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excel_ognp\"/>
    </mc:Choice>
  </mc:AlternateContent>
  <xr:revisionPtr revIDLastSave="0" documentId="13_ncr:1_{0BE04F91-8D06-4CEF-B2FD-D9D0C2389719}" xr6:coauthVersionLast="45" xr6:coauthVersionMax="45" xr10:uidLastSave="{00000000-0000-0000-0000-000000000000}"/>
  <bookViews>
    <workbookView xWindow="16650" yWindow="8385" windowWidth="28755" windowHeight="15885" activeTab="3" xr2:uid="{00000000-000D-0000-FFFF-FFFF00000000}"/>
  </bookViews>
  <sheets>
    <sheet name="Данные" sheetId="6" r:id="rId1"/>
    <sheet name="1 вариант данные" sheetId="8" r:id="rId2"/>
    <sheet name="1 задание" sheetId="10" r:id="rId3"/>
    <sheet name="2 задание" sheetId="9" r:id="rId4"/>
    <sheet name="Ответы" sheetId="11" r:id="rId5"/>
  </sheets>
  <definedNames>
    <definedName name="_xlnm._FilterDatabase" localSheetId="1" hidden="1">'1 вариант данные'!$A$1:$AC$27</definedName>
    <definedName name="_xlnm._FilterDatabase" localSheetId="0" hidden="1">Данные!$A$1:$AC$1597</definedName>
  </definedNames>
  <calcPr calcId="191029" concurrentCalc="0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0" l="1"/>
  <c r="E3" i="10"/>
  <c r="E1" i="10"/>
  <c r="C22" i="10"/>
  <c r="C2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G30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187" i="6"/>
  <c r="G20" i="6"/>
  <c r="G26" i="6"/>
  <c r="G23" i="6"/>
  <c r="G24" i="6"/>
  <c r="G25" i="6"/>
  <c r="G3" i="6"/>
  <c r="G27" i="6"/>
  <c r="G28" i="6"/>
  <c r="G31" i="6"/>
  <c r="G34" i="6"/>
  <c r="G45" i="6"/>
  <c r="G32" i="6"/>
  <c r="G33" i="6"/>
  <c r="G178" i="6"/>
  <c r="G35" i="6"/>
  <c r="G36" i="6"/>
  <c r="G37" i="6"/>
  <c r="G38" i="6"/>
  <c r="G39" i="6"/>
  <c r="G40" i="6"/>
  <c r="G41" i="6"/>
  <c r="G42" i="6"/>
  <c r="G43" i="6"/>
  <c r="G44" i="6"/>
  <c r="G171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21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75" i="6"/>
  <c r="G172" i="6"/>
  <c r="G173" i="6"/>
  <c r="G174" i="6"/>
  <c r="G175" i="6"/>
  <c r="G176" i="6"/>
  <c r="G177" i="6"/>
  <c r="G29" i="6"/>
  <c r="G179" i="6"/>
  <c r="G180" i="6"/>
  <c r="G181" i="6"/>
  <c r="G182" i="6"/>
  <c r="G183" i="6"/>
  <c r="G184" i="6"/>
  <c r="G185" i="6"/>
  <c r="G186" i="6"/>
  <c r="G195" i="6"/>
  <c r="G188" i="6"/>
  <c r="G189" i="6"/>
  <c r="G190" i="6"/>
  <c r="G191" i="6"/>
  <c r="G192" i="6"/>
  <c r="G193" i="6"/>
  <c r="G194" i="6"/>
  <c r="G22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2" i="6"/>
  <c r="F30" i="6"/>
  <c r="H30" i="6"/>
  <c r="I30" i="6"/>
  <c r="F4" i="6"/>
  <c r="H4" i="6"/>
  <c r="I4" i="6"/>
  <c r="F5" i="6"/>
  <c r="H5" i="6"/>
  <c r="I5" i="6"/>
  <c r="F6" i="6"/>
  <c r="H6" i="6"/>
  <c r="I6" i="6"/>
  <c r="F7" i="6"/>
  <c r="H7" i="6"/>
  <c r="I7" i="6"/>
  <c r="F8" i="6"/>
  <c r="H8" i="6"/>
  <c r="I8" i="6"/>
  <c r="F9" i="6"/>
  <c r="H9" i="6"/>
  <c r="I9" i="6"/>
  <c r="F10" i="6"/>
  <c r="H10" i="6"/>
  <c r="I10" i="6"/>
  <c r="F11" i="6"/>
  <c r="H11" i="6"/>
  <c r="I11" i="6"/>
  <c r="F12" i="6"/>
  <c r="H12" i="6"/>
  <c r="I12" i="6"/>
  <c r="F13" i="6"/>
  <c r="H13" i="6"/>
  <c r="I13" i="6"/>
  <c r="F14" i="6"/>
  <c r="H14" i="6"/>
  <c r="I14" i="6"/>
  <c r="F15" i="6"/>
  <c r="H15" i="6"/>
  <c r="I15" i="6"/>
  <c r="F16" i="6"/>
  <c r="H16" i="6"/>
  <c r="I16" i="6"/>
  <c r="F17" i="6"/>
  <c r="H17" i="6"/>
  <c r="I17" i="6"/>
  <c r="F18" i="6"/>
  <c r="H18" i="6"/>
  <c r="I18" i="6"/>
  <c r="F19" i="6"/>
  <c r="H19" i="6"/>
  <c r="I19" i="6"/>
  <c r="F187" i="6"/>
  <c r="H187" i="6"/>
  <c r="I187" i="6"/>
  <c r="F20" i="6"/>
  <c r="H20" i="6"/>
  <c r="I20" i="6"/>
  <c r="F26" i="6"/>
  <c r="H26" i="6"/>
  <c r="I26" i="6"/>
  <c r="F23" i="6"/>
  <c r="H23" i="6"/>
  <c r="I23" i="6"/>
  <c r="F24" i="6"/>
  <c r="H24" i="6"/>
  <c r="I24" i="6"/>
  <c r="F25" i="6"/>
  <c r="H25" i="6"/>
  <c r="I25" i="6"/>
  <c r="F3" i="6"/>
  <c r="H3" i="6"/>
  <c r="I3" i="6"/>
  <c r="F27" i="6"/>
  <c r="H27" i="6"/>
  <c r="I27" i="6"/>
  <c r="F28" i="6"/>
  <c r="H28" i="6"/>
  <c r="I28" i="6"/>
  <c r="F31" i="6"/>
  <c r="H31" i="6"/>
  <c r="I31" i="6"/>
  <c r="F34" i="6"/>
  <c r="H34" i="6"/>
  <c r="I34" i="6"/>
  <c r="F45" i="6"/>
  <c r="H45" i="6"/>
  <c r="I45" i="6"/>
  <c r="F32" i="6"/>
  <c r="H32" i="6"/>
  <c r="I32" i="6"/>
  <c r="F33" i="6"/>
  <c r="H33" i="6"/>
  <c r="I33" i="6"/>
  <c r="F178" i="6"/>
  <c r="H178" i="6"/>
  <c r="I178" i="6"/>
  <c r="F35" i="6"/>
  <c r="H35" i="6"/>
  <c r="I35" i="6"/>
  <c r="F36" i="6"/>
  <c r="H36" i="6"/>
  <c r="I36" i="6"/>
  <c r="F37" i="6"/>
  <c r="H37" i="6"/>
  <c r="I37" i="6"/>
  <c r="F38" i="6"/>
  <c r="H38" i="6"/>
  <c r="I38" i="6"/>
  <c r="F39" i="6"/>
  <c r="H39" i="6"/>
  <c r="I39" i="6"/>
  <c r="F40" i="6"/>
  <c r="H40" i="6"/>
  <c r="I40" i="6"/>
  <c r="F41" i="6"/>
  <c r="H41" i="6"/>
  <c r="I41" i="6"/>
  <c r="F42" i="6"/>
  <c r="H42" i="6"/>
  <c r="I42" i="6"/>
  <c r="F43" i="6"/>
  <c r="H43" i="6"/>
  <c r="I43" i="6"/>
  <c r="F44" i="6"/>
  <c r="H44" i="6"/>
  <c r="I44" i="6"/>
  <c r="F171" i="6"/>
  <c r="H171" i="6"/>
  <c r="I171" i="6"/>
  <c r="F46" i="6"/>
  <c r="H46" i="6"/>
  <c r="I46" i="6"/>
  <c r="F47" i="6"/>
  <c r="H47" i="6"/>
  <c r="I47" i="6"/>
  <c r="F48" i="6"/>
  <c r="H48" i="6"/>
  <c r="I48" i="6"/>
  <c r="F49" i="6"/>
  <c r="H49" i="6"/>
  <c r="I49" i="6"/>
  <c r="F50" i="6"/>
  <c r="H50" i="6"/>
  <c r="I50" i="6"/>
  <c r="F51" i="6"/>
  <c r="H51" i="6"/>
  <c r="I51" i="6"/>
  <c r="F52" i="6"/>
  <c r="H52" i="6"/>
  <c r="I52" i="6"/>
  <c r="F53" i="6"/>
  <c r="H53" i="6"/>
  <c r="I53" i="6"/>
  <c r="F54" i="6"/>
  <c r="H54" i="6"/>
  <c r="I54" i="6"/>
  <c r="F55" i="6"/>
  <c r="H55" i="6"/>
  <c r="I55" i="6"/>
  <c r="F56" i="6"/>
  <c r="H56" i="6"/>
  <c r="I56" i="6"/>
  <c r="F57" i="6"/>
  <c r="H57" i="6"/>
  <c r="I57" i="6"/>
  <c r="F58" i="6"/>
  <c r="H58" i="6"/>
  <c r="I58" i="6"/>
  <c r="F59" i="6"/>
  <c r="H59" i="6"/>
  <c r="I59" i="6"/>
  <c r="F60" i="6"/>
  <c r="H60" i="6"/>
  <c r="I60" i="6"/>
  <c r="F61" i="6"/>
  <c r="H61" i="6"/>
  <c r="I61" i="6"/>
  <c r="F62" i="6"/>
  <c r="H62" i="6"/>
  <c r="I62" i="6"/>
  <c r="F63" i="6"/>
  <c r="H63" i="6"/>
  <c r="I63" i="6"/>
  <c r="F64" i="6"/>
  <c r="H64" i="6"/>
  <c r="I64" i="6"/>
  <c r="F65" i="6"/>
  <c r="H65" i="6"/>
  <c r="I65" i="6"/>
  <c r="F66" i="6"/>
  <c r="H66" i="6"/>
  <c r="I66" i="6"/>
  <c r="F67" i="6"/>
  <c r="H67" i="6"/>
  <c r="I67" i="6"/>
  <c r="F68" i="6"/>
  <c r="H68" i="6"/>
  <c r="I68" i="6"/>
  <c r="F69" i="6"/>
  <c r="H69" i="6"/>
  <c r="I69" i="6"/>
  <c r="F70" i="6"/>
  <c r="H70" i="6"/>
  <c r="I70" i="6"/>
  <c r="F71" i="6"/>
  <c r="H71" i="6"/>
  <c r="I71" i="6"/>
  <c r="F72" i="6"/>
  <c r="H72" i="6"/>
  <c r="I72" i="6"/>
  <c r="F73" i="6"/>
  <c r="H73" i="6"/>
  <c r="I73" i="6"/>
  <c r="F74" i="6"/>
  <c r="H74" i="6"/>
  <c r="I74" i="6"/>
  <c r="F21" i="6"/>
  <c r="H21" i="6"/>
  <c r="I21" i="6"/>
  <c r="F76" i="6"/>
  <c r="H76" i="6"/>
  <c r="I76" i="6"/>
  <c r="F77" i="6"/>
  <c r="H77" i="6"/>
  <c r="I77" i="6"/>
  <c r="F78" i="6"/>
  <c r="H78" i="6"/>
  <c r="I78" i="6"/>
  <c r="F79" i="6"/>
  <c r="H79" i="6"/>
  <c r="I79" i="6"/>
  <c r="F80" i="6"/>
  <c r="H80" i="6"/>
  <c r="I80" i="6"/>
  <c r="F81" i="6"/>
  <c r="H81" i="6"/>
  <c r="I81" i="6"/>
  <c r="F82" i="6"/>
  <c r="H82" i="6"/>
  <c r="I82" i="6"/>
  <c r="F83" i="6"/>
  <c r="H83" i="6"/>
  <c r="I83" i="6"/>
  <c r="F84" i="6"/>
  <c r="H84" i="6"/>
  <c r="I84" i="6"/>
  <c r="F85" i="6"/>
  <c r="H85" i="6"/>
  <c r="I85" i="6"/>
  <c r="F86" i="6"/>
  <c r="H86" i="6"/>
  <c r="I86" i="6"/>
  <c r="F87" i="6"/>
  <c r="H87" i="6"/>
  <c r="I87" i="6"/>
  <c r="F88" i="6"/>
  <c r="H88" i="6"/>
  <c r="I88" i="6"/>
  <c r="F89" i="6"/>
  <c r="H89" i="6"/>
  <c r="I89" i="6"/>
  <c r="F90" i="6"/>
  <c r="H90" i="6"/>
  <c r="I90" i="6"/>
  <c r="F91" i="6"/>
  <c r="H91" i="6"/>
  <c r="I91" i="6"/>
  <c r="F92" i="6"/>
  <c r="H92" i="6"/>
  <c r="I92" i="6"/>
  <c r="F93" i="6"/>
  <c r="H93" i="6"/>
  <c r="I93" i="6"/>
  <c r="F94" i="6"/>
  <c r="H94" i="6"/>
  <c r="I94" i="6"/>
  <c r="F95" i="6"/>
  <c r="H95" i="6"/>
  <c r="I95" i="6"/>
  <c r="F96" i="6"/>
  <c r="H96" i="6"/>
  <c r="I96" i="6"/>
  <c r="F97" i="6"/>
  <c r="H97" i="6"/>
  <c r="I97" i="6"/>
  <c r="F98" i="6"/>
  <c r="H98" i="6"/>
  <c r="I98" i="6"/>
  <c r="F99" i="6"/>
  <c r="H99" i="6"/>
  <c r="I99" i="6"/>
  <c r="F100" i="6"/>
  <c r="H100" i="6"/>
  <c r="I100" i="6"/>
  <c r="F101" i="6"/>
  <c r="H101" i="6"/>
  <c r="I101" i="6"/>
  <c r="F102" i="6"/>
  <c r="H102" i="6"/>
  <c r="I102" i="6"/>
  <c r="F103" i="6"/>
  <c r="H103" i="6"/>
  <c r="I103" i="6"/>
  <c r="F104" i="6"/>
  <c r="H104" i="6"/>
  <c r="I104" i="6"/>
  <c r="F105" i="6"/>
  <c r="H105" i="6"/>
  <c r="I105" i="6"/>
  <c r="F106" i="6"/>
  <c r="H106" i="6"/>
  <c r="I106" i="6"/>
  <c r="F107" i="6"/>
  <c r="H107" i="6"/>
  <c r="I107" i="6"/>
  <c r="F108" i="6"/>
  <c r="H108" i="6"/>
  <c r="I108" i="6"/>
  <c r="F109" i="6"/>
  <c r="H109" i="6"/>
  <c r="I109" i="6"/>
  <c r="F110" i="6"/>
  <c r="H110" i="6"/>
  <c r="I110" i="6"/>
  <c r="F111" i="6"/>
  <c r="H111" i="6"/>
  <c r="I111" i="6"/>
  <c r="F112" i="6"/>
  <c r="H112" i="6"/>
  <c r="I112" i="6"/>
  <c r="F113" i="6"/>
  <c r="H113" i="6"/>
  <c r="I113" i="6"/>
  <c r="F114" i="6"/>
  <c r="H114" i="6"/>
  <c r="I114" i="6"/>
  <c r="F115" i="6"/>
  <c r="H115" i="6"/>
  <c r="I115" i="6"/>
  <c r="F116" i="6"/>
  <c r="H116" i="6"/>
  <c r="I116" i="6"/>
  <c r="F117" i="6"/>
  <c r="H117" i="6"/>
  <c r="I117" i="6"/>
  <c r="F118" i="6"/>
  <c r="H118" i="6"/>
  <c r="I118" i="6"/>
  <c r="F119" i="6"/>
  <c r="H119" i="6"/>
  <c r="I119" i="6"/>
  <c r="F120" i="6"/>
  <c r="H120" i="6"/>
  <c r="I120" i="6"/>
  <c r="F121" i="6"/>
  <c r="H121" i="6"/>
  <c r="I121" i="6"/>
  <c r="F122" i="6"/>
  <c r="H122" i="6"/>
  <c r="I122" i="6"/>
  <c r="F123" i="6"/>
  <c r="H123" i="6"/>
  <c r="I123" i="6"/>
  <c r="F124" i="6"/>
  <c r="H124" i="6"/>
  <c r="I124" i="6"/>
  <c r="F125" i="6"/>
  <c r="H125" i="6"/>
  <c r="I125" i="6"/>
  <c r="F126" i="6"/>
  <c r="H126" i="6"/>
  <c r="I126" i="6"/>
  <c r="F127" i="6"/>
  <c r="H127" i="6"/>
  <c r="I127" i="6"/>
  <c r="F128" i="6"/>
  <c r="H128" i="6"/>
  <c r="I128" i="6"/>
  <c r="F129" i="6"/>
  <c r="H129" i="6"/>
  <c r="I129" i="6"/>
  <c r="F130" i="6"/>
  <c r="H130" i="6"/>
  <c r="I130" i="6"/>
  <c r="F131" i="6"/>
  <c r="H131" i="6"/>
  <c r="I131" i="6"/>
  <c r="F132" i="6"/>
  <c r="H132" i="6"/>
  <c r="I132" i="6"/>
  <c r="F133" i="6"/>
  <c r="H133" i="6"/>
  <c r="I133" i="6"/>
  <c r="F134" i="6"/>
  <c r="H134" i="6"/>
  <c r="I134" i="6"/>
  <c r="F135" i="6"/>
  <c r="H135" i="6"/>
  <c r="I135" i="6"/>
  <c r="F136" i="6"/>
  <c r="H136" i="6"/>
  <c r="I136" i="6"/>
  <c r="F137" i="6"/>
  <c r="H137" i="6"/>
  <c r="I137" i="6"/>
  <c r="F138" i="6"/>
  <c r="H138" i="6"/>
  <c r="I138" i="6"/>
  <c r="F139" i="6"/>
  <c r="H139" i="6"/>
  <c r="I139" i="6"/>
  <c r="F140" i="6"/>
  <c r="H140" i="6"/>
  <c r="I140" i="6"/>
  <c r="F141" i="6"/>
  <c r="H141" i="6"/>
  <c r="I141" i="6"/>
  <c r="F142" i="6"/>
  <c r="H142" i="6"/>
  <c r="I142" i="6"/>
  <c r="F143" i="6"/>
  <c r="H143" i="6"/>
  <c r="I143" i="6"/>
  <c r="F144" i="6"/>
  <c r="H144" i="6"/>
  <c r="I144" i="6"/>
  <c r="F145" i="6"/>
  <c r="H145" i="6"/>
  <c r="I145" i="6"/>
  <c r="F146" i="6"/>
  <c r="H146" i="6"/>
  <c r="I146" i="6"/>
  <c r="F147" i="6"/>
  <c r="H147" i="6"/>
  <c r="I147" i="6"/>
  <c r="F148" i="6"/>
  <c r="H148" i="6"/>
  <c r="I148" i="6"/>
  <c r="F149" i="6"/>
  <c r="H149" i="6"/>
  <c r="I149" i="6"/>
  <c r="F150" i="6"/>
  <c r="H150" i="6"/>
  <c r="I150" i="6"/>
  <c r="F151" i="6"/>
  <c r="H151" i="6"/>
  <c r="I151" i="6"/>
  <c r="F152" i="6"/>
  <c r="H152" i="6"/>
  <c r="I152" i="6"/>
  <c r="F153" i="6"/>
  <c r="H153" i="6"/>
  <c r="I153" i="6"/>
  <c r="F154" i="6"/>
  <c r="H154" i="6"/>
  <c r="I154" i="6"/>
  <c r="F155" i="6"/>
  <c r="H155" i="6"/>
  <c r="I155" i="6"/>
  <c r="F156" i="6"/>
  <c r="H156" i="6"/>
  <c r="I156" i="6"/>
  <c r="F157" i="6"/>
  <c r="H157" i="6"/>
  <c r="I157" i="6"/>
  <c r="F158" i="6"/>
  <c r="H158" i="6"/>
  <c r="I158" i="6"/>
  <c r="F159" i="6"/>
  <c r="H159" i="6"/>
  <c r="I159" i="6"/>
  <c r="F160" i="6"/>
  <c r="H160" i="6"/>
  <c r="I160" i="6"/>
  <c r="F161" i="6"/>
  <c r="H161" i="6"/>
  <c r="I161" i="6"/>
  <c r="F162" i="6"/>
  <c r="H162" i="6"/>
  <c r="I162" i="6"/>
  <c r="F163" i="6"/>
  <c r="H163" i="6"/>
  <c r="I163" i="6"/>
  <c r="F164" i="6"/>
  <c r="H164" i="6"/>
  <c r="I164" i="6"/>
  <c r="F165" i="6"/>
  <c r="H165" i="6"/>
  <c r="I165" i="6"/>
  <c r="F166" i="6"/>
  <c r="H166" i="6"/>
  <c r="I166" i="6"/>
  <c r="F167" i="6"/>
  <c r="H167" i="6"/>
  <c r="I167" i="6"/>
  <c r="F168" i="6"/>
  <c r="H168" i="6"/>
  <c r="I168" i="6"/>
  <c r="F169" i="6"/>
  <c r="H169" i="6"/>
  <c r="I169" i="6"/>
  <c r="F170" i="6"/>
  <c r="H170" i="6"/>
  <c r="I170" i="6"/>
  <c r="F75" i="6"/>
  <c r="H75" i="6"/>
  <c r="I75" i="6"/>
  <c r="F172" i="6"/>
  <c r="H172" i="6"/>
  <c r="I172" i="6"/>
  <c r="F173" i="6"/>
  <c r="H173" i="6"/>
  <c r="I173" i="6"/>
  <c r="F174" i="6"/>
  <c r="H174" i="6"/>
  <c r="I174" i="6"/>
  <c r="F175" i="6"/>
  <c r="H175" i="6"/>
  <c r="I175" i="6"/>
  <c r="F176" i="6"/>
  <c r="H176" i="6"/>
  <c r="I176" i="6"/>
  <c r="F177" i="6"/>
  <c r="H177" i="6"/>
  <c r="I177" i="6"/>
  <c r="F29" i="6"/>
  <c r="H29" i="6"/>
  <c r="I29" i="6"/>
  <c r="F179" i="6"/>
  <c r="H179" i="6"/>
  <c r="I179" i="6"/>
  <c r="F180" i="6"/>
  <c r="H180" i="6"/>
  <c r="I180" i="6"/>
  <c r="F181" i="6"/>
  <c r="H181" i="6"/>
  <c r="I181" i="6"/>
  <c r="F182" i="6"/>
  <c r="H182" i="6"/>
  <c r="I182" i="6"/>
  <c r="F183" i="6"/>
  <c r="H183" i="6"/>
  <c r="I183" i="6"/>
  <c r="F184" i="6"/>
  <c r="H184" i="6"/>
  <c r="I184" i="6"/>
  <c r="F185" i="6"/>
  <c r="H185" i="6"/>
  <c r="I185" i="6"/>
  <c r="F186" i="6"/>
  <c r="H186" i="6"/>
  <c r="I186" i="6"/>
  <c r="F195" i="6"/>
  <c r="H195" i="6"/>
  <c r="I195" i="6"/>
  <c r="F188" i="6"/>
  <c r="H188" i="6"/>
  <c r="I188" i="6"/>
  <c r="F189" i="6"/>
  <c r="H189" i="6"/>
  <c r="I189" i="6"/>
  <c r="F190" i="6"/>
  <c r="H190" i="6"/>
  <c r="I190" i="6"/>
  <c r="F191" i="6"/>
  <c r="H191" i="6"/>
  <c r="I191" i="6"/>
  <c r="F192" i="6"/>
  <c r="H192" i="6"/>
  <c r="I192" i="6"/>
  <c r="F193" i="6"/>
  <c r="H193" i="6"/>
  <c r="I193" i="6"/>
  <c r="F194" i="6"/>
  <c r="H194" i="6"/>
  <c r="I194" i="6"/>
  <c r="F22" i="6"/>
  <c r="H22" i="6"/>
  <c r="I22" i="6"/>
  <c r="F196" i="6"/>
  <c r="H196" i="6"/>
  <c r="I196" i="6"/>
  <c r="F197" i="6"/>
  <c r="H197" i="6"/>
  <c r="I197" i="6"/>
  <c r="F198" i="6"/>
  <c r="H198" i="6"/>
  <c r="I198" i="6"/>
  <c r="F199" i="6"/>
  <c r="H199" i="6"/>
  <c r="I199" i="6"/>
  <c r="F200" i="6"/>
  <c r="H200" i="6"/>
  <c r="I200" i="6"/>
  <c r="F201" i="6"/>
  <c r="H201" i="6"/>
  <c r="I201" i="6"/>
  <c r="F202" i="6"/>
  <c r="H202" i="6"/>
  <c r="I202" i="6"/>
  <c r="F203" i="6"/>
  <c r="H203" i="6"/>
  <c r="I203" i="6"/>
  <c r="F204" i="6"/>
  <c r="H204" i="6"/>
  <c r="I204" i="6"/>
  <c r="F205" i="6"/>
  <c r="H205" i="6"/>
  <c r="I205" i="6"/>
  <c r="F206" i="6"/>
  <c r="H206" i="6"/>
  <c r="I206" i="6"/>
  <c r="F207" i="6"/>
  <c r="H207" i="6"/>
  <c r="I207" i="6"/>
  <c r="F208" i="6"/>
  <c r="H208" i="6"/>
  <c r="I208" i="6"/>
  <c r="F209" i="6"/>
  <c r="H209" i="6"/>
  <c r="I209" i="6"/>
  <c r="F210" i="6"/>
  <c r="H210" i="6"/>
  <c r="I210" i="6"/>
  <c r="F211" i="6"/>
  <c r="H211" i="6"/>
  <c r="I211" i="6"/>
  <c r="F212" i="6"/>
  <c r="H212" i="6"/>
  <c r="I212" i="6"/>
  <c r="F213" i="6"/>
  <c r="H213" i="6"/>
  <c r="I213" i="6"/>
  <c r="F214" i="6"/>
  <c r="H214" i="6"/>
  <c r="I214" i="6"/>
  <c r="F215" i="6"/>
  <c r="H215" i="6"/>
  <c r="I215" i="6"/>
  <c r="F216" i="6"/>
  <c r="H216" i="6"/>
  <c r="I216" i="6"/>
  <c r="F217" i="6"/>
  <c r="H217" i="6"/>
  <c r="I217" i="6"/>
  <c r="F218" i="6"/>
  <c r="H218" i="6"/>
  <c r="I218" i="6"/>
  <c r="F219" i="6"/>
  <c r="H219" i="6"/>
  <c r="I219" i="6"/>
  <c r="F220" i="6"/>
  <c r="H220" i="6"/>
  <c r="I220" i="6"/>
  <c r="F221" i="6"/>
  <c r="H221" i="6"/>
  <c r="I221" i="6"/>
  <c r="F222" i="6"/>
  <c r="H222" i="6"/>
  <c r="I222" i="6"/>
  <c r="F223" i="6"/>
  <c r="H223" i="6"/>
  <c r="I223" i="6"/>
  <c r="F224" i="6"/>
  <c r="H224" i="6"/>
  <c r="I224" i="6"/>
  <c r="F225" i="6"/>
  <c r="H225" i="6"/>
  <c r="I225" i="6"/>
  <c r="F226" i="6"/>
  <c r="H226" i="6"/>
  <c r="I226" i="6"/>
  <c r="F227" i="6"/>
  <c r="H227" i="6"/>
  <c r="I227" i="6"/>
  <c r="F228" i="6"/>
  <c r="H228" i="6"/>
  <c r="I228" i="6"/>
  <c r="F229" i="6"/>
  <c r="H229" i="6"/>
  <c r="I229" i="6"/>
  <c r="F230" i="6"/>
  <c r="H230" i="6"/>
  <c r="I230" i="6"/>
  <c r="F231" i="6"/>
  <c r="H231" i="6"/>
  <c r="I231" i="6"/>
  <c r="F232" i="6"/>
  <c r="H232" i="6"/>
  <c r="I232" i="6"/>
  <c r="F233" i="6"/>
  <c r="H233" i="6"/>
  <c r="I233" i="6"/>
  <c r="F234" i="6"/>
  <c r="H234" i="6"/>
  <c r="I234" i="6"/>
  <c r="F235" i="6"/>
  <c r="H235" i="6"/>
  <c r="I235" i="6"/>
  <c r="F236" i="6"/>
  <c r="H236" i="6"/>
  <c r="I236" i="6"/>
  <c r="F237" i="6"/>
  <c r="H237" i="6"/>
  <c r="I237" i="6"/>
  <c r="F238" i="6"/>
  <c r="H238" i="6"/>
  <c r="I238" i="6"/>
  <c r="F239" i="6"/>
  <c r="H239" i="6"/>
  <c r="I239" i="6"/>
  <c r="F240" i="6"/>
  <c r="H240" i="6"/>
  <c r="I240" i="6"/>
  <c r="F241" i="6"/>
  <c r="H241" i="6"/>
  <c r="I241" i="6"/>
  <c r="F242" i="6"/>
  <c r="H242" i="6"/>
  <c r="I242" i="6"/>
  <c r="F243" i="6"/>
  <c r="H243" i="6"/>
  <c r="I243" i="6"/>
  <c r="F244" i="6"/>
  <c r="H244" i="6"/>
  <c r="I244" i="6"/>
  <c r="F245" i="6"/>
  <c r="H245" i="6"/>
  <c r="I245" i="6"/>
  <c r="F246" i="6"/>
  <c r="H246" i="6"/>
  <c r="I246" i="6"/>
  <c r="F247" i="6"/>
  <c r="H247" i="6"/>
  <c r="I247" i="6"/>
  <c r="F248" i="6"/>
  <c r="H248" i="6"/>
  <c r="I248" i="6"/>
  <c r="F249" i="6"/>
  <c r="H249" i="6"/>
  <c r="I249" i="6"/>
  <c r="F250" i="6"/>
  <c r="H250" i="6"/>
  <c r="I250" i="6"/>
  <c r="F251" i="6"/>
  <c r="H251" i="6"/>
  <c r="I251" i="6"/>
  <c r="F252" i="6"/>
  <c r="H252" i="6"/>
  <c r="I252" i="6"/>
  <c r="F253" i="6"/>
  <c r="H253" i="6"/>
  <c r="I253" i="6"/>
  <c r="F254" i="6"/>
  <c r="H254" i="6"/>
  <c r="I254" i="6"/>
  <c r="F255" i="6"/>
  <c r="H255" i="6"/>
  <c r="I255" i="6"/>
  <c r="F256" i="6"/>
  <c r="H256" i="6"/>
  <c r="I256" i="6"/>
  <c r="F257" i="6"/>
  <c r="H257" i="6"/>
  <c r="I257" i="6"/>
  <c r="F258" i="6"/>
  <c r="H258" i="6"/>
  <c r="I258" i="6"/>
  <c r="F259" i="6"/>
  <c r="H259" i="6"/>
  <c r="I259" i="6"/>
  <c r="F260" i="6"/>
  <c r="H260" i="6"/>
  <c r="I260" i="6"/>
  <c r="F261" i="6"/>
  <c r="H261" i="6"/>
  <c r="I261" i="6"/>
  <c r="F262" i="6"/>
  <c r="H262" i="6"/>
  <c r="I262" i="6"/>
  <c r="F263" i="6"/>
  <c r="H263" i="6"/>
  <c r="I263" i="6"/>
  <c r="F264" i="6"/>
  <c r="H264" i="6"/>
  <c r="I264" i="6"/>
  <c r="F265" i="6"/>
  <c r="H265" i="6"/>
  <c r="I265" i="6"/>
  <c r="F266" i="6"/>
  <c r="H266" i="6"/>
  <c r="I266" i="6"/>
  <c r="F267" i="6"/>
  <c r="H267" i="6"/>
  <c r="I267" i="6"/>
  <c r="F268" i="6"/>
  <c r="H268" i="6"/>
  <c r="I268" i="6"/>
  <c r="F269" i="6"/>
  <c r="H269" i="6"/>
  <c r="I269" i="6"/>
  <c r="F270" i="6"/>
  <c r="H270" i="6"/>
  <c r="I270" i="6"/>
  <c r="F271" i="6"/>
  <c r="H271" i="6"/>
  <c r="I271" i="6"/>
  <c r="F272" i="6"/>
  <c r="H272" i="6"/>
  <c r="I272" i="6"/>
  <c r="F273" i="6"/>
  <c r="H273" i="6"/>
  <c r="I273" i="6"/>
  <c r="F274" i="6"/>
  <c r="H274" i="6"/>
  <c r="I274" i="6"/>
  <c r="F275" i="6"/>
  <c r="H275" i="6"/>
  <c r="I275" i="6"/>
  <c r="F276" i="6"/>
  <c r="H276" i="6"/>
  <c r="I276" i="6"/>
  <c r="F277" i="6"/>
  <c r="H277" i="6"/>
  <c r="I277" i="6"/>
  <c r="F278" i="6"/>
  <c r="H278" i="6"/>
  <c r="I278" i="6"/>
  <c r="F279" i="6"/>
  <c r="H279" i="6"/>
  <c r="I279" i="6"/>
  <c r="F280" i="6"/>
  <c r="H280" i="6"/>
  <c r="I280" i="6"/>
  <c r="F281" i="6"/>
  <c r="H281" i="6"/>
  <c r="I281" i="6"/>
  <c r="F282" i="6"/>
  <c r="H282" i="6"/>
  <c r="I282" i="6"/>
  <c r="F283" i="6"/>
  <c r="H283" i="6"/>
  <c r="I283" i="6"/>
  <c r="F284" i="6"/>
  <c r="H284" i="6"/>
  <c r="I284" i="6"/>
  <c r="F285" i="6"/>
  <c r="H285" i="6"/>
  <c r="I285" i="6"/>
  <c r="F286" i="6"/>
  <c r="H286" i="6"/>
  <c r="I286" i="6"/>
  <c r="F287" i="6"/>
  <c r="H287" i="6"/>
  <c r="I287" i="6"/>
  <c r="F288" i="6"/>
  <c r="H288" i="6"/>
  <c r="I288" i="6"/>
  <c r="F289" i="6"/>
  <c r="H289" i="6"/>
  <c r="I289" i="6"/>
  <c r="F290" i="6"/>
  <c r="H290" i="6"/>
  <c r="I290" i="6"/>
  <c r="F291" i="6"/>
  <c r="H291" i="6"/>
  <c r="I291" i="6"/>
  <c r="F292" i="6"/>
  <c r="H292" i="6"/>
  <c r="I292" i="6"/>
  <c r="F293" i="6"/>
  <c r="H293" i="6"/>
  <c r="I293" i="6"/>
  <c r="F294" i="6"/>
  <c r="H294" i="6"/>
  <c r="I294" i="6"/>
  <c r="F295" i="6"/>
  <c r="H295" i="6"/>
  <c r="I295" i="6"/>
  <c r="F296" i="6"/>
  <c r="H296" i="6"/>
  <c r="I296" i="6"/>
  <c r="F297" i="6"/>
  <c r="H297" i="6"/>
  <c r="I297" i="6"/>
  <c r="F298" i="6"/>
  <c r="H298" i="6"/>
  <c r="I298" i="6"/>
  <c r="F299" i="6"/>
  <c r="H299" i="6"/>
  <c r="I299" i="6"/>
  <c r="F300" i="6"/>
  <c r="H300" i="6"/>
  <c r="I300" i="6"/>
  <c r="F301" i="6"/>
  <c r="H301" i="6"/>
  <c r="I301" i="6"/>
  <c r="F302" i="6"/>
  <c r="H302" i="6"/>
  <c r="I302" i="6"/>
  <c r="F303" i="6"/>
  <c r="H303" i="6"/>
  <c r="I303" i="6"/>
  <c r="F304" i="6"/>
  <c r="H304" i="6"/>
  <c r="I304" i="6"/>
  <c r="F305" i="6"/>
  <c r="H305" i="6"/>
  <c r="I305" i="6"/>
  <c r="F306" i="6"/>
  <c r="H306" i="6"/>
  <c r="I306" i="6"/>
  <c r="F307" i="6"/>
  <c r="H307" i="6"/>
  <c r="I307" i="6"/>
  <c r="F308" i="6"/>
  <c r="H308" i="6"/>
  <c r="I308" i="6"/>
  <c r="F309" i="6"/>
  <c r="H309" i="6"/>
  <c r="I309" i="6"/>
  <c r="F310" i="6"/>
  <c r="H310" i="6"/>
  <c r="I310" i="6"/>
  <c r="F311" i="6"/>
  <c r="H311" i="6"/>
  <c r="I311" i="6"/>
  <c r="F312" i="6"/>
  <c r="H312" i="6"/>
  <c r="I312" i="6"/>
  <c r="F313" i="6"/>
  <c r="H313" i="6"/>
  <c r="I313" i="6"/>
  <c r="F314" i="6"/>
  <c r="H314" i="6"/>
  <c r="I314" i="6"/>
  <c r="F315" i="6"/>
  <c r="H315" i="6"/>
  <c r="I315" i="6"/>
  <c r="F316" i="6"/>
  <c r="H316" i="6"/>
  <c r="I316" i="6"/>
  <c r="F317" i="6"/>
  <c r="H317" i="6"/>
  <c r="I317" i="6"/>
  <c r="F318" i="6"/>
  <c r="H318" i="6"/>
  <c r="I318" i="6"/>
  <c r="F319" i="6"/>
  <c r="H319" i="6"/>
  <c r="I319" i="6"/>
  <c r="F320" i="6"/>
  <c r="H320" i="6"/>
  <c r="I320" i="6"/>
  <c r="F321" i="6"/>
  <c r="H321" i="6"/>
  <c r="I321" i="6"/>
  <c r="F322" i="6"/>
  <c r="H322" i="6"/>
  <c r="I322" i="6"/>
  <c r="F323" i="6"/>
  <c r="H323" i="6"/>
  <c r="I323" i="6"/>
  <c r="F324" i="6"/>
  <c r="H324" i="6"/>
  <c r="I324" i="6"/>
  <c r="F325" i="6"/>
  <c r="H325" i="6"/>
  <c r="I325" i="6"/>
  <c r="F326" i="6"/>
  <c r="H326" i="6"/>
  <c r="I326" i="6"/>
  <c r="F327" i="6"/>
  <c r="H327" i="6"/>
  <c r="I327" i="6"/>
  <c r="F328" i="6"/>
  <c r="H328" i="6"/>
  <c r="I328" i="6"/>
  <c r="F329" i="6"/>
  <c r="H329" i="6"/>
  <c r="I329" i="6"/>
  <c r="F330" i="6"/>
  <c r="H330" i="6"/>
  <c r="I330" i="6"/>
  <c r="F331" i="6"/>
  <c r="H331" i="6"/>
  <c r="I331" i="6"/>
  <c r="F332" i="6"/>
  <c r="H332" i="6"/>
  <c r="I332" i="6"/>
  <c r="F333" i="6"/>
  <c r="H333" i="6"/>
  <c r="I333" i="6"/>
  <c r="F334" i="6"/>
  <c r="H334" i="6"/>
  <c r="I334" i="6"/>
  <c r="F335" i="6"/>
  <c r="H335" i="6"/>
  <c r="I335" i="6"/>
  <c r="F336" i="6"/>
  <c r="H336" i="6"/>
  <c r="I336" i="6"/>
  <c r="F337" i="6"/>
  <c r="H337" i="6"/>
  <c r="I337" i="6"/>
  <c r="F338" i="6"/>
  <c r="H338" i="6"/>
  <c r="I338" i="6"/>
  <c r="F339" i="6"/>
  <c r="H339" i="6"/>
  <c r="I339" i="6"/>
  <c r="F340" i="6"/>
  <c r="H340" i="6"/>
  <c r="I340" i="6"/>
  <c r="F341" i="6"/>
  <c r="H341" i="6"/>
  <c r="I341" i="6"/>
  <c r="F342" i="6"/>
  <c r="H342" i="6"/>
  <c r="I342" i="6"/>
  <c r="F343" i="6"/>
  <c r="H343" i="6"/>
  <c r="I343" i="6"/>
  <c r="F344" i="6"/>
  <c r="H344" i="6"/>
  <c r="I344" i="6"/>
  <c r="F345" i="6"/>
  <c r="H345" i="6"/>
  <c r="I345" i="6"/>
  <c r="F346" i="6"/>
  <c r="H346" i="6"/>
  <c r="I346" i="6"/>
  <c r="F347" i="6"/>
  <c r="H347" i="6"/>
  <c r="I347" i="6"/>
  <c r="F348" i="6"/>
  <c r="H348" i="6"/>
  <c r="I348" i="6"/>
  <c r="F349" i="6"/>
  <c r="H349" i="6"/>
  <c r="I349" i="6"/>
  <c r="F350" i="6"/>
  <c r="H350" i="6"/>
  <c r="I350" i="6"/>
  <c r="F351" i="6"/>
  <c r="H351" i="6"/>
  <c r="I351" i="6"/>
  <c r="F352" i="6"/>
  <c r="H352" i="6"/>
  <c r="I352" i="6"/>
  <c r="F353" i="6"/>
  <c r="H353" i="6"/>
  <c r="I353" i="6"/>
  <c r="F354" i="6"/>
  <c r="H354" i="6"/>
  <c r="I354" i="6"/>
  <c r="F355" i="6"/>
  <c r="H355" i="6"/>
  <c r="I355" i="6"/>
  <c r="F356" i="6"/>
  <c r="H356" i="6"/>
  <c r="I356" i="6"/>
  <c r="F357" i="6"/>
  <c r="H357" i="6"/>
  <c r="I357" i="6"/>
  <c r="F358" i="6"/>
  <c r="H358" i="6"/>
  <c r="I358" i="6"/>
  <c r="F359" i="6"/>
  <c r="H359" i="6"/>
  <c r="I359" i="6"/>
  <c r="F360" i="6"/>
  <c r="H360" i="6"/>
  <c r="I360" i="6"/>
  <c r="F361" i="6"/>
  <c r="H361" i="6"/>
  <c r="I361" i="6"/>
  <c r="F362" i="6"/>
  <c r="H362" i="6"/>
  <c r="I362" i="6"/>
  <c r="F363" i="6"/>
  <c r="H363" i="6"/>
  <c r="I363" i="6"/>
  <c r="F364" i="6"/>
  <c r="H364" i="6"/>
  <c r="I364" i="6"/>
  <c r="F365" i="6"/>
  <c r="H365" i="6"/>
  <c r="I365" i="6"/>
  <c r="F366" i="6"/>
  <c r="H366" i="6"/>
  <c r="I366" i="6"/>
  <c r="F367" i="6"/>
  <c r="H367" i="6"/>
  <c r="I367" i="6"/>
  <c r="F368" i="6"/>
  <c r="H368" i="6"/>
  <c r="I368" i="6"/>
  <c r="F369" i="6"/>
  <c r="H369" i="6"/>
  <c r="I369" i="6"/>
  <c r="F370" i="6"/>
  <c r="H370" i="6"/>
  <c r="I370" i="6"/>
  <c r="F371" i="6"/>
  <c r="H371" i="6"/>
  <c r="I371" i="6"/>
  <c r="F372" i="6"/>
  <c r="H372" i="6"/>
  <c r="I372" i="6"/>
  <c r="F373" i="6"/>
  <c r="H373" i="6"/>
  <c r="I373" i="6"/>
  <c r="F374" i="6"/>
  <c r="H374" i="6"/>
  <c r="I374" i="6"/>
  <c r="F375" i="6"/>
  <c r="H375" i="6"/>
  <c r="I375" i="6"/>
  <c r="F376" i="6"/>
  <c r="H376" i="6"/>
  <c r="I376" i="6"/>
  <c r="F377" i="6"/>
  <c r="H377" i="6"/>
  <c r="I377" i="6"/>
  <c r="F378" i="6"/>
  <c r="H378" i="6"/>
  <c r="I378" i="6"/>
  <c r="F379" i="6"/>
  <c r="H379" i="6"/>
  <c r="I379" i="6"/>
  <c r="F380" i="6"/>
  <c r="H380" i="6"/>
  <c r="I380" i="6"/>
  <c r="F381" i="6"/>
  <c r="H381" i="6"/>
  <c r="I381" i="6"/>
  <c r="F382" i="6"/>
  <c r="H382" i="6"/>
  <c r="I382" i="6"/>
  <c r="F383" i="6"/>
  <c r="H383" i="6"/>
  <c r="I383" i="6"/>
  <c r="F384" i="6"/>
  <c r="H384" i="6"/>
  <c r="I384" i="6"/>
  <c r="F385" i="6"/>
  <c r="H385" i="6"/>
  <c r="I385" i="6"/>
  <c r="F386" i="6"/>
  <c r="H386" i="6"/>
  <c r="I386" i="6"/>
  <c r="F387" i="6"/>
  <c r="H387" i="6"/>
  <c r="I387" i="6"/>
  <c r="F388" i="6"/>
  <c r="H388" i="6"/>
  <c r="I388" i="6"/>
  <c r="F389" i="6"/>
  <c r="H389" i="6"/>
  <c r="I389" i="6"/>
  <c r="F390" i="6"/>
  <c r="H390" i="6"/>
  <c r="I390" i="6"/>
  <c r="F391" i="6"/>
  <c r="H391" i="6"/>
  <c r="I391" i="6"/>
  <c r="F392" i="6"/>
  <c r="H392" i="6"/>
  <c r="I392" i="6"/>
  <c r="F393" i="6"/>
  <c r="H393" i="6"/>
  <c r="I393" i="6"/>
  <c r="F394" i="6"/>
  <c r="H394" i="6"/>
  <c r="I394" i="6"/>
  <c r="F395" i="6"/>
  <c r="H395" i="6"/>
  <c r="I395" i="6"/>
  <c r="F396" i="6"/>
  <c r="H396" i="6"/>
  <c r="I396" i="6"/>
  <c r="F397" i="6"/>
  <c r="H397" i="6"/>
  <c r="I397" i="6"/>
  <c r="F398" i="6"/>
  <c r="H398" i="6"/>
  <c r="I398" i="6"/>
  <c r="F399" i="6"/>
  <c r="H399" i="6"/>
  <c r="I399" i="6"/>
  <c r="F400" i="6"/>
  <c r="H400" i="6"/>
  <c r="I400" i="6"/>
  <c r="F401" i="6"/>
  <c r="H401" i="6"/>
  <c r="I401" i="6"/>
  <c r="F402" i="6"/>
  <c r="H402" i="6"/>
  <c r="I402" i="6"/>
  <c r="F403" i="6"/>
  <c r="H403" i="6"/>
  <c r="I403" i="6"/>
  <c r="F404" i="6"/>
  <c r="H404" i="6"/>
  <c r="I404" i="6"/>
  <c r="F405" i="6"/>
  <c r="H405" i="6"/>
  <c r="I405" i="6"/>
  <c r="F406" i="6"/>
  <c r="H406" i="6"/>
  <c r="I406" i="6"/>
  <c r="F407" i="6"/>
  <c r="H407" i="6"/>
  <c r="I407" i="6"/>
  <c r="F408" i="6"/>
  <c r="H408" i="6"/>
  <c r="I408" i="6"/>
  <c r="F409" i="6"/>
  <c r="H409" i="6"/>
  <c r="I409" i="6"/>
  <c r="F410" i="6"/>
  <c r="H410" i="6"/>
  <c r="I410" i="6"/>
  <c r="F411" i="6"/>
  <c r="H411" i="6"/>
  <c r="I411" i="6"/>
  <c r="F412" i="6"/>
  <c r="H412" i="6"/>
  <c r="I412" i="6"/>
  <c r="F413" i="6"/>
  <c r="H413" i="6"/>
  <c r="I413" i="6"/>
  <c r="F414" i="6"/>
  <c r="H414" i="6"/>
  <c r="I414" i="6"/>
  <c r="F415" i="6"/>
  <c r="H415" i="6"/>
  <c r="I415" i="6"/>
  <c r="F416" i="6"/>
  <c r="H416" i="6"/>
  <c r="I416" i="6"/>
  <c r="F417" i="6"/>
  <c r="H417" i="6"/>
  <c r="I417" i="6"/>
  <c r="F418" i="6"/>
  <c r="H418" i="6"/>
  <c r="I418" i="6"/>
  <c r="F419" i="6"/>
  <c r="H419" i="6"/>
  <c r="I419" i="6"/>
  <c r="F420" i="6"/>
  <c r="H420" i="6"/>
  <c r="I420" i="6"/>
  <c r="F421" i="6"/>
  <c r="H421" i="6"/>
  <c r="I421" i="6"/>
  <c r="F422" i="6"/>
  <c r="H422" i="6"/>
  <c r="I422" i="6"/>
  <c r="F423" i="6"/>
  <c r="H423" i="6"/>
  <c r="I423" i="6"/>
  <c r="F424" i="6"/>
  <c r="H424" i="6"/>
  <c r="I424" i="6"/>
  <c r="F425" i="6"/>
  <c r="H425" i="6"/>
  <c r="I425" i="6"/>
  <c r="F426" i="6"/>
  <c r="H426" i="6"/>
  <c r="I426" i="6"/>
  <c r="F427" i="6"/>
  <c r="H427" i="6"/>
  <c r="I427" i="6"/>
  <c r="F428" i="6"/>
  <c r="H428" i="6"/>
  <c r="I428" i="6"/>
  <c r="F429" i="6"/>
  <c r="H429" i="6"/>
  <c r="I429" i="6"/>
  <c r="F430" i="6"/>
  <c r="H430" i="6"/>
  <c r="I430" i="6"/>
  <c r="F431" i="6"/>
  <c r="H431" i="6"/>
  <c r="I431" i="6"/>
  <c r="F432" i="6"/>
  <c r="H432" i="6"/>
  <c r="I432" i="6"/>
  <c r="F433" i="6"/>
  <c r="H433" i="6"/>
  <c r="I433" i="6"/>
  <c r="F434" i="6"/>
  <c r="H434" i="6"/>
  <c r="I434" i="6"/>
  <c r="F435" i="6"/>
  <c r="H435" i="6"/>
  <c r="I435" i="6"/>
  <c r="F436" i="6"/>
  <c r="H436" i="6"/>
  <c r="I436" i="6"/>
  <c r="F437" i="6"/>
  <c r="H437" i="6"/>
  <c r="I437" i="6"/>
  <c r="F438" i="6"/>
  <c r="H438" i="6"/>
  <c r="I438" i="6"/>
  <c r="F439" i="6"/>
  <c r="H439" i="6"/>
  <c r="I439" i="6"/>
  <c r="F440" i="6"/>
  <c r="H440" i="6"/>
  <c r="I440" i="6"/>
  <c r="F441" i="6"/>
  <c r="H441" i="6"/>
  <c r="I441" i="6"/>
  <c r="F442" i="6"/>
  <c r="H442" i="6"/>
  <c r="I442" i="6"/>
  <c r="F443" i="6"/>
  <c r="H443" i="6"/>
  <c r="I443" i="6"/>
  <c r="F444" i="6"/>
  <c r="H444" i="6"/>
  <c r="I444" i="6"/>
  <c r="F445" i="6"/>
  <c r="H445" i="6"/>
  <c r="I445" i="6"/>
  <c r="F446" i="6"/>
  <c r="H446" i="6"/>
  <c r="I446" i="6"/>
  <c r="F447" i="6"/>
  <c r="H447" i="6"/>
  <c r="I447" i="6"/>
  <c r="F448" i="6"/>
  <c r="H448" i="6"/>
  <c r="I448" i="6"/>
  <c r="F449" i="6"/>
  <c r="H449" i="6"/>
  <c r="I449" i="6"/>
  <c r="F450" i="6"/>
  <c r="H450" i="6"/>
  <c r="I450" i="6"/>
  <c r="F451" i="6"/>
  <c r="H451" i="6"/>
  <c r="I451" i="6"/>
  <c r="F452" i="6"/>
  <c r="H452" i="6"/>
  <c r="I452" i="6"/>
  <c r="F453" i="6"/>
  <c r="H453" i="6"/>
  <c r="I453" i="6"/>
  <c r="F454" i="6"/>
  <c r="H454" i="6"/>
  <c r="I454" i="6"/>
  <c r="F455" i="6"/>
  <c r="H455" i="6"/>
  <c r="I455" i="6"/>
  <c r="F456" i="6"/>
  <c r="H456" i="6"/>
  <c r="I456" i="6"/>
  <c r="F457" i="6"/>
  <c r="H457" i="6"/>
  <c r="I457" i="6"/>
  <c r="F458" i="6"/>
  <c r="H458" i="6"/>
  <c r="I458" i="6"/>
  <c r="F459" i="6"/>
  <c r="H459" i="6"/>
  <c r="I459" i="6"/>
  <c r="F460" i="6"/>
  <c r="H460" i="6"/>
  <c r="I460" i="6"/>
  <c r="F461" i="6"/>
  <c r="H461" i="6"/>
  <c r="I461" i="6"/>
  <c r="F462" i="6"/>
  <c r="H462" i="6"/>
  <c r="I462" i="6"/>
  <c r="F463" i="6"/>
  <c r="H463" i="6"/>
  <c r="I463" i="6"/>
  <c r="F464" i="6"/>
  <c r="H464" i="6"/>
  <c r="I464" i="6"/>
  <c r="F465" i="6"/>
  <c r="H465" i="6"/>
  <c r="I465" i="6"/>
  <c r="F466" i="6"/>
  <c r="H466" i="6"/>
  <c r="I466" i="6"/>
  <c r="F467" i="6"/>
  <c r="H467" i="6"/>
  <c r="I467" i="6"/>
  <c r="F468" i="6"/>
  <c r="H468" i="6"/>
  <c r="I468" i="6"/>
  <c r="F469" i="6"/>
  <c r="H469" i="6"/>
  <c r="I469" i="6"/>
  <c r="F470" i="6"/>
  <c r="H470" i="6"/>
  <c r="I470" i="6"/>
  <c r="F471" i="6"/>
  <c r="H471" i="6"/>
  <c r="I471" i="6"/>
  <c r="F472" i="6"/>
  <c r="H472" i="6"/>
  <c r="I472" i="6"/>
  <c r="F473" i="6"/>
  <c r="H473" i="6"/>
  <c r="I473" i="6"/>
  <c r="F474" i="6"/>
  <c r="H474" i="6"/>
  <c r="I474" i="6"/>
  <c r="F475" i="6"/>
  <c r="H475" i="6"/>
  <c r="I475" i="6"/>
  <c r="F476" i="6"/>
  <c r="H476" i="6"/>
  <c r="I476" i="6"/>
  <c r="F477" i="6"/>
  <c r="H477" i="6"/>
  <c r="I477" i="6"/>
  <c r="F478" i="6"/>
  <c r="H478" i="6"/>
  <c r="I478" i="6"/>
  <c r="F479" i="6"/>
  <c r="H479" i="6"/>
  <c r="I479" i="6"/>
  <c r="F480" i="6"/>
  <c r="H480" i="6"/>
  <c r="I480" i="6"/>
  <c r="F481" i="6"/>
  <c r="H481" i="6"/>
  <c r="I481" i="6"/>
  <c r="F482" i="6"/>
  <c r="H482" i="6"/>
  <c r="I482" i="6"/>
  <c r="F483" i="6"/>
  <c r="H483" i="6"/>
  <c r="I483" i="6"/>
  <c r="F484" i="6"/>
  <c r="H484" i="6"/>
  <c r="I484" i="6"/>
  <c r="F485" i="6"/>
  <c r="H485" i="6"/>
  <c r="I485" i="6"/>
  <c r="F486" i="6"/>
  <c r="H486" i="6"/>
  <c r="I486" i="6"/>
  <c r="F487" i="6"/>
  <c r="H487" i="6"/>
  <c r="I487" i="6"/>
  <c r="F488" i="6"/>
  <c r="H488" i="6"/>
  <c r="I488" i="6"/>
  <c r="F489" i="6"/>
  <c r="H489" i="6"/>
  <c r="I489" i="6"/>
  <c r="F490" i="6"/>
  <c r="H490" i="6"/>
  <c r="I490" i="6"/>
  <c r="F491" i="6"/>
  <c r="H491" i="6"/>
  <c r="I491" i="6"/>
  <c r="F492" i="6"/>
  <c r="H492" i="6"/>
  <c r="I492" i="6"/>
  <c r="F493" i="6"/>
  <c r="H493" i="6"/>
  <c r="I493" i="6"/>
  <c r="F494" i="6"/>
  <c r="H494" i="6"/>
  <c r="I494" i="6"/>
  <c r="F495" i="6"/>
  <c r="H495" i="6"/>
  <c r="I495" i="6"/>
  <c r="F496" i="6"/>
  <c r="H496" i="6"/>
  <c r="I496" i="6"/>
  <c r="F497" i="6"/>
  <c r="H497" i="6"/>
  <c r="I497" i="6"/>
  <c r="F498" i="6"/>
  <c r="H498" i="6"/>
  <c r="I498" i="6"/>
  <c r="F499" i="6"/>
  <c r="H499" i="6"/>
  <c r="I499" i="6"/>
  <c r="F500" i="6"/>
  <c r="H500" i="6"/>
  <c r="I500" i="6"/>
  <c r="F501" i="6"/>
  <c r="H501" i="6"/>
  <c r="I501" i="6"/>
  <c r="F502" i="6"/>
  <c r="H502" i="6"/>
  <c r="I502" i="6"/>
  <c r="F503" i="6"/>
  <c r="H503" i="6"/>
  <c r="I503" i="6"/>
  <c r="F504" i="6"/>
  <c r="H504" i="6"/>
  <c r="I504" i="6"/>
  <c r="F505" i="6"/>
  <c r="H505" i="6"/>
  <c r="I505" i="6"/>
  <c r="F506" i="6"/>
  <c r="H506" i="6"/>
  <c r="I506" i="6"/>
  <c r="F507" i="6"/>
  <c r="H507" i="6"/>
  <c r="I507" i="6"/>
  <c r="F508" i="6"/>
  <c r="H508" i="6"/>
  <c r="I508" i="6"/>
  <c r="F509" i="6"/>
  <c r="H509" i="6"/>
  <c r="I509" i="6"/>
  <c r="F510" i="6"/>
  <c r="H510" i="6"/>
  <c r="I510" i="6"/>
  <c r="F511" i="6"/>
  <c r="H511" i="6"/>
  <c r="I511" i="6"/>
  <c r="F512" i="6"/>
  <c r="H512" i="6"/>
  <c r="I512" i="6"/>
  <c r="F513" i="6"/>
  <c r="H513" i="6"/>
  <c r="I513" i="6"/>
  <c r="F514" i="6"/>
  <c r="H514" i="6"/>
  <c r="I514" i="6"/>
  <c r="F515" i="6"/>
  <c r="H515" i="6"/>
  <c r="I515" i="6"/>
  <c r="F516" i="6"/>
  <c r="H516" i="6"/>
  <c r="I516" i="6"/>
  <c r="F517" i="6"/>
  <c r="H517" i="6"/>
  <c r="I517" i="6"/>
  <c r="F518" i="6"/>
  <c r="H518" i="6"/>
  <c r="I518" i="6"/>
  <c r="F519" i="6"/>
  <c r="H519" i="6"/>
  <c r="I519" i="6"/>
  <c r="F520" i="6"/>
  <c r="H520" i="6"/>
  <c r="I520" i="6"/>
  <c r="F521" i="6"/>
  <c r="H521" i="6"/>
  <c r="I521" i="6"/>
  <c r="F522" i="6"/>
  <c r="H522" i="6"/>
  <c r="I522" i="6"/>
  <c r="F523" i="6"/>
  <c r="H523" i="6"/>
  <c r="I523" i="6"/>
  <c r="F524" i="6"/>
  <c r="H524" i="6"/>
  <c r="I524" i="6"/>
  <c r="F525" i="6"/>
  <c r="H525" i="6"/>
  <c r="I525" i="6"/>
  <c r="F526" i="6"/>
  <c r="H526" i="6"/>
  <c r="I526" i="6"/>
  <c r="F527" i="6"/>
  <c r="H527" i="6"/>
  <c r="I527" i="6"/>
  <c r="F528" i="6"/>
  <c r="H528" i="6"/>
  <c r="I528" i="6"/>
  <c r="F529" i="6"/>
  <c r="H529" i="6"/>
  <c r="I529" i="6"/>
  <c r="F530" i="6"/>
  <c r="H530" i="6"/>
  <c r="I530" i="6"/>
  <c r="F531" i="6"/>
  <c r="H531" i="6"/>
  <c r="I531" i="6"/>
  <c r="F532" i="6"/>
  <c r="H532" i="6"/>
  <c r="I532" i="6"/>
  <c r="F533" i="6"/>
  <c r="H533" i="6"/>
  <c r="I533" i="6"/>
  <c r="F534" i="6"/>
  <c r="H534" i="6"/>
  <c r="I534" i="6"/>
  <c r="F535" i="6"/>
  <c r="H535" i="6"/>
  <c r="I535" i="6"/>
  <c r="F536" i="6"/>
  <c r="H536" i="6"/>
  <c r="I536" i="6"/>
  <c r="F537" i="6"/>
  <c r="H537" i="6"/>
  <c r="I537" i="6"/>
  <c r="F538" i="6"/>
  <c r="H538" i="6"/>
  <c r="I538" i="6"/>
  <c r="F539" i="6"/>
  <c r="H539" i="6"/>
  <c r="I539" i="6"/>
  <c r="F540" i="6"/>
  <c r="H540" i="6"/>
  <c r="I540" i="6"/>
  <c r="F541" i="6"/>
  <c r="H541" i="6"/>
  <c r="I541" i="6"/>
  <c r="F542" i="6"/>
  <c r="H542" i="6"/>
  <c r="I542" i="6"/>
  <c r="F543" i="6"/>
  <c r="H543" i="6"/>
  <c r="I543" i="6"/>
  <c r="F544" i="6"/>
  <c r="H544" i="6"/>
  <c r="I544" i="6"/>
  <c r="F545" i="6"/>
  <c r="H545" i="6"/>
  <c r="I545" i="6"/>
  <c r="F546" i="6"/>
  <c r="H546" i="6"/>
  <c r="I546" i="6"/>
  <c r="F547" i="6"/>
  <c r="H547" i="6"/>
  <c r="I547" i="6"/>
  <c r="F548" i="6"/>
  <c r="H548" i="6"/>
  <c r="I548" i="6"/>
  <c r="F549" i="6"/>
  <c r="H549" i="6"/>
  <c r="I549" i="6"/>
  <c r="F550" i="6"/>
  <c r="H550" i="6"/>
  <c r="I550" i="6"/>
  <c r="F551" i="6"/>
  <c r="H551" i="6"/>
  <c r="I551" i="6"/>
  <c r="F552" i="6"/>
  <c r="H552" i="6"/>
  <c r="I552" i="6"/>
  <c r="F553" i="6"/>
  <c r="H553" i="6"/>
  <c r="I553" i="6"/>
  <c r="F554" i="6"/>
  <c r="H554" i="6"/>
  <c r="I554" i="6"/>
  <c r="F555" i="6"/>
  <c r="H555" i="6"/>
  <c r="I555" i="6"/>
  <c r="F556" i="6"/>
  <c r="H556" i="6"/>
  <c r="I556" i="6"/>
  <c r="F557" i="6"/>
  <c r="H557" i="6"/>
  <c r="I557" i="6"/>
  <c r="F558" i="6"/>
  <c r="H558" i="6"/>
  <c r="I558" i="6"/>
  <c r="F559" i="6"/>
  <c r="H559" i="6"/>
  <c r="I559" i="6"/>
  <c r="F560" i="6"/>
  <c r="H560" i="6"/>
  <c r="I560" i="6"/>
  <c r="F561" i="6"/>
  <c r="H561" i="6"/>
  <c r="I561" i="6"/>
  <c r="F562" i="6"/>
  <c r="H562" i="6"/>
  <c r="I562" i="6"/>
  <c r="F563" i="6"/>
  <c r="H563" i="6"/>
  <c r="I563" i="6"/>
  <c r="F564" i="6"/>
  <c r="H564" i="6"/>
  <c r="I564" i="6"/>
  <c r="F565" i="6"/>
  <c r="H565" i="6"/>
  <c r="I565" i="6"/>
  <c r="F566" i="6"/>
  <c r="H566" i="6"/>
  <c r="I566" i="6"/>
  <c r="F567" i="6"/>
  <c r="H567" i="6"/>
  <c r="I567" i="6"/>
  <c r="F568" i="6"/>
  <c r="H568" i="6"/>
  <c r="I568" i="6"/>
  <c r="F569" i="6"/>
  <c r="H569" i="6"/>
  <c r="I569" i="6"/>
  <c r="F570" i="6"/>
  <c r="H570" i="6"/>
  <c r="I570" i="6"/>
  <c r="F571" i="6"/>
  <c r="H571" i="6"/>
  <c r="I571" i="6"/>
  <c r="F572" i="6"/>
  <c r="H572" i="6"/>
  <c r="I572" i="6"/>
  <c r="F573" i="6"/>
  <c r="H573" i="6"/>
  <c r="I573" i="6"/>
  <c r="F574" i="6"/>
  <c r="H574" i="6"/>
  <c r="I574" i="6"/>
  <c r="F575" i="6"/>
  <c r="H575" i="6"/>
  <c r="I575" i="6"/>
  <c r="F576" i="6"/>
  <c r="H576" i="6"/>
  <c r="I576" i="6"/>
  <c r="F577" i="6"/>
  <c r="H577" i="6"/>
  <c r="I577" i="6"/>
  <c r="F578" i="6"/>
  <c r="H578" i="6"/>
  <c r="I578" i="6"/>
  <c r="F579" i="6"/>
  <c r="H579" i="6"/>
  <c r="I579" i="6"/>
  <c r="F580" i="6"/>
  <c r="H580" i="6"/>
  <c r="I580" i="6"/>
  <c r="F581" i="6"/>
  <c r="H581" i="6"/>
  <c r="I581" i="6"/>
  <c r="F582" i="6"/>
  <c r="H582" i="6"/>
  <c r="I582" i="6"/>
  <c r="F583" i="6"/>
  <c r="H583" i="6"/>
  <c r="I583" i="6"/>
  <c r="F584" i="6"/>
  <c r="H584" i="6"/>
  <c r="I584" i="6"/>
  <c r="F585" i="6"/>
  <c r="H585" i="6"/>
  <c r="I585" i="6"/>
  <c r="F586" i="6"/>
  <c r="H586" i="6"/>
  <c r="I586" i="6"/>
  <c r="F587" i="6"/>
  <c r="H587" i="6"/>
  <c r="I587" i="6"/>
  <c r="F588" i="6"/>
  <c r="H588" i="6"/>
  <c r="I588" i="6"/>
  <c r="F589" i="6"/>
  <c r="H589" i="6"/>
  <c r="I589" i="6"/>
  <c r="F590" i="6"/>
  <c r="H590" i="6"/>
  <c r="I590" i="6"/>
  <c r="F591" i="6"/>
  <c r="H591" i="6"/>
  <c r="I591" i="6"/>
  <c r="F592" i="6"/>
  <c r="H592" i="6"/>
  <c r="I592" i="6"/>
  <c r="F593" i="6"/>
  <c r="H593" i="6"/>
  <c r="I593" i="6"/>
  <c r="F594" i="6"/>
  <c r="H594" i="6"/>
  <c r="I594" i="6"/>
  <c r="F595" i="6"/>
  <c r="H595" i="6"/>
  <c r="I595" i="6"/>
  <c r="F596" i="6"/>
  <c r="H596" i="6"/>
  <c r="I596" i="6"/>
  <c r="F597" i="6"/>
  <c r="H597" i="6"/>
  <c r="I597" i="6"/>
  <c r="F598" i="6"/>
  <c r="H598" i="6"/>
  <c r="I598" i="6"/>
  <c r="F599" i="6"/>
  <c r="H599" i="6"/>
  <c r="I599" i="6"/>
  <c r="F600" i="6"/>
  <c r="H600" i="6"/>
  <c r="I600" i="6"/>
  <c r="F601" i="6"/>
  <c r="H601" i="6"/>
  <c r="I601" i="6"/>
  <c r="F602" i="6"/>
  <c r="H602" i="6"/>
  <c r="I602" i="6"/>
  <c r="F603" i="6"/>
  <c r="H603" i="6"/>
  <c r="I603" i="6"/>
  <c r="F604" i="6"/>
  <c r="H604" i="6"/>
  <c r="I604" i="6"/>
  <c r="F605" i="6"/>
  <c r="H605" i="6"/>
  <c r="I605" i="6"/>
  <c r="F606" i="6"/>
  <c r="H606" i="6"/>
  <c r="I606" i="6"/>
  <c r="F607" i="6"/>
  <c r="H607" i="6"/>
  <c r="I607" i="6"/>
  <c r="F608" i="6"/>
  <c r="H608" i="6"/>
  <c r="I608" i="6"/>
  <c r="F609" i="6"/>
  <c r="H609" i="6"/>
  <c r="I609" i="6"/>
  <c r="F610" i="6"/>
  <c r="H610" i="6"/>
  <c r="I610" i="6"/>
  <c r="F611" i="6"/>
  <c r="H611" i="6"/>
  <c r="I611" i="6"/>
  <c r="F612" i="6"/>
  <c r="H612" i="6"/>
  <c r="I612" i="6"/>
  <c r="F613" i="6"/>
  <c r="H613" i="6"/>
  <c r="I613" i="6"/>
  <c r="F614" i="6"/>
  <c r="H614" i="6"/>
  <c r="I614" i="6"/>
  <c r="F615" i="6"/>
  <c r="H615" i="6"/>
  <c r="I615" i="6"/>
  <c r="F616" i="6"/>
  <c r="H616" i="6"/>
  <c r="I616" i="6"/>
  <c r="F617" i="6"/>
  <c r="H617" i="6"/>
  <c r="I617" i="6"/>
  <c r="F618" i="6"/>
  <c r="H618" i="6"/>
  <c r="I618" i="6"/>
  <c r="F619" i="6"/>
  <c r="H619" i="6"/>
  <c r="I619" i="6"/>
  <c r="F620" i="6"/>
  <c r="H620" i="6"/>
  <c r="I620" i="6"/>
  <c r="F621" i="6"/>
  <c r="H621" i="6"/>
  <c r="I621" i="6"/>
  <c r="F622" i="6"/>
  <c r="H622" i="6"/>
  <c r="I622" i="6"/>
  <c r="F623" i="6"/>
  <c r="H623" i="6"/>
  <c r="I623" i="6"/>
  <c r="F624" i="6"/>
  <c r="H624" i="6"/>
  <c r="I624" i="6"/>
  <c r="F625" i="6"/>
  <c r="H625" i="6"/>
  <c r="I625" i="6"/>
  <c r="F626" i="6"/>
  <c r="H626" i="6"/>
  <c r="I626" i="6"/>
  <c r="F627" i="6"/>
  <c r="H627" i="6"/>
  <c r="I627" i="6"/>
  <c r="F628" i="6"/>
  <c r="H628" i="6"/>
  <c r="I628" i="6"/>
  <c r="F629" i="6"/>
  <c r="H629" i="6"/>
  <c r="I629" i="6"/>
  <c r="F630" i="6"/>
  <c r="H630" i="6"/>
  <c r="I630" i="6"/>
  <c r="F631" i="6"/>
  <c r="H631" i="6"/>
  <c r="I631" i="6"/>
  <c r="F632" i="6"/>
  <c r="H632" i="6"/>
  <c r="I632" i="6"/>
  <c r="F633" i="6"/>
  <c r="H633" i="6"/>
  <c r="I633" i="6"/>
  <c r="F634" i="6"/>
  <c r="H634" i="6"/>
  <c r="I634" i="6"/>
  <c r="F635" i="6"/>
  <c r="H635" i="6"/>
  <c r="I635" i="6"/>
  <c r="F636" i="6"/>
  <c r="H636" i="6"/>
  <c r="I636" i="6"/>
  <c r="F637" i="6"/>
  <c r="H637" i="6"/>
  <c r="I637" i="6"/>
  <c r="F638" i="6"/>
  <c r="H638" i="6"/>
  <c r="I638" i="6"/>
  <c r="F639" i="6"/>
  <c r="H639" i="6"/>
  <c r="I639" i="6"/>
  <c r="F640" i="6"/>
  <c r="H640" i="6"/>
  <c r="I640" i="6"/>
  <c r="F641" i="6"/>
  <c r="H641" i="6"/>
  <c r="I641" i="6"/>
  <c r="F642" i="6"/>
  <c r="H642" i="6"/>
  <c r="I642" i="6"/>
  <c r="F643" i="6"/>
  <c r="H643" i="6"/>
  <c r="I643" i="6"/>
  <c r="F644" i="6"/>
  <c r="H644" i="6"/>
  <c r="I644" i="6"/>
  <c r="F645" i="6"/>
  <c r="H645" i="6"/>
  <c r="I645" i="6"/>
  <c r="F646" i="6"/>
  <c r="H646" i="6"/>
  <c r="I646" i="6"/>
  <c r="F647" i="6"/>
  <c r="H647" i="6"/>
  <c r="I647" i="6"/>
  <c r="F648" i="6"/>
  <c r="H648" i="6"/>
  <c r="I648" i="6"/>
  <c r="F649" i="6"/>
  <c r="H649" i="6"/>
  <c r="I649" i="6"/>
  <c r="F650" i="6"/>
  <c r="H650" i="6"/>
  <c r="I650" i="6"/>
  <c r="F651" i="6"/>
  <c r="H651" i="6"/>
  <c r="I651" i="6"/>
  <c r="F652" i="6"/>
  <c r="H652" i="6"/>
  <c r="I652" i="6"/>
  <c r="F653" i="6"/>
  <c r="H653" i="6"/>
  <c r="I653" i="6"/>
  <c r="F654" i="6"/>
  <c r="H654" i="6"/>
  <c r="I654" i="6"/>
  <c r="F655" i="6"/>
  <c r="H655" i="6"/>
  <c r="I655" i="6"/>
  <c r="F656" i="6"/>
  <c r="H656" i="6"/>
  <c r="I656" i="6"/>
  <c r="F657" i="6"/>
  <c r="H657" i="6"/>
  <c r="I657" i="6"/>
  <c r="F658" i="6"/>
  <c r="H658" i="6"/>
  <c r="I658" i="6"/>
  <c r="F659" i="6"/>
  <c r="H659" i="6"/>
  <c r="I659" i="6"/>
  <c r="F660" i="6"/>
  <c r="H660" i="6"/>
  <c r="I660" i="6"/>
  <c r="F661" i="6"/>
  <c r="H661" i="6"/>
  <c r="I661" i="6"/>
  <c r="F662" i="6"/>
  <c r="H662" i="6"/>
  <c r="I662" i="6"/>
  <c r="F663" i="6"/>
  <c r="H663" i="6"/>
  <c r="I663" i="6"/>
  <c r="F664" i="6"/>
  <c r="H664" i="6"/>
  <c r="I664" i="6"/>
  <c r="F665" i="6"/>
  <c r="H665" i="6"/>
  <c r="I665" i="6"/>
  <c r="F666" i="6"/>
  <c r="H666" i="6"/>
  <c r="I666" i="6"/>
  <c r="F667" i="6"/>
  <c r="H667" i="6"/>
  <c r="I667" i="6"/>
  <c r="F668" i="6"/>
  <c r="H668" i="6"/>
  <c r="I668" i="6"/>
  <c r="F669" i="6"/>
  <c r="H669" i="6"/>
  <c r="I669" i="6"/>
  <c r="F670" i="6"/>
  <c r="H670" i="6"/>
  <c r="I670" i="6"/>
  <c r="F671" i="6"/>
  <c r="H671" i="6"/>
  <c r="I671" i="6"/>
  <c r="F672" i="6"/>
  <c r="H672" i="6"/>
  <c r="I672" i="6"/>
  <c r="F673" i="6"/>
  <c r="H673" i="6"/>
  <c r="I673" i="6"/>
  <c r="F674" i="6"/>
  <c r="H674" i="6"/>
  <c r="I674" i="6"/>
  <c r="F675" i="6"/>
  <c r="H675" i="6"/>
  <c r="I675" i="6"/>
  <c r="F676" i="6"/>
  <c r="H676" i="6"/>
  <c r="I676" i="6"/>
  <c r="F677" i="6"/>
  <c r="H677" i="6"/>
  <c r="I677" i="6"/>
  <c r="F678" i="6"/>
  <c r="H678" i="6"/>
  <c r="I678" i="6"/>
  <c r="F679" i="6"/>
  <c r="H679" i="6"/>
  <c r="I679" i="6"/>
  <c r="F680" i="6"/>
  <c r="H680" i="6"/>
  <c r="I680" i="6"/>
  <c r="F681" i="6"/>
  <c r="H681" i="6"/>
  <c r="I681" i="6"/>
  <c r="F682" i="6"/>
  <c r="H682" i="6"/>
  <c r="I682" i="6"/>
  <c r="F683" i="6"/>
  <c r="H683" i="6"/>
  <c r="I683" i="6"/>
  <c r="F684" i="6"/>
  <c r="H684" i="6"/>
  <c r="I684" i="6"/>
  <c r="F685" i="6"/>
  <c r="H685" i="6"/>
  <c r="I685" i="6"/>
  <c r="F686" i="6"/>
  <c r="H686" i="6"/>
  <c r="I686" i="6"/>
  <c r="F687" i="6"/>
  <c r="H687" i="6"/>
  <c r="I687" i="6"/>
  <c r="F688" i="6"/>
  <c r="H688" i="6"/>
  <c r="I688" i="6"/>
  <c r="F689" i="6"/>
  <c r="H689" i="6"/>
  <c r="I689" i="6"/>
  <c r="F690" i="6"/>
  <c r="H690" i="6"/>
  <c r="I690" i="6"/>
  <c r="F691" i="6"/>
  <c r="H691" i="6"/>
  <c r="I691" i="6"/>
  <c r="F692" i="6"/>
  <c r="H692" i="6"/>
  <c r="I692" i="6"/>
  <c r="F693" i="6"/>
  <c r="H693" i="6"/>
  <c r="I693" i="6"/>
  <c r="F694" i="6"/>
  <c r="H694" i="6"/>
  <c r="I694" i="6"/>
  <c r="F695" i="6"/>
  <c r="H695" i="6"/>
  <c r="I695" i="6"/>
  <c r="F696" i="6"/>
  <c r="H696" i="6"/>
  <c r="I696" i="6"/>
  <c r="F697" i="6"/>
  <c r="H697" i="6"/>
  <c r="I697" i="6"/>
  <c r="F698" i="6"/>
  <c r="H698" i="6"/>
  <c r="I698" i="6"/>
  <c r="F699" i="6"/>
  <c r="H699" i="6"/>
  <c r="I699" i="6"/>
  <c r="F700" i="6"/>
  <c r="H700" i="6"/>
  <c r="I700" i="6"/>
  <c r="F701" i="6"/>
  <c r="H701" i="6"/>
  <c r="I701" i="6"/>
  <c r="F702" i="6"/>
  <c r="H702" i="6"/>
  <c r="I702" i="6"/>
  <c r="F703" i="6"/>
  <c r="H703" i="6"/>
  <c r="I703" i="6"/>
  <c r="F704" i="6"/>
  <c r="H704" i="6"/>
  <c r="I704" i="6"/>
  <c r="F705" i="6"/>
  <c r="H705" i="6"/>
  <c r="I705" i="6"/>
  <c r="F706" i="6"/>
  <c r="H706" i="6"/>
  <c r="I706" i="6"/>
  <c r="F707" i="6"/>
  <c r="H707" i="6"/>
  <c r="I707" i="6"/>
  <c r="F708" i="6"/>
  <c r="H708" i="6"/>
  <c r="I708" i="6"/>
  <c r="F709" i="6"/>
  <c r="H709" i="6"/>
  <c r="I709" i="6"/>
  <c r="F710" i="6"/>
  <c r="H710" i="6"/>
  <c r="I710" i="6"/>
  <c r="F711" i="6"/>
  <c r="H711" i="6"/>
  <c r="I711" i="6"/>
  <c r="F712" i="6"/>
  <c r="H712" i="6"/>
  <c r="I712" i="6"/>
  <c r="F713" i="6"/>
  <c r="H713" i="6"/>
  <c r="I713" i="6"/>
  <c r="F714" i="6"/>
  <c r="H714" i="6"/>
  <c r="I714" i="6"/>
  <c r="F715" i="6"/>
  <c r="H715" i="6"/>
  <c r="I715" i="6"/>
  <c r="F716" i="6"/>
  <c r="H716" i="6"/>
  <c r="I716" i="6"/>
  <c r="F717" i="6"/>
  <c r="H717" i="6"/>
  <c r="I717" i="6"/>
  <c r="F718" i="6"/>
  <c r="H718" i="6"/>
  <c r="I718" i="6"/>
  <c r="F719" i="6"/>
  <c r="H719" i="6"/>
  <c r="I719" i="6"/>
  <c r="F720" i="6"/>
  <c r="H720" i="6"/>
  <c r="I720" i="6"/>
  <c r="F721" i="6"/>
  <c r="H721" i="6"/>
  <c r="I721" i="6"/>
  <c r="F722" i="6"/>
  <c r="H722" i="6"/>
  <c r="I722" i="6"/>
  <c r="F723" i="6"/>
  <c r="H723" i="6"/>
  <c r="I723" i="6"/>
  <c r="F724" i="6"/>
  <c r="H724" i="6"/>
  <c r="I724" i="6"/>
  <c r="F725" i="6"/>
  <c r="H725" i="6"/>
  <c r="I725" i="6"/>
  <c r="F726" i="6"/>
  <c r="H726" i="6"/>
  <c r="I726" i="6"/>
  <c r="F727" i="6"/>
  <c r="H727" i="6"/>
  <c r="I727" i="6"/>
  <c r="F728" i="6"/>
  <c r="H728" i="6"/>
  <c r="I728" i="6"/>
  <c r="F729" i="6"/>
  <c r="H729" i="6"/>
  <c r="I729" i="6"/>
  <c r="F730" i="6"/>
  <c r="H730" i="6"/>
  <c r="I730" i="6"/>
  <c r="F731" i="6"/>
  <c r="H731" i="6"/>
  <c r="I731" i="6"/>
  <c r="F732" i="6"/>
  <c r="H732" i="6"/>
  <c r="I732" i="6"/>
  <c r="F733" i="6"/>
  <c r="H733" i="6"/>
  <c r="I733" i="6"/>
  <c r="F734" i="6"/>
  <c r="H734" i="6"/>
  <c r="I734" i="6"/>
  <c r="F735" i="6"/>
  <c r="H735" i="6"/>
  <c r="I735" i="6"/>
  <c r="F736" i="6"/>
  <c r="H736" i="6"/>
  <c r="I736" i="6"/>
  <c r="F737" i="6"/>
  <c r="H737" i="6"/>
  <c r="I737" i="6"/>
  <c r="F738" i="6"/>
  <c r="H738" i="6"/>
  <c r="I738" i="6"/>
  <c r="F739" i="6"/>
  <c r="H739" i="6"/>
  <c r="I739" i="6"/>
  <c r="F740" i="6"/>
  <c r="H740" i="6"/>
  <c r="I740" i="6"/>
  <c r="F741" i="6"/>
  <c r="H741" i="6"/>
  <c r="I741" i="6"/>
  <c r="F742" i="6"/>
  <c r="H742" i="6"/>
  <c r="I742" i="6"/>
  <c r="F743" i="6"/>
  <c r="H743" i="6"/>
  <c r="I743" i="6"/>
  <c r="F744" i="6"/>
  <c r="H744" i="6"/>
  <c r="I744" i="6"/>
  <c r="F745" i="6"/>
  <c r="H745" i="6"/>
  <c r="I745" i="6"/>
  <c r="F746" i="6"/>
  <c r="H746" i="6"/>
  <c r="I746" i="6"/>
  <c r="F747" i="6"/>
  <c r="H747" i="6"/>
  <c r="I747" i="6"/>
  <c r="F748" i="6"/>
  <c r="H748" i="6"/>
  <c r="I748" i="6"/>
  <c r="F749" i="6"/>
  <c r="H749" i="6"/>
  <c r="I749" i="6"/>
  <c r="F750" i="6"/>
  <c r="H750" i="6"/>
  <c r="I750" i="6"/>
  <c r="F751" i="6"/>
  <c r="H751" i="6"/>
  <c r="I751" i="6"/>
  <c r="F752" i="6"/>
  <c r="H752" i="6"/>
  <c r="I752" i="6"/>
  <c r="F753" i="6"/>
  <c r="H753" i="6"/>
  <c r="I753" i="6"/>
  <c r="F754" i="6"/>
  <c r="H754" i="6"/>
  <c r="I754" i="6"/>
  <c r="F755" i="6"/>
  <c r="H755" i="6"/>
  <c r="I755" i="6"/>
  <c r="F756" i="6"/>
  <c r="H756" i="6"/>
  <c r="I756" i="6"/>
  <c r="F757" i="6"/>
  <c r="H757" i="6"/>
  <c r="I757" i="6"/>
  <c r="F758" i="6"/>
  <c r="H758" i="6"/>
  <c r="I758" i="6"/>
  <c r="F759" i="6"/>
  <c r="H759" i="6"/>
  <c r="I759" i="6"/>
  <c r="F760" i="6"/>
  <c r="H760" i="6"/>
  <c r="I760" i="6"/>
  <c r="F761" i="6"/>
  <c r="H761" i="6"/>
  <c r="I761" i="6"/>
  <c r="F762" i="6"/>
  <c r="H762" i="6"/>
  <c r="I762" i="6"/>
  <c r="F763" i="6"/>
  <c r="H763" i="6"/>
  <c r="I763" i="6"/>
  <c r="F764" i="6"/>
  <c r="H764" i="6"/>
  <c r="I764" i="6"/>
  <c r="F765" i="6"/>
  <c r="H765" i="6"/>
  <c r="I765" i="6"/>
  <c r="F766" i="6"/>
  <c r="H766" i="6"/>
  <c r="I766" i="6"/>
  <c r="F767" i="6"/>
  <c r="H767" i="6"/>
  <c r="I767" i="6"/>
  <c r="F768" i="6"/>
  <c r="H768" i="6"/>
  <c r="I768" i="6"/>
  <c r="F769" i="6"/>
  <c r="H769" i="6"/>
  <c r="I769" i="6"/>
  <c r="F770" i="6"/>
  <c r="H770" i="6"/>
  <c r="I770" i="6"/>
  <c r="F771" i="6"/>
  <c r="H771" i="6"/>
  <c r="I771" i="6"/>
  <c r="F772" i="6"/>
  <c r="H772" i="6"/>
  <c r="I772" i="6"/>
  <c r="F773" i="6"/>
  <c r="H773" i="6"/>
  <c r="I773" i="6"/>
  <c r="F774" i="6"/>
  <c r="H774" i="6"/>
  <c r="I774" i="6"/>
  <c r="F775" i="6"/>
  <c r="H775" i="6"/>
  <c r="I775" i="6"/>
  <c r="F776" i="6"/>
  <c r="H776" i="6"/>
  <c r="I776" i="6"/>
  <c r="F777" i="6"/>
  <c r="H777" i="6"/>
  <c r="I777" i="6"/>
  <c r="F778" i="6"/>
  <c r="H778" i="6"/>
  <c r="I778" i="6"/>
  <c r="F779" i="6"/>
  <c r="H779" i="6"/>
  <c r="I779" i="6"/>
  <c r="F780" i="6"/>
  <c r="H780" i="6"/>
  <c r="I780" i="6"/>
  <c r="F781" i="6"/>
  <c r="H781" i="6"/>
  <c r="I781" i="6"/>
  <c r="F782" i="6"/>
  <c r="H782" i="6"/>
  <c r="I782" i="6"/>
  <c r="F783" i="6"/>
  <c r="H783" i="6"/>
  <c r="I783" i="6"/>
  <c r="F784" i="6"/>
  <c r="H784" i="6"/>
  <c r="I784" i="6"/>
  <c r="F785" i="6"/>
  <c r="H785" i="6"/>
  <c r="I785" i="6"/>
  <c r="F786" i="6"/>
  <c r="H786" i="6"/>
  <c r="I786" i="6"/>
  <c r="F787" i="6"/>
  <c r="H787" i="6"/>
  <c r="I787" i="6"/>
  <c r="F788" i="6"/>
  <c r="H788" i="6"/>
  <c r="I788" i="6"/>
  <c r="F789" i="6"/>
  <c r="H789" i="6"/>
  <c r="I789" i="6"/>
  <c r="F790" i="6"/>
  <c r="H790" i="6"/>
  <c r="I790" i="6"/>
  <c r="F791" i="6"/>
  <c r="H791" i="6"/>
  <c r="I791" i="6"/>
  <c r="F792" i="6"/>
  <c r="H792" i="6"/>
  <c r="I792" i="6"/>
  <c r="F793" i="6"/>
  <c r="H793" i="6"/>
  <c r="I793" i="6"/>
  <c r="F794" i="6"/>
  <c r="H794" i="6"/>
  <c r="I794" i="6"/>
  <c r="F795" i="6"/>
  <c r="H795" i="6"/>
  <c r="I795" i="6"/>
  <c r="F796" i="6"/>
  <c r="H796" i="6"/>
  <c r="I796" i="6"/>
  <c r="F797" i="6"/>
  <c r="H797" i="6"/>
  <c r="I797" i="6"/>
  <c r="F798" i="6"/>
  <c r="H798" i="6"/>
  <c r="I798" i="6"/>
  <c r="F799" i="6"/>
  <c r="H799" i="6"/>
  <c r="I799" i="6"/>
  <c r="F800" i="6"/>
  <c r="H800" i="6"/>
  <c r="I800" i="6"/>
  <c r="F801" i="6"/>
  <c r="H801" i="6"/>
  <c r="I801" i="6"/>
  <c r="F802" i="6"/>
  <c r="H802" i="6"/>
  <c r="I802" i="6"/>
  <c r="F803" i="6"/>
  <c r="H803" i="6"/>
  <c r="I803" i="6"/>
  <c r="F804" i="6"/>
  <c r="H804" i="6"/>
  <c r="I804" i="6"/>
  <c r="F805" i="6"/>
  <c r="H805" i="6"/>
  <c r="I805" i="6"/>
  <c r="F806" i="6"/>
  <c r="H806" i="6"/>
  <c r="I806" i="6"/>
  <c r="F807" i="6"/>
  <c r="H807" i="6"/>
  <c r="I807" i="6"/>
  <c r="F808" i="6"/>
  <c r="H808" i="6"/>
  <c r="I808" i="6"/>
  <c r="F809" i="6"/>
  <c r="H809" i="6"/>
  <c r="I809" i="6"/>
  <c r="F810" i="6"/>
  <c r="H810" i="6"/>
  <c r="I810" i="6"/>
  <c r="F811" i="6"/>
  <c r="H811" i="6"/>
  <c r="I811" i="6"/>
  <c r="F812" i="6"/>
  <c r="H812" i="6"/>
  <c r="I812" i="6"/>
  <c r="F813" i="6"/>
  <c r="H813" i="6"/>
  <c r="I813" i="6"/>
  <c r="F814" i="6"/>
  <c r="H814" i="6"/>
  <c r="I814" i="6"/>
  <c r="F815" i="6"/>
  <c r="H815" i="6"/>
  <c r="I815" i="6"/>
  <c r="F816" i="6"/>
  <c r="H816" i="6"/>
  <c r="I816" i="6"/>
  <c r="F817" i="6"/>
  <c r="H817" i="6"/>
  <c r="I817" i="6"/>
  <c r="F818" i="6"/>
  <c r="H818" i="6"/>
  <c r="I818" i="6"/>
  <c r="F819" i="6"/>
  <c r="H819" i="6"/>
  <c r="I819" i="6"/>
  <c r="F820" i="6"/>
  <c r="H820" i="6"/>
  <c r="I820" i="6"/>
  <c r="F821" i="6"/>
  <c r="H821" i="6"/>
  <c r="I821" i="6"/>
  <c r="F822" i="6"/>
  <c r="H822" i="6"/>
  <c r="I822" i="6"/>
  <c r="F823" i="6"/>
  <c r="H823" i="6"/>
  <c r="I823" i="6"/>
  <c r="F824" i="6"/>
  <c r="H824" i="6"/>
  <c r="I824" i="6"/>
  <c r="F825" i="6"/>
  <c r="H825" i="6"/>
  <c r="I825" i="6"/>
  <c r="F826" i="6"/>
  <c r="H826" i="6"/>
  <c r="I826" i="6"/>
  <c r="F827" i="6"/>
  <c r="H827" i="6"/>
  <c r="I827" i="6"/>
  <c r="F828" i="6"/>
  <c r="H828" i="6"/>
  <c r="I828" i="6"/>
  <c r="F829" i="6"/>
  <c r="H829" i="6"/>
  <c r="I829" i="6"/>
  <c r="F830" i="6"/>
  <c r="H830" i="6"/>
  <c r="I830" i="6"/>
  <c r="F831" i="6"/>
  <c r="H831" i="6"/>
  <c r="I831" i="6"/>
  <c r="F832" i="6"/>
  <c r="H832" i="6"/>
  <c r="I832" i="6"/>
  <c r="F833" i="6"/>
  <c r="H833" i="6"/>
  <c r="I833" i="6"/>
  <c r="F834" i="6"/>
  <c r="H834" i="6"/>
  <c r="I834" i="6"/>
  <c r="F835" i="6"/>
  <c r="H835" i="6"/>
  <c r="I835" i="6"/>
  <c r="F836" i="6"/>
  <c r="H836" i="6"/>
  <c r="I836" i="6"/>
  <c r="F837" i="6"/>
  <c r="H837" i="6"/>
  <c r="I837" i="6"/>
  <c r="F838" i="6"/>
  <c r="H838" i="6"/>
  <c r="I838" i="6"/>
  <c r="F839" i="6"/>
  <c r="H839" i="6"/>
  <c r="I839" i="6"/>
  <c r="F840" i="6"/>
  <c r="H840" i="6"/>
  <c r="I840" i="6"/>
  <c r="F841" i="6"/>
  <c r="H841" i="6"/>
  <c r="I841" i="6"/>
  <c r="F842" i="6"/>
  <c r="H842" i="6"/>
  <c r="I842" i="6"/>
  <c r="F843" i="6"/>
  <c r="H843" i="6"/>
  <c r="I843" i="6"/>
  <c r="F844" i="6"/>
  <c r="H844" i="6"/>
  <c r="I844" i="6"/>
  <c r="F845" i="6"/>
  <c r="H845" i="6"/>
  <c r="I845" i="6"/>
  <c r="F846" i="6"/>
  <c r="H846" i="6"/>
  <c r="I846" i="6"/>
  <c r="F847" i="6"/>
  <c r="H847" i="6"/>
  <c r="I847" i="6"/>
  <c r="F848" i="6"/>
  <c r="H848" i="6"/>
  <c r="I848" i="6"/>
  <c r="F849" i="6"/>
  <c r="H849" i="6"/>
  <c r="I849" i="6"/>
  <c r="F850" i="6"/>
  <c r="H850" i="6"/>
  <c r="I850" i="6"/>
  <c r="F851" i="6"/>
  <c r="H851" i="6"/>
  <c r="I851" i="6"/>
  <c r="F852" i="6"/>
  <c r="H852" i="6"/>
  <c r="I852" i="6"/>
  <c r="F853" i="6"/>
  <c r="H853" i="6"/>
  <c r="I853" i="6"/>
  <c r="F854" i="6"/>
  <c r="H854" i="6"/>
  <c r="I854" i="6"/>
  <c r="F855" i="6"/>
  <c r="H855" i="6"/>
  <c r="I855" i="6"/>
  <c r="F856" i="6"/>
  <c r="H856" i="6"/>
  <c r="I856" i="6"/>
  <c r="F857" i="6"/>
  <c r="H857" i="6"/>
  <c r="I857" i="6"/>
  <c r="F858" i="6"/>
  <c r="H858" i="6"/>
  <c r="I858" i="6"/>
  <c r="F859" i="6"/>
  <c r="H859" i="6"/>
  <c r="I859" i="6"/>
  <c r="F860" i="6"/>
  <c r="H860" i="6"/>
  <c r="I860" i="6"/>
  <c r="F861" i="6"/>
  <c r="H861" i="6"/>
  <c r="I861" i="6"/>
  <c r="F862" i="6"/>
  <c r="H862" i="6"/>
  <c r="I862" i="6"/>
  <c r="F863" i="6"/>
  <c r="H863" i="6"/>
  <c r="I863" i="6"/>
  <c r="F864" i="6"/>
  <c r="H864" i="6"/>
  <c r="I864" i="6"/>
  <c r="F865" i="6"/>
  <c r="H865" i="6"/>
  <c r="I865" i="6"/>
  <c r="F866" i="6"/>
  <c r="H866" i="6"/>
  <c r="I866" i="6"/>
  <c r="F867" i="6"/>
  <c r="H867" i="6"/>
  <c r="I867" i="6"/>
  <c r="F868" i="6"/>
  <c r="H868" i="6"/>
  <c r="I868" i="6"/>
  <c r="F869" i="6"/>
  <c r="H869" i="6"/>
  <c r="I869" i="6"/>
  <c r="F870" i="6"/>
  <c r="H870" i="6"/>
  <c r="I870" i="6"/>
  <c r="F871" i="6"/>
  <c r="H871" i="6"/>
  <c r="I871" i="6"/>
  <c r="F872" i="6"/>
  <c r="H872" i="6"/>
  <c r="I872" i="6"/>
  <c r="F873" i="6"/>
  <c r="H873" i="6"/>
  <c r="I873" i="6"/>
  <c r="F874" i="6"/>
  <c r="H874" i="6"/>
  <c r="I874" i="6"/>
  <c r="F875" i="6"/>
  <c r="H875" i="6"/>
  <c r="I875" i="6"/>
  <c r="F876" i="6"/>
  <c r="H876" i="6"/>
  <c r="I876" i="6"/>
  <c r="F877" i="6"/>
  <c r="H877" i="6"/>
  <c r="I877" i="6"/>
  <c r="F878" i="6"/>
  <c r="H878" i="6"/>
  <c r="I878" i="6"/>
  <c r="F879" i="6"/>
  <c r="H879" i="6"/>
  <c r="I879" i="6"/>
  <c r="F880" i="6"/>
  <c r="H880" i="6"/>
  <c r="I880" i="6"/>
  <c r="F881" i="6"/>
  <c r="H881" i="6"/>
  <c r="I881" i="6"/>
  <c r="F882" i="6"/>
  <c r="H882" i="6"/>
  <c r="I882" i="6"/>
  <c r="F883" i="6"/>
  <c r="H883" i="6"/>
  <c r="I883" i="6"/>
  <c r="F884" i="6"/>
  <c r="H884" i="6"/>
  <c r="I884" i="6"/>
  <c r="F885" i="6"/>
  <c r="H885" i="6"/>
  <c r="I885" i="6"/>
  <c r="F886" i="6"/>
  <c r="H886" i="6"/>
  <c r="I886" i="6"/>
  <c r="F887" i="6"/>
  <c r="H887" i="6"/>
  <c r="I887" i="6"/>
  <c r="F888" i="6"/>
  <c r="H888" i="6"/>
  <c r="I888" i="6"/>
  <c r="F889" i="6"/>
  <c r="H889" i="6"/>
  <c r="I889" i="6"/>
  <c r="F890" i="6"/>
  <c r="H890" i="6"/>
  <c r="I890" i="6"/>
  <c r="F891" i="6"/>
  <c r="H891" i="6"/>
  <c r="I891" i="6"/>
  <c r="F892" i="6"/>
  <c r="H892" i="6"/>
  <c r="I892" i="6"/>
  <c r="F893" i="6"/>
  <c r="H893" i="6"/>
  <c r="I893" i="6"/>
  <c r="F894" i="6"/>
  <c r="H894" i="6"/>
  <c r="I894" i="6"/>
  <c r="F895" i="6"/>
  <c r="H895" i="6"/>
  <c r="I895" i="6"/>
  <c r="F896" i="6"/>
  <c r="H896" i="6"/>
  <c r="I896" i="6"/>
  <c r="F897" i="6"/>
  <c r="H897" i="6"/>
  <c r="I897" i="6"/>
  <c r="F898" i="6"/>
  <c r="H898" i="6"/>
  <c r="I898" i="6"/>
  <c r="F899" i="6"/>
  <c r="H899" i="6"/>
  <c r="I899" i="6"/>
  <c r="F900" i="6"/>
  <c r="H900" i="6"/>
  <c r="I900" i="6"/>
  <c r="F901" i="6"/>
  <c r="H901" i="6"/>
  <c r="I901" i="6"/>
  <c r="F902" i="6"/>
  <c r="H902" i="6"/>
  <c r="I902" i="6"/>
  <c r="F903" i="6"/>
  <c r="H903" i="6"/>
  <c r="I903" i="6"/>
  <c r="F904" i="6"/>
  <c r="H904" i="6"/>
  <c r="I904" i="6"/>
  <c r="F905" i="6"/>
  <c r="H905" i="6"/>
  <c r="I905" i="6"/>
  <c r="F906" i="6"/>
  <c r="H906" i="6"/>
  <c r="I906" i="6"/>
  <c r="F907" i="6"/>
  <c r="H907" i="6"/>
  <c r="I907" i="6"/>
  <c r="F908" i="6"/>
  <c r="H908" i="6"/>
  <c r="I908" i="6"/>
  <c r="F909" i="6"/>
  <c r="H909" i="6"/>
  <c r="I909" i="6"/>
  <c r="F910" i="6"/>
  <c r="H910" i="6"/>
  <c r="I910" i="6"/>
  <c r="F911" i="6"/>
  <c r="H911" i="6"/>
  <c r="I911" i="6"/>
  <c r="F912" i="6"/>
  <c r="H912" i="6"/>
  <c r="I912" i="6"/>
  <c r="F913" i="6"/>
  <c r="H913" i="6"/>
  <c r="I913" i="6"/>
  <c r="F914" i="6"/>
  <c r="H914" i="6"/>
  <c r="I914" i="6"/>
  <c r="F915" i="6"/>
  <c r="H915" i="6"/>
  <c r="I915" i="6"/>
  <c r="F916" i="6"/>
  <c r="H916" i="6"/>
  <c r="I916" i="6"/>
  <c r="F917" i="6"/>
  <c r="H917" i="6"/>
  <c r="I917" i="6"/>
  <c r="F918" i="6"/>
  <c r="H918" i="6"/>
  <c r="I918" i="6"/>
  <c r="F919" i="6"/>
  <c r="H919" i="6"/>
  <c r="I919" i="6"/>
  <c r="F920" i="6"/>
  <c r="H920" i="6"/>
  <c r="I920" i="6"/>
  <c r="F921" i="6"/>
  <c r="H921" i="6"/>
  <c r="I921" i="6"/>
  <c r="F922" i="6"/>
  <c r="H922" i="6"/>
  <c r="I922" i="6"/>
  <c r="F923" i="6"/>
  <c r="H923" i="6"/>
  <c r="I923" i="6"/>
  <c r="F924" i="6"/>
  <c r="H924" i="6"/>
  <c r="I924" i="6"/>
  <c r="F925" i="6"/>
  <c r="H925" i="6"/>
  <c r="I925" i="6"/>
  <c r="F926" i="6"/>
  <c r="H926" i="6"/>
  <c r="I926" i="6"/>
  <c r="F927" i="6"/>
  <c r="H927" i="6"/>
  <c r="I927" i="6"/>
  <c r="F928" i="6"/>
  <c r="H928" i="6"/>
  <c r="I928" i="6"/>
  <c r="F929" i="6"/>
  <c r="H929" i="6"/>
  <c r="I929" i="6"/>
  <c r="F930" i="6"/>
  <c r="H930" i="6"/>
  <c r="I930" i="6"/>
  <c r="F931" i="6"/>
  <c r="H931" i="6"/>
  <c r="I931" i="6"/>
  <c r="F932" i="6"/>
  <c r="H932" i="6"/>
  <c r="I932" i="6"/>
  <c r="F933" i="6"/>
  <c r="H933" i="6"/>
  <c r="I933" i="6"/>
  <c r="F934" i="6"/>
  <c r="H934" i="6"/>
  <c r="I934" i="6"/>
  <c r="F935" i="6"/>
  <c r="H935" i="6"/>
  <c r="I935" i="6"/>
  <c r="F936" i="6"/>
  <c r="H936" i="6"/>
  <c r="I936" i="6"/>
  <c r="F937" i="6"/>
  <c r="H937" i="6"/>
  <c r="I937" i="6"/>
  <c r="F938" i="6"/>
  <c r="H938" i="6"/>
  <c r="I938" i="6"/>
  <c r="F939" i="6"/>
  <c r="H939" i="6"/>
  <c r="I939" i="6"/>
  <c r="F940" i="6"/>
  <c r="H940" i="6"/>
  <c r="I940" i="6"/>
  <c r="F941" i="6"/>
  <c r="H941" i="6"/>
  <c r="I941" i="6"/>
  <c r="F942" i="6"/>
  <c r="H942" i="6"/>
  <c r="I942" i="6"/>
  <c r="F943" i="6"/>
  <c r="H943" i="6"/>
  <c r="I943" i="6"/>
  <c r="F944" i="6"/>
  <c r="H944" i="6"/>
  <c r="I944" i="6"/>
  <c r="F945" i="6"/>
  <c r="H945" i="6"/>
  <c r="I945" i="6"/>
  <c r="F946" i="6"/>
  <c r="H946" i="6"/>
  <c r="I946" i="6"/>
  <c r="F947" i="6"/>
  <c r="H947" i="6"/>
  <c r="I947" i="6"/>
  <c r="F948" i="6"/>
  <c r="H948" i="6"/>
  <c r="I948" i="6"/>
  <c r="F949" i="6"/>
  <c r="H949" i="6"/>
  <c r="I949" i="6"/>
  <c r="F950" i="6"/>
  <c r="H950" i="6"/>
  <c r="I950" i="6"/>
  <c r="F951" i="6"/>
  <c r="H951" i="6"/>
  <c r="I951" i="6"/>
  <c r="F952" i="6"/>
  <c r="H952" i="6"/>
  <c r="I952" i="6"/>
  <c r="F953" i="6"/>
  <c r="H953" i="6"/>
  <c r="I953" i="6"/>
  <c r="F954" i="6"/>
  <c r="H954" i="6"/>
  <c r="I954" i="6"/>
  <c r="F955" i="6"/>
  <c r="H955" i="6"/>
  <c r="I955" i="6"/>
  <c r="F956" i="6"/>
  <c r="H956" i="6"/>
  <c r="I956" i="6"/>
  <c r="F957" i="6"/>
  <c r="H957" i="6"/>
  <c r="I957" i="6"/>
  <c r="F958" i="6"/>
  <c r="H958" i="6"/>
  <c r="I958" i="6"/>
  <c r="F959" i="6"/>
  <c r="H959" i="6"/>
  <c r="I959" i="6"/>
  <c r="F960" i="6"/>
  <c r="H960" i="6"/>
  <c r="I960" i="6"/>
  <c r="F961" i="6"/>
  <c r="H961" i="6"/>
  <c r="I961" i="6"/>
  <c r="F962" i="6"/>
  <c r="H962" i="6"/>
  <c r="I962" i="6"/>
  <c r="F963" i="6"/>
  <c r="H963" i="6"/>
  <c r="I963" i="6"/>
  <c r="F964" i="6"/>
  <c r="H964" i="6"/>
  <c r="I964" i="6"/>
  <c r="F965" i="6"/>
  <c r="H965" i="6"/>
  <c r="I965" i="6"/>
  <c r="F966" i="6"/>
  <c r="H966" i="6"/>
  <c r="I966" i="6"/>
  <c r="F967" i="6"/>
  <c r="H967" i="6"/>
  <c r="I967" i="6"/>
  <c r="F968" i="6"/>
  <c r="H968" i="6"/>
  <c r="I968" i="6"/>
  <c r="F969" i="6"/>
  <c r="H969" i="6"/>
  <c r="I969" i="6"/>
  <c r="F970" i="6"/>
  <c r="H970" i="6"/>
  <c r="I970" i="6"/>
  <c r="F971" i="6"/>
  <c r="H971" i="6"/>
  <c r="I971" i="6"/>
  <c r="F972" i="6"/>
  <c r="H972" i="6"/>
  <c r="I972" i="6"/>
  <c r="F973" i="6"/>
  <c r="H973" i="6"/>
  <c r="I973" i="6"/>
  <c r="F974" i="6"/>
  <c r="H974" i="6"/>
  <c r="I974" i="6"/>
  <c r="F975" i="6"/>
  <c r="H975" i="6"/>
  <c r="I975" i="6"/>
  <c r="F976" i="6"/>
  <c r="H976" i="6"/>
  <c r="I976" i="6"/>
  <c r="F977" i="6"/>
  <c r="H977" i="6"/>
  <c r="I977" i="6"/>
  <c r="F978" i="6"/>
  <c r="H978" i="6"/>
  <c r="I978" i="6"/>
  <c r="F979" i="6"/>
  <c r="H979" i="6"/>
  <c r="I979" i="6"/>
  <c r="F980" i="6"/>
  <c r="H980" i="6"/>
  <c r="I980" i="6"/>
  <c r="F981" i="6"/>
  <c r="H981" i="6"/>
  <c r="I981" i="6"/>
  <c r="F982" i="6"/>
  <c r="H982" i="6"/>
  <c r="I982" i="6"/>
  <c r="F983" i="6"/>
  <c r="H983" i="6"/>
  <c r="I983" i="6"/>
  <c r="F984" i="6"/>
  <c r="H984" i="6"/>
  <c r="I984" i="6"/>
  <c r="F985" i="6"/>
  <c r="H985" i="6"/>
  <c r="I985" i="6"/>
  <c r="F986" i="6"/>
  <c r="H986" i="6"/>
  <c r="I986" i="6"/>
  <c r="F987" i="6"/>
  <c r="H987" i="6"/>
  <c r="I987" i="6"/>
  <c r="F988" i="6"/>
  <c r="H988" i="6"/>
  <c r="I988" i="6"/>
  <c r="F989" i="6"/>
  <c r="H989" i="6"/>
  <c r="I989" i="6"/>
  <c r="F990" i="6"/>
  <c r="H990" i="6"/>
  <c r="I990" i="6"/>
  <c r="F991" i="6"/>
  <c r="H991" i="6"/>
  <c r="I991" i="6"/>
  <c r="F992" i="6"/>
  <c r="H992" i="6"/>
  <c r="I992" i="6"/>
  <c r="F993" i="6"/>
  <c r="H993" i="6"/>
  <c r="I993" i="6"/>
  <c r="F994" i="6"/>
  <c r="H994" i="6"/>
  <c r="I994" i="6"/>
  <c r="F995" i="6"/>
  <c r="H995" i="6"/>
  <c r="I995" i="6"/>
  <c r="F996" i="6"/>
  <c r="H996" i="6"/>
  <c r="I996" i="6"/>
  <c r="F997" i="6"/>
  <c r="H997" i="6"/>
  <c r="I997" i="6"/>
  <c r="F998" i="6"/>
  <c r="H998" i="6"/>
  <c r="I998" i="6"/>
  <c r="F999" i="6"/>
  <c r="H999" i="6"/>
  <c r="I999" i="6"/>
  <c r="F1000" i="6"/>
  <c r="H1000" i="6"/>
  <c r="I1000" i="6"/>
  <c r="F1001" i="6"/>
  <c r="H1001" i="6"/>
  <c r="I1001" i="6"/>
  <c r="F1002" i="6"/>
  <c r="H1002" i="6"/>
  <c r="I1002" i="6"/>
  <c r="F1003" i="6"/>
  <c r="H1003" i="6"/>
  <c r="I1003" i="6"/>
  <c r="F1004" i="6"/>
  <c r="H1004" i="6"/>
  <c r="I1004" i="6"/>
  <c r="F1005" i="6"/>
  <c r="H1005" i="6"/>
  <c r="I1005" i="6"/>
  <c r="F1006" i="6"/>
  <c r="H1006" i="6"/>
  <c r="I1006" i="6"/>
  <c r="F1007" i="6"/>
  <c r="H1007" i="6"/>
  <c r="I1007" i="6"/>
  <c r="F1008" i="6"/>
  <c r="H1008" i="6"/>
  <c r="I1008" i="6"/>
  <c r="F1009" i="6"/>
  <c r="H1009" i="6"/>
  <c r="I1009" i="6"/>
  <c r="F1010" i="6"/>
  <c r="H1010" i="6"/>
  <c r="I1010" i="6"/>
  <c r="F1011" i="6"/>
  <c r="H1011" i="6"/>
  <c r="I1011" i="6"/>
  <c r="F1012" i="6"/>
  <c r="H1012" i="6"/>
  <c r="I1012" i="6"/>
  <c r="F1013" i="6"/>
  <c r="H1013" i="6"/>
  <c r="I1013" i="6"/>
  <c r="F1014" i="6"/>
  <c r="H1014" i="6"/>
  <c r="I1014" i="6"/>
  <c r="F1015" i="6"/>
  <c r="H1015" i="6"/>
  <c r="I1015" i="6"/>
  <c r="F1016" i="6"/>
  <c r="H1016" i="6"/>
  <c r="I1016" i="6"/>
  <c r="F1017" i="6"/>
  <c r="H1017" i="6"/>
  <c r="I1017" i="6"/>
  <c r="F1018" i="6"/>
  <c r="H1018" i="6"/>
  <c r="I1018" i="6"/>
  <c r="F1019" i="6"/>
  <c r="H1019" i="6"/>
  <c r="I1019" i="6"/>
  <c r="F1020" i="6"/>
  <c r="H1020" i="6"/>
  <c r="I1020" i="6"/>
  <c r="F1021" i="6"/>
  <c r="H1021" i="6"/>
  <c r="I1021" i="6"/>
  <c r="F1022" i="6"/>
  <c r="H1022" i="6"/>
  <c r="I1022" i="6"/>
  <c r="F1023" i="6"/>
  <c r="H1023" i="6"/>
  <c r="I1023" i="6"/>
  <c r="F1024" i="6"/>
  <c r="H1024" i="6"/>
  <c r="I1024" i="6"/>
  <c r="F1025" i="6"/>
  <c r="H1025" i="6"/>
  <c r="I1025" i="6"/>
  <c r="F1026" i="6"/>
  <c r="H1026" i="6"/>
  <c r="I1026" i="6"/>
  <c r="F1027" i="6"/>
  <c r="H1027" i="6"/>
  <c r="I1027" i="6"/>
  <c r="F1028" i="6"/>
  <c r="H1028" i="6"/>
  <c r="I1028" i="6"/>
  <c r="F1029" i="6"/>
  <c r="H1029" i="6"/>
  <c r="I1029" i="6"/>
  <c r="F1030" i="6"/>
  <c r="H1030" i="6"/>
  <c r="I1030" i="6"/>
  <c r="F1031" i="6"/>
  <c r="H1031" i="6"/>
  <c r="I1031" i="6"/>
  <c r="F1032" i="6"/>
  <c r="H1032" i="6"/>
  <c r="I1032" i="6"/>
  <c r="F1033" i="6"/>
  <c r="H1033" i="6"/>
  <c r="I1033" i="6"/>
  <c r="F1034" i="6"/>
  <c r="H1034" i="6"/>
  <c r="I1034" i="6"/>
  <c r="F1035" i="6"/>
  <c r="H1035" i="6"/>
  <c r="I1035" i="6"/>
  <c r="F1036" i="6"/>
  <c r="H1036" i="6"/>
  <c r="I1036" i="6"/>
  <c r="F1037" i="6"/>
  <c r="H1037" i="6"/>
  <c r="I1037" i="6"/>
  <c r="F1038" i="6"/>
  <c r="H1038" i="6"/>
  <c r="I1038" i="6"/>
  <c r="F1039" i="6"/>
  <c r="H1039" i="6"/>
  <c r="I1039" i="6"/>
  <c r="F1040" i="6"/>
  <c r="H1040" i="6"/>
  <c r="I1040" i="6"/>
  <c r="F1041" i="6"/>
  <c r="H1041" i="6"/>
  <c r="I1041" i="6"/>
  <c r="F1042" i="6"/>
  <c r="H1042" i="6"/>
  <c r="I1042" i="6"/>
  <c r="F1043" i="6"/>
  <c r="H1043" i="6"/>
  <c r="I1043" i="6"/>
  <c r="F1044" i="6"/>
  <c r="H1044" i="6"/>
  <c r="I1044" i="6"/>
  <c r="F1045" i="6"/>
  <c r="H1045" i="6"/>
  <c r="I1045" i="6"/>
  <c r="F1046" i="6"/>
  <c r="H1046" i="6"/>
  <c r="I1046" i="6"/>
  <c r="F1047" i="6"/>
  <c r="H1047" i="6"/>
  <c r="I1047" i="6"/>
  <c r="F1048" i="6"/>
  <c r="H1048" i="6"/>
  <c r="I1048" i="6"/>
  <c r="F1049" i="6"/>
  <c r="H1049" i="6"/>
  <c r="I1049" i="6"/>
  <c r="F1050" i="6"/>
  <c r="H1050" i="6"/>
  <c r="I1050" i="6"/>
  <c r="F1051" i="6"/>
  <c r="H1051" i="6"/>
  <c r="I1051" i="6"/>
  <c r="F1052" i="6"/>
  <c r="H1052" i="6"/>
  <c r="I1052" i="6"/>
  <c r="F1053" i="6"/>
  <c r="H1053" i="6"/>
  <c r="I1053" i="6"/>
  <c r="F1054" i="6"/>
  <c r="H1054" i="6"/>
  <c r="I1054" i="6"/>
  <c r="F1055" i="6"/>
  <c r="H1055" i="6"/>
  <c r="I1055" i="6"/>
  <c r="F1056" i="6"/>
  <c r="H1056" i="6"/>
  <c r="I1056" i="6"/>
  <c r="F1057" i="6"/>
  <c r="H1057" i="6"/>
  <c r="I1057" i="6"/>
  <c r="F1058" i="6"/>
  <c r="H1058" i="6"/>
  <c r="I1058" i="6"/>
  <c r="F1059" i="6"/>
  <c r="H1059" i="6"/>
  <c r="I1059" i="6"/>
  <c r="F1060" i="6"/>
  <c r="H1060" i="6"/>
  <c r="I1060" i="6"/>
  <c r="F1061" i="6"/>
  <c r="H1061" i="6"/>
  <c r="I1061" i="6"/>
  <c r="F1062" i="6"/>
  <c r="H1062" i="6"/>
  <c r="I1062" i="6"/>
  <c r="F1063" i="6"/>
  <c r="H1063" i="6"/>
  <c r="I1063" i="6"/>
  <c r="F1064" i="6"/>
  <c r="H1064" i="6"/>
  <c r="I1064" i="6"/>
  <c r="F1065" i="6"/>
  <c r="H1065" i="6"/>
  <c r="I1065" i="6"/>
  <c r="F1066" i="6"/>
  <c r="H1066" i="6"/>
  <c r="I1066" i="6"/>
  <c r="F1067" i="6"/>
  <c r="H1067" i="6"/>
  <c r="I1067" i="6"/>
  <c r="F1068" i="6"/>
  <c r="H1068" i="6"/>
  <c r="I1068" i="6"/>
  <c r="F1069" i="6"/>
  <c r="H1069" i="6"/>
  <c r="I1069" i="6"/>
  <c r="F1070" i="6"/>
  <c r="H1070" i="6"/>
  <c r="I1070" i="6"/>
  <c r="F1071" i="6"/>
  <c r="H1071" i="6"/>
  <c r="I1071" i="6"/>
  <c r="F1072" i="6"/>
  <c r="H1072" i="6"/>
  <c r="I1072" i="6"/>
  <c r="F1073" i="6"/>
  <c r="H1073" i="6"/>
  <c r="I1073" i="6"/>
  <c r="F1074" i="6"/>
  <c r="H1074" i="6"/>
  <c r="I1074" i="6"/>
  <c r="F1075" i="6"/>
  <c r="H1075" i="6"/>
  <c r="I1075" i="6"/>
  <c r="F1076" i="6"/>
  <c r="H1076" i="6"/>
  <c r="I1076" i="6"/>
  <c r="F1077" i="6"/>
  <c r="H1077" i="6"/>
  <c r="I1077" i="6"/>
  <c r="F1078" i="6"/>
  <c r="H1078" i="6"/>
  <c r="I1078" i="6"/>
  <c r="F1079" i="6"/>
  <c r="H1079" i="6"/>
  <c r="I1079" i="6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5" i="6"/>
  <c r="H1085" i="6"/>
  <c r="I1085" i="6"/>
  <c r="F1086" i="6"/>
  <c r="H1086" i="6"/>
  <c r="I1086" i="6"/>
  <c r="F1087" i="6"/>
  <c r="H1087" i="6"/>
  <c r="I1087" i="6"/>
  <c r="F1088" i="6"/>
  <c r="H1088" i="6"/>
  <c r="I1088" i="6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94" i="6"/>
  <c r="H1094" i="6"/>
  <c r="I1094" i="6"/>
  <c r="F1095" i="6"/>
  <c r="H1095" i="6"/>
  <c r="I1095" i="6"/>
  <c r="F1096" i="6"/>
  <c r="H1096" i="6"/>
  <c r="I1096" i="6"/>
  <c r="F1097" i="6"/>
  <c r="H1097" i="6"/>
  <c r="I1097" i="6"/>
  <c r="F1098" i="6"/>
  <c r="H1098" i="6"/>
  <c r="I1098" i="6"/>
  <c r="F1099" i="6"/>
  <c r="H1099" i="6"/>
  <c r="I1099" i="6"/>
  <c r="F1100" i="6"/>
  <c r="H1100" i="6"/>
  <c r="I1100" i="6"/>
  <c r="F1101" i="6"/>
  <c r="H1101" i="6"/>
  <c r="I1101" i="6"/>
  <c r="F1102" i="6"/>
  <c r="H1102" i="6"/>
  <c r="I1102" i="6"/>
  <c r="F1103" i="6"/>
  <c r="H1103" i="6"/>
  <c r="I1103" i="6"/>
  <c r="F1104" i="6"/>
  <c r="H1104" i="6"/>
  <c r="I1104" i="6"/>
  <c r="F1105" i="6"/>
  <c r="H1105" i="6"/>
  <c r="I1105" i="6"/>
  <c r="F1106" i="6"/>
  <c r="H1106" i="6"/>
  <c r="I1106" i="6"/>
  <c r="F1107" i="6"/>
  <c r="H1107" i="6"/>
  <c r="I1107" i="6"/>
  <c r="F1108" i="6"/>
  <c r="H1108" i="6"/>
  <c r="I1108" i="6"/>
  <c r="F1109" i="6"/>
  <c r="H1109" i="6"/>
  <c r="I1109" i="6"/>
  <c r="F1110" i="6"/>
  <c r="H1110" i="6"/>
  <c r="I1110" i="6"/>
  <c r="F1111" i="6"/>
  <c r="H1111" i="6"/>
  <c r="I1111" i="6"/>
  <c r="F1112" i="6"/>
  <c r="H1112" i="6"/>
  <c r="I1112" i="6"/>
  <c r="F1113" i="6"/>
  <c r="H1113" i="6"/>
  <c r="I1113" i="6"/>
  <c r="F1114" i="6"/>
  <c r="H1114" i="6"/>
  <c r="I1114" i="6"/>
  <c r="F1115" i="6"/>
  <c r="H1115" i="6"/>
  <c r="I1115" i="6"/>
  <c r="F1116" i="6"/>
  <c r="H1116" i="6"/>
  <c r="I1116" i="6"/>
  <c r="F1117" i="6"/>
  <c r="H1117" i="6"/>
  <c r="I1117" i="6"/>
  <c r="F1118" i="6"/>
  <c r="H1118" i="6"/>
  <c r="I1118" i="6"/>
  <c r="F1119" i="6"/>
  <c r="H1119" i="6"/>
  <c r="I1119" i="6"/>
  <c r="F1120" i="6"/>
  <c r="H1120" i="6"/>
  <c r="I1120" i="6"/>
  <c r="F1121" i="6"/>
  <c r="H1121" i="6"/>
  <c r="I1121" i="6"/>
  <c r="F1122" i="6"/>
  <c r="H1122" i="6"/>
  <c r="I1122" i="6"/>
  <c r="F1123" i="6"/>
  <c r="H1123" i="6"/>
  <c r="I1123" i="6"/>
  <c r="F1124" i="6"/>
  <c r="H1124" i="6"/>
  <c r="I1124" i="6"/>
  <c r="F1125" i="6"/>
  <c r="H1125" i="6"/>
  <c r="I1125" i="6"/>
  <c r="F1126" i="6"/>
  <c r="H1126" i="6"/>
  <c r="I1126" i="6"/>
  <c r="F1127" i="6"/>
  <c r="H1127" i="6"/>
  <c r="I1127" i="6"/>
  <c r="F1128" i="6"/>
  <c r="H1128" i="6"/>
  <c r="I1128" i="6"/>
  <c r="F1129" i="6"/>
  <c r="H1129" i="6"/>
  <c r="I1129" i="6"/>
  <c r="F1130" i="6"/>
  <c r="H1130" i="6"/>
  <c r="I1130" i="6"/>
  <c r="F1131" i="6"/>
  <c r="H1131" i="6"/>
  <c r="I1131" i="6"/>
  <c r="F1132" i="6"/>
  <c r="H1132" i="6"/>
  <c r="I1132" i="6"/>
  <c r="F1133" i="6"/>
  <c r="H1133" i="6"/>
  <c r="I1133" i="6"/>
  <c r="F1134" i="6"/>
  <c r="H1134" i="6"/>
  <c r="I1134" i="6"/>
  <c r="F1135" i="6"/>
  <c r="H1135" i="6"/>
  <c r="I1135" i="6"/>
  <c r="F1136" i="6"/>
  <c r="H1136" i="6"/>
  <c r="I1136" i="6"/>
  <c r="F1137" i="6"/>
  <c r="H1137" i="6"/>
  <c r="I1137" i="6"/>
  <c r="F1138" i="6"/>
  <c r="H1138" i="6"/>
  <c r="I1138" i="6"/>
  <c r="F1139" i="6"/>
  <c r="H1139" i="6"/>
  <c r="I1139" i="6"/>
  <c r="F1140" i="6"/>
  <c r="H1140" i="6"/>
  <c r="I1140" i="6"/>
  <c r="F1141" i="6"/>
  <c r="H1141" i="6"/>
  <c r="I1141" i="6"/>
  <c r="F1142" i="6"/>
  <c r="H1142" i="6"/>
  <c r="I1142" i="6"/>
  <c r="F1143" i="6"/>
  <c r="H1143" i="6"/>
  <c r="I1143" i="6"/>
  <c r="F1144" i="6"/>
  <c r="H1144" i="6"/>
  <c r="I1144" i="6"/>
  <c r="F1145" i="6"/>
  <c r="H1145" i="6"/>
  <c r="I1145" i="6"/>
  <c r="F1146" i="6"/>
  <c r="H1146" i="6"/>
  <c r="I1146" i="6"/>
  <c r="F1147" i="6"/>
  <c r="H1147" i="6"/>
  <c r="I1147" i="6"/>
  <c r="F1148" i="6"/>
  <c r="H1148" i="6"/>
  <c r="I1148" i="6"/>
  <c r="F1149" i="6"/>
  <c r="H1149" i="6"/>
  <c r="I1149" i="6"/>
  <c r="F1150" i="6"/>
  <c r="H1150" i="6"/>
  <c r="I1150" i="6"/>
  <c r="F1151" i="6"/>
  <c r="H1151" i="6"/>
  <c r="I1151" i="6"/>
  <c r="F1152" i="6"/>
  <c r="H1152" i="6"/>
  <c r="I1152" i="6"/>
  <c r="F1153" i="6"/>
  <c r="H1153" i="6"/>
  <c r="I1153" i="6"/>
  <c r="F1154" i="6"/>
  <c r="H1154" i="6"/>
  <c r="I1154" i="6"/>
  <c r="F1155" i="6"/>
  <c r="H1155" i="6"/>
  <c r="I1155" i="6"/>
  <c r="F1156" i="6"/>
  <c r="H1156" i="6"/>
  <c r="I1156" i="6"/>
  <c r="F1157" i="6"/>
  <c r="H1157" i="6"/>
  <c r="I1157" i="6"/>
  <c r="F1158" i="6"/>
  <c r="H1158" i="6"/>
  <c r="I1158" i="6"/>
  <c r="F1159" i="6"/>
  <c r="H1159" i="6"/>
  <c r="I1159" i="6"/>
  <c r="F1160" i="6"/>
  <c r="H1160" i="6"/>
  <c r="I1160" i="6"/>
  <c r="F1161" i="6"/>
  <c r="H1161" i="6"/>
  <c r="I1161" i="6"/>
  <c r="F1162" i="6"/>
  <c r="H1162" i="6"/>
  <c r="I1162" i="6"/>
  <c r="F1163" i="6"/>
  <c r="H1163" i="6"/>
  <c r="I1163" i="6"/>
  <c r="F1164" i="6"/>
  <c r="H1164" i="6"/>
  <c r="I1164" i="6"/>
  <c r="F1165" i="6"/>
  <c r="H1165" i="6"/>
  <c r="I1165" i="6"/>
  <c r="F1166" i="6"/>
  <c r="H1166" i="6"/>
  <c r="I1166" i="6"/>
  <c r="F1167" i="6"/>
  <c r="H1167" i="6"/>
  <c r="I1167" i="6"/>
  <c r="F1168" i="6"/>
  <c r="H1168" i="6"/>
  <c r="I1168" i="6"/>
  <c r="F1169" i="6"/>
  <c r="H1169" i="6"/>
  <c r="I1169" i="6"/>
  <c r="F1170" i="6"/>
  <c r="H1170" i="6"/>
  <c r="I1170" i="6"/>
  <c r="F1171" i="6"/>
  <c r="H1171" i="6"/>
  <c r="I1171" i="6"/>
  <c r="F1172" i="6"/>
  <c r="H1172" i="6"/>
  <c r="I1172" i="6"/>
  <c r="F1173" i="6"/>
  <c r="H1173" i="6"/>
  <c r="I1173" i="6"/>
  <c r="F1174" i="6"/>
  <c r="H1174" i="6"/>
  <c r="I1174" i="6"/>
  <c r="F1175" i="6"/>
  <c r="H1175" i="6"/>
  <c r="I1175" i="6"/>
  <c r="F1176" i="6"/>
  <c r="H1176" i="6"/>
  <c r="I1176" i="6"/>
  <c r="F1177" i="6"/>
  <c r="H1177" i="6"/>
  <c r="I1177" i="6"/>
  <c r="F1178" i="6"/>
  <c r="H1178" i="6"/>
  <c r="I1178" i="6"/>
  <c r="F1179" i="6"/>
  <c r="H1179" i="6"/>
  <c r="I1179" i="6"/>
  <c r="F1180" i="6"/>
  <c r="H1180" i="6"/>
  <c r="I1180" i="6"/>
  <c r="F1181" i="6"/>
  <c r="H1181" i="6"/>
  <c r="I1181" i="6"/>
  <c r="F1182" i="6"/>
  <c r="H1182" i="6"/>
  <c r="I1182" i="6"/>
  <c r="F1183" i="6"/>
  <c r="H1183" i="6"/>
  <c r="I1183" i="6"/>
  <c r="F1184" i="6"/>
  <c r="H1184" i="6"/>
  <c r="I1184" i="6"/>
  <c r="F1185" i="6"/>
  <c r="H1185" i="6"/>
  <c r="I1185" i="6"/>
  <c r="F1186" i="6"/>
  <c r="H1186" i="6"/>
  <c r="I1186" i="6"/>
  <c r="F1187" i="6"/>
  <c r="H1187" i="6"/>
  <c r="I1187" i="6"/>
  <c r="F1188" i="6"/>
  <c r="H1188" i="6"/>
  <c r="I1188" i="6"/>
  <c r="F1189" i="6"/>
  <c r="H1189" i="6"/>
  <c r="I1189" i="6"/>
  <c r="F1190" i="6"/>
  <c r="H1190" i="6"/>
  <c r="I1190" i="6"/>
  <c r="F1191" i="6"/>
  <c r="H1191" i="6"/>
  <c r="I1191" i="6"/>
  <c r="F1192" i="6"/>
  <c r="H1192" i="6"/>
  <c r="I1192" i="6"/>
  <c r="F1193" i="6"/>
  <c r="H1193" i="6"/>
  <c r="I1193" i="6"/>
  <c r="F1194" i="6"/>
  <c r="H1194" i="6"/>
  <c r="I1194" i="6"/>
  <c r="F1195" i="6"/>
  <c r="H1195" i="6"/>
  <c r="I1195" i="6"/>
  <c r="F1196" i="6"/>
  <c r="H1196" i="6"/>
  <c r="I1196" i="6"/>
  <c r="F1197" i="6"/>
  <c r="H1197" i="6"/>
  <c r="I1197" i="6"/>
  <c r="F1198" i="6"/>
  <c r="H1198" i="6"/>
  <c r="I1198" i="6"/>
  <c r="F1199" i="6"/>
  <c r="H1199" i="6"/>
  <c r="I1199" i="6"/>
  <c r="F1200" i="6"/>
  <c r="H1200" i="6"/>
  <c r="I1200" i="6"/>
  <c r="F1201" i="6"/>
  <c r="H1201" i="6"/>
  <c r="I1201" i="6"/>
  <c r="F1202" i="6"/>
  <c r="H1202" i="6"/>
  <c r="I1202" i="6"/>
  <c r="F1203" i="6"/>
  <c r="H1203" i="6"/>
  <c r="I1203" i="6"/>
  <c r="F1204" i="6"/>
  <c r="H1204" i="6"/>
  <c r="I1204" i="6"/>
  <c r="F1205" i="6"/>
  <c r="H1205" i="6"/>
  <c r="I1205" i="6"/>
  <c r="F1206" i="6"/>
  <c r="H1206" i="6"/>
  <c r="I1206" i="6"/>
  <c r="F1207" i="6"/>
  <c r="H1207" i="6"/>
  <c r="I1207" i="6"/>
  <c r="F1208" i="6"/>
  <c r="H1208" i="6"/>
  <c r="I1208" i="6"/>
  <c r="F1209" i="6"/>
  <c r="H1209" i="6"/>
  <c r="I1209" i="6"/>
  <c r="F1210" i="6"/>
  <c r="H1210" i="6"/>
  <c r="I1210" i="6"/>
  <c r="F1211" i="6"/>
  <c r="H1211" i="6"/>
  <c r="I1211" i="6"/>
  <c r="F1212" i="6"/>
  <c r="H1212" i="6"/>
  <c r="I1212" i="6"/>
  <c r="F1213" i="6"/>
  <c r="H1213" i="6"/>
  <c r="I1213" i="6"/>
  <c r="F1214" i="6"/>
  <c r="H1214" i="6"/>
  <c r="I1214" i="6"/>
  <c r="F1215" i="6"/>
  <c r="H1215" i="6"/>
  <c r="I1215" i="6"/>
  <c r="F1216" i="6"/>
  <c r="H1216" i="6"/>
  <c r="I1216" i="6"/>
  <c r="F1217" i="6"/>
  <c r="H1217" i="6"/>
  <c r="I1217" i="6"/>
  <c r="F1218" i="6"/>
  <c r="H1218" i="6"/>
  <c r="I1218" i="6"/>
  <c r="F1219" i="6"/>
  <c r="H1219" i="6"/>
  <c r="I1219" i="6"/>
  <c r="F1220" i="6"/>
  <c r="H1220" i="6"/>
  <c r="I1220" i="6"/>
  <c r="F1221" i="6"/>
  <c r="H1221" i="6"/>
  <c r="I1221" i="6"/>
  <c r="F1222" i="6"/>
  <c r="H1222" i="6"/>
  <c r="I1222" i="6"/>
  <c r="F1223" i="6"/>
  <c r="H1223" i="6"/>
  <c r="I1223" i="6"/>
  <c r="F1224" i="6"/>
  <c r="H1224" i="6"/>
  <c r="I1224" i="6"/>
  <c r="F1225" i="6"/>
  <c r="H1225" i="6"/>
  <c r="I1225" i="6"/>
  <c r="F1226" i="6"/>
  <c r="H1226" i="6"/>
  <c r="I1226" i="6"/>
  <c r="F1227" i="6"/>
  <c r="H1227" i="6"/>
  <c r="I1227" i="6"/>
  <c r="F1228" i="6"/>
  <c r="H1228" i="6"/>
  <c r="I1228" i="6"/>
  <c r="F1229" i="6"/>
  <c r="H1229" i="6"/>
  <c r="I1229" i="6"/>
  <c r="F1230" i="6"/>
  <c r="H1230" i="6"/>
  <c r="I1230" i="6"/>
  <c r="F1231" i="6"/>
  <c r="H1231" i="6"/>
  <c r="I1231" i="6"/>
  <c r="F1232" i="6"/>
  <c r="H1232" i="6"/>
  <c r="I1232" i="6"/>
  <c r="F1233" i="6"/>
  <c r="H1233" i="6"/>
  <c r="I1233" i="6"/>
  <c r="F1234" i="6"/>
  <c r="H1234" i="6"/>
  <c r="I1234" i="6"/>
  <c r="F1235" i="6"/>
  <c r="H1235" i="6"/>
  <c r="I1235" i="6"/>
  <c r="F1236" i="6"/>
  <c r="H1236" i="6"/>
  <c r="I1236" i="6"/>
  <c r="F1237" i="6"/>
  <c r="H1237" i="6"/>
  <c r="I1237" i="6"/>
  <c r="F1238" i="6"/>
  <c r="H1238" i="6"/>
  <c r="I1238" i="6"/>
  <c r="F1239" i="6"/>
  <c r="H1239" i="6"/>
  <c r="I1239" i="6"/>
  <c r="F1240" i="6"/>
  <c r="H1240" i="6"/>
  <c r="I1240" i="6"/>
  <c r="F1241" i="6"/>
  <c r="H1241" i="6"/>
  <c r="I1241" i="6"/>
  <c r="F1242" i="6"/>
  <c r="H1242" i="6"/>
  <c r="I1242" i="6"/>
  <c r="F1243" i="6"/>
  <c r="H1243" i="6"/>
  <c r="I1243" i="6"/>
  <c r="F1244" i="6"/>
  <c r="H1244" i="6"/>
  <c r="I1244" i="6"/>
  <c r="F1245" i="6"/>
  <c r="H1245" i="6"/>
  <c r="I1245" i="6"/>
  <c r="F1246" i="6"/>
  <c r="H1246" i="6"/>
  <c r="I1246" i="6"/>
  <c r="F1247" i="6"/>
  <c r="H1247" i="6"/>
  <c r="I1247" i="6"/>
  <c r="F1248" i="6"/>
  <c r="H1248" i="6"/>
  <c r="I1248" i="6"/>
  <c r="F1249" i="6"/>
  <c r="H1249" i="6"/>
  <c r="I1249" i="6"/>
  <c r="F1250" i="6"/>
  <c r="H1250" i="6"/>
  <c r="I1250" i="6"/>
  <c r="F1251" i="6"/>
  <c r="H1251" i="6"/>
  <c r="I1251" i="6"/>
  <c r="F1252" i="6"/>
  <c r="H1252" i="6"/>
  <c r="I1252" i="6"/>
  <c r="F1253" i="6"/>
  <c r="H1253" i="6"/>
  <c r="I1253" i="6"/>
  <c r="F1254" i="6"/>
  <c r="H1254" i="6"/>
  <c r="I1254" i="6"/>
  <c r="F1255" i="6"/>
  <c r="H1255" i="6"/>
  <c r="I1255" i="6"/>
  <c r="F1256" i="6"/>
  <c r="H1256" i="6"/>
  <c r="I1256" i="6"/>
  <c r="F1257" i="6"/>
  <c r="H1257" i="6"/>
  <c r="I1257" i="6"/>
  <c r="F1258" i="6"/>
  <c r="H1258" i="6"/>
  <c r="I1258" i="6"/>
  <c r="F1259" i="6"/>
  <c r="H1259" i="6"/>
  <c r="I1259" i="6"/>
  <c r="F1260" i="6"/>
  <c r="H1260" i="6"/>
  <c r="I1260" i="6"/>
  <c r="F1261" i="6"/>
  <c r="H1261" i="6"/>
  <c r="I1261" i="6"/>
  <c r="F1262" i="6"/>
  <c r="H1262" i="6"/>
  <c r="I1262" i="6"/>
  <c r="F1263" i="6"/>
  <c r="H1263" i="6"/>
  <c r="I1263" i="6"/>
  <c r="F1264" i="6"/>
  <c r="H1264" i="6"/>
  <c r="I1264" i="6"/>
  <c r="F1265" i="6"/>
  <c r="H1265" i="6"/>
  <c r="I1265" i="6"/>
  <c r="F1266" i="6"/>
  <c r="H1266" i="6"/>
  <c r="I1266" i="6"/>
  <c r="F1267" i="6"/>
  <c r="H1267" i="6"/>
  <c r="I1267" i="6"/>
  <c r="F1268" i="6"/>
  <c r="H1268" i="6"/>
  <c r="I1268" i="6"/>
  <c r="F1269" i="6"/>
  <c r="H1269" i="6"/>
  <c r="I1269" i="6"/>
  <c r="F1270" i="6"/>
  <c r="H1270" i="6"/>
  <c r="I1270" i="6"/>
  <c r="F1271" i="6"/>
  <c r="H1271" i="6"/>
  <c r="I1271" i="6"/>
  <c r="F1272" i="6"/>
  <c r="H1272" i="6"/>
  <c r="I1272" i="6"/>
  <c r="F1273" i="6"/>
  <c r="H1273" i="6"/>
  <c r="I1273" i="6"/>
  <c r="F1274" i="6"/>
  <c r="H1274" i="6"/>
  <c r="I1274" i="6"/>
  <c r="F1275" i="6"/>
  <c r="H1275" i="6"/>
  <c r="I1275" i="6"/>
  <c r="F1276" i="6"/>
  <c r="H1276" i="6"/>
  <c r="I1276" i="6"/>
  <c r="F1277" i="6"/>
  <c r="H1277" i="6"/>
  <c r="I1277" i="6"/>
  <c r="F1278" i="6"/>
  <c r="H1278" i="6"/>
  <c r="I1278" i="6"/>
  <c r="F1279" i="6"/>
  <c r="H1279" i="6"/>
  <c r="I1279" i="6"/>
  <c r="F1280" i="6"/>
  <c r="H1280" i="6"/>
  <c r="I1280" i="6"/>
  <c r="F1281" i="6"/>
  <c r="H1281" i="6"/>
  <c r="I1281" i="6"/>
  <c r="F1282" i="6"/>
  <c r="H1282" i="6"/>
  <c r="I1282" i="6"/>
  <c r="F1283" i="6"/>
  <c r="H1283" i="6"/>
  <c r="I1283" i="6"/>
  <c r="F1284" i="6"/>
  <c r="H1284" i="6"/>
  <c r="I1284" i="6"/>
  <c r="F1285" i="6"/>
  <c r="H1285" i="6"/>
  <c r="I1285" i="6"/>
  <c r="F1286" i="6"/>
  <c r="H1286" i="6"/>
  <c r="I1286" i="6"/>
  <c r="F1287" i="6"/>
  <c r="H1287" i="6"/>
  <c r="I1287" i="6"/>
  <c r="F1288" i="6"/>
  <c r="H1288" i="6"/>
  <c r="I1288" i="6"/>
  <c r="F1289" i="6"/>
  <c r="H1289" i="6"/>
  <c r="I1289" i="6"/>
  <c r="F1290" i="6"/>
  <c r="H1290" i="6"/>
  <c r="I1290" i="6"/>
  <c r="F1291" i="6"/>
  <c r="H1291" i="6"/>
  <c r="I1291" i="6"/>
  <c r="F1292" i="6"/>
  <c r="H1292" i="6"/>
  <c r="I1292" i="6"/>
  <c r="F1293" i="6"/>
  <c r="H1293" i="6"/>
  <c r="I1293" i="6"/>
  <c r="F1294" i="6"/>
  <c r="H1294" i="6"/>
  <c r="I1294" i="6"/>
  <c r="F1295" i="6"/>
  <c r="H1295" i="6"/>
  <c r="I1295" i="6"/>
  <c r="F1296" i="6"/>
  <c r="H1296" i="6"/>
  <c r="I1296" i="6"/>
  <c r="F1297" i="6"/>
  <c r="H1297" i="6"/>
  <c r="I1297" i="6"/>
  <c r="F1298" i="6"/>
  <c r="H1298" i="6"/>
  <c r="I1298" i="6"/>
  <c r="F1299" i="6"/>
  <c r="H1299" i="6"/>
  <c r="I1299" i="6"/>
  <c r="F1300" i="6"/>
  <c r="H1300" i="6"/>
  <c r="I1300" i="6"/>
  <c r="F1301" i="6"/>
  <c r="H1301" i="6"/>
  <c r="I1301" i="6"/>
  <c r="F1302" i="6"/>
  <c r="H1302" i="6"/>
  <c r="I1302" i="6"/>
  <c r="F1303" i="6"/>
  <c r="H1303" i="6"/>
  <c r="I1303" i="6"/>
  <c r="F1304" i="6"/>
  <c r="H1304" i="6"/>
  <c r="I1304" i="6"/>
  <c r="F1305" i="6"/>
  <c r="H1305" i="6"/>
  <c r="I1305" i="6"/>
  <c r="F1306" i="6"/>
  <c r="H1306" i="6"/>
  <c r="I1306" i="6"/>
  <c r="F1307" i="6"/>
  <c r="H1307" i="6"/>
  <c r="I1307" i="6"/>
  <c r="F1308" i="6"/>
  <c r="H1308" i="6"/>
  <c r="I1308" i="6"/>
  <c r="F1309" i="6"/>
  <c r="H1309" i="6"/>
  <c r="I1309" i="6"/>
  <c r="F1310" i="6"/>
  <c r="H1310" i="6"/>
  <c r="I1310" i="6"/>
  <c r="F1311" i="6"/>
  <c r="H1311" i="6"/>
  <c r="I1311" i="6"/>
  <c r="F1312" i="6"/>
  <c r="H1312" i="6"/>
  <c r="I1312" i="6"/>
  <c r="F1313" i="6"/>
  <c r="H1313" i="6"/>
  <c r="I1313" i="6"/>
  <c r="F1314" i="6"/>
  <c r="H1314" i="6"/>
  <c r="I1314" i="6"/>
  <c r="F1315" i="6"/>
  <c r="H1315" i="6"/>
  <c r="I1315" i="6"/>
  <c r="F1316" i="6"/>
  <c r="H1316" i="6"/>
  <c r="I1316" i="6"/>
  <c r="F1317" i="6"/>
  <c r="H1317" i="6"/>
  <c r="I1317" i="6"/>
  <c r="F1318" i="6"/>
  <c r="H1318" i="6"/>
  <c r="I1318" i="6"/>
  <c r="F1319" i="6"/>
  <c r="H1319" i="6"/>
  <c r="I1319" i="6"/>
  <c r="F1320" i="6"/>
  <c r="H1320" i="6"/>
  <c r="I1320" i="6"/>
  <c r="F1321" i="6"/>
  <c r="H1321" i="6"/>
  <c r="I1321" i="6"/>
  <c r="F1322" i="6"/>
  <c r="H1322" i="6"/>
  <c r="I1322" i="6"/>
  <c r="F1323" i="6"/>
  <c r="H1323" i="6"/>
  <c r="I1323" i="6"/>
  <c r="F1324" i="6"/>
  <c r="H1324" i="6"/>
  <c r="I1324" i="6"/>
  <c r="F1325" i="6"/>
  <c r="H1325" i="6"/>
  <c r="I1325" i="6"/>
  <c r="F1326" i="6"/>
  <c r="H1326" i="6"/>
  <c r="I1326" i="6"/>
  <c r="F1327" i="6"/>
  <c r="H1327" i="6"/>
  <c r="I1327" i="6"/>
  <c r="F1328" i="6"/>
  <c r="H1328" i="6"/>
  <c r="I1328" i="6"/>
  <c r="F1329" i="6"/>
  <c r="H1329" i="6"/>
  <c r="I1329" i="6"/>
  <c r="F1330" i="6"/>
  <c r="H1330" i="6"/>
  <c r="I1330" i="6"/>
  <c r="F1331" i="6"/>
  <c r="H1331" i="6"/>
  <c r="I1331" i="6"/>
  <c r="F1332" i="6"/>
  <c r="H1332" i="6"/>
  <c r="I1332" i="6"/>
  <c r="F1333" i="6"/>
  <c r="H1333" i="6"/>
  <c r="I1333" i="6"/>
  <c r="F1334" i="6"/>
  <c r="H1334" i="6"/>
  <c r="I1334" i="6"/>
  <c r="F1335" i="6"/>
  <c r="H1335" i="6"/>
  <c r="I1335" i="6"/>
  <c r="F1336" i="6"/>
  <c r="H1336" i="6"/>
  <c r="I1336" i="6"/>
  <c r="F1337" i="6"/>
  <c r="H1337" i="6"/>
  <c r="I1337" i="6"/>
  <c r="F1338" i="6"/>
  <c r="H1338" i="6"/>
  <c r="I1338" i="6"/>
  <c r="F1339" i="6"/>
  <c r="H1339" i="6"/>
  <c r="I1339" i="6"/>
  <c r="F1340" i="6"/>
  <c r="H1340" i="6"/>
  <c r="I1340" i="6"/>
  <c r="F1341" i="6"/>
  <c r="H1341" i="6"/>
  <c r="I1341" i="6"/>
  <c r="F1342" i="6"/>
  <c r="H1342" i="6"/>
  <c r="I1342" i="6"/>
  <c r="F1343" i="6"/>
  <c r="H1343" i="6"/>
  <c r="I1343" i="6"/>
  <c r="F1344" i="6"/>
  <c r="H1344" i="6"/>
  <c r="I1344" i="6"/>
  <c r="F1345" i="6"/>
  <c r="H1345" i="6"/>
  <c r="I1345" i="6"/>
  <c r="F1346" i="6"/>
  <c r="H1346" i="6"/>
  <c r="I1346" i="6"/>
  <c r="F1347" i="6"/>
  <c r="H1347" i="6"/>
  <c r="I1347" i="6"/>
  <c r="F1348" i="6"/>
  <c r="H1348" i="6"/>
  <c r="I1348" i="6"/>
  <c r="F1349" i="6"/>
  <c r="H1349" i="6"/>
  <c r="I1349" i="6"/>
  <c r="F1350" i="6"/>
  <c r="H1350" i="6"/>
  <c r="I1350" i="6"/>
  <c r="F1351" i="6"/>
  <c r="H1351" i="6"/>
  <c r="I1351" i="6"/>
  <c r="F1352" i="6"/>
  <c r="H1352" i="6"/>
  <c r="I1352" i="6"/>
  <c r="F1353" i="6"/>
  <c r="H1353" i="6"/>
  <c r="I1353" i="6"/>
  <c r="F1354" i="6"/>
  <c r="H1354" i="6"/>
  <c r="I1354" i="6"/>
  <c r="F1355" i="6"/>
  <c r="H1355" i="6"/>
  <c r="I1355" i="6"/>
  <c r="F1356" i="6"/>
  <c r="H1356" i="6"/>
  <c r="I1356" i="6"/>
  <c r="F1357" i="6"/>
  <c r="H1357" i="6"/>
  <c r="I1357" i="6"/>
  <c r="F1358" i="6"/>
  <c r="H1358" i="6"/>
  <c r="I1358" i="6"/>
  <c r="F1359" i="6"/>
  <c r="H1359" i="6"/>
  <c r="I1359" i="6"/>
  <c r="F1360" i="6"/>
  <c r="H1360" i="6"/>
  <c r="I1360" i="6"/>
  <c r="F1361" i="6"/>
  <c r="H1361" i="6"/>
  <c r="I1361" i="6"/>
  <c r="F1362" i="6"/>
  <c r="H1362" i="6"/>
  <c r="I1362" i="6"/>
  <c r="F1363" i="6"/>
  <c r="H1363" i="6"/>
  <c r="I1363" i="6"/>
  <c r="F1364" i="6"/>
  <c r="H1364" i="6"/>
  <c r="I1364" i="6"/>
  <c r="F1365" i="6"/>
  <c r="H1365" i="6"/>
  <c r="I1365" i="6"/>
  <c r="F1366" i="6"/>
  <c r="H1366" i="6"/>
  <c r="I1366" i="6"/>
  <c r="F1367" i="6"/>
  <c r="H1367" i="6"/>
  <c r="I1367" i="6"/>
  <c r="F1368" i="6"/>
  <c r="H1368" i="6"/>
  <c r="I1368" i="6"/>
  <c r="F1369" i="6"/>
  <c r="H1369" i="6"/>
  <c r="I1369" i="6"/>
  <c r="F1370" i="6"/>
  <c r="H1370" i="6"/>
  <c r="I1370" i="6"/>
  <c r="F1371" i="6"/>
  <c r="H1371" i="6"/>
  <c r="I1371" i="6"/>
  <c r="F1372" i="6"/>
  <c r="H1372" i="6"/>
  <c r="I1372" i="6"/>
  <c r="F1373" i="6"/>
  <c r="H1373" i="6"/>
  <c r="I1373" i="6"/>
  <c r="F1374" i="6"/>
  <c r="H1374" i="6"/>
  <c r="I1374" i="6"/>
  <c r="F1375" i="6"/>
  <c r="H1375" i="6"/>
  <c r="I1375" i="6"/>
  <c r="F1376" i="6"/>
  <c r="H1376" i="6"/>
  <c r="I1376" i="6"/>
  <c r="F1377" i="6"/>
  <c r="H1377" i="6"/>
  <c r="I1377" i="6"/>
  <c r="F1378" i="6"/>
  <c r="H1378" i="6"/>
  <c r="I1378" i="6"/>
  <c r="F1379" i="6"/>
  <c r="H1379" i="6"/>
  <c r="I1379" i="6"/>
  <c r="F1380" i="6"/>
  <c r="H1380" i="6"/>
  <c r="I1380" i="6"/>
  <c r="F1381" i="6"/>
  <c r="H1381" i="6"/>
  <c r="I1381" i="6"/>
  <c r="F1382" i="6"/>
  <c r="H1382" i="6"/>
  <c r="I1382" i="6"/>
  <c r="F1383" i="6"/>
  <c r="H1383" i="6"/>
  <c r="I1383" i="6"/>
  <c r="F1384" i="6"/>
  <c r="H1384" i="6"/>
  <c r="I1384" i="6"/>
  <c r="F1385" i="6"/>
  <c r="H1385" i="6"/>
  <c r="I1385" i="6"/>
  <c r="F1386" i="6"/>
  <c r="H1386" i="6"/>
  <c r="I1386" i="6"/>
  <c r="F1387" i="6"/>
  <c r="H1387" i="6"/>
  <c r="I1387" i="6"/>
  <c r="F1388" i="6"/>
  <c r="H1388" i="6"/>
  <c r="I1388" i="6"/>
  <c r="F1389" i="6"/>
  <c r="H1389" i="6"/>
  <c r="I1389" i="6"/>
  <c r="F1390" i="6"/>
  <c r="H1390" i="6"/>
  <c r="I1390" i="6"/>
  <c r="F1391" i="6"/>
  <c r="H1391" i="6"/>
  <c r="I1391" i="6"/>
  <c r="F1392" i="6"/>
  <c r="H1392" i="6"/>
  <c r="I1392" i="6"/>
  <c r="F1393" i="6"/>
  <c r="H1393" i="6"/>
  <c r="I1393" i="6"/>
  <c r="F1394" i="6"/>
  <c r="H1394" i="6"/>
  <c r="I1394" i="6"/>
  <c r="F1395" i="6"/>
  <c r="H1395" i="6"/>
  <c r="I1395" i="6"/>
  <c r="F1396" i="6"/>
  <c r="H1396" i="6"/>
  <c r="I1396" i="6"/>
  <c r="F1397" i="6"/>
  <c r="H1397" i="6"/>
  <c r="I1397" i="6"/>
  <c r="F1398" i="6"/>
  <c r="H1398" i="6"/>
  <c r="I1398" i="6"/>
  <c r="F1399" i="6"/>
  <c r="H1399" i="6"/>
  <c r="I1399" i="6"/>
  <c r="F1400" i="6"/>
  <c r="H1400" i="6"/>
  <c r="I1400" i="6"/>
  <c r="F1401" i="6"/>
  <c r="H1401" i="6"/>
  <c r="I1401" i="6"/>
  <c r="F1402" i="6"/>
  <c r="H1402" i="6"/>
  <c r="I1402" i="6"/>
  <c r="F1403" i="6"/>
  <c r="H1403" i="6"/>
  <c r="I1403" i="6"/>
  <c r="F1404" i="6"/>
  <c r="H1404" i="6"/>
  <c r="I1404" i="6"/>
  <c r="F1405" i="6"/>
  <c r="H1405" i="6"/>
  <c r="I1405" i="6"/>
  <c r="F1406" i="6"/>
  <c r="H1406" i="6"/>
  <c r="I1406" i="6"/>
  <c r="F1407" i="6"/>
  <c r="H1407" i="6"/>
  <c r="I1407" i="6"/>
  <c r="F1408" i="6"/>
  <c r="H1408" i="6"/>
  <c r="I1408" i="6"/>
  <c r="F1409" i="6"/>
  <c r="H1409" i="6"/>
  <c r="I1409" i="6"/>
  <c r="F1410" i="6"/>
  <c r="H1410" i="6"/>
  <c r="I1410" i="6"/>
  <c r="F1411" i="6"/>
  <c r="H1411" i="6"/>
  <c r="I1411" i="6"/>
  <c r="F1412" i="6"/>
  <c r="H1412" i="6"/>
  <c r="I1412" i="6"/>
  <c r="F1413" i="6"/>
  <c r="H1413" i="6"/>
  <c r="I1413" i="6"/>
  <c r="F1414" i="6"/>
  <c r="H1414" i="6"/>
  <c r="I1414" i="6"/>
  <c r="F1415" i="6"/>
  <c r="H1415" i="6"/>
  <c r="I1415" i="6"/>
  <c r="F1416" i="6"/>
  <c r="H1416" i="6"/>
  <c r="I1416" i="6"/>
  <c r="F1417" i="6"/>
  <c r="H1417" i="6"/>
  <c r="I1417" i="6"/>
  <c r="F1418" i="6"/>
  <c r="H1418" i="6"/>
  <c r="I1418" i="6"/>
  <c r="F1419" i="6"/>
  <c r="H1419" i="6"/>
  <c r="I1419" i="6"/>
  <c r="F1420" i="6"/>
  <c r="H1420" i="6"/>
  <c r="I1420" i="6"/>
  <c r="F1421" i="6"/>
  <c r="H1421" i="6"/>
  <c r="I1421" i="6"/>
  <c r="F1422" i="6"/>
  <c r="H1422" i="6"/>
  <c r="I1422" i="6"/>
  <c r="F1423" i="6"/>
  <c r="H1423" i="6"/>
  <c r="I1423" i="6"/>
  <c r="F1424" i="6"/>
  <c r="H1424" i="6"/>
  <c r="I1424" i="6"/>
  <c r="F1425" i="6"/>
  <c r="H1425" i="6"/>
  <c r="I1425" i="6"/>
  <c r="F1426" i="6"/>
  <c r="H1426" i="6"/>
  <c r="I1426" i="6"/>
  <c r="F1427" i="6"/>
  <c r="H1427" i="6"/>
  <c r="I1427" i="6"/>
  <c r="F1428" i="6"/>
  <c r="H1428" i="6"/>
  <c r="I1428" i="6"/>
  <c r="F1429" i="6"/>
  <c r="H1429" i="6"/>
  <c r="I1429" i="6"/>
  <c r="F1430" i="6"/>
  <c r="H1430" i="6"/>
  <c r="I1430" i="6"/>
  <c r="F1431" i="6"/>
  <c r="H1431" i="6"/>
  <c r="I1431" i="6"/>
  <c r="F1432" i="6"/>
  <c r="H1432" i="6"/>
  <c r="I1432" i="6"/>
  <c r="F1433" i="6"/>
  <c r="H1433" i="6"/>
  <c r="I1433" i="6"/>
  <c r="F1434" i="6"/>
  <c r="H1434" i="6"/>
  <c r="I1434" i="6"/>
  <c r="F1435" i="6"/>
  <c r="H1435" i="6"/>
  <c r="I1435" i="6"/>
  <c r="F1436" i="6"/>
  <c r="H1436" i="6"/>
  <c r="I1436" i="6"/>
  <c r="F1437" i="6"/>
  <c r="H1437" i="6"/>
  <c r="I1437" i="6"/>
  <c r="F1438" i="6"/>
  <c r="H1438" i="6"/>
  <c r="I1438" i="6"/>
  <c r="F1439" i="6"/>
  <c r="H1439" i="6"/>
  <c r="I1439" i="6"/>
  <c r="F1440" i="6"/>
  <c r="H1440" i="6"/>
  <c r="I1440" i="6"/>
  <c r="F1441" i="6"/>
  <c r="H1441" i="6"/>
  <c r="I1441" i="6"/>
  <c r="F1442" i="6"/>
  <c r="H1442" i="6"/>
  <c r="I1442" i="6"/>
  <c r="F1443" i="6"/>
  <c r="H1443" i="6"/>
  <c r="I1443" i="6"/>
  <c r="F1444" i="6"/>
  <c r="H1444" i="6"/>
  <c r="I1444" i="6"/>
  <c r="F1445" i="6"/>
  <c r="H1445" i="6"/>
  <c r="I1445" i="6"/>
  <c r="F1446" i="6"/>
  <c r="H1446" i="6"/>
  <c r="I1446" i="6"/>
  <c r="F1447" i="6"/>
  <c r="H1447" i="6"/>
  <c r="I1447" i="6"/>
  <c r="F1448" i="6"/>
  <c r="H1448" i="6"/>
  <c r="I1448" i="6"/>
  <c r="F1449" i="6"/>
  <c r="H1449" i="6"/>
  <c r="I1449" i="6"/>
  <c r="F1450" i="6"/>
  <c r="H1450" i="6"/>
  <c r="I1450" i="6"/>
  <c r="F1451" i="6"/>
  <c r="H1451" i="6"/>
  <c r="I1451" i="6"/>
  <c r="F1452" i="6"/>
  <c r="H1452" i="6"/>
  <c r="I1452" i="6"/>
  <c r="F1453" i="6"/>
  <c r="H1453" i="6"/>
  <c r="I1453" i="6"/>
  <c r="F1454" i="6"/>
  <c r="H1454" i="6"/>
  <c r="I1454" i="6"/>
  <c r="F1455" i="6"/>
  <c r="H1455" i="6"/>
  <c r="I1455" i="6"/>
  <c r="F1456" i="6"/>
  <c r="H1456" i="6"/>
  <c r="I1456" i="6"/>
  <c r="F1457" i="6"/>
  <c r="H1457" i="6"/>
  <c r="I1457" i="6"/>
  <c r="F1458" i="6"/>
  <c r="H1458" i="6"/>
  <c r="I1458" i="6"/>
  <c r="F1459" i="6"/>
  <c r="H1459" i="6"/>
  <c r="I1459" i="6"/>
  <c r="F1460" i="6"/>
  <c r="H1460" i="6"/>
  <c r="I1460" i="6"/>
  <c r="F1461" i="6"/>
  <c r="H1461" i="6"/>
  <c r="I1461" i="6"/>
  <c r="F1462" i="6"/>
  <c r="H1462" i="6"/>
  <c r="I1462" i="6"/>
  <c r="F1463" i="6"/>
  <c r="H1463" i="6"/>
  <c r="I1463" i="6"/>
  <c r="F1464" i="6"/>
  <c r="H1464" i="6"/>
  <c r="I1464" i="6"/>
  <c r="F1465" i="6"/>
  <c r="H1465" i="6"/>
  <c r="I1465" i="6"/>
  <c r="F1466" i="6"/>
  <c r="H1466" i="6"/>
  <c r="I1466" i="6"/>
  <c r="F1467" i="6"/>
  <c r="H1467" i="6"/>
  <c r="I1467" i="6"/>
  <c r="F1468" i="6"/>
  <c r="H1468" i="6"/>
  <c r="I1468" i="6"/>
  <c r="F1469" i="6"/>
  <c r="H1469" i="6"/>
  <c r="I1469" i="6"/>
  <c r="F1470" i="6"/>
  <c r="H1470" i="6"/>
  <c r="I1470" i="6"/>
  <c r="F1471" i="6"/>
  <c r="H1471" i="6"/>
  <c r="I1471" i="6"/>
  <c r="F1472" i="6"/>
  <c r="H1472" i="6"/>
  <c r="I1472" i="6"/>
  <c r="F1473" i="6"/>
  <c r="H1473" i="6"/>
  <c r="I1473" i="6"/>
  <c r="F1474" i="6"/>
  <c r="H1474" i="6"/>
  <c r="I1474" i="6"/>
  <c r="F1475" i="6"/>
  <c r="H1475" i="6"/>
  <c r="I1475" i="6"/>
  <c r="F1476" i="6"/>
  <c r="H1476" i="6"/>
  <c r="I1476" i="6"/>
  <c r="F1477" i="6"/>
  <c r="H1477" i="6"/>
  <c r="I1477" i="6"/>
  <c r="F1478" i="6"/>
  <c r="H1478" i="6"/>
  <c r="I1478" i="6"/>
  <c r="F1479" i="6"/>
  <c r="H1479" i="6"/>
  <c r="I1479" i="6"/>
  <c r="F1480" i="6"/>
  <c r="H1480" i="6"/>
  <c r="I1480" i="6"/>
  <c r="F1481" i="6"/>
  <c r="H1481" i="6"/>
  <c r="I1481" i="6"/>
  <c r="F1482" i="6"/>
  <c r="H1482" i="6"/>
  <c r="I1482" i="6"/>
  <c r="F1483" i="6"/>
  <c r="H1483" i="6"/>
  <c r="I1483" i="6"/>
  <c r="F1484" i="6"/>
  <c r="H1484" i="6"/>
  <c r="I1484" i="6"/>
  <c r="F1485" i="6"/>
  <c r="H1485" i="6"/>
  <c r="I1485" i="6"/>
  <c r="F1486" i="6"/>
  <c r="H1486" i="6"/>
  <c r="I1486" i="6"/>
  <c r="F1487" i="6"/>
  <c r="H1487" i="6"/>
  <c r="I1487" i="6"/>
  <c r="F1488" i="6"/>
  <c r="H1488" i="6"/>
  <c r="I1488" i="6"/>
  <c r="F1489" i="6"/>
  <c r="H1489" i="6"/>
  <c r="I1489" i="6"/>
  <c r="F1490" i="6"/>
  <c r="H1490" i="6"/>
  <c r="I1490" i="6"/>
  <c r="F1491" i="6"/>
  <c r="H1491" i="6"/>
  <c r="I1491" i="6"/>
  <c r="F1492" i="6"/>
  <c r="H1492" i="6"/>
  <c r="I1492" i="6"/>
  <c r="F1493" i="6"/>
  <c r="H1493" i="6"/>
  <c r="I1493" i="6"/>
  <c r="F1494" i="6"/>
  <c r="H1494" i="6"/>
  <c r="I1494" i="6"/>
  <c r="F1495" i="6"/>
  <c r="H1495" i="6"/>
  <c r="I1495" i="6"/>
  <c r="F1496" i="6"/>
  <c r="H1496" i="6"/>
  <c r="I1496" i="6"/>
  <c r="F1497" i="6"/>
  <c r="H1497" i="6"/>
  <c r="I1497" i="6"/>
  <c r="F1498" i="6"/>
  <c r="H1498" i="6"/>
  <c r="I1498" i="6"/>
  <c r="F1499" i="6"/>
  <c r="H1499" i="6"/>
  <c r="I1499" i="6"/>
  <c r="F1500" i="6"/>
  <c r="H1500" i="6"/>
  <c r="I1500" i="6"/>
  <c r="F1501" i="6"/>
  <c r="H1501" i="6"/>
  <c r="I1501" i="6"/>
  <c r="F1502" i="6"/>
  <c r="H1502" i="6"/>
  <c r="I1502" i="6"/>
  <c r="F1503" i="6"/>
  <c r="H1503" i="6"/>
  <c r="I1503" i="6"/>
  <c r="F1504" i="6"/>
  <c r="H1504" i="6"/>
  <c r="I1504" i="6"/>
  <c r="F1505" i="6"/>
  <c r="H1505" i="6"/>
  <c r="I1505" i="6"/>
  <c r="F1506" i="6"/>
  <c r="H1506" i="6"/>
  <c r="I1506" i="6"/>
  <c r="F1507" i="6"/>
  <c r="H1507" i="6"/>
  <c r="I1507" i="6"/>
  <c r="F1508" i="6"/>
  <c r="H1508" i="6"/>
  <c r="I1508" i="6"/>
  <c r="F1509" i="6"/>
  <c r="H1509" i="6"/>
  <c r="I1509" i="6"/>
  <c r="F1510" i="6"/>
  <c r="H1510" i="6"/>
  <c r="I1510" i="6"/>
  <c r="F1511" i="6"/>
  <c r="H1511" i="6"/>
  <c r="I1511" i="6"/>
  <c r="F1512" i="6"/>
  <c r="H1512" i="6"/>
  <c r="I1512" i="6"/>
  <c r="F1513" i="6"/>
  <c r="H1513" i="6"/>
  <c r="I1513" i="6"/>
  <c r="F1514" i="6"/>
  <c r="H1514" i="6"/>
  <c r="I1514" i="6"/>
  <c r="F1515" i="6"/>
  <c r="H1515" i="6"/>
  <c r="I1515" i="6"/>
  <c r="F1516" i="6"/>
  <c r="H1516" i="6"/>
  <c r="I1516" i="6"/>
  <c r="F1517" i="6"/>
  <c r="H1517" i="6"/>
  <c r="I1517" i="6"/>
  <c r="F1518" i="6"/>
  <c r="H1518" i="6"/>
  <c r="I1518" i="6"/>
  <c r="F1519" i="6"/>
  <c r="H1519" i="6"/>
  <c r="I1519" i="6"/>
  <c r="F1520" i="6"/>
  <c r="H1520" i="6"/>
  <c r="I1520" i="6"/>
  <c r="F1521" i="6"/>
  <c r="H1521" i="6"/>
  <c r="I1521" i="6"/>
  <c r="F1522" i="6"/>
  <c r="H1522" i="6"/>
  <c r="I1522" i="6"/>
  <c r="F1523" i="6"/>
  <c r="H1523" i="6"/>
  <c r="I1523" i="6"/>
  <c r="F1524" i="6"/>
  <c r="H1524" i="6"/>
  <c r="I1524" i="6"/>
  <c r="F1525" i="6"/>
  <c r="H1525" i="6"/>
  <c r="I1525" i="6"/>
  <c r="F1526" i="6"/>
  <c r="H1526" i="6"/>
  <c r="I1526" i="6"/>
  <c r="F1527" i="6"/>
  <c r="H1527" i="6"/>
  <c r="I1527" i="6"/>
  <c r="F1528" i="6"/>
  <c r="H1528" i="6"/>
  <c r="I1528" i="6"/>
  <c r="F1529" i="6"/>
  <c r="H1529" i="6"/>
  <c r="I1529" i="6"/>
  <c r="F1530" i="6"/>
  <c r="H1530" i="6"/>
  <c r="I1530" i="6"/>
  <c r="F1531" i="6"/>
  <c r="H1531" i="6"/>
  <c r="I1531" i="6"/>
  <c r="F1532" i="6"/>
  <c r="H1532" i="6"/>
  <c r="I1532" i="6"/>
  <c r="F1533" i="6"/>
  <c r="H1533" i="6"/>
  <c r="I1533" i="6"/>
  <c r="F1534" i="6"/>
  <c r="H1534" i="6"/>
  <c r="I1534" i="6"/>
  <c r="F1535" i="6"/>
  <c r="H1535" i="6"/>
  <c r="I1535" i="6"/>
  <c r="F1536" i="6"/>
  <c r="H1536" i="6"/>
  <c r="I1536" i="6"/>
  <c r="F1537" i="6"/>
  <c r="H1537" i="6"/>
  <c r="I1537" i="6"/>
  <c r="F1538" i="6"/>
  <c r="H1538" i="6"/>
  <c r="I1538" i="6"/>
  <c r="F1539" i="6"/>
  <c r="H1539" i="6"/>
  <c r="I1539" i="6"/>
  <c r="F1540" i="6"/>
  <c r="H1540" i="6"/>
  <c r="I1540" i="6"/>
  <c r="F1541" i="6"/>
  <c r="H1541" i="6"/>
  <c r="I1541" i="6"/>
  <c r="F1542" i="6"/>
  <c r="H1542" i="6"/>
  <c r="I1542" i="6"/>
  <c r="F1543" i="6"/>
  <c r="H1543" i="6"/>
  <c r="I1543" i="6"/>
  <c r="F1544" i="6"/>
  <c r="H1544" i="6"/>
  <c r="I1544" i="6"/>
  <c r="F1545" i="6"/>
  <c r="H1545" i="6"/>
  <c r="I1545" i="6"/>
  <c r="F1546" i="6"/>
  <c r="H1546" i="6"/>
  <c r="I1546" i="6"/>
  <c r="F1547" i="6"/>
  <c r="H1547" i="6"/>
  <c r="I1547" i="6"/>
  <c r="F1548" i="6"/>
  <c r="H1548" i="6"/>
  <c r="I1548" i="6"/>
  <c r="F1549" i="6"/>
  <c r="H1549" i="6"/>
  <c r="I1549" i="6"/>
  <c r="F1550" i="6"/>
  <c r="H1550" i="6"/>
  <c r="I1550" i="6"/>
  <c r="F1551" i="6"/>
  <c r="H1551" i="6"/>
  <c r="I1551" i="6"/>
  <c r="F1552" i="6"/>
  <c r="H1552" i="6"/>
  <c r="I1552" i="6"/>
  <c r="F1553" i="6"/>
  <c r="H1553" i="6"/>
  <c r="I1553" i="6"/>
  <c r="F1554" i="6"/>
  <c r="H1554" i="6"/>
  <c r="I1554" i="6"/>
  <c r="F1555" i="6"/>
  <c r="H1555" i="6"/>
  <c r="I1555" i="6"/>
  <c r="F1556" i="6"/>
  <c r="H1556" i="6"/>
  <c r="I1556" i="6"/>
  <c r="F1557" i="6"/>
  <c r="H1557" i="6"/>
  <c r="I1557" i="6"/>
  <c r="F1558" i="6"/>
  <c r="H1558" i="6"/>
  <c r="I1558" i="6"/>
  <c r="F1559" i="6"/>
  <c r="H1559" i="6"/>
  <c r="I1559" i="6"/>
  <c r="F1560" i="6"/>
  <c r="H1560" i="6"/>
  <c r="I1560" i="6"/>
  <c r="F1561" i="6"/>
  <c r="H1561" i="6"/>
  <c r="I1561" i="6"/>
  <c r="F1562" i="6"/>
  <c r="H1562" i="6"/>
  <c r="I1562" i="6"/>
  <c r="F1563" i="6"/>
  <c r="H1563" i="6"/>
  <c r="I1563" i="6"/>
  <c r="F1564" i="6"/>
  <c r="H1564" i="6"/>
  <c r="I1564" i="6"/>
  <c r="F1565" i="6"/>
  <c r="H1565" i="6"/>
  <c r="I1565" i="6"/>
  <c r="F1566" i="6"/>
  <c r="H1566" i="6"/>
  <c r="I1566" i="6"/>
  <c r="F1567" i="6"/>
  <c r="H1567" i="6"/>
  <c r="I1567" i="6"/>
  <c r="F1568" i="6"/>
  <c r="H1568" i="6"/>
  <c r="I1568" i="6"/>
  <c r="F1569" i="6"/>
  <c r="H1569" i="6"/>
  <c r="I1569" i="6"/>
  <c r="F1570" i="6"/>
  <c r="H1570" i="6"/>
  <c r="I1570" i="6"/>
  <c r="F1571" i="6"/>
  <c r="H1571" i="6"/>
  <c r="I1571" i="6"/>
  <c r="F1572" i="6"/>
  <c r="H1572" i="6"/>
  <c r="I1572" i="6"/>
  <c r="F1573" i="6"/>
  <c r="H1573" i="6"/>
  <c r="I1573" i="6"/>
  <c r="F1574" i="6"/>
  <c r="H1574" i="6"/>
  <c r="I1574" i="6"/>
  <c r="F1575" i="6"/>
  <c r="H1575" i="6"/>
  <c r="I1575" i="6"/>
  <c r="F1576" i="6"/>
  <c r="H1576" i="6"/>
  <c r="I1576" i="6"/>
  <c r="F1577" i="6"/>
  <c r="H1577" i="6"/>
  <c r="I1577" i="6"/>
  <c r="F1578" i="6"/>
  <c r="H1578" i="6"/>
  <c r="I1578" i="6"/>
  <c r="F1579" i="6"/>
  <c r="H1579" i="6"/>
  <c r="I1579" i="6"/>
  <c r="F1580" i="6"/>
  <c r="H1580" i="6"/>
  <c r="I1580" i="6"/>
  <c r="F1581" i="6"/>
  <c r="H1581" i="6"/>
  <c r="I1581" i="6"/>
  <c r="F1582" i="6"/>
  <c r="H1582" i="6"/>
  <c r="I1582" i="6"/>
  <c r="F1583" i="6"/>
  <c r="H1583" i="6"/>
  <c r="I1583" i="6"/>
  <c r="F1584" i="6"/>
  <c r="H1584" i="6"/>
  <c r="I1584" i="6"/>
  <c r="F1585" i="6"/>
  <c r="H1585" i="6"/>
  <c r="I1585" i="6"/>
  <c r="F1586" i="6"/>
  <c r="H1586" i="6"/>
  <c r="I1586" i="6"/>
  <c r="F1587" i="6"/>
  <c r="H1587" i="6"/>
  <c r="I1587" i="6"/>
  <c r="F1588" i="6"/>
  <c r="H1588" i="6"/>
  <c r="I1588" i="6"/>
  <c r="F1589" i="6"/>
  <c r="H1589" i="6"/>
  <c r="I1589" i="6"/>
  <c r="F1590" i="6"/>
  <c r="H1590" i="6"/>
  <c r="I1590" i="6"/>
  <c r="F1591" i="6"/>
  <c r="H1591" i="6"/>
  <c r="I1591" i="6"/>
  <c r="F1592" i="6"/>
  <c r="H1592" i="6"/>
  <c r="I1592" i="6"/>
  <c r="F1593" i="6"/>
  <c r="H1593" i="6"/>
  <c r="I1593" i="6"/>
  <c r="F1594" i="6"/>
  <c r="H1594" i="6"/>
  <c r="I1594" i="6"/>
  <c r="F1595" i="6"/>
  <c r="H1595" i="6"/>
  <c r="I1595" i="6"/>
  <c r="F1596" i="6"/>
  <c r="H1596" i="6"/>
  <c r="I1596" i="6"/>
  <c r="F1597" i="6"/>
  <c r="H1597" i="6"/>
  <c r="I1597" i="6"/>
  <c r="F2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22" i="6"/>
  <c r="J194" i="6"/>
  <c r="J193" i="6"/>
  <c r="J192" i="6"/>
  <c r="J191" i="6"/>
  <c r="J190" i="6"/>
  <c r="J189" i="6"/>
  <c r="J188" i="6"/>
  <c r="J195" i="6"/>
  <c r="J186" i="6"/>
  <c r="J185" i="6"/>
  <c r="J184" i="6"/>
  <c r="J183" i="6"/>
  <c r="J182" i="6"/>
  <c r="J181" i="6"/>
  <c r="J180" i="6"/>
  <c r="J179" i="6"/>
  <c r="J29" i="6"/>
  <c r="J177" i="6"/>
  <c r="J176" i="6"/>
  <c r="J175" i="6"/>
  <c r="J174" i="6"/>
  <c r="J173" i="6"/>
  <c r="J172" i="6"/>
  <c r="J75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21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171" i="6"/>
  <c r="J44" i="6"/>
  <c r="J43" i="6"/>
  <c r="J42" i="6"/>
  <c r="J41" i="6"/>
  <c r="J40" i="6"/>
  <c r="J39" i="6"/>
  <c r="J38" i="6"/>
  <c r="J37" i="6"/>
  <c r="J36" i="6"/>
  <c r="J35" i="6"/>
  <c r="J178" i="6"/>
  <c r="J33" i="6"/>
  <c r="J32" i="6"/>
  <c r="J45" i="6"/>
  <c r="J34" i="6"/>
  <c r="J31" i="6"/>
  <c r="J28" i="6"/>
  <c r="J27" i="6"/>
  <c r="J3" i="6"/>
  <c r="J25" i="6"/>
  <c r="J24" i="6"/>
  <c r="J23" i="6"/>
  <c r="J26" i="6"/>
  <c r="J20" i="6"/>
  <c r="J187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0" i="6"/>
  <c r="I2" i="6"/>
  <c r="H2" i="6"/>
  <c r="J2" i="6"/>
</calcChain>
</file>

<file path=xl/sharedStrings.xml><?xml version="1.0" encoding="utf-8"?>
<sst xmlns="http://schemas.openxmlformats.org/spreadsheetml/2006/main" count="26075" uniqueCount="2588">
  <si>
    <t>regnum</t>
  </si>
  <si>
    <t>sign_date</t>
  </si>
  <si>
    <t>product_description</t>
  </si>
  <si>
    <t>okpd2</t>
  </si>
  <si>
    <t>okpd</t>
  </si>
  <si>
    <t>okpd_name</t>
  </si>
  <si>
    <t>single_price</t>
  </si>
  <si>
    <t>okei</t>
  </si>
  <si>
    <t>product_sum</t>
  </si>
  <si>
    <t>quantity</t>
  </si>
  <si>
    <t>customer_name</t>
  </si>
  <si>
    <t>customer_inn</t>
  </si>
  <si>
    <t>customer_kpp</t>
  </si>
  <si>
    <t>1st_supp_name</t>
  </si>
  <si>
    <t>1st_supp_inn</t>
  </si>
  <si>
    <t>1st_supp_kpp</t>
  </si>
  <si>
    <t>num_suppliers</t>
  </si>
  <si>
    <t>contract_price</t>
  </si>
  <si>
    <t>currency</t>
  </si>
  <si>
    <t>region_name</t>
  </si>
  <si>
    <t>contract_stage</t>
  </si>
  <si>
    <t>fz</t>
  </si>
  <si>
    <t>Оказание услуг в области информационных технологий (усовершенствование и сопровождение автоматизированной информационной системы «Информационное сопровождение застрахованных лиц» для нужд ТФОМС РК)</t>
  </si>
  <si>
    <t>62.02.20.110</t>
  </si>
  <si>
    <t>Услуги по планированию и проектированию компьютерных систем</t>
  </si>
  <si>
    <t>-</t>
  </si>
  <si>
    <t>усл. ед</t>
  </si>
  <si>
    <t>1</t>
  </si>
  <si>
    <t>ТЕРРИТОРИАЛЬНЫЙ ФОНД ОБЯЗАТЕЛЬНОГО МЕДИЦИНСКОГО СТРАХОВАНИЯ РЕСПУБЛИКИ КАРЕЛИЯ</t>
  </si>
  <si>
    <t>1001040054</t>
  </si>
  <si>
    <t>100101001</t>
  </si>
  <si>
    <t>ЗАКРЫТОЕ АКЦИОНЕРНОЕ ОБЩЕСТВО "ВИТАКОР"</t>
  </si>
  <si>
    <t>1655178822</t>
  </si>
  <si>
    <t>165501001</t>
  </si>
  <si>
    <t>Российский рубль</t>
  </si>
  <si>
    <t>Республика Карелия</t>
  </si>
  <si>
    <t>Исполнение завершено</t>
  </si>
  <si>
    <t>44</t>
  </si>
  <si>
    <t>Услуги по предоставлению лицензий на право использовать компьютерное программное обеспечение</t>
  </si>
  <si>
    <t>шт</t>
  </si>
  <si>
    <t>ТЕРРИТОРИАЛЬНЫЙ ФОНД ОБЯЗАТЕЛЬНОГО МЕДИЦИНСКОГО СТРАХОВАНИЯ МУРМАНСКОЙ ОБЛАСТИ</t>
  </si>
  <si>
    <t>5192160029</t>
  </si>
  <si>
    <t>519001001</t>
  </si>
  <si>
    <t>Мурманская область</t>
  </si>
  <si>
    <t>Услуги по модернизации автоматизированной информационной системы "Медэксперт ТФОМС"</t>
  </si>
  <si>
    <t>62.01.11.000</t>
  </si>
  <si>
    <t>Услуги по проектированию и разработке информационных технологий для прикладных задач и тестированию программного обеспечения</t>
  </si>
  <si>
    <t>ТЕРРИТОРИАЛЬНЫЙ ФОНД ОБЯЗАТЕЛЬНОГО МЕДИЦИНСКОГО СТРАХОВАНИЯ ПСКОВСКОЙ ОБЛАСТИ</t>
  </si>
  <si>
    <t>6027025765</t>
  </si>
  <si>
    <t>602701001</t>
  </si>
  <si>
    <t>Псковская область</t>
  </si>
  <si>
    <t>Оказание услуг по доработке автоматизированной информационной системы «Информационное сопровождение застрахованных лиц» для нужд ТФОМС РК</t>
  </si>
  <si>
    <t>Услуги по сопровождению компьютерных систем</t>
  </si>
  <si>
    <t>62.03.12.130</t>
  </si>
  <si>
    <t>ТЕРРИТОРИАЛЬНЫЙ ФОНД ОБЯЗАТЕЛЬНОГО МЕДИЦИНСКОГО СТРАХОВАНИЯ КОСТРОМСКОЙ ОБЛАСТИ</t>
  </si>
  <si>
    <t>4401017094</t>
  </si>
  <si>
    <t>440101001</t>
  </si>
  <si>
    <t>Костромская область</t>
  </si>
  <si>
    <t>Разработка модулей для контрольно-ревизионного отдела и отдела ОМС ТФОМС Ульяновской области</t>
  </si>
  <si>
    <t>ТЕРРИТОРИАЛЬНЫЙ ФОНД ОБЯЗАТЕЛЬНОГО МЕДИЦИНСКОГО СТРАХОВАНИЯ  УЛЬЯНОВСКОЙ ОБЛАСТИ</t>
  </si>
  <si>
    <t>7303003042</t>
  </si>
  <si>
    <t>732501001</t>
  </si>
  <si>
    <t>Ульяновская область</t>
  </si>
  <si>
    <t>Приобретение простых (неисключительных) прав на программный комплекс "Медэксперт ТФОМС"</t>
  </si>
  <si>
    <t>62.01.29.000</t>
  </si>
  <si>
    <t>Оригиналы программного обеспечения прочие</t>
  </si>
  <si>
    <t>ТЕРРИТОРИАЛЬНЫЙ ФОНД ОБЯЗАТЕЛЬНОГО МЕДИЦИНСКОГО СТРАХОВАНИЯ ЛЕНИНГРАДСКОЙ ОБЛАСТИ</t>
  </si>
  <si>
    <t>7815000132</t>
  </si>
  <si>
    <t>470301001</t>
  </si>
  <si>
    <t>Ленинградская область</t>
  </si>
  <si>
    <t>На оказание услуг по модернизации программы для ЭВМ «Витакор» в части создания подсистемы формирования архива медицинской документации в форме электронных документов</t>
  </si>
  <si>
    <t>ГОСУДАРСТВЕННОЕ БЮДЖЕТНОЕ УЧРЕЖДЕНИЕ ЗДРАВООХРАНЕНИЯ СЕВАСТОПОЛЯ "МЕДИЦИНСКИЙ ИНФОРМАЦИОННО-АНАЛИТИЧЕСКИЙ ЦЕНТР"</t>
  </si>
  <si>
    <t>9201014240</t>
  </si>
  <si>
    <t>920101001</t>
  </si>
  <si>
    <t>Севастополь</t>
  </si>
  <si>
    <t>На оказание услуг по созданию специального программного обеспечения организации работы стационаров и государственных бюджетных учреждений здравоохранения города Севастополя</t>
  </si>
  <si>
    <t>Услуги по технической поддержке информационных технологий</t>
  </si>
  <si>
    <t>ТЕРРИТОРИАЛЬНЫЙ ФОНД ОБЯЗАТЕЛЬНОГО МЕДИЦИНСКОГО СТРАХОВАНИЯ ЯМАЛО-НЕНЕЦКОГО АВТОНОМНОГО ОКРУГА</t>
  </si>
  <si>
    <t>8901006041</t>
  </si>
  <si>
    <t>890101001</t>
  </si>
  <si>
    <t>Ямало-Ненецкий автономный округ</t>
  </si>
  <si>
    <t>Оказание услуги по техничсекой поддержке модуля "Взаиморасчеты" медицинской информационной системы "ВИТАКОР РМИС"</t>
  </si>
  <si>
    <t>62.02.30.000</t>
  </si>
  <si>
    <t>ГОСУДАРСТВЕННОЕ БЮДЖЕТНОЕ УЧРЕЖДЕНИЕ ЗДРАВООХРАНЕНИЯ РЕСПУБЛИКИ КРЫМ "ЧЕРНОМОРСКАЯ ЦЕНТРАЛЬНАЯ РАЙОННАЯ БОЛЬНИЦА"</t>
  </si>
  <si>
    <t>9110089382</t>
  </si>
  <si>
    <t>911001001</t>
  </si>
  <si>
    <t>Республика Крым</t>
  </si>
  <si>
    <t>услуги по технической поддержке медицинской информационной системы «Витакор»</t>
  </si>
  <si>
    <t>58.29.50.000</t>
  </si>
  <si>
    <t>ГОСУДАРСТВЕННОЕ БЮДЖЕТНОЕ УЧРЕЖДЕНИЕ ЗДРАВООХРАНЕНИЯ "ГОРОДСКАЯ ПОЛИКЛИНИКА №3"</t>
  </si>
  <si>
    <t>0323053514</t>
  </si>
  <si>
    <t>032301001</t>
  </si>
  <si>
    <t>Республика Бурятия</t>
  </si>
  <si>
    <t>Оказание услуг по технической поддержке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</si>
  <si>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ТЕРРИТОРИАЛЬНЫЙ ФОНД ОБЯЗАТЕЛЬНОГО МЕДИЦИНСКОГО СТРАХОВАНИЯ МАГАДАНСКОЙ ОБЛАСТИ</t>
  </si>
  <si>
    <t>4909052042</t>
  </si>
  <si>
    <t>490901001</t>
  </si>
  <si>
    <t>Магаданская область</t>
  </si>
  <si>
    <t>Техническая поддержка Региональной медицинской информационной системы Ульяновской области</t>
  </si>
  <si>
    <t>ГОСУДАРСТВЕННОЕ УЧРЕЖДЕНИЕ ЗДРАВООХРАНЕНИЯ "УЛЬЯНОВСКИЙ ОБЛАСТНОЙ МЕДИЦИНСКИЙ ИНФОРМАЦИОННО-АНАЛИТИЧЕСКИЙ ЦЕНТР"</t>
  </si>
  <si>
    <t>7325031357</t>
  </si>
  <si>
    <t>ЗАО "Витакор"</t>
  </si>
  <si>
    <t>ТЕРРИТОРИАЛЬНЫЙ ФОНД ОБЯЗАТЕЛЬНОГО МЕДИЦИНСКОГО СТРАХОВАНИЯ МОСКОВСКОЙ ОБЛАСТИ</t>
  </si>
  <si>
    <t>7702129350</t>
  </si>
  <si>
    <t>500101001</t>
  </si>
  <si>
    <t>Московская область</t>
  </si>
  <si>
    <t>Оказание услуг по техническому сопровождению АИС «Медэксперт ТФОМС»</t>
  </si>
  <si>
    <t>8</t>
  </si>
  <si>
    <t>ТЕРРИТОРИАЛЬНЫЙ ФОНД ОБЯЗАТЕЛЬНОГО МЕДИЦИНСКОГО СТРАХОВАНИЯ РЕСПУБЛИКИ МОРДОВИЯ</t>
  </si>
  <si>
    <t>1325026613</t>
  </si>
  <si>
    <t>132601001</t>
  </si>
  <si>
    <t>закрытое акционерное общество "Витакор"</t>
  </si>
  <si>
    <t>Республика Мордовия</t>
  </si>
  <si>
    <t>Оказание услуг по технической поддержке программного обеспечения
"Медэксперт ТФОМС" и программного обеспечения АИС "ОМС Финанс"</t>
  </si>
  <si>
    <t>ТЕРРИТОРИАЛЬНЫЙ ФОНД ОБЯЗАТЕЛЬНОГО МЕДИЦИНСКОГО СТРАХОВАНИЯ КАЛУЖСКОЙ ОБЛАСТИ</t>
  </si>
  <si>
    <t>4027005123</t>
  </si>
  <si>
    <t>402801001</t>
  </si>
  <si>
    <t>Калужская область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</si>
  <si>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</si>
  <si>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"ГОРОДСКАЯ БОЛЬНИЦА № 5"</t>
  </si>
  <si>
    <t>0323054067</t>
  </si>
  <si>
    <t>ЗАО «Витакор»</t>
  </si>
  <si>
    <t>ТЕРРИТОРИАЛЬНЫЙ ФОНД ОБЯЗАТЕЛЬНОГО МЕДИЦИНСКОГО СТРАХОВАНИЯ ГОРОДА СЕВАСТОПОЛЯ</t>
  </si>
  <si>
    <t>9204002683</t>
  </si>
  <si>
    <t>920401001</t>
  </si>
  <si>
    <t>Оказание услуг по техническому сопровождению интеграции информационной системы ТФОМС Мурманской области с системой межведомственного электронного взаимодействия</t>
  </si>
  <si>
    <t>Оказание услуг по сопровождению медицинской информационной системы «РМИС Витакор</t>
  </si>
  <si>
    <t>ГОСУДАРСТВЕННОЕ БЮДЖЕТНОЕ УЧРЕЖДЕНИЕ ЗДРАВООХРАНЕНИЯ "БУРЯТСКИЙ РЕСПУБЛИКАНСКИЙ КЛИНИЧЕСКИЙ ОНКОЛОГИЧЕСКИЙ ДИСПАНСЕР"</t>
  </si>
  <si>
    <t>0323054148</t>
  </si>
  <si>
    <t>Услуги по техническому обслуживанию ИС "Модуль информационного сопровождения застрахованных лиц"</t>
  </si>
  <si>
    <t>мес</t>
  </si>
  <si>
    <t>11</t>
  </si>
  <si>
    <t>ТЕРРИТОРИАЛЬНЫЙ ФОНД ОБЯЗАТЕЛЬНОГО МЕДИЦИНСКОГО СТРАХОВАНИЯ РЕСПУБЛИКИ КРЫМ</t>
  </si>
  <si>
    <t>9102009182</t>
  </si>
  <si>
    <t>910201001</t>
  </si>
  <si>
    <t>Услуги по техническому обслуживанию ИС "ТФОМС-Медэксперт"</t>
  </si>
  <si>
    <t>Оказание услуг по сопровождению ранее установленного программного комплекса «МЕДЭКСПЕРТ ТФОМС», разработанного ЗАО «ВИТАКОР», г. Казань</t>
  </si>
  <si>
    <t>ТЕРРИТОРИАЛЬНЫЙ ФОНД ОБЯЗАТЕЛЬНОГО МЕДИЦИНСКОГО СТРАХОВАНИЯ РЕСПУБЛИКИ МАРИЙ ЭЛ</t>
  </si>
  <si>
    <t>1200000345</t>
  </si>
  <si>
    <t>121501001</t>
  </si>
  <si>
    <t>Республика Марий Эл</t>
  </si>
  <si>
    <t>Услуги по технической поддержке в области информационных технологий прочие, не включенные в другие группировки. Оказание услуг по сопровождению информационной системы Территориального фонда обязательного медицинского страхования Республики Бурятия.</t>
  </si>
  <si>
    <t>62.09.20.190</t>
  </si>
  <si>
    <t>Услуги по технической поддержке в области информационных технологий прочие, не включенные в другие группировки</t>
  </si>
  <si>
    <t>ТЕРРИТОРИАЛЬНЫЙ ФОНД ОБЯЗАТЕЛЬНОГО МЕДИЦИНСКОГО СТРАХОВАНИЯ РЕСПУБЛИКИ БУРЯТИЯ</t>
  </si>
  <si>
    <t>0323029832</t>
  </si>
  <si>
    <t>Оказание услуг по техническому сопровождению АИС "Медэксперт-ТФОМС МО" (IV этап)</t>
  </si>
  <si>
    <t>Закрытое Акционерное Общество "ВИТАКОР"</t>
  </si>
  <si>
    <t>Оказание услуг по сопровождению и обслуживанию медицинской информационной системы "Витакор"</t>
  </si>
  <si>
    <t>62.02.20.190</t>
  </si>
  <si>
    <t>Услуги консультативные в области компьютерных технологий прочие</t>
  </si>
  <si>
    <t>ГОСУДАРСТВЕННОЕ БЮДЖЕТНОЕ УЧРЕЖДЕНИЕ ЗДРАВООХРАНЕНИЯ РЕСПУБЛИКИ КРЫМ "ЯЛТИНСКИЙ РОДИЛЬНЫЙ ДОМ"</t>
  </si>
  <si>
    <t>9103018895</t>
  </si>
  <si>
    <t>910301001</t>
  </si>
  <si>
    <t>Оказание услуг по сопровождению и технической поддержке программного комплекса "Информационная система ТФОМС"</t>
  </si>
  <si>
    <t>Сопровождение программного обеспечения "ОМС-Финанс"</t>
  </si>
  <si>
    <t>Сопровождение автоматизированной системы "Информационное сопровождение застрахованных лиц"</t>
  </si>
  <si>
    <t>Выполнение работ по технической поддержке  (АИС «ОМС-Финанс»)  6 этап (с 01.10.2019 г. по 10.12.2019 г.)</t>
  </si>
  <si>
    <t>оказание услуг по доработке и сопровождению автоматизированной информационной системы</t>
  </si>
  <si>
    <t>62.02.20.140</t>
  </si>
  <si>
    <t>Услуги по подготовке компьютерных систем к эксплуатации</t>
  </si>
  <si>
    <t>Оказание услуг по модернизации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</si>
  <si>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ОБЛАСТНОЕ ГОСУДАРСТВЕННОЕ БЮДЖЕТНОЕ УЧРЕЖДЕНИЕ ЗДРАВООХРАНЕНИЯ "МЕДИЦИНСКИЙ ИНФОРМАЦИОННО-АНАЛИТИЧЕСКИЙ ЦЕНТР КОСТРОМСКОЙ ОБЛАСТИ"</t>
  </si>
  <si>
    <t>4401004497</t>
  </si>
  <si>
    <t>Закрытое акционерное общество "ВИТАКОР"</t>
  </si>
  <si>
    <t>12</t>
  </si>
  <si>
    <t>ТЕРРИТОРИАЛЬНЫЙ ФОНД ОБЯЗАТЕЛЬНОГО МЕДИЦИНСКОГО СТРАХОВАНИЯ БЕЛГОРОДСКОЙ ОБЛАСТИ</t>
  </si>
  <si>
    <t>3124014114</t>
  </si>
  <si>
    <t>312301001</t>
  </si>
  <si>
    <t>Белгородская область</t>
  </si>
  <si>
    <t>Услуги по проектированию и разработке информационных технологий для прикладных задач и тестированию программного обеспечения. Оказание услуг по поставке, установке и внедрению АИС «ОМС Финанс».</t>
  </si>
  <si>
    <t>Оказание услуг по технической поддержке медицинской информационной системы в сфере ИКТ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</si>
  <si>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КРЫМ"</t>
  </si>
  <si>
    <t>9102022585</t>
  </si>
  <si>
    <t>ЗАО "ВИТАКОР"</t>
  </si>
  <si>
    <t>Расширение функциональности Региональной медицинской информационной системы Ульяновской области в части электронного медицинского документооборота в медицинских организациях, оказывающих первичную медико-санитарную помощь в сфере здравоохранения, подведомственных Министерству здравоохранения, семьи и социального благополучия Ульяновской области</t>
  </si>
  <si>
    <t>закупка програмного обесрпечения РМИС</t>
  </si>
  <si>
    <t>58.29.29.000</t>
  </si>
  <si>
    <t>Обеспечение программное прикладное прочее на электронном носителе</t>
  </si>
  <si>
    <t>ФЕДЕРАЛЬНОЕ КАЗЕННОЕ УЧРЕЖДЕНИЕ ЗДРАВООХРАНЕНИЯ "МЕДИКО-САНИТАРНАЯ ЧАСТЬ МИНИСТЕРСТВА ВНУТРЕННИХ ДЕЛ РОССИЙСКОЙ ФЕДЕРАЦИИ ПО Г. СЕВАСТОПОЛЮ"</t>
  </si>
  <si>
    <t>9204009706</t>
  </si>
  <si>
    <t>Программное обеспечение</t>
  </si>
  <si>
    <t>Закрытое акционерное общество «Витакор»</t>
  </si>
  <si>
    <t>Модуль вакцинопрофилактики</t>
  </si>
  <si>
    <t>1.0</t>
  </si>
  <si>
    <t>Оказание услуг по техническому обслуживанию медицинской информационной системы РМИС "Витакор"</t>
  </si>
  <si>
    <t>63.11.19.000</t>
  </si>
  <si>
    <t>Услуги прочие по размещению и предоставлению инфраструктуры информационных технологий</t>
  </si>
  <si>
    <t>ГОСУДАРСТВЕННОЕ БЮДЖЕТНОЕ УЧРЕЖДЕНИЕ ЗДРАВООХРАНЕНИЯ "ТУНКИНСКАЯ ЦЕНТРАЛЬНАЯ РАЙОННАЯ БОЛЬНИЦА"</t>
  </si>
  <si>
    <t>0320001282</t>
  </si>
  <si>
    <t>032001001</t>
  </si>
  <si>
    <t>Оказание услуг по адаптации, модификации и доработке имеющейся программы для ЭВМ "Витакор РМИС"</t>
  </si>
  <si>
    <t>Оказание услуг по интеграции информационной системы территориального фонда обязательного медицинского страхования Владимирской области в систему межведомственного электронного взаимодействия</t>
  </si>
  <si>
    <t>62.01.12.000</t>
  </si>
  <si>
    <t>Услуги по проектированию и разработке информационных технологий для сетей и систем</t>
  </si>
  <si>
    <t>ТЕРРИТОРИАЛЬНЫЙ ФОНД ОБЯЗАТЕЛЬНОГО МЕДИЦИНСКОГО СТРАХОВАНИЯ ВЛАДИМИРСКОЙ ОБЛАСТИ</t>
  </si>
  <si>
    <t>3329007728</t>
  </si>
  <si>
    <t>332801001</t>
  </si>
  <si>
    <t>Владимирская область</t>
  </si>
  <si>
    <t>оказание услуг по передаче неисключительного (пользовательского) права на использование автоматизированной информационной системы "Информационное сопровождение застрахованных лиц"</t>
  </si>
  <si>
    <t>Оказание услуг на техническое обслуживание и сопровождение медицинской информационной системы «РМИС Витакор»</t>
  </si>
  <si>
    <t>ГОСУДАРСТВЕННОЕ БЮДЖЕТНОЕ УЧРЕЖДЕНИЕ ЗДРАВООХРАНЕНИЯ "ГОРОДСКАЯ БОЛЬНИЦА № 4"</t>
  </si>
  <si>
    <t>0323051250</t>
  </si>
  <si>
    <t>032601001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</si>
  <si>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</si>
  <si>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</t>
  </si>
  <si>
    <t>ГОСУДАРСТВЕННОЕ БЮДЖЕТНОЕ УЧРЕЖДЕНИЕ ЗДРАВООХРАНЕНИЯ "МУЙСКАЯ ЦЕНТРАЛЬНАЯ РАЙОННАЯ БОЛЬНИЦА"</t>
  </si>
  <si>
    <t>0313003521</t>
  </si>
  <si>
    <t>031301001</t>
  </si>
  <si>
    <t>7.0</t>
  </si>
  <si>
    <t>Закрытое акционерное общество «ВИТАКОР»</t>
  </si>
  <si>
    <t>Сопровождение автоматизированной медицинской информационной системы "РМИС ВИТАКОР"</t>
  </si>
  <si>
    <t>ГОСУДАРСТВЕННОЕ БЮДЖЕТНОЕ УЧРЕЖДЕНИЕ ЗДРАВООХРАНЕНИЯ РЕСПУБЛИКИ КРЫМ "ЯЛТИНСКАЯ ГОРОДСКАЯ БОЛЬНИЦА №1"</t>
  </si>
  <si>
    <t>9103017250</t>
  </si>
  <si>
    <t>Выполнение работ по интеграции информационной системы Территориального фонда обязательного медицинского страхования Мурманской области с системой межведомственного электронного взаимодействия</t>
  </si>
  <si>
    <t>Доработка Региональной медицинской информационной системы Ульяновской области</t>
  </si>
  <si>
    <t>Оказание услуг по сопровождению модуля Единой информационной системы в сфере здравоохранения Костромской области «Региональная медицинская информационная система Костромской области» в 2018 году</t>
  </si>
  <si>
    <t>оказание услуги по доработке и технической поддержке медицинской информационной системы «Витакор»</t>
  </si>
  <si>
    <t>Оказание услуг по техническому обслуживанию и сопровождению медицинской информационной системы "РМИС ВИТАКОР"</t>
  </si>
  <si>
    <t>Закрытое акционерное общество "Витакор"</t>
  </si>
  <si>
    <t>Оказание услуг по технической поддержке модуля "Взаиморасчеты"</t>
  </si>
  <si>
    <t>3.0</t>
  </si>
  <si>
    <t>ГОСУДАРСТВЕННОЕ БЮДЖЕТНОЕ УЧРЕЖДЕНИЕ РЕСПУБЛИКИ КРЫМ "САНАТОРИЙ ИМ. Н.К. КРУПСКОЙ ДЛЯ ДЕТЕЙ И ДЕТЕЙ С РОДИТЕЛЯМИ"</t>
  </si>
  <si>
    <t>9110089047</t>
  </si>
  <si>
    <t>Услуги по технической поддержке модуля «Взаиморасчеты» РМИС Витакор</t>
  </si>
  <si>
    <t>10.0</t>
  </si>
  <si>
    <t>ГОСУДАРСТВЕННОЕ БЮДЖЕТНОЕ УЧРЕЖДЕНИЕ ЗДРАВООХРАНЕНИЯ РЕСПУБЛИКИ КРЫМ "СИМФЕРОПОЛЬСКИЙ КЛИНИЧЕСКИЙ РОДИЛЬНЫЙ ДОМ № 1"</t>
  </si>
  <si>
    <t>9102063782</t>
  </si>
  <si>
    <t>Услуги по технической поддержке медицинской информационной системы</t>
  </si>
  <si>
    <t>ГОСУДАРСТВЕННОЕ БЮДЖЕТНОЕ УЧРЕЖДЕНИЕ ЗДРАВООХРАНЕНИЯ "ХОРИНСКАЯ ЦЕНТРАЛЬНАЯ РАЙОННАЯ БОЛЬНИЦА"</t>
  </si>
  <si>
    <t>0321000958</t>
  </si>
  <si>
    <t>032101001</t>
  </si>
  <si>
    <t>ЗАКРЫТОЕ АКЦИОНЕРНОЕ ОБЩЕСТВО «ВИТАКОР»</t>
  </si>
  <si>
    <t>Оказание услуг по техническому обслуживанию и сопровождению медицинской информационной системы «РМИС Витакор».</t>
  </si>
  <si>
    <t>Услуги по сопровождению ранее установленного программного комплекса "МЕДЭКСПЕРТ ТФОМС", разработанного ЗАО "ВИТАКОР", г.Казань</t>
  </si>
  <si>
    <t>Оказание услуг по техническому сопровождению ранее установленной автоматизированной системы технической и медицинской экспертизы "Медэксперт-ТФОМС"</t>
  </si>
  <si>
    <t>ТЕРРИТОРИАЛЬНЫЙ ФОНД ОБЯЗАТЕЛЬНОГО МЕДИЦИНСКОГО СТРАХОВАНИЯ РЕСПУБЛИКИ ИНГУШЕТИЯ</t>
  </si>
  <si>
    <t>0602013600</t>
  </si>
  <si>
    <t>060601001</t>
  </si>
  <si>
    <t>Республика Ингушетия</t>
  </si>
  <si>
    <t>Услуги по поддержке медицинской информационной системы "РМИС ВИТАКОР" модуля (Взаиморасчеты) на 2018 год</t>
  </si>
  <si>
    <t>Техническая поддержка медицинской информационной системы</t>
  </si>
  <si>
    <t>Техническая поддержка модуля «Взаиморасчеты» РМИС Витакор в 2018 году</t>
  </si>
  <si>
    <t>ГОСУДАРСТВЕННОЕ БЮДЖЕТНОЕ УЧРЕЖДЕНИЕ ЗДРАВООХРАНЕНИЯ РЕСПУБЛИКИ КРЫМ "СИМФЕРОПОЛЬСКИЙ КЛИНИЧЕСКИЙ РОДИЛЬНЫЙ ДОМ №2"</t>
  </si>
  <si>
    <t>9102061383</t>
  </si>
  <si>
    <t>УСЛУГИ НА ТЕХНИЧЕСКОЕ ОБСЛУЖИВАНИЕ И СОПРОВОЖДЕНИЕ МЕДИЦИНСКОЙ ИНФОРМАЦИОННОЙ СИСТЕМЫ "РМИС ВИТАКОР"</t>
  </si>
  <si>
    <t>Обслуживание программного обеспечения</t>
  </si>
  <si>
    <t>4.0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</si>
  <si>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</si>
  <si>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</si>
  <si>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910401001</t>
  </si>
  <si>
    <t>Услуги по сопровождению автоматизированной информационной системы</t>
  </si>
  <si>
    <t>2.0</t>
  </si>
  <si>
    <t>ТЕРРИТОРИАЛЬНЫЙ ФОНД ОБЯЗАТЕЛЬНОГО МЕДИЦИНСКОГО СТРАХОВАНИЯ НЕНЕЦКОГО АВТОНОМНОГО ОКРУГА</t>
  </si>
  <si>
    <t>8300010413</t>
  </si>
  <si>
    <t>298301001</t>
  </si>
  <si>
    <t>Архангельская область</t>
  </si>
  <si>
    <t>Сопровождение программного обеспечения "ОМС - ФИНАНС"</t>
  </si>
  <si>
    <t>12.0</t>
  </si>
  <si>
    <t>Оказание услуг по технической поддержке медицинской информационной системы</t>
  </si>
  <si>
    <t>квартал</t>
  </si>
  <si>
    <t>ГОСУДАРСТВЕННОЕ БЮДЖЕТНОЕ УЧРЕЖДЕНИЕ ЗДРАВООХРАНЕНИЯ РЕСПУБЛИКИ КРЫМ "СИМФЕРОПОЛЬСКАЯ ГОРОДСКАЯ ДЕТСКАЯ КЛИНИЧЕСКАЯ БОЛЬНИЦА"</t>
  </si>
  <si>
    <t>9102064384</t>
  </si>
  <si>
    <t>Оказание услуг по техническому обслуживанию и сопровождению медицинской информационной системы РМИС Витакор</t>
  </si>
  <si>
    <t>УСЛ ЕД</t>
  </si>
  <si>
    <t>Оказание услуг по сопровождению автоматизированной системы технической и медицинской экспертизы "Медэксперт-ТФОМС"</t>
  </si>
  <si>
    <t>МЕС</t>
  </si>
  <si>
    <t>оказание услуг по техническому сопровождению автоматизированной системы технической и медицинской экспертизы "Медэксперт-ТФОМС"</t>
  </si>
  <si>
    <t>Оказание информационных услуг по предоставлению программного обеспечения (поддержка медицинской информационной системы модуль Взаиморасчеты»)</t>
  </si>
  <si>
    <t>63.11.13.000</t>
  </si>
  <si>
    <t>Услуги по предоставлению программного обеспечения без его размещения на компьютерном оборудовании пользователя</t>
  </si>
  <si>
    <t>ГОСУДАРСТВЕННОЕ БЮДЖЕТНОЕ УЧРЕЖДЕНИЕ ЗДРАВООХРАНЕНИЯ РЕСПУБЛИКИ КРЫМ "КЕРЧЕНСКАЯ ГОРОДСКАЯ БОЛЬНИЦА №3"</t>
  </si>
  <si>
    <t>9111010160</t>
  </si>
  <si>
    <t>911101001</t>
  </si>
  <si>
    <t>Услуги по технической поддержке программного комплекса "РМИС Витакор" модуль "Взаиморасчеты" для нужд "Нижнегорской РБ"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</si>
  <si>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</si>
  <si>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</si>
  <si>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910501001</t>
  </si>
  <si>
    <t>Выполнение работ по комплексной информатизации ГБУЗ "Бурятский республиканский клинический онкологический диспансер"</t>
  </si>
  <si>
    <t>программное
обеспечение  для работы автоматизированной
информационной системы планирования и учета профилактических мероприятий</t>
  </si>
  <si>
    <t>ЕД</t>
  </si>
  <si>
    <t>На оказание услуг по сопровождению информационной системы</t>
  </si>
  <si>
    <t>ГОСУДАРСТВЕННОЕ БЮДЖЕТНОЕ УЧРЕЖДЕНИЕ ЗДРАВООХРАНЕНИЯ СЕВАСТОПОЛЯ "ГОРОДСКАЯ БОЛЬНИЦА № 3 ИМ. ДАШИ СЕВАСТОПОЛЬСКОЙ"</t>
  </si>
  <si>
    <t>9203007640</t>
  </si>
  <si>
    <t>920301001</t>
  </si>
  <si>
    <t>Оказание услуг по технической поддержке медицинской информационной системы "РМИС Витакор"</t>
  </si>
  <si>
    <t>ГОСУДАРСТВЕННОЕ БЮДЖЕТНОЕ УЧРЕЖДЕНИЕ ЗДРАВООХРАНЕНИЯ "РЕСПУБЛИКАНСКАЯ КЛИНИЧЕСКАЯ ИНФЕКЦИОННАЯ БОЛЬНИЦА"</t>
  </si>
  <si>
    <t>0323126674</t>
  </si>
  <si>
    <t>Услуги по технической поддержке модуля «Взаиморасчеты» Региональной медицинской информационной системы «Витакор».</t>
  </si>
  <si>
    <t>ФЕДЕРАЛЬНОЕ ГОСУДАРСТВЕННОЕ БЮДЖЕТНОЕ УЧРЕЖДЕНИЕ "ЕВПАТОРИЙСКИЙ ВОЕННЫЙ ДЕТСКИЙ КЛИНИЧЕСКИЙ САНАТОРИЙ ИМЕНИ Е.П.ГЛИНКИ" МИНИСТЕРСТВА ОБОРОНЫ РОССИЙСКОЙ ФЕДЕРАЦИИ</t>
  </si>
  <si>
    <t>7841000499</t>
  </si>
  <si>
    <t>услуги по сопровождению информационной системы</t>
  </si>
  <si>
    <t>ГОСУДАРСТВЕННОЕ БЮДЖЕТНОЕ УЧРЕЖДЕНИЕ ЗДРАВООХРАНЕНИЯ СЕВАСТОПОЛЯ "КОЖНО-ВЕНЕРОЛОГИЧЕСКИЙ ДИСПАНСЕР"</t>
  </si>
  <si>
    <t>9204021661</t>
  </si>
  <si>
    <t>оказание услуг по доработке и технической поддержке программного комплекса  "Медэксперт- ТФОМС"</t>
  </si>
  <si>
    <t>Оказание услуг по сопровождению информационной системы сопровождения застрахованных лиц в сфере ОМС</t>
  </si>
  <si>
    <t>Услуги автоматизированной информационной системы "Модуль" Взаимозачеты"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</si>
  <si>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</si>
  <si>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</si>
  <si>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Услуги по оказанию технической поддержки модуля  "Взаиморасчеты"  РМИС Витакор на 1 полугодие.</t>
  </si>
  <si>
    <t>ГОСУДАРСТВЕННОЕ БЮДЖЕТНОЕ УЧРЕЖДЕНИЕ ЗДРАВООХРАНЕНИЯ РЕСПУБЛИКИ КРЫМ "СУДАКСКАЯ ГОРОДСКАЯ БОЛЬНИЦА"</t>
  </si>
  <si>
    <t>9108116840</t>
  </si>
  <si>
    <t>910801001</t>
  </si>
  <si>
    <t>Оказание услуг по поддержке медицинской информационной системы "РМИС Витакор" модуль "Взаиморасчеты" для нужд ГБУЗРК "Кировская ЦРБ"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</si>
  <si>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</si>
  <si>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</si>
  <si>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сопровождение и техническая поддержка программного комплекса "Медэксперт-ТФОМС"</t>
  </si>
  <si>
    <t>62.03.12.190</t>
  </si>
  <si>
    <t>Услуги по управлению компьютерными системами прочие, не включенные в другие группировки</t>
  </si>
  <si>
    <t>Оказание услуг по сопровождению ранее установленного программного комплекса МЕДЭКСПЕРТ ТФОМС», разработанного ЗАО ВИТАКОР», г. Казань</t>
  </si>
  <si>
    <t>8.0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</si>
  <si>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</si>
  <si>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</si>
  <si>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910601001</t>
  </si>
  <si>
    <t>На оказание услуги по обеспечению технической поддержки информационной системы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</si>
  <si>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</si>
  <si>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</si>
  <si>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920201001</t>
  </si>
  <si>
    <t>услуги по поддержке медицинской информационной системы "РМИС Витакор" модуль "Взаиморасчеты"</t>
  </si>
  <si>
    <t>58.29.13.000</t>
  </si>
  <si>
    <t>Обеспечение программное для администрирования баз данных на электронном носителе</t>
  </si>
  <si>
    <t>ГОСУДАРСТВЕННОЕ БЮДЖЕТНОЕ УЧРЕЖДЕНИЕ ЗДРАВООХРАНЕНИЯ РЕСПУБЛИКИ КРЫМ "КРЫМСКИЙ РЕСПУБЛИКАНСКИЙ КЛИНИЧЕСКИЙ ГОСПИТАЛЬ ДЛЯ ВЕТЕРАНОВ ВОЙН"</t>
  </si>
  <si>
    <t>9102063246</t>
  </si>
  <si>
    <t>услуги по сопровождению базы данных модуля "Взаиморасчеты"</t>
  </si>
  <si>
    <t>ГОСУДАРСТВЕННОЕ БЮДЖЕТНОЕ УЧРЕЖДЕНИЕ ЗДРАВООХРАНЕНИЯ РЕСПУБЛИКИ КРЫМ "КЕРЧЕНСКАЯ БОЛЬНИЦА №1 ИМ. Н.И.ПИРОГОВА"</t>
  </si>
  <si>
    <t>9111008629</t>
  </si>
  <si>
    <t>Услуги по доработке и техническому сопровождению медицинской информационной системы "ВИТАКОР"</t>
  </si>
  <si>
    <t>Оказание услуг по техническому обслуживанию и сопровождению медицинской информационной системы «Витакор»</t>
  </si>
  <si>
    <t>Оказание услуг по сопровождению и развитию
модуля Единой информационной системы в сфере
здравоохранения Костромской области «Региональная медицинская информационная
система Костромской области» в 2017 году (май-декабрь 2017 года)</t>
  </si>
  <si>
    <t>ШТ</t>
  </si>
  <si>
    <t>оказание услуг по поддержке информационной системы "РМИС Витакор" модуль "Взаиморасчёты" на 2017 год</t>
  </si>
  <si>
    <t>ГОСУДАРСТВЕННОЕ БЮДЖЕТНОЕ УЧРЕЖДЕНИЕ ЗДРАВООХРАНЕНИЯ РЕСПУБЛИКИ КРЫМ "КЕРЧЕНСКАЯ ГОРОДСКАЯ ДЕТСКАЯ БОЛЬНИЦА"</t>
  </si>
  <si>
    <t>9111009020</t>
  </si>
  <si>
    <t>Услуги по поддержке медицинской информационной системы "РМИС ВИТАКОР" модуля (Взаиморасчеты) на 2017 год</t>
  </si>
  <si>
    <t>Оказание услуг по сопровождению медицинской информационной системы</t>
  </si>
  <si>
    <t>9.0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</si>
  <si>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</si>
  <si>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</si>
  <si>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910901001</t>
  </si>
  <si>
    <t>Оказание услуги по сопровождению автоматизированной медицинской информационной системы «РМИС ВИТАКОР»</t>
  </si>
  <si>
    <t>оказание услуг по техническому обслуживанию модуля Взаиморасчеты РМИС Витакор</t>
  </si>
  <si>
    <t>Оказание услуг (выполнение
работ) по технической поддержке модуля Взаиморасчеты РМИС Витакор</t>
  </si>
  <si>
    <t>ГОСУДАРСТВЕННОЕ БЮДЖЕТНОЕ УЧРЕЖДЕНИЕ ЗДРАВООХРАНЕНИЯ РЕСПУБЛИКИ КРЫМ " СИМФЕРОПОЛЬСКАЯ ЦЕНТРАЛЬНАЯ РАЙОННАЯ КЛИНИЧЕСКАЯ БОЛЬНИЦА "</t>
  </si>
  <si>
    <t>9109008212</t>
  </si>
  <si>
    <t>Услуги по техническому сопровождению автоматизированной системы технической и медицинской экспертизы "Медэксперт-ТФОМС"</t>
  </si>
  <si>
    <t>Техническое обслуживание модуля "Взаиморасчеты" РМИС Витакор</t>
  </si>
  <si>
    <t>63.11.11.000</t>
  </si>
  <si>
    <t>Услуги по обработке данных</t>
  </si>
  <si>
    <t>ГОСУДАРСТВЕННОЕ БЮДЖЕТНОЕ УЧРЕЖДЕНИЕ ЗДРАВООХРАНЕНИЯ РЕСПУБЛИКИ КРЫМ "СИМФЕРОПОЛЬСКАЯ ПОЛИКЛИНИКА №3"</t>
  </si>
  <si>
    <t>9102060975</t>
  </si>
  <si>
    <t>на оказание услуг в области
информационных технологий (усовершенствование и сопровождение программного
комплекса "Медэксперт-ТФОМС РК")</t>
  </si>
  <si>
    <t>Услуги по технической
поддержке модуля «Взаиморасчеты» РМИС Витакор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</si>
  <si>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</si>
  <si>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</si>
  <si>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Оказание услуг по технической поддержке программного комплекса для автоматизации деятельности ТФОМС Магаданской области</t>
  </si>
  <si>
    <t>Услуги по сопровождению базы данных модуля "Взаиморасчеты" Автоматизированной информационной системы "РМИС ВИТАКОР"</t>
  </si>
  <si>
    <t>ГОСУДАРСТВЕННОЕ БЮДЖЕТНОЕ УЧРЕЖДЕНИЕ ЗДРАВООХРАНЕНИЯ РЕСПУБЛИКИ КРЫМ "КЕРЧЕНСКИЙ РОДИЛЬНЫЙ ДОМ"</t>
  </si>
  <si>
    <t>9111009044</t>
  </si>
  <si>
    <t>Оказание услуг по сопровождению программного
комплекса «Медэксперт – ТФОМС» в ТФОМС РБ</t>
  </si>
  <si>
    <t>Услуги по технической поддержке модуля "Взаиморасчеты" РМИС Витакор (Россия)</t>
  </si>
  <si>
    <t>Техническая поддержка и доработка системы (в соответствии с Приложением №1 к документации)</t>
  </si>
  <si>
    <t>Оказание услуг по сопровождению и технической поддержки программного комплекса "Информационная система ТФОМС"</t>
  </si>
  <si>
    <t>оказание услуг по модернизации автоматизированной информационной системы территориального фонда обязательного медицинского страхования Псковской области</t>
  </si>
  <si>
    <t>Услуги по передаче неисключительных прав на использование
программного обеспечения для автоматизации деятельности ГКУ «ТФОМС Республики
Мордовия»: АИС «Медэксперт ТФОМС» (ЗАО «Витакор», Российская Федерация»</t>
  </si>
  <si>
    <t>ГОСУДАРСТВЕННОЕ КАЗЕННОЕ УЧРЕЖДЕНИЕ "ТЕРРИТОРИАЛЬНЫЙ ФОНД ОБЯЗАТЕЛЬНОГО МЕДИЦИНСКОГО СТРАХОВАНИЯ РЕСПУБЛИКИ МОРДОВИЯ"</t>
  </si>
  <si>
    <t>II этап Разработка программы и методики  опытной эксплуатации</t>
  </si>
  <si>
    <t>Территориальный фонд обязательного медицинского страхования Московской области</t>
  </si>
  <si>
    <t>Услуги по передаче неисключительных прав (лицензий) на программное обеспечение для обеспечения работы автоматизированной системы информационного сопровождения застрахованных лиц</t>
  </si>
  <si>
    <t>оказание услуг по сопровождению программного обеспечения "Витакор Сервер" для МАУ "Медицинский информационно-аналитический центр"</t>
  </si>
  <si>
    <t>МУНИЦИПАЛЬНОЕ АВТОНОМНОЕ УЧРЕЖДЕНИЕ "МЕДИЦИНСКИЙ ИНФОРМАЦИОННО-АНАЛИТИЧЕСКИЙ ЦЕНТР"</t>
  </si>
  <si>
    <t>6658080366</t>
  </si>
  <si>
    <t>665801001</t>
  </si>
  <si>
    <t>Свердловская область</t>
  </si>
  <si>
    <t>услуги по передаче
неисключительных прав на использование лицензионного программного комплекса
"РМИС Витакор" (продление лицензии, внедрение модулей, техническое
сопровождение)</t>
  </si>
  <si>
    <t>VIII ЭТАП.Техническая поддержка согласно разделам 5-8 ТЗ</t>
  </si>
  <si>
    <t>Оказание услуг по сопровождению и технической поддержке «Медицинской
Информационной Системы»</t>
  </si>
  <si>
    <t>58.29.40.000</t>
  </si>
  <si>
    <t>Обеспечение программное в диалоговом режиме</t>
  </si>
  <si>
    <t>ГОСУДАРСТВЕННОЕ БЮДЖЕТНОЕ УЧРЕЖДЕНИЕ ЗДРАВООХРАНЕНИЯ  "СУНЖЕНСКАЯ ЦЕНТРАЛЬНАЯ РАЙОННАЯ БОЛЬНИЦА"</t>
  </si>
  <si>
    <t>0603005320</t>
  </si>
  <si>
    <t>060301001</t>
  </si>
  <si>
    <t>оказание услуг по техническому сопровождению автоматизированной системы технической и медицинской экспертизы "Медэксперт ТФОМС"</t>
  </si>
  <si>
    <t>ГОСУДАРСТВЕННОЕ АВТОНОМНОЕ УЧРЕЖДЕНИЕ ЗДРАВООХРАНЕНИЯ РЕСПУБЛИКИ КРЫМ "САКСКАЯ СПЕЦИАЛИЗИРОВАННАЯ БОЛЬНИЦА МЕДИЦИНСКОЙ РЕАБИЛИТАЦИИ"</t>
  </si>
  <si>
    <t>9107004692</t>
  </si>
  <si>
    <t>910701001</t>
  </si>
  <si>
    <t>Автоматизированная информационная система "РМИС Витакор"</t>
  </si>
  <si>
    <t>ГОСУДАРСТВЕННОЕ БЮДЖЕТНОЕ УЧРЕЖДЕНИЕ ЗДРАВООХРАНЕНИЯ РЕСПУБЛИКИ КРЫМ "ЕВПАТОРИЙСКИЙ РОДИЛЬНЫЙ ДОМ"</t>
  </si>
  <si>
    <t>9110086938</t>
  </si>
  <si>
    <t>Техническая
поддержка  модуля «Взаиморасчеты» РМИС
Витакор</t>
  </si>
  <si>
    <t>117000.0</t>
  </si>
  <si>
    <t>ГОСУДАРСТВЕННОЕ БЮДЖЕТНОЕ УЧРЕЖДЕНИЕ ЗДРАВООХРАНЕНИЯ РЕСПУБЛИКИ КРЫМ «СИМФЕРОПОЛЬСКАЯ ГОРОДСКАЯ ДЕТСКАЯ КЛИНИЧЕСКАЯ БОЛЬНИЦА»</t>
  </si>
  <si>
    <t>техническая поддержка модуля "Взаиморасчеты"</t>
  </si>
  <si>
    <t>ГОСУДАРСТВЕННОЕ БЮДЖЕТНОЕ УЧРЕЖДЕНИЕ ЗДРАВООХРАНЕНИЯ РЕСПУБЛИКИ КРЫМ "ЯЛТИНСКАЯ ДЕТСКАЯ БОЛЬНИЦА"</t>
  </si>
  <si>
    <t>9103017676</t>
  </si>
  <si>
    <t>Услуги по технической поддержки модуля "Взаиморасчеты" РМИС Витакор</t>
  </si>
  <si>
    <t>Услуга по технической поддержке программного комплекса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</si>
  <si>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</si>
  <si>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</si>
  <si>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Техническая поддержка модуля "Взаиморасчеты" Автоматизированной информационной системы</t>
  </si>
  <si>
    <t>6.0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</si>
  <si>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</si>
  <si>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</si>
  <si>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Оказание услуг по передаче прав на использование модулей АИС "Медицинская интегрированная регистратура" (АИС "МИР") подсистема "Лаборатория" и "Льготное лекарственное обеспечение" на базе программного обеспечения "Витакор Сервер" для центра обработки данных МАУ "Медицинский информационно-аналитический центр", с последующей интеграцией с внешними информационными системами (лабораторными и лекарственной системой АСУЛОН "М-Аптека")</t>
  </si>
  <si>
    <t>Услуга по технической поддержке модуля «Взаиморасчеты» Региональной медицинской информационной системы «Витакор»</t>
  </si>
  <si>
    <t>ФЕДЕРАЛЬНОЕ ГОСУДАРСТВЕННОЕ БЮДЖЕТНОЕ УЧРЕЖДЕНИЕ "ЕВПАТОРИЙСКИЙ ВОЕННЫЙ ДЕТСКИЙ КЛИНИЧЕСКИЙ САНАТОРИЙ" МИНИСТЕРСТВА ОБОРОНЫ РОССИЙСКОЙ ФЕДЕРАЦИИ</t>
  </si>
  <si>
    <t>Услуги по комплексной информатизации учреждения путем внедрения медицинской информационной системы "РМИС"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</si>
  <si>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</si>
  <si>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«КЕРЧЕНСКАЯ ГОРОДСКАЯ БОЛЬНИЦА №3»</t>
  </si>
  <si>
    <t>поставка программного продукта (программного комплекса для автоматизации деятельности ТФ ОМС Белгородской области), с установкой и внедрением</t>
  </si>
  <si>
    <t>КОМПЛ</t>
  </si>
  <si>
    <t>ГОСУДАРСТВЕННОЕ БЮДЖЕТНОЕ УЧРЕЖДЕНИЕ ЗДРАВООХРАНЕНИЯ РЕСПУБЛИКИ КРЫМ «КЕРЧЕНСКИЙ РОДИЛЬНЫЙ ДОМ»</t>
  </si>
  <si>
    <t>Услуги по приобретению и технической поддержке модуля "Взаиморасчеты" АИС "РМИС Витакор"</t>
  </si>
  <si>
    <t>ГОСУДАРСТВЕННОЕ БЮДЖЕТНОЕ УЧРЕЖДЕНИЕ ЗДРАВООХРАНЕНИЯ РЕСПУБЛИКИ КРЫМ «СИМФЕРОПОЛЬСКАЯ ЖЕНСКАЯ КОНСУЛЬТАЦИЯ»</t>
  </si>
  <si>
    <t>9102061369</t>
  </si>
  <si>
    <t>приобретение Модуля «Взаиморасчеты» Автоматизированной информационной системы «РМИС ВИТАКОР».</t>
  </si>
  <si>
    <t>ГОСУДАРСТВЕННОЕ БЮДЖЕТНОЕ УЧРЕЖДЕНИЕ ЗДРАВООХРАНЕНИЯ РЕСПУБЛИКИ КРЫМ «ЧЕРНОМОРСКАЯ ЦЕНТРАЛЬНАЯ РАЙОННАЯ БОЛЬНИЦА»</t>
  </si>
  <si>
    <t>услуги по передаче неисключительных прав, внедрению и сопровождению автоматизированной информационной системы "Информационное сопровождение застрахованных лиц"</t>
  </si>
  <si>
    <t>58.29.12.000</t>
  </si>
  <si>
    <t>Обеспечение программное сетевое на электронном носителе</t>
  </si>
  <si>
    <t>Закупка автоматизированной информационной системы (Модуль "Взаимозачеты")</t>
  </si>
  <si>
    <t>поставка медицинской информационной системы</t>
  </si>
  <si>
    <t>ГОСУДАРСТВЕННОЕ БЮДЖЕТНОЕ УЧРЕЖДЕНИЕ ЗДРАВООХРАНЕНИЯ РЕСПУБЛИКИ КРЫМ «КЕРЧЕНСКАЯ ГОРОДСКАЯ ДЕТСКАЯ БОЛЬНИЦА»</t>
  </si>
  <si>
    <t>Оказание услуг по доработке и технической поддержке медицинской информационной системы для нужд ГБУЗ "КУБ" на 2016 г</t>
  </si>
  <si>
    <t>Государственное бюджетное учреждение здравоохранения "Кантышевская участковая больница"</t>
  </si>
  <si>
    <t>0607000330</t>
  </si>
  <si>
    <t>060701001</t>
  </si>
  <si>
    <t>Приобретение услуг по сопровождению автоматизированной медицинской системы "РМИС ВИТАКОР".</t>
  </si>
  <si>
    <t>Техническая поддержка модуля "Взаиморасчеты" РМИС Витакор</t>
  </si>
  <si>
    <t>ГОСУДАРСТВЕННОЕ БЮДЖЕТНОЕ УЧРЕЖДЕНИЕ ЗДРАВООХРАНЕНИЯ РЕСПУБЛИКИ КРЫМ «СИМФЕРОПОЛЬСКИЙ КЛИНИЧЕСКИЙ РОДИЛЬНЫЙ ДОМ №2»</t>
  </si>
  <si>
    <t>услуги по  по
доработке и технической поддержке медицинской информационной системы «РМИС
Витакор»  для нужд ГБУ «РКВД»</t>
  </si>
  <si>
    <t>Государственное бюджетное учреждение "Республиканский кожно-венерологический диспансер"</t>
  </si>
  <si>
    <t>0602001940</t>
  </si>
  <si>
    <t>Услуга автоматизированной информационной системы (Модуль "Взаиморасчеты")</t>
  </si>
  <si>
    <t>ГОСУДАРСТВЕННОЕ БЮДЖЕТНОЕ УЧРЕЖДЕНИЕ ЗДРАВООХРАНЕНИЯ РЕСПУБЛИКИ КРЫМ «КРЫМСКИЙ РЕСПУБЛИКАНСКИЙ КЛИНИЧЕСКИЙ ГОСПИТАЛЬ ДЛЯ ВЕТЕРАНОВ ВОЙН»</t>
  </si>
  <si>
    <t>Оказание услуг по доработке и технической поддержке медицинской информационной системы "РМИС Витакор" на 2016 г.</t>
  </si>
  <si>
    <t>Государственное бюджетное учреждение "Республиканский эндокринологический диспансер"</t>
  </si>
  <si>
    <t>0606006265</t>
  </si>
  <si>
    <t>Разработка информационного модуля "ОМС - ФИНАНС"</t>
  </si>
  <si>
    <t>Техническое обслуживание и сопровождение программного продукта</t>
  </si>
  <si>
    <t>Сопровождение автоматизированной информационной системы "Информационное сопровождение застрахованных лиц"</t>
  </si>
  <si>
    <t>Оказание услуг по сопровождению и технической поддержке программного комплекса "Информационная система ТФОМС" для нужд ТФОМС Ульяновской области</t>
  </si>
  <si>
    <t>оказание услуг по доработке и технической поддержке программного комплекса "Медэксперт-ТФОМС"</t>
  </si>
  <si>
    <t>Территориальный фонд обязательного медицинского страхования города Севастополя</t>
  </si>
  <si>
    <t>Оказание услуг по доработке и технической поддержке медицинской системы</t>
  </si>
  <si>
    <t>Государственное бюджетное учреждение "Республиканский кардиологический диспансер"</t>
  </si>
  <si>
    <t>0606006258</t>
  </si>
  <si>
    <t>оказание услуг в области информационных технологий (усовершенствование и сопровождение программного комплекса «Медэксперт - ТФОМС РК»)</t>
  </si>
  <si>
    <t>Поставка программного комплекса для автоматизации деятельности ТФОМС Магаданской области</t>
  </si>
  <si>
    <t>Территориальный фонд обязательного медицинского страхования Магаданской области</t>
  </si>
  <si>
    <t>Выполнение работ по комплексной информатизации</t>
  </si>
  <si>
    <t>техническая поддержка и доработка региональной медицинской информационной системы Ульяновской области (РМИС) на 2016 год</t>
  </si>
  <si>
    <t>Оказание услуг по сопровождению программного комплекса Медэксперт ТФОМС в ТФОМС РБ</t>
  </si>
  <si>
    <t>оказание услуг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</si>
  <si>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72.21.11.000</t>
  </si>
  <si>
    <t>Обеспечение программное</t>
  </si>
  <si>
    <t>Оказание услуг по реализации интеграции РМИС Витакор с федеральными сервисами Единой государственной информационной системы в сфере здравоохранения Республики Бурятия, с использованием компонентов региональной интеграционной шины для взаимодействия с федеральными сервисами ИЭМК и ФЭР-2</t>
  </si>
  <si>
    <t>72.22.14.000</t>
  </si>
  <si>
    <t>Сопровождение систем</t>
  </si>
  <si>
    <t>услуги по реализации интеграции РМИС «ВИТАКОР» с федеральными сервисами Единой государственной информационной системы в сфере здравоохранения Республики Бурятия с использованием компонентов региональной интеграционной шины N3</t>
  </si>
  <si>
    <t>72.22.12.210</t>
  </si>
  <si>
    <t>Услуги по модификации готового программного обеспечения</t>
  </si>
  <si>
    <t>64.20.13.126</t>
  </si>
  <si>
    <t>Предоставление доступа к системе информационно-справочного обслуживания</t>
  </si>
  <si>
    <t>Государственное бюджетное учреждение здравоохранения "Республиканская клиническая инфекционная больница"</t>
  </si>
  <si>
    <t>услуги  по комплексной информатизации учреждения путем внедрения медицинской информационной системы  «РМИС Витакор»</t>
  </si>
  <si>
    <t>72.21.12.000</t>
  </si>
  <si>
    <t>Производство готового программного обеспечения и предоставление прав на его использование</t>
  </si>
  <si>
    <t>ГОСУДАРСТВЕННОЕ БЮДЖЕТНОЕ УЧРЕЖДЕНИЕ ЗДРАВООХРАНЕНИЯ "ЗАИГРАЕВСКАЯ ЦЕНТРАЛЬНАЯ РАЙОННАЯ БОЛЬНИЦА"</t>
  </si>
  <si>
    <t>0306010454</t>
  </si>
  <si>
    <t>030601001</t>
  </si>
  <si>
    <t>Выполнение работ по сопровождению и модернизации автоматизированной информационной системы обеспечения технологических процессов  ведения нормативно-справочной информации и проведения контроля объемов, сроков, качества и условий предоставления медицинской помощи по ОМС реестров счетов за медицинскую помощь, оказанную лицам, застрахованным по ОМС на территории Московской области</t>
  </si>
  <si>
    <t>Поставка, установка и внедрение программного комплекса для автоматизации деятельности Территориального фонда обязательного медицинского страхования Республики Ингушетия.</t>
  </si>
  <si>
    <t>72.22.12.110</t>
  </si>
  <si>
    <t>Услуги по разработке программных средств, удовлетворяющих требованиям конкретного заказчика</t>
  </si>
  <si>
    <t>Поставка программного комплекса для автоматизации деятельности Территориального фонда обязательного медицинского страхования Магаданской области</t>
  </si>
  <si>
    <t>72.60.10.000</t>
  </si>
  <si>
    <t>Услуги, связанные с использованием вычислительной техники и информационных технологий, прочие</t>
  </si>
  <si>
    <t>оказание услуг по комплексной информатизации учреждения путем внедрения медицинской информационной системы в имеющейся системе «РМИС Витакор»</t>
  </si>
  <si>
    <t>Оказание услуг по приобретению, установке и внедрению программного комплекса медицинской информационной системы для ГБУЗ ГК БСМП им.В.В.Ангапова</t>
  </si>
  <si>
    <t>ГОСУДАРСТВЕННОЕ БЮДЖЕТНОЕ УЧРЕЖДЕНИЕ ЗДРАВООХРАНЕНИЯ "ГОРОДСКАЯ КЛИНИЧЕСКАЯ БОЛЬНИЦА СКОРОЙ МЕДИЦИНСКОЙ ПОМОЩИ ИМ. В.В. АНГАПОВА"</t>
  </si>
  <si>
    <t>0323049701</t>
  </si>
  <si>
    <t>Государственное учреждение здравоохранения "Ульяновский областной медицинский информационно-аналитический центр"</t>
  </si>
  <si>
    <t>оказание услуг по сопровождению программного обеспечения «Витакор Сервер» для МАУ «Медицинский информационно-аналитический центр»</t>
  </si>
  <si>
    <t>Муниципальное автономное учреждение "Медицинский информационно-аналитический центр"</t>
  </si>
  <si>
    <t>Услуги по передаче неисключительных прав на использование лицензионного программного комплекса "РМИС Витакор" (продление лицензии)</t>
  </si>
  <si>
    <t>165901001</t>
  </si>
  <si>
    <t>установка и внедрение программа комплекса</t>
  </si>
  <si>
    <t>на оказание услуг в области информационных технологий (усовершенствование и сопровождение программного комплекса «Медэксперт – ТФОМС РК») в Территориальном фонде обязательного медицинского страхования Республики Карелия</t>
  </si>
  <si>
    <t>Оказание услуг по сопровождению программного комплекса «Медэксперт-ТФОМС» согласно техническому заданию</t>
  </si>
  <si>
    <t>Выполнение работ по сопровождению программного комплекса «Медэксперт-ТФОМС» в Территориальном фонде обязательного медицинского страхования Республики Бурятия.</t>
  </si>
  <si>
    <t>Территориальный фонд обязательного медицинского страхования Республики Бурятия</t>
  </si>
  <si>
    <t>Закрытое акционерное общество "Витакор!"</t>
  </si>
  <si>
    <t>72.40.13.190</t>
  </si>
  <si>
    <t>Алтайский край</t>
  </si>
  <si>
    <t>Астраханская область</t>
  </si>
  <si>
    <t>Воронежская область</t>
  </si>
  <si>
    <t>Забайкальский край</t>
  </si>
  <si>
    <t>Ивановская область</t>
  </si>
  <si>
    <t>Калининградская область</t>
  </si>
  <si>
    <t>Камчатский край</t>
  </si>
  <si>
    <t>Краснодарский край</t>
  </si>
  <si>
    <t>Красноярский край</t>
  </si>
  <si>
    <t>Курганская область</t>
  </si>
  <si>
    <t>Курская область</t>
  </si>
  <si>
    <t>Липецкая область</t>
  </si>
  <si>
    <t>Москва</t>
  </si>
  <si>
    <t>Нижегородская область</t>
  </si>
  <si>
    <t>Новосибирская область</t>
  </si>
  <si>
    <t>Орловская область</t>
  </si>
  <si>
    <t>Пензенская область</t>
  </si>
  <si>
    <t>Приморский край</t>
  </si>
  <si>
    <t>Республика Дагестан</t>
  </si>
  <si>
    <t>Республика Калмыкия</t>
  </si>
  <si>
    <t>Республика Татарстан</t>
  </si>
  <si>
    <t>Ростовская область</t>
  </si>
  <si>
    <t>Рязанская область</t>
  </si>
  <si>
    <t>Санкт-Петербург</t>
  </si>
  <si>
    <t>Саратовская область</t>
  </si>
  <si>
    <t>Сахалинская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</si>
  <si>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</si>
  <si>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</si>
  <si>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</si>
  <si>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</si>
  <si>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</si>
  <si>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Тюменская область</t>
  </si>
  <si>
    <t>Хабаровский край</t>
  </si>
  <si>
    <t>Челябинская область</t>
  </si>
  <si>
    <t>Чеченская республика</t>
  </si>
  <si>
    <t>Ярославская область</t>
  </si>
  <si>
    <t>1 проектирование разработка создание</t>
  </si>
  <si>
    <t>ТФОС /обязате / страх</t>
  </si>
  <si>
    <t>2 - модификация развитие модернизация интеграция адаптация настройка внедрение</t>
  </si>
  <si>
    <t>3 сопровождение и поддержка эксплуатация</t>
  </si>
  <si>
    <t>Программный комплекс приобрет</t>
  </si>
  <si>
    <t>72.21.12.000 постав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</si>
  <si>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а также семей, претендующих на усыновление (опеку, попечительство) таких детей (Подсистема «Учет социальных услуг в специализированных учреждениях для несовершеннолетних, нуждающихся в социальной адаптации»)</t>
  </si>
  <si>
    <t>министерство социального развития и семейной политики Краснодарского края</t>
  </si>
  <si>
    <t>2308027369</t>
  </si>
  <si>
    <t>230801001</t>
  </si>
  <si>
    <t>Общество с ограниченной ответственностью «Медицинские Компьютерные Технологии»</t>
  </si>
  <si>
    <t>2311057250</t>
  </si>
  <si>
    <t>231101001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</si>
  <si>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несовершеннолетних из семей в социально-опасном положении, трудной жизненной ситуации, нуждающихся в социальной реабилитации или социальной помощи, в специализированных учреждениях для несовершеннолетних, нуждающихся в социальной реабилитации»)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</si>
  <si>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 
(Подсистема «Регистр детей-сирот и детей, оставшихся без попечения родителей, усыновленных (удочеренных) или переданных под опеку (попечительство), в приемную или патронатную семью на воспитание таких детей в муниципальном образовании</t>
  </si>
  <si>
    <t>оказание услуг по модернизации единой краевой государственной информационной системы «Семья» для учета детей-сирот и детей, 
оставшихся без попечения родителей, их постинтернатного сопровождения,  а так же семей, претендующих на усыновление 
(опеку, попечительство) таких детей</t>
  </si>
  <si>
    <t>Программа «МКТ-Агент ТФОМС:госпитализация» сопровождение</t>
  </si>
  <si>
    <t>РАБ МЕСТ</t>
  </si>
  <si>
    <t>3</t>
  </si>
  <si>
    <t>Муниципальное бюджетное учреждение здравоохранения "Красноармейская центральная районная больница"</t>
  </si>
  <si>
    <t>2336004250</t>
  </si>
  <si>
    <t>233601001</t>
  </si>
  <si>
    <t>«МКТ-Медицинские осмотры несовершеннолетних»</t>
  </si>
  <si>
    <t>Федеральное государственное бюджетное учреждение здравоохранения "Клиническая больница № 101 Федерального медико-биологического агентства"</t>
  </si>
  <si>
    <t>2629000457</t>
  </si>
  <si>
    <t>262901001</t>
  </si>
  <si>
    <t>«Медицинские Компьютерные Технологии»</t>
  </si>
  <si>
    <t>программа для ЭВМ 
Программа поставляется в рамках
расширения функциональных возможностей автоматизированной интегрированной
системы (АИС) «МКТ-Медицинская организация, установленная у Заказчика.  Программа позволяет:
- в клинической лаборатории вводить
данные для выполнения исследований и их результаты; 
- формировать данные о направленных
заказах на проведение лабораторных исследований для передачи на региональную
информационную шину для дальнейшей их передачи в клинико-диагностическую
лабораторию;
- использовать данные исследований и их
результатов, выполненных в клинических лабораториях;
- взаимодействовать с
региональным сервисом обмена данными лабораторных исследований РС ЕГИСЗ
Краснодарского края.
Обеспечена комплексируемость
передаваемых программных средств (программных продуктов) как между собой, так и
с программными средствами, действующими в поликлинике заказчика, без
модернизации программного кода, серверной операционной системы и системой
управления базами данных.</t>
  </si>
  <si>
    <t>ГОСУДАРСТВЕННОЕ БЮДЖЕТНОЕ УЧРЕЖДЕНИЕ ЗДРАВООХРАНЕНИЯ "ТУАПСИНСКАЯ РАЙОННАЯ БОЛЬНИЦА № 3" МИНИСТЕРСТВА ЗДРАВООХРАНЕНИЯ КРАСНОДАРСКОГО КРАЯ</t>
  </si>
  <si>
    <t>2365023900</t>
  </si>
  <si>
    <t>236501001</t>
  </si>
  <si>
    <t>ОБЩЕСТВО С ОГРАНИЧЕННОЙ ОТВЕТСТВЕННОСТЬЮ "МЕДИЦИНСКИЕ КОМПЬЮТЕРНЫЕ ТЕХНОЛОГИИ"</t>
  </si>
  <si>
    <t>Поставка программ для ЭВМ в рамках расширения функциональных возможностей автоматизированной интегрированной системы "МКТ-Медицинская организация" установленной у Заказчика</t>
  </si>
  <si>
    <t>Программа для ЭВМ «МКТ-Годовой отчёт»</t>
  </si>
  <si>
    <t>ФЕДЕРАЛЬНОЕ ГОСУДАРСТВЕННОЕ БЮДЖЕТНОЕ УЧРЕЖДЕНИЕ ЗДРАВООХРАНЕНИЯ "НОВОРОССИЙСКИЙ КЛИНИЧЕСКИЙ ЦЕНТР ФЕДЕРАЛЬНОГО МЕДИКО-БИОЛОГИЧЕСКОГО АГЕНТСТВА"</t>
  </si>
  <si>
    <t>6143047417</t>
  </si>
  <si>
    <t>231501001</t>
  </si>
  <si>
    <t>Лицензия (неисключительные права) на использование программного обеспечения "МКТ-медорганизация"  для нужд «Медико-санитарная часть № 5» федерального государственного бюджетного учреждения здравоохранения «Новороссийский клинический центр Федерального медико-биологического агентства»  (г. Волгодонск, Ростовская область) , согласно Приложения №1 
к Государственному контракту  
№0358100011216000280-0001807-01
от «23» декабря 2016  г.</t>
  </si>
  <si>
    <t>ФЕДЕРАЛЬНОЕ ГОСУДАРСТВЕННОЕ БЮДЖЕТНОЕ УЧРЕЖДЕНИЕ "РОССИЙСКИЙ НАУЧНЫЙ ЦЕНТР МЕДИЦИНСКОЙ РЕАБИЛИТАЦИИ И КУРОРТОЛОГИИ" МИНИСТЕРСТВА ЗДРАВООХРАНЕНИЯ РОССИЙСКОЙ ФЕДЕРАЦИИ</t>
  </si>
  <si>
    <t>7704040281</t>
  </si>
  <si>
    <t>770401001</t>
  </si>
  <si>
    <t>Поставка и установка программно-аппаратного комплекса "Управление электронной очередью"</t>
  </si>
  <si>
    <t>26.20.14.000</t>
  </si>
  <si>
    <t>Машины вычислительные электронные цифровые, поставляемые в виде систем для автоматической обработки данных</t>
  </si>
  <si>
    <t>УПРАВЛЕНИЕ СОЦИАЛЬНОЙ ЗАЩИТЫ НАСЕЛЕНИЯ МИНИСТЕРСТВА ТРУДА И СОЦИАЛЬНОГО РАЗВИТИЯ КРАСНОДАРСКОГО КРАЯ В ГОРОДЕ АРМАВИРЕ</t>
  </si>
  <si>
    <t>2302048884</t>
  </si>
  <si>
    <t>230201001</t>
  </si>
  <si>
    <t>«МКТ-Медицинский статистик санатория»</t>
  </si>
  <si>
    <t>ГОСУДАРСТВЕННОЕ БЮДЖЕТНОЕ УЧРЕЖДЕНИЕ ЗДРАВООХРАНЕНИЯ "ДЕТСКИЙ САНАТОРИЙ ИМЕНИ Н.И.ПИРОГОВА" МИНИСТЕРСТВА ЗДРАВООХРАНЕНИЯ КРАСНОДАРСКОГО КРАЯ</t>
  </si>
  <si>
    <t>2304017627</t>
  </si>
  <si>
    <t>230401001</t>
  </si>
  <si>
    <t>Оказание услуг по модернизации единой краевой государственной информационной системы «Семья» для учета детей-сирот и детей, оставшихся без попечения родителей, их постинтернатного сопровождения,  а также семей, претендующих на усыновление (опеку, попечительство) таких детей (Подсистема «Регистр детей-инвалидов, детей и подростков с ограниченными возможностями»)</t>
  </si>
  <si>
    <t>МИНИСТЕРСТВО СОЦИАЛЬНОГО РАЗВИТИЯ И СЕМЕЙНОЙ ПОЛИТИКИ КРАСНОДАРСКОГО КРАЯ</t>
  </si>
  <si>
    <t>оказание услуги по доработке единой краевой
государственной информационной системы «Семья» для учета детей-сирот и детей,
оставшихся без попечения родителей, их постинтернатного сопровождения, а также
семей, претендующих на усыновление (опеку, попечительство) таких детей
(Подсистема «Регистр несовершеннолетних и/или семей в социально опасном
положении или иной трудной жизненной ситуации, нуждающихся в социальной реабилитации
или социальной помощи, состоящих на учете в управлении социальной защиты
населения министерства труда и социального развития Краснодарского края в
муниципальных образованиях»)</t>
  </si>
  <si>
    <t>МИНИСТЕРСТВО ТРУДА И СОЦИАЛЬНОГО РАЗВИТИЯ КРАСНОДАРСКОГО КРАЯ</t>
  </si>
  <si>
    <t>Право на использование программы для ЭВМ для лечащего врача</t>
  </si>
  <si>
    <t>ГОСУДАРСТВЕННОЕ БЮДЖЕТНОЕ УЧРЕЖДЕНИЕ ЗДРАВООХРАНЕНИЯ "СПЕЦИАЛИЗИРОВАННАЯ КЛИНИЧЕСКАЯ ДЕТСКАЯ ИНФЕКЦИОННАЯ БОЛЬНИЦА" МИНИСТЕРСТВА ЗДРАВООХРАНЕНИЯ КРАСНОДАРСКОГО КРАЯ</t>
  </si>
  <si>
    <t>2311022836</t>
  </si>
  <si>
    <t>Права на использование программ для ЭВМ</t>
  </si>
  <si>
    <t>Программное средство "МКТ Больничная аптека"</t>
  </si>
  <si>
    <t>ГОСУДАРСТВЕННОЕ БЮДЖЕТНОЕ УЧРЕЖДЕНИЕ ЗДРАВООХРАНЕНИЯ "ПРОТИВОТУБЕРКУЛЕЗНЫЙ ДИСПАНСЕР № 4" МИНИСТЕРСТВА ЗДРАВООХРАНЕНИЯ КРАСНОДАРСКОГО КРАЯ</t>
  </si>
  <si>
    <t>2313018144</t>
  </si>
  <si>
    <t>231301001</t>
  </si>
  <si>
    <t>Передача неисключительных прав на использование программ для ЭВМ 
и оказание услуг по их внедрению с целью комплексной автоматизации деятельности.</t>
  </si>
  <si>
    <t>ГОСУДАРСТВЕННОЕ БЮДЖЕТНОЕ УЧРЕЖДЕНИЕ ЗДРАВООХРАНЕНИЯ "ДЕТСКИЙ ЛЕЧЕБНО-РЕАБИЛИТАЦИОННЫЙ ЦЕНТР" МИНИСТЕРСТВА ЗДРАВООХРАНЕНИЯ КРАСНОДАРСКОГО КРАЯ</t>
  </si>
  <si>
    <t>2315061811</t>
  </si>
  <si>
    <t>Право на использование программы для ЭВМ "МКТ-Агент больничной аптеки"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</si>
  <si>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</si>
  <si>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</si>
  <si>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230601001</t>
  </si>
  <si>
    <t>поставка,
установка аппаратно-программного комплекса «Вежливая регистратура» для МБУЗ ЦРБ Выселковского района Краснодарского края</t>
  </si>
  <si>
    <t>МУНИЦИПАЛЬНОЕ БЮДЖЕТНОЕ УЧРЕЖДЕНИЕ ЗДРАВООХРАНЕНИЯ ЦЕНТРАЛЬНАЯ РАЙОННАЯ БОЛЬНИЦА ИМЕНИ ЗАСЛУЖЕННОГО ВРАЧА РФ   В.Ф.ДОЛГОПОЛОВА ВЫСЕЛКОВСКОГО РАЙОНА  КРАСНОДАРСКОГО КРАЯ</t>
  </si>
  <si>
    <t>2328005589</t>
  </si>
  <si>
    <t>232801001</t>
  </si>
  <si>
    <t>Передача неисключительных прав на использование программ для ЭВМ в муниципальном бюджетном учреждении здравоохранения Муниципального Образования Динской район "Центральная районная больница" АИС «МКТ-Анализ деятельности в системе ОМС»" (простая срочная неисключительная лицензия).</t>
  </si>
  <si>
    <t>БЮДЖЕТНОЕ УЧРЕЖДЕНИЕ ЗДРАВООХРАНЕНИЯ МУНИЦИПАЛЬНОГО ОБРАЗОВАНИЯ ДИНСКОЙ РАЙОН "ЦЕНТРАЛЬНАЯ РАЙОННАЯ БОЛЬНИЦА"</t>
  </si>
  <si>
    <t>2330020464</t>
  </si>
  <si>
    <t>233001001</t>
  </si>
  <si>
    <t>Оказание
услуг по передаче права на использование программ для ЭВМ в рамках расширения
функциональных возможностей действующей автоматизированной системы управления
Бюджетного учреждения здравоохранения муниципального образования Динской район
"Центральная районная больница"</t>
  </si>
  <si>
    <t>Точка доступа TP-LINK TL-WA855RE,  белый</t>
  </si>
  <si>
    <t>26.20.11.110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</si>
  <si>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</t>
  </si>
  <si>
    <t>Права на использование программного обеспечения</t>
  </si>
  <si>
    <t>МУНИЦИПАЛЬНОЕ БЮДЖЕТНОЕ УЧРЕЖДЕНИЕ ЗДРАВООХРАНЕНИЯ "КРАСНОАРМЕЙСКАЯ ЦЕНТРАЛЬНАЯ РАЙОННАЯ БОЛЬНИЦА"</t>
  </si>
  <si>
    <t>Программа для ЭВМ «МКТ-Управление
очередью: Пульт»</t>
  </si>
  <si>
    <t>Аппаратура коммуникационная передающая с приемными устройствами прочая, не включенная в другие группировки</t>
  </si>
  <si>
    <t>Право использования программы для ЭВМ «МКТ-Регистратура»</t>
  </si>
  <si>
    <t>Специализированный
программно-технический комплекс, в
составе:</t>
  </si>
  <si>
    <t>программное средство для получения годового отчета</t>
  </si>
  <si>
    <t>58.29.32.000</t>
  </si>
  <si>
    <t>Обеспечение программное прикладное для загрузки</t>
  </si>
  <si>
    <t>МУНИЦИПАЛЬНОЕ БЮДЖЕТНОЕ УЧРЕЖДЕНИЕ ЗДРАВООХРАНЕНИЯ "ЦЕНТРАЛЬНАЯ РАЙОННАЯ БОЛЬНИЦА МУНИЦИПАЛЬНОГО ОБРАЗОВАНИЯ НОВОПОКРОВСКИЙ РАЙОН"</t>
  </si>
  <si>
    <t>2344011477</t>
  </si>
  <si>
    <t>234401001</t>
  </si>
  <si>
    <t>предоставление прав на программу для ЭВМ "МКТ-Агент ТФОМС: госпитализация" разработка</t>
  </si>
  <si>
    <t>разработк Оказание услуг по предоставлению бессрочной неисключительной лицензии на использование программы "МКТ-Агент ТФОМС: регистр населения",позволяющей выполнять выгрузку приписанного населения на WEB - сервис ТФОМС КК</t>
  </si>
  <si>
    <t>Право на использование программы</t>
  </si>
  <si>
    <t>Право на использование программы для ЭВМ "МКТ-Лабораторные  исследования"</t>
  </si>
  <si>
    <t>приобретение права на использование программы «МКТ-Агент региональной ИЭМК», позволяющей выполнять выгрузку историй болезни на WEB-сервис ТФОМС КК.</t>
  </si>
  <si>
    <t>Передача неисключительных прав по использованию программных средств для автоматизированной интегрированной системы "МКТ-Медицинская организация " и их внедрение в рамках расширения функциональных возможностей действующей автоматизированной системы управления</t>
  </si>
  <si>
    <t>Передача неисключительных прав на использование программных средств для автоматизированной интегрированной системы «МКТ — Медицинская организация» и их внедрение в рамках расширения функциональных возможностей действующей  автоматизированной системы управления</t>
  </si>
  <si>
    <t>Право на использование программы для ЭВМ "МКТ-Флюоротека"</t>
  </si>
  <si>
    <t>ГОСУДАРСТВЕННОЕ БЮДЖЕТНОЕ УЧРЕЖДЕНИЕ ЗДРАВООХРАНЕНИЯ "НОВОПОКРОВСКАЯ ЦЕНТРАЛЬНАЯ РАЙОННАЯ БОЛЬНИЦА" МИНИСТЕРСТВА ЗДРАВООХРАНЕНИЯ КРАСНОДАРСКОГО КРАЯ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</si>
  <si>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</si>
  <si>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</si>
  <si>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235301001</t>
  </si>
  <si>
    <t>программные средства «профилактические прививки»</t>
  </si>
  <si>
    <t>МУНИЦИПАЛЬНОЕ БЮДЖЕТНОЕ УЧРЕЖДЕНИЕ ЗДРАВООХРАНЕНИЯ "ТУАПСИНСКАЯ РАЙОННАЯ БОЛЬНИЦА № 2"</t>
  </si>
  <si>
    <t>2355014984</t>
  </si>
  <si>
    <t>Право на использование программы для ЭВМ</t>
  </si>
  <si>
    <t>МУНИЦИПАЛЬНОЕ БЮДЖЕТНОЕ УРЕЖДЕНИЕ ЗДРАВООХРАНЕНИЯ "ТУАПСИНСКАЯ  РАЙОННАЯ БОЛЬНИЦА № 2"</t>
  </si>
  <si>
    <t>Оказание услуг по предоставлению лицензий на право использовать
компьютерное программное обеспечение «МКТ-Агент больничных листов»</t>
  </si>
  <si>
    <t>ГОСУДАРСТВЕННОЕ БЮДЖЕТНОЕ УЧРЕЖДЕНИЕ ЗДРАВООХРАНЕНИЯ "ТУАПСИНСКАЯ ЦЕНТРАЛЬНАЯ РАЙОННАЯ БОЛЬНИЦА № 2" МИНИСТЕРСТВА ЗДРАВООХРАНЕНИЯ КРАСНОДАРСКОГО КРАЯ</t>
  </si>
  <si>
    <t>Право на использование программы "МКТ-Расписание"</t>
  </si>
  <si>
    <t>Оказание услуг по обновлению программного обеспечения и приобретению права на использование программ для ЭВМ АИС "МКТ-Медицинская организация"</t>
  </si>
  <si>
    <t>МУНИЦИПАЛЬНОЕ БЮДЖЕТНОЕ УЧРЕЖДЕНИЕ ЗДРАВООХРАНЕНИЯ ЦЕНТРАЛЬНАЯ РАЙОННАЯ БОЛЬНИЦА МУНИЦИПАЛЬНОГО ОБРАЗОВАНИЯ ЩЕРБИНОВСКИЙ РАЙОН</t>
  </si>
  <si>
    <t>2358004247</t>
  </si>
  <si>
    <t>235801001</t>
  </si>
  <si>
    <t>MKT</t>
  </si>
  <si>
    <t>VitaCor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</si>
  <si>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</si>
  <si>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</si>
  <si>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290101001</t>
  </si>
  <si>
    <t>Общество с ограниченной ответственностью «САМСОН Групп»</t>
  </si>
  <si>
    <t>7838471184</t>
  </si>
  <si>
    <t>783801001</t>
  </si>
  <si>
    <t>Оказание услуг по сопровождению и технической поддержке медицинской информационной системы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</si>
  <si>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</si>
  <si>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2927000452</t>
  </si>
  <si>
    <t>Оказание услуг по сопровождению и технической поддержке медицинской информационной системы</t>
  </si>
  <si>
    <t>НАБОР</t>
  </si>
  <si>
    <t>государственное бюджетное учреждение здравоохранения Архангельской области "Северодвинская городская поликлиника "Ягры""</t>
  </si>
  <si>
    <t>2902013989</t>
  </si>
  <si>
    <t>290201001</t>
  </si>
  <si>
    <t>Оказание услуг 
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</si>
  <si>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"Ильинская центральная районная  больница"</t>
  </si>
  <si>
    <t>2909000322</t>
  </si>
  <si>
    <t>290901001</t>
  </si>
  <si>
    <t>Общество с ограниченной ответственностью "САМСОН Групп"</t>
  </si>
  <si>
    <t>оказание услуг по сопровождению и технической поддержке медицинской информационной системы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</si>
  <si>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</si>
  <si>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2911000217</t>
  </si>
  <si>
    <t>291101001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</si>
  <si>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</si>
  <si>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"Онежская центральная районная больница"</t>
  </si>
  <si>
    <t>2906007633</t>
  </si>
  <si>
    <t>290601001</t>
  </si>
  <si>
    <t>ООО "Самсон Групп"</t>
  </si>
  <si>
    <t>оказание услуг по  сопровождению и технической поддержке «Медицинской Информационной Системы»</t>
  </si>
  <si>
    <t>72.22.11.000</t>
  </si>
  <si>
    <t>государственное бюджетное учреждение здравоохранения Архангельской области "Мирнинская центральная городская больница"</t>
  </si>
  <si>
    <t>2925001242</t>
  </si>
  <si>
    <t>292501001</t>
  </si>
  <si>
    <t>6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</si>
  <si>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</si>
  <si>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2914000960</t>
  </si>
  <si>
    <t>291401001</t>
  </si>
  <si>
    <t>Общество с огранниченной ответственностью "САМСОН Групп"</t>
  </si>
  <si>
    <t>государственное бюджетное учреждение здравоохранения Архангельской области "Шенкурская центральная районная больница им. Н.Н.Приорова"</t>
  </si>
  <si>
    <t>2924001049</t>
  </si>
  <si>
    <t>292401001</t>
  </si>
  <si>
    <t>Закупка услуги по сопровождению и технической поддержке МИС "САМСОН" на 2 полугодие</t>
  </si>
  <si>
    <t>государственное бюджетное учреждение здравоохранения Архангельской области "Лешуконская центральная районная больница"</t>
  </si>
  <si>
    <t>2916000757</t>
  </si>
  <si>
    <t>291601001</t>
  </si>
  <si>
    <t>Сопровождение системы</t>
  </si>
  <si>
    <t>государственное бюджетное учреждение здравоохранения Архангельской области "Мезенская центральная районная больница"</t>
  </si>
  <si>
    <t>2917000929</t>
  </si>
  <si>
    <t>291701001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</si>
  <si>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во 2 полугодии 2014 года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</si>
  <si>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</si>
  <si>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</si>
  <si>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291001001</t>
  </si>
  <si>
    <t>Внедрение сервиса МИС "Самсон"</t>
  </si>
  <si>
    <t>72.21.20.119</t>
  </si>
  <si>
    <t>государственное бюджетное учреждение здравоохранения Архангельской области "Вельская центральная районная больница"</t>
  </si>
  <si>
    <t>2907002420</t>
  </si>
  <si>
    <t>290701001</t>
  </si>
  <si>
    <t>"САМСОН Групп"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</si>
  <si>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(Далее-МИС) в 2014 году</t>
  </si>
  <si>
    <t>Государственное бюджетное учреждение здравоохранения Архангельской области "Устьянская центральная районная больница"</t>
  </si>
  <si>
    <t>2922008419</t>
  </si>
  <si>
    <t>292201001</t>
  </si>
  <si>
    <t>оказание услуг по сопровождению и технической поддержке «Медицинской Информационной Системы «Комплекс Программных Средств «САМСОН»</t>
  </si>
  <si>
    <t>государственное бюджетное учреждение здравоохранения Архангельской области "Плесецкая центральная районная больница"</t>
  </si>
  <si>
    <t>2920014209</t>
  </si>
  <si>
    <t>292001001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</si>
  <si>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</si>
  <si>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</si>
  <si>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511701001</t>
  </si>
  <si>
    <t>на оказание услуг по сопровождению и технической поддержке Медицинской Информационной Системы «САМСОН»</t>
  </si>
  <si>
    <t>Услуги, связанные с созданием, ведением и использованием баз данных, не включенные в другие группировки, прочие</t>
  </si>
  <si>
    <t>ГОСУДАРСТВЕННОЕ ОБЛАСТНОЕ БЮДЖЕТНОЕ УЧРЕЖДЕНИЕ ЗДРАВООХРАНЕНИЯ "МУРМАНСКАЯ ГОРОДСКАЯ ПОЛИКЛИНИКА № 3"</t>
  </si>
  <si>
    <t>5190103314</t>
  </si>
  <si>
    <t>Оказание услуг по удалённому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</si>
  <si>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415932</t>
  </si>
  <si>
    <t>муниципальное бюджетное учреждение здравоохранения "Городская поликлиника № 4" г. Мурманска</t>
  </si>
  <si>
    <t>5190306480</t>
  </si>
  <si>
    <t>Санкт-Петербургское государственное бюджетное учреждение здравоохранения "Городская поликлиника №93"</t>
  </si>
  <si>
    <t>7807047264</t>
  </si>
  <si>
    <t>780701001</t>
  </si>
  <si>
    <t>Самсон Групп</t>
  </si>
  <si>
    <t>Аппараты фотокопировальные прочие, не включенные в другие группировки</t>
  </si>
  <si>
    <t>30.01.21.190</t>
  </si>
  <si>
    <t>Санкт-Петербургское государственное бюджетное учреждение здравоохранения "Городская поликлиника № 39"</t>
  </si>
  <si>
    <t>7825024478</t>
  </si>
  <si>
    <t>784101001</t>
  </si>
  <si>
    <t>783201001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</si>
  <si>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</si>
  <si>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</si>
  <si>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Консультации системного и технического характера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</si>
  <si>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</si>
  <si>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</si>
  <si>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784001001</t>
  </si>
  <si>
    <t>Санкт-Петербургское государственное бюджетное учреждение здравоохранения "Городская поликлиника №23"</t>
  </si>
  <si>
    <t>7805039564</t>
  </si>
  <si>
    <t>780501001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</si>
  <si>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</si>
  <si>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</si>
  <si>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780201001</t>
  </si>
  <si>
    <t>Услуга по сопровождению и технической поддержке программного продукта «Комплекс Программных Средств «Система Автоматизации Медико-Страхового Обслуживания Населения» «САМСОН» в 2015 году</t>
  </si>
  <si>
    <t>САНКТ-ПЕТЕРБУРГСКОЕ ГОСУДАРСТВЕННОЕ БЮДЖЕТНОЕ УЧРЕЖДЕНИЕ ЗДРАВООХРАНЕНИЯ "ДЕТСКАЯ ГОРОДСКАЯ БОЛЬНИЦА № 19 ИМ.К.А.РАУХФУСА"</t>
  </si>
  <si>
    <t>7815012811</t>
  </si>
  <si>
    <t>784201001</t>
  </si>
  <si>
    <t>оказание услуг по сопровождению программного продукта для ЭВМ «Медицинская Информационная Система «Комплекс Программных Средств «Система Автоматизации Медико-Страхового Обслуживания Населения» «САМСОН» для нужд ФКУЗ МСЧ-29 ФСИН России (в соответствии с техническим заданием, Приложение № 1 к аукционной документации).</t>
  </si>
  <si>
    <t>ФЕДЕРАЛЬНОЕ КАЗЕННОЕ УЧРЕЖДЕНИЕ ЗДРАВООХРАНЕНИЯ "МЕДИКО-САНИТАРНАЯ ЧАСТЬ №  29 ФЕДЕРАЛЬНОЙ СЛУЖБЫ ИСПОЛНЕНИЯ НАКАЗАНИЙ"</t>
  </si>
  <si>
    <t>783901001</t>
  </si>
  <si>
    <t>Оказание услуг по сопровождению программного продукта для ЭВМ "Медицинская Информационная Система "Комплекс Программных Средств "Система Автоматизации Медико- 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</si>
  <si>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</si>
  <si>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ФЕДЕРАЛЬНОЕ ГОСУДАРСТВЕННОЕ БЮДЖЕТНОЕ УЧРЕЖДЕНИЕ "РОССИЙСКИЙ НАУЧНЫЙ ЦЕНТР "ВОССТАНОВИТЕЛЬНАЯ ТРАВМАТОЛОГИЯ И ОРТОПЕДИЯ" ИМЕНИ АКАДЕМИКА Г.А. ИЛИЗАРОВА" МИНИСТЕРСТВА ЗДРАВООХРАНЕНИЯ РОССИЙСКОЙ ФЕДЕРАЦИИ</t>
  </si>
  <si>
    <t>4501022210</t>
  </si>
  <si>
    <t>450101001</t>
  </si>
  <si>
    <t>ОБЩЕСТВО С ОГРАНИЧЕННОЙ ОТВЕТСТВЕННОСТЬЮ "САМСОН ГРУПП"</t>
  </si>
  <si>
    <t>9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</si>
  <si>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</si>
  <si>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</si>
  <si>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Оказание услуг по обучению сотрудников работе с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</si>
  <si>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подключению лабораторных аппаратов к эксплуатируемой информационной системе,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</si>
  <si>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консультационных услуг по внедрению нового сервиса информирование пациентов на базе существующей и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</si>
  <si>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</si>
  <si>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I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</si>
  <si>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</si>
  <si>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6916011509</t>
  </si>
  <si>
    <t>691601001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</si>
  <si>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 полугодие 2015 года</t>
  </si>
  <si>
    <t>ФЕДЕРАЛЬНОЕ БЮДЖЕТНОЕ УЧРЕЖДЕНИЕ ЗДРАВООХРАНЕНИЯ "ЦЕНТРАЛЬНАЯ МЕДИКО-САНИТАРНАЯ ЧАСТЬ № 141" ФЕДЕРАЛЬНОГО МЕДИКО-БИОЛОГИЧЕСКОГО АГЕНТСТВА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</si>
  <si>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1 квартал 2016 года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</si>
  <si>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Система Автоматизации Медико-Страхового Обслуживания Населения САМСОН во 2 квартале 2016 года</t>
  </si>
  <si>
    <t>62.03.12.120</t>
  </si>
  <si>
    <t>Услуги по управлению компьютерными системами дистанционно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</si>
  <si>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3 квартале
2016 год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</si>
  <si>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 Автоматизации
Медико-Страхового Обслуживания Населения» «САМСОН»</t>
  </si>
  <si>
    <t>оказание
услуг по сопровождению и технической поддержке программного продукта
«Медицинская Информационная Система «Комплекс Программных Средств «Система
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</si>
  <si>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</si>
  <si>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года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</si>
  <si>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</si>
  <si>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86.90.19.190</t>
  </si>
  <si>
    <t>Услуги в области медицины прочие, не включенные в другие группировки</t>
  </si>
  <si>
    <t>БЮДЖЕТНОЕ УЧРЕЖДЕНИЕ РЕСПУБЛИКИ КАЛМЫКИЯ "ЛАГАНСКАЯ РАЙОННАЯ БОЛЬНИЦА"</t>
  </si>
  <si>
    <t>0803900168</t>
  </si>
  <si>
    <t>080301001</t>
  </si>
  <si>
    <t>Услуга по сопровождению и технической поддержке программного продукта "Медицинская информационная система"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</si>
  <si>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году.</t>
  </si>
  <si>
    <t>БЮДЖЕТНОЕ УЧРЕЖДЕНИЕ РЕСПУБЛИКИ КАЛМЫКИЯ "ЧЕРНОЗЕМЕЛЬСКАЯ РАЙОННАЯ БОЛЬНИЦА ИМ. У.ДУШАНА"</t>
  </si>
  <si>
    <t>0810900024</t>
  </si>
  <si>
    <t>081001001</t>
  </si>
  <si>
    <t>оказание услуг по сопровождению и технической поддержке программного продукта</t>
  </si>
  <si>
    <t>БЮДЖЕТНОЕ УЧРЕЖДЕНИЕ РЕСПУБЛИКИ КАЛМЫКИЯ "ЯШАЛТИНСКАЯ РАЙОННАЯ БОЛЬНИЦА"</t>
  </si>
  <si>
    <t>0812900260</t>
  </si>
  <si>
    <t>081201001</t>
  </si>
  <si>
    <t>БЮДЖЕТНОЕ УЧРЕЖДЕНИЕ РЕСПУБЛИКИ КАЛМЫКИЯ "ЯШКУЛЬСКАЯ РАЙОННАЯ БОЛЬНИЦА"</t>
  </si>
  <si>
    <t>0813900199</t>
  </si>
  <si>
    <t>081301001</t>
  </si>
  <si>
    <t>Ведение протоколов врачебных осмотров</t>
  </si>
  <si>
    <t>БЮДЖЕТНОЕ УЧРЕЖДЕНИЕ РЕСПУБЛИКИ КАЛМЫКИЯ "ГОРОДСКАЯ ПОЛИКЛИНИКА"</t>
  </si>
  <si>
    <t>0814046967</t>
  </si>
  <si>
    <t>081601001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</si>
  <si>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</si>
  <si>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БЮДЖЕТНОЕ УЧРЕЖДЕНИЕ РЕСПУБЛИКИ КАЛМЫКИЯ "РЕСПУБЛИКАНСКИЙ ГОСПИТАЛЬ ВЕТЕРАНОВ ВОЙН"</t>
  </si>
  <si>
    <t>0814167111</t>
  </si>
  <si>
    <t>"САМСОН Групп""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</si>
  <si>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году.</t>
  </si>
  <si>
    <t>БЮДЖЕТНОЕ УЧРЕЖДЕНИЕ РЕСПУБЛИКИ КАЛМЫКИЯ "РЕСПУБЛИКАНСКИЙ ЦЕНТР СПЕЦИАЛИЗИРОВАННЫХ ВИДОВ МЕДИЦИНСКОЙ ПОМОЩИ"</t>
  </si>
  <si>
    <t>0816014657</t>
  </si>
  <si>
    <t>10</t>
  </si>
  <si>
    <t>БЮДЖЕТНОЕ УЧРЕЖДЕНИЕ РЕСПУБЛИКИ КАЛМЫКИЯ "ПЕРИНАТАЛЬНЫЙ ЦЕНТР ИМ. О.А. ШУНГАЕВОЙ"</t>
  </si>
  <si>
    <t>0816019824</t>
  </si>
  <si>
    <t>Общество с ограниченной ответственностью "САМСОН Групп""</t>
  </si>
  <si>
    <t>Выполнение работ  по 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и развитию регионального сегмента государственной информационной системы в сфере здравоохранения Республики Калмыкия для медицинских организаций, оказывающих первичную медико-санитарную помощь</t>
  </si>
  <si>
    <t>МИНИСТЕРСТВО ЗДРАВООХРАНЕНИЯ РЕСПУБЛИКИ КАЛМЫКИЯ</t>
  </si>
  <si>
    <t>0816025842</t>
  </si>
  <si>
    <t>оказание услуг по модернизации и развитию Медицинской Информационной Системе «Комплекс Программных Средств «Система Автоматизации Медико-Страхового Обслуживания Населения» «САМСОН» эксплуатирующейся в медицинских организациях Республики Калмыкия, оказывающих первичную медико-санитарную помощь, в том числе специализированную, в соответствии с требованиями Министерства здравоохранения  Российской Федерации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</si>
  <si>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2017 году</t>
  </si>
  <si>
    <t>БЮДЖЕТНОЕ УЧРЕЖДЕНИЕ РЕСПУБЛИКИ КАЛМЫКИЯ "РЕСПУБЛИКАНСКИЙ ДЕТСКИЙ МЕДИЦИНСКИЙ ЦЕНТР"</t>
  </si>
  <si>
    <t>0816029036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</si>
  <si>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Населения» с «Автоматизированной информационной системой мониторинга родовспоможения Архангельской области»</t>
  </si>
  <si>
    <t>ГОСУДАРСТВЕННОЕ БЮДЖЕТНОЕ УЧРЕЖДЕНИЕ ЗДРАВООХРАНЕНИЯ АРХАНГЕЛЬСКОЙ ОБЛАСТИ "АРХАНГЕЛЬСКАЯ ОБЛАСТНАЯ КЛИНИЧЕСКАЯ БОЛЬНИЦА"</t>
  </si>
  <si>
    <t>2901030477</t>
  </si>
  <si>
    <t>Оказание услуг по внедрению сервиса "Медицинской информационной системы "Комплекс Программы средств "Система автоматизации медико-страхового обслуживания населения" САМСОН" - "лабораторный журнал"</t>
  </si>
  <si>
    <t>ГОСУДАРСТВЕННОЕ БЮДЖЕТНОЕ УЧРЕЖДЕНИЕ ЗДРАВООХРАНЕНИЯ АРХАНГЕЛЬСКОЙ ОБЛАСТИ "АРХАНГЕЛЬСКИЙ КЛИНИЧЕСКИЙ ОНКОЛОГИЧЕСКИЙ ДИСПАНСЕР"</t>
  </si>
  <si>
    <t>2901034584</t>
  </si>
  <si>
    <t>Оказание услуга
по сопровождению и технической поддержке программного продукта «Медицинская
Информационная Система «Комплекс Программных Средств «Система Автоматизации
Медико-Страхового Обслуживания Населения» «САМСОН» в 2017 году</t>
  </si>
  <si>
    <t>61.20.30.120</t>
  </si>
  <si>
    <t>Услуги по передаче данных по беспроводным телекоммуникационным сетям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</si>
  <si>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</si>
  <si>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внедрению
нового функционала механизмов эксплуатируемой информационной системы для
реализации перехода на процесс электронного ведения учета лекарственных средств.Гарантийный срок на
качество оказанных услуг по сопровождению программного обеспечения – не менее
12 месяцев с даты подписания Акта сдачи-приемки оказанных услуг.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</si>
  <si>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2019 году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</si>
  <si>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</si>
  <si>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</si>
  <si>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2901070335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</si>
  <si>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(далее - МИС) для ГБУЗ Архангельской области «АПНД»</t>
  </si>
  <si>
    <t>ГОСУДАРСТВЕННОЕ БЮДЖЕТНОЕ УЧРЕЖДЕНИЕ ЗДРАВООХРАНЕНИЯ АРХАНГЕЛЬСКОЙ ОБЛАСТИ "АРХАНГЕЛЬСКИЙ ПСИХОНЕВРОЛОГИЧЕСКИЙ ДИСПАНСЕР"</t>
  </si>
  <si>
    <t>Оказание услуг по сопровождению и технической поддержке "Медицинской Информационной Системы "Комплекс программных средств "Системы автоматизации медико-страхового обслуживания населения "САМСОН"</t>
  </si>
  <si>
    <t>74.90.19.190</t>
  </si>
  <si>
    <t>Услуги, предоставляемые прочими научными и техническими консультантами, не включенными в другие группировки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</si>
  <si>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</si>
  <si>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компл</t>
  </si>
  <si>
    <t>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 "Учет лекарственных средств и инструментов медицинского назначения.</t>
  </si>
  <si>
    <t>Оказание услуг по интеграции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системы в сфере здравоохранения Архангельской области</t>
  </si>
  <si>
    <t>ГОСУДАРСТВЕННОЕ БЮДЖЕТНОЕ УЧРЕЖДЕНИЕ ЗДРАВООХРАНЕНИЯ АРХАНГЕЛЬСКОЙ ОБЛАСТИ "МЕДИЦИНСКИЙ ИНФОРМАЦИОННО-АНАЛИТИЧЕСКИЙ ЦЕНТР"</t>
  </si>
  <si>
    <t>2901099060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</si>
  <si>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 САМСОН» с информационной системой Территориального фонда обязательного медицинского страхования</t>
  </si>
  <si>
    <t>Оказание услуг по интеграции медицинской информационной системы "Комплекс программных Средств "Система Автоматизации Медико-страхового Обслуживания Населения "САМСОН" с Региональным сегментом единой информационной системой в сфере здравоохранения Архангельской области в части передачи сведений о проведении медико-социальной экспертизы</t>
  </si>
  <si>
    <t>Оказание услуг по интеграции медицинской информационной системы «Комплекс Программных Средств «Система Автоматизации Медико-страхового Обслуживания Населения «САМСОН» с Региональным сегментом Единой информационной системы в сфере здравоохранения Архангельской области в части получения сведений о посещениях пациентами медицинских организаций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</si>
  <si>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Средств"Система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</si>
  <si>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"СЕВЕРОДВИНСКАЯ ГОРОДСКАЯ ПОЛИКЛИНИКА "ЯГРЫ"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</si>
  <si>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
"Система Автоматизации Медико-Страхового Обслуживания Населения» «САМСОН»</t>
  </si>
  <si>
    <t>оказание услуг по внедрению новых функциональных механизмов Медицинской Информационной Системы «Комплекс Программных Средств «Система Автоматизации Медико-Страхового Обслуживания Населения» «САМСОН»
 и их подключению к информационной системе
 «Федеральная электронная регистратура второй очереди»</t>
  </si>
  <si>
    <t>ГОСУДАРСТВЕННОЕ БЮДЖЕТНОЕ УЧРЕЖДЕНИЕ ЗДРАВООХРАНЕНИЯ АРХАНГЕЛЬСКОЙ ОБЛАСТИ "КОТЛАССКИЙ ПСИХОНЕВРОЛОГИЧЕСКИЙ ДИСПАНСЕР"</t>
  </si>
  <si>
    <t>2904007469</t>
  </si>
  <si>
    <t>290401001</t>
  </si>
  <si>
    <t>Оказание услуг по сопровождению и технической поддержке программного продукта МИС "Комплекс Программных средств "Система Автоматизации Медико-Страхового Обслуживания Населения "САМСОН" в 2017 году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</si>
  <si>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"Системы Автоматизации Медико-Страхового Обслуживания Населения" "САМСОН"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</si>
  <si>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новых функциональных сервисов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</si>
  <si>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 обслуживания населения " "САМСОН"</t>
  </si>
  <si>
    <t>Оказание услуг по сопровождению и технической поддержки программного продукта "Самсон"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</si>
  <si>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2016 году</t>
  </si>
  <si>
    <t>ГОСУДАРСТВЕННОЕ БЮДЖЕТНОЕ УЧРЕЖДЕНИЕ ЗДРАВООХРАНЕНИЯ АРХАНГЕЛЬСКОЙ ОБЛАСТИ "ОНЕЖСКАЯ ЦЕНТРАЛЬНАЯ РАЙОННАЯ БОЛЬНИЦА"</t>
  </si>
  <si>
    <t>услуги по внедрению программного продукта «Медицинская Информационная Система» «Комплекс Программных Средств «Система Автоматизации Медико-Страхового Обслуживания Населения» «САМСОН»</t>
  </si>
  <si>
    <t>Услуга по сопровождению и технической поддержке
программного продукта «Медицинская Информационная Система «Комплекс Программных
Средств «Система Автоматизации Медико-Страхового Обслуживания Населения»
«САМСОН» в 2017 году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</si>
  <si>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САМСОН на 2017 год</t>
  </si>
  <si>
    <t>ГОСУДАРСТВЕННОЕ БЮДЖЕТНОЕ УЧРЕЖДЕНИЕ ЗДРАВООХРАНЕНИЯ АРХАНГЕЛЬСКОЙ ОБЛАСТИ "ВЕЛЬСКАЯ ЦЕНТРАЛЬНАЯ РАЙОННАЯ БОЛЬНИЦА"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</si>
  <si>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Обслуживания" "САМСОН" в 2019 году</t>
  </si>
  <si>
    <t>Оказание услуг по внедрению новых сервисов эксплуатируемого программного продукта "Медицинская Информационная Система "Комплекс Программных Средств "САМСОН"</t>
  </si>
  <si>
    <t>Оказание услуг по внедрению учета лекарственных средств в эксплуатируемый программный продукт "Медицинская Информационная Система "Комплекс Программных Средств "САМСОН"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</si>
  <si>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</si>
  <si>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услги по сопровождению и технической поддержке программного продукта "Медицинская Информационная Система "Комплекс прграммных Средств "Система Автоматизации Медико-Страхового Обслуживания Населения" "САМСОН"</t>
  </si>
  <si>
    <t>ГОСУДАРСТВЕННОЕ БЮДЖЕТНОЕ  УЧРЕЖДЕНИЕ ЗДРАВООХРАНЕНИЯ АРХАНГЕЛЬСКОЙ ОБЛАСТИ  "ВЕРХНЕТОЕМСКАЯ ЦЕНТРАЛЬНАЯ РАЙОННАЯ БОЛЬНИЦА"</t>
  </si>
  <si>
    <t>2908000680</t>
  </si>
  <si>
    <t>290801001</t>
  </si>
  <si>
    <t>Услуга по сопровождению и технической поддержке программного продукта</t>
  </si>
  <si>
    <t>ГОСУДАРСТВЕННОЕ БЮДЖЕТНОЕ УЧРЕЖДЕНИЕ ЗДРАВООХРАНЕНИЯ АРХАНГЕЛЬСКОЙ ОБЛАСТИ "ВЕРХНЕТОЕМСКАЯ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</si>
  <si>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 Средств «Система  Автоматизации Медико-Страхового Обслуживания Населения «САМСОН» в 2018 году</t>
  </si>
  <si>
    <t>Оказание услуг по развитию Медицинской Информационной Системы, внедрение новых функциональных сервисов.</t>
  </si>
  <si>
    <t>Оказание услуг по развитию Медицинской Информационной Системы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</si>
  <si>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</si>
  <si>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"ИЛЬИНСКАЯ ЦЕНТРАЛЬНАЯ РАЙОННАЯ БОЛЬНИЦА"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</si>
  <si>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</si>
  <si>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и технической поддержке программного продукта "Медицинская информационная система "Комплекс программных средств система Автоиматизации Медико-страхового обслуживания населения "САМСОН" в 2017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</si>
  <si>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</si>
  <si>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</si>
  <si>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ОБЩЕСТВО С ОГРАНИЧЕННОЙ ОТВЕТСТВЕННОСТЬЮ «САМСОН Групп»</t>
  </si>
  <si>
    <t>оказание услуги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</si>
  <si>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</t>
  </si>
  <si>
    <t>Оказание услуг по внедрению нового сервиса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</si>
  <si>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</si>
  <si>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Оказание услуг по сопровождению и технической поддержке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</si>
  <si>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Услуги по сопровождению и технической поддержке «Медицинской Информационной 
Системы «Комплекс Программных Средств «Система Автоматизации Медико-Страхового 
Обслуживания Населения» «САМСОН»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</si>
  <si>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</si>
  <si>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</si>
  <si>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</si>
  <si>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 Система Автоматизации Медико- Страхового Обслуживания Населения" "САМСОН" на 2016 год</t>
  </si>
  <si>
    <t>ГОСУДАРСТВЕННОЕ БЮДЖЕТНОЕ УЧРЕЖДЕНИЕ ЗДРАВООХРАНЕНИЯ АРХАНГЕЛЬСКОЙ ОБЛАСТИ "КАРГОПОЛЬСКАЯ ЦЕНТРАЛЬНАЯ РАЙОННАЯ БОЛЬНИЦА ИМЕНИ Н.Д.КИРОВОЙ"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</si>
  <si>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Населения"САМСОН" в 2017 году</t>
  </si>
  <si>
    <t>Услуги по сопровождению и технической поддержке медицинской информационной системы «Комплекс Программных Средств "Система Автоматизации Медико-Страхового Обслуживания Населения» «САМСОН» в 2018 г.</t>
  </si>
  <si>
    <t>Сервис. Коечный фонд
Сервис. Учет использования коечного фонда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</si>
  <si>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в удаленных подразделениях</t>
  </si>
  <si>
    <t>Услуги по сопровождению и технической поддержке медицинской информационной системы</t>
  </si>
  <si>
    <t>Оказание услуг по внедрению новых сервисов МИС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</si>
  <si>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году.</t>
  </si>
  <si>
    <t>ГОСУДАРСТВЕННОЕ БЮДЖЕТНОЕ УЧРЕЖДЕНИЕ ЗДРАВООХРАНЕНИЯ АРХАНГЕЛЬСКОЙ ОБЛАСТИ "КОНОШСКАЯ ЦЕНТРАЛЬНАЯ РАЙОННАЯ БОЛЬНИЦА"</t>
  </si>
  <si>
    <t>2912003154</t>
  </si>
  <si>
    <t>291201001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</si>
  <si>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</si>
  <si>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ОБЩЕСТВО С ОГРАНИЧЕННОЙ ОТВЕТСТВЕННОСТЬЮ «САМСОН ГРУПП»</t>
  </si>
  <si>
    <t>Услуги по внедрению новых сервисов эксплуатируемой в учреждении Медицинской Информационной Системы «Комплекс Программных Средств «Система Автоматизации Медико-Страхового Обслуживания Населения» «САМСОН». Сервисы «Электронные направления» и «Лабораторный журнал»</t>
  </si>
  <si>
    <t>Оказание услуг по развитию Медицинской
Информационной Системы «Комплекс Программных Средств «Система Автоматизации Медико-Страхового Обслуживания Населения «САМСОН»,
внедрение в удаленных подразделениях</t>
  </si>
  <si>
    <t>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</si>
  <si>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</si>
  <si>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 "КРАСНОБОРСКАЯ ЦЕНТРАЛЬНАЯ РАЙОННАЯ БОЛЬНИЦА"</t>
  </si>
  <si>
    <t>Оказание услуг по сопровождению и технической поддержке программного продукта Медицинская Информационная Система Комплекс Программных Средств "Система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</si>
  <si>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"КРАСНОБОРСКАЯ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</si>
  <si>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</si>
  <si>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услуги по внедрению медицинской информационной системы автоматизации медико-страхового обслуживания населения "Самсон"</t>
  </si>
  <si>
    <t>ГОСУДАРСТВЕННОЕ БЮДЖЕТНОЕ УЧРЕЖДЕНИЕ ЗДРАВООХРАНЕНИЯ АРХАНГЕЛЬСКОЙ ОБЛАСТИ "ДЕТСКИЙ ТУБЕРКУЛЕЗНЫЙ САНАТОРИЙ ИМЕНИ М.Н.ФАВОРСКОЙ"</t>
  </si>
  <si>
    <t>2914001089</t>
  </si>
  <si>
    <t>на право заключения контракта на оказание услуг по сопровождению  и технической поддержке программного продукта "Медицинская Информационная Система"Комплекс Программных Средств "Система Автоматизации Медико-Страхового Обслуживания Населения""Самсон" в 2016 году</t>
  </si>
  <si>
    <t>11.0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</si>
  <si>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</si>
  <si>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ГОСУДАРСТВЕННОЕ БЮДЖЕТНОЕ УЧРЕЖДЕНИЕ ЗДРАВООХРАНЕНИЯ АРХАНГЕЛЬСКОЙ ОБЛАСТИ "ДЕТСКИЙ ТУБЕРКУЛЕЗНЫЙ САНАТОРИЙ ИМЕНИ М.Н. ФАВОРСКОЙ"</t>
  </si>
  <si>
    <t>услуги по технической поддержке программного обеспечения</t>
  </si>
  <si>
    <t>Услуги по сопровождению и 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</si>
  <si>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2015 году</t>
  </si>
  <si>
    <t>ГОСУДАРСТВЕННОЕ БЮДЖЕТНОЕ УЧРЕЖДЕНИЕ ЗДРАВООХРАНЕНИЯ АРХАНГЕЛЬСКОЙ ОБЛАСТИ "ЯРЕНСКАЯ ЦЕНТРАЛЬНАЯ РАЙОННАЯ БОЛЬНИЦА"</t>
  </si>
  <si>
    <t>2915000232</t>
  </si>
  <si>
    <t>291501001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</si>
  <si>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 " "САМСОН" в 2016 году</t>
  </si>
  <si>
    <t>63.99.10.190</t>
  </si>
  <si>
    <t>Услуги информационные автоматизированные компьютерные прочие, не включенные в другие группировки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</si>
  <si>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2017 году</t>
  </si>
  <si>
    <t>оказание услуг по сопровождению и технической поддержке программного продукта «Медицинской Информационной Системы «Комплекс Программных Средств «Система Автоматизации Медико-Страхового Обслуживания Населения» «САМСОН» 
в 2018 году</t>
  </si>
  <si>
    <t>оказание услуг по внедрению новых сервисов эксплуатируемой Медицинской Информационной Системы "Комплекс Программных Средств "Система Автоматизации Медико-Страхового Обслуживания Населения" "САМСОН" - "Учёт лекарственных средств и инструментов медицинского назначения".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</si>
  <si>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 - "Козьминская ВА"</t>
  </si>
  <si>
    <t>оказание услуг по внедрению новых сервисов Медицинской Информационной Системы "Комплекс Программных Средств "Система Автоматизации Медико-Страхового Обслуживания Населения "САМСОН"</t>
  </si>
  <si>
    <t>оказание услуги по сопровождению и технической поддержке медицинской информационной системы МИС "САМСОН"</t>
  </si>
  <si>
    <t>ГОСУДАРСТВЕННОЕ БЮДЖЕТНОЕ  УЧРЕЖДЕНИЕ ЗДРАВООХРАНЕНИЯ АРХАНГЕЛЬСКОЙ ОБЛАСТИ "ЛЕШУКОНСКАЯ ЦЕНТРАЛЬНАЯ РАЙОННАЯ БОЛЬНИЦА"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</si>
  <si>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2016 году.</t>
  </si>
  <si>
    <t>Услуги по сопровождению и технической поддержке медицинской информационной системы МИС "САМСОН"</t>
  </si>
  <si>
    <t>ГОСУДАРСТВЕННОЕ БЮДЖЕТНОЕ УЧРЕЖДЕНИЕ ЗДРАВООХРАНЕНИЯ АРХАНГЕЛЬСКОЙ ОБЛАСТИ "ЛЕШУКОНСКАЯ ЦЕНТРАЛЬНАЯ РАЙОННАЯ БОЛЬНИЦА"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</si>
  <si>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сервисов. Сервис "Учет лекарственных средств и изделий медицинского назначения"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</si>
  <si>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 "САМСОН", внедрение новых функциональных сервисов-Сервис "Файловое хранилище"</t>
  </si>
  <si>
    <t>сопровождение программы Самсон в 2016 году</t>
  </si>
  <si>
    <t>ГОСУДАРСТВЕННОЕ БЮДЖЕТНОЕ  УЧРЕЖДЕНИЕ  ЗДРАВООХРАНЕНИЯ АРХАНГЕЛЬСКОЙ ОБЛАСТИ  "МЕЗЕНСКАЯ  ЦЕНТРАЛЬНАЯ  РАЙОННАЯ  БОЛЬНИЦА"</t>
  </si>
  <si>
    <t>оказание услуг по сопровождению программы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</si>
  <si>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</si>
  <si>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</si>
  <si>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«Интеграция. ТФОМС (Страховая принадлежность)»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</si>
  <si>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Средств" Система Автоматизации Медико-Страхового Обслуживания Населения "САМСОН" в 2015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</si>
  <si>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</si>
  <si>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2918002647</t>
  </si>
  <si>
    <t>291801001</t>
  </si>
  <si>
    <t>Оказание услуг по сопровождению и технической поддержке программного продукта "Комплекс Программных Средств "Система Автоматизации Медико-Страхового Обслуживания Населения" "САМСОН" в 2016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</si>
  <si>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</si>
  <si>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государственное бюджетное учреждение здравоохранения Архангельской области "Няндомская центральная районная больница"</t>
  </si>
  <si>
    <t>оказание услуг по сопровождению и технической поддержке программного продукта " 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</si>
  <si>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2019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</si>
  <si>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«Подключение к МИС филиала «Мошинская врачебная амбулатория»</t>
  </si>
  <si>
    <t>Оказание услуг по развитию Медицинской Информационной Системы "Комплекс Программных Средств "Система Автоматизации Медико-Страхового Обслуживания Населения" "САМСОН", внедрение нового функционального сервиса: Учет лекарственных средств и изделий медицинского назначения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</si>
  <si>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</si>
  <si>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 в 2014 году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</si>
  <si>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</si>
  <si>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</si>
  <si>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291901001</t>
  </si>
  <si>
    <t>Оказание
услуг по сопровождению и технической поддержке программного продукта
«Медицинской Информационной Системы «Комплекс Программных Средств «Система
Автоматизации Медико-Страхового Обслуживания Населения» «САМСОН» в 2017 году</t>
  </si>
  <si>
    <t>Оказание услуг по внедрению электронных сервисов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«САМСОН».</t>
  </si>
  <si>
    <t>на 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</si>
  <si>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новых функциональных сервисов - Сервис «Файловое хранилище»</t>
  </si>
  <si>
    <t>Внедрение сервиса "Учёт лекарственных средств и инструментов медицинского назначения "Складской учёт", основанной на платформе МИС "Комплекс Программных Средств "Система Автоматизации Медико-Страхового Обслуживания  Населения" "САМСОН"</t>
  </si>
  <si>
    <t>ГОСУДАРСТВЕННОЕ БЮДЖЕТНОЕ УЧРЕЖДЕНИЕ ЗДРАВООХРАНЕНИЯ АРХАНГЕЛЬСКОЙ ОБЛАСТИ "ПЛЕСЕЦКАЯ ЦЕНТРАЛЬНАЯ РАЙОННАЯ БОЛЬНИЦА"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</si>
  <si>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в удаленных подразделениях (амбулаториях)</t>
  </si>
  <si>
    <t>услуги по сопровождению и технической поддержке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</si>
  <si>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</si>
  <si>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</si>
  <si>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Оказание услуг по модернизации медицинской информационной системы</t>
  </si>
  <si>
    <t>Оказание услуг по внедрению новых сервисов эксплуатируемой Медицинской Информационной Системы Комплекс Программных Средств Система Автоматизации Медико-Страхового Обслуживания Населения САМСОН</t>
  </si>
  <si>
    <t>ГОСУДАРСТВЕННОЕ БЮДЖЕТНОЕ УЧРЕЖДЕНИЕ ЗДРАВООХРАНЕНИЯ АРХАНГЕЛЬСКОЙ ОБЛАСТИ "АРХАНГЕЛЬСКАЯ КЛИНИЧЕСКАЯ ПСИХИАТРИЧЕСКАЯ БОЛЬНИЦА"</t>
  </si>
  <si>
    <t>2921008381</t>
  </si>
  <si>
    <t>292101001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</si>
  <si>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сервисов: 5 «Электронные Направления» и 11 «Лабораторный журнал»</t>
  </si>
  <si>
    <t>ГОСУДАРСТВЕННОЕ БЮДЖЕТНОЕ УЧРЕЖДЕНИЕ ЗДРАВООХРАНЕНИЯ АРХАНГЕЛЬСКОЙ ОБЛАСТИ "УСТЬЯНСКАЯ ЦЕНТРАЛЬНАЯ РАЙОННАЯ БОЛЬНИЦА"</t>
  </si>
  <si>
    <t>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 в 2016 году</t>
  </si>
  <si>
    <t>Оказание услуг по развитию Медицинской Информационной Системы «Комплекс Программных Средств «Система Автоматизации Медико-Страхового Обслуживания Населения «САМСОН», внедрение нового функционального сервиса: Учет лекарственных средств и инструментов медицинского назначения</t>
  </si>
  <si>
    <t>Оказание услуг по сопровождению и технической поддержке «Медицинской Информационной Системы «Комплекс Программных Средств "Система Автоматизации Медико-Страхового Обслуживания Населения» «САМСОН»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</si>
  <si>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</si>
  <si>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</si>
  <si>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292301001</t>
  </si>
  <si>
    <t>оказание услуг по сопровождению и технической поддержке Медицинской Информационной Системы Комплекс Программных Средств "Система Автоматизации Медико-Страхового Обслуживания Населения САМСОН</t>
  </si>
  <si>
    <t>Услуги по сопровождению и технической поддержке "Медицинской информационной Системы "Комплекс Программных  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</si>
  <si>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"Медицинской информационной системы "Комплекс программных Средств" Система автоматизации Медико-Страхового Обслуживания населения"" "Самсон"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</si>
  <si>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Внешняя ИС складского учета»</t>
  </si>
  <si>
    <t>2</t>
  </si>
  <si>
    <t>ГОСУДАРСТВЕННОЕ БЮДЖЕТНОЕ УЧРЕЖДЕНИЕ ЗДРАВООХРАНЕНИЯ АРХАНГЕЛЬСКОЙ ОБЛАСТИ "ШЕНКУРСКАЯ ЦЕНТРАЛЬНАЯ РАЙОННАЯ БОЛЬНИЦА  ИМ. Н.Н. ПРИОРОВА"</t>
  </si>
  <si>
    <t>на оказание услуг по сопровождению и технической поддержке "Медицинской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</si>
  <si>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"ШЕНКУРСКАЯ ЦЕНТРАЛЬНАЯ РАЙОННАЯ БОЛЬНИЦА ИМ. Н.Н. ПРИОРОВА"</t>
  </si>
  <si>
    <t>ГОСУДАРСТВЕННОЕ БЮДЖЕТНОЕ УЧРЕЖДЕНИЕ ЗДРАВООХРАНЕНИЯ АРХАНГЕЛЬСКОЙ ОБЛАСТИ "МИРНИНСКАЯ ЦЕНТРАЛЬНАЯ ГОРОДСКАЯ БОЛЬНИЦА"</t>
  </si>
  <si>
    <t>Оказание услуг по сопровождению и технической поддержке «Медицинской Информационной Системы»</t>
  </si>
  <si>
    <t>«САМСОН Групп»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</si>
  <si>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
Обслуживания Населения» «САМСОН»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</si>
  <si>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«САМСОН», в части сервиса «Интеграция. ККТ»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</si>
  <si>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в части сервиса 15 «Интеграция. Лабораторный анализатор»</t>
  </si>
  <si>
    <t>услуги по сопровождению и технической поддержке программного продукта "МИС "Комплекс программных средств "Система автоматизации медико-страхового обслуживания населения" "САМСОН"</t>
  </si>
  <si>
    <t>ГОСУДАРСТВЕННОЕ БЮДЖЕТНОЕ УЧРЕЖДЕНИЕ ЗДРАВООХРАНЕНИЯ АРХАНГЕЛЬСКОЙ ОБЛАСТИ "АРХАНГЕЛЬСКИЙ ЦЕНТР ЛЕЧЕБНОЙ ФИЗКУЛЬТУРЫ И СПОРТИВНОЙ МЕДИЦИНЫ"</t>
  </si>
  <si>
    <t>оказание услуг по сопровождению и технической поддержке программного продукта «Медицинская информационная система 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</si>
  <si>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
технической поддержке программного продукта «Медицинская информационная Система
«Комплекс Программных Средств «Система Автоматизации Медико-Страхового Обслуживания
Населения»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</si>
  <si>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</si>
  <si>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Оказание услуг по внедрению новых сервисов Медицинской Информационной Системы «Комплекс Программных Средств «Система Автоматизации Медико-Страхового Обслуживания Населения «САМСОН»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</si>
  <si>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 "САМСОН"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</si>
  <si>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</si>
  <si>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</si>
  <si>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470601001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</si>
  <si>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 ГОБУЗ «ОЦГБ"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</si>
  <si>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</si>
  <si>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</si>
  <si>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510801001</t>
  </si>
  <si>
    <t>Оказание услуг по сопровождению и технической поддержке
 программного продукта «Медицинская Информационная Система «Комплекс
 Программных Средств «Система Автоматизации Медико-Страхового
 Обслуживания Населения» «САМСОН».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</si>
  <si>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</si>
  <si>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</si>
  <si>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«САМСОН».</t>
  </si>
  <si>
    <t>ООО "САМСОН Групп""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</si>
  <si>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"Самсон" в ГОБУЗ "Мурманская городская поликлиника №1"</t>
  </si>
  <si>
    <t>Оказание услуг по 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</si>
  <si>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</si>
  <si>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</si>
  <si>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Оказание услуг по внедрению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  в ГОБУЗ «Мурманская городская поликлиника № 2».</t>
  </si>
  <si>
    <t>Учет случаев обслуживания</t>
  </si>
  <si>
    <t>ГОСУДАРСТВЕННОЕ БЮДЖЕТНОЕ УЧРЕЖДЕНИЕ ЗДРАВООХРАНЕНИЯ ПСКОВСКОЙ ОБЛАСТИ "НОВОСОКОЛЬНИЧЕСКАЯ МЕЖРАЙОННАЯ БОЛЬНИЦА"</t>
  </si>
  <si>
    <t>6011004086</t>
  </si>
  <si>
    <t>601101001</t>
  </si>
  <si>
    <t>Оказание услуг по модернизации (включая модификацию) эксплуатируемой в ГБУ РО «РОКБ» медицинской информационной системы</t>
  </si>
  <si>
    <t>ГОСУДАРСТВЕННОЕ БЮДЖЕТНОЕ УЧРЕЖДЕНИЕ РОСТОВСКОЙ ОБЛАСТИ "РОСТОВСКАЯ ОБЛАСТНАЯ КЛИНИЧЕСКАЯ БОЛЬНИЦА"</t>
  </si>
  <si>
    <t>6168001358</t>
  </si>
  <si>
    <t>616801001</t>
  </si>
  <si>
    <t>Выполнение работ по разработке и внедрению интеграционного модуля МИС «САМСОН» с сервисом ИЭМК РС ЕГИСЗ в РО</t>
  </si>
  <si>
    <t>Внедрение новых сервисов эксплуатируемой МИС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</si>
  <si>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"ДЕТСКАЯ ИНФЕКЦИОННАЯ БОЛЬНИЦА №3"</t>
  </si>
  <si>
    <t>7801062280</t>
  </si>
  <si>
    <t>780101001</t>
  </si>
  <si>
    <t>7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</si>
  <si>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</si>
  <si>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</si>
  <si>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5.0</t>
  </si>
  <si>
    <t>г</t>
  </si>
  <si>
    <t>Сопровождение и ТО программы САМСОН</t>
  </si>
  <si>
    <t>САНКТ-ПЕТЕРБУРГКОЕ ГОСУДАРСТВЕННОЕ БЮДЖЕТНОЕ УЧРЕЖДЕНИЕ ЗДРАВООХРАНЕНИЯ "ГОРОДСКАЯ ПОЛИКЛИНИКА № 4"</t>
  </si>
  <si>
    <t>7801090464</t>
  </si>
  <si>
    <t>Внедрение программы САМСОН</t>
  </si>
  <si>
    <t>74.87.17.990</t>
  </si>
  <si>
    <t>Услуги, связанные с предпринимательской деятельностью, прочие, не включенные в другие группировки</t>
  </si>
  <si>
    <t>САНКТ-ПЕТЕРБУРГСКОЕ ГОСУДАРСТВЕННОЕ БЮДЖЕТНОЕ УЧРЕЖДЕНИЕ ЗДРАВООХРАНЕНИЯ "ГОРОДСКАЯ ПОЛИКЛИНИКА № 4"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</si>
  <si>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</si>
  <si>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Внедрение новых сервисов Медицинской Информационной Системы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</si>
  <si>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 для СПб ГБУЗ «Детская городская поликлиника №11» Выборгского района    в 2016 году</t>
  </si>
  <si>
    <t>САНКТ-ПЕТЕРБУРГСКОЕ ГОСУДАРСТВЕННОЕ БЮДЖЕТНОЕ УЧРЕЖДЕНИЕ ЗДРАВООХРАНЕНИЯ "ДЕТСКАЯ ГОРОДСКАЯ ПОЛИКЛИНИКА № 11"</t>
  </si>
  <si>
    <t>Оказание услуг по внедрению нового сервиса подключения кассовых аппаратов</t>
  </si>
  <si>
    <t>САНКТ-ПЕТЕРБУРГСКОЕ ГОСУДАРСТВЕННОЕ БЮДЖЕТНОЕ УЧРЕЖДЕНИЕ ЗДРАВООХРАНЕНИЯ "ГОРОДСКОЙ ГЕРИАТРИЧЕСКИЙ МЕДИКО-СОЦИАЛЬНЫЙ ЦЕНТР"</t>
  </si>
  <si>
    <t>7805027985</t>
  </si>
  <si>
    <t>Оказание услуг по сопровождению МИС "САМСОН"</t>
  </si>
  <si>
    <t>внедрение новых сервисов МИС САМСОН</t>
  </si>
  <si>
    <t>Разработка дополнительных пользовательских инструкций</t>
  </si>
  <si>
    <t>62.09.20.120</t>
  </si>
  <si>
    <t>Услуги по установке программного обеспечения</t>
  </si>
  <si>
    <t>5</t>
  </si>
  <si>
    <t>САНКТ-ПЕТЕРБУРГСКОЕ ГОСУДАРСТВЕННОЕ БЮДЖЕТНОЕ УЧРЕЖДЕНИЕ ЗДРАВООХРАНЕНИЯ "ГОРОДСКАЯ ПОЛИКЛИНИКА №23"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</si>
  <si>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«САМСОН» для СПб ГБУЗ «Городская поликлиника № 43» в 2016 году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</si>
  <si>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</si>
  <si>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</si>
  <si>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СПб ГБУЗ "Городская поликлиника № 43" в 2016 году</t>
  </si>
  <si>
    <t>Главный информационный экран</t>
  </si>
  <si>
    <t>26.20.17.110</t>
  </si>
  <si>
    <t>Мониторы, подключаемые к компьютеру</t>
  </si>
  <si>
    <t>услуги по сопровождению и технической поддержке программного продукта МИС "САМСОН"</t>
  </si>
  <si>
    <t>Сервис. Электронный листок нетрудоспособности</t>
  </si>
  <si>
    <t>92.40.10.120</t>
  </si>
  <si>
    <t>Услуги специализированных организаций по передаче данных и информационному обеспечению пользователей на основе баз данных и информационно-вычислительных сетей</t>
  </si>
  <si>
    <t>САНКТ-ПЕТЕРБУРГСКОЕ ГОСУДАРСТВЕННОЕ БЮДЖЕТНОЕ УЧРЕЖДЕНИЕ ЗДРАВООХРАНЕНИЯ "СТОМАТОЛОГИЧЕСКАЯ ПОЛИКЛИНИКА № 32"</t>
  </si>
  <si>
    <t>7806000721</t>
  </si>
  <si>
    <t>780601001</t>
  </si>
  <si>
    <t>Сопровождение и техническая поддержка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</si>
  <si>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"ГОРОДСКАЯ ПОЛИКЛИНИКА № 93"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</si>
  <si>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</si>
  <si>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Медицинской Информационной Системы "Комплекса Программных Средств "Система Автоматизации Медико-Страхового Обслуживания Населения" "САМСОН" для нужд СПб ГБУЗ «Городская поликлиника № 93» в 2018 году.</t>
  </si>
  <si>
    <t>Услуга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в 2019 году</t>
  </si>
  <si>
    <t>Передача результатов исследований в ОДЛИ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</si>
  <si>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</si>
  <si>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Программный сервис «Администрирования и настройки отображаемой информации»</t>
  </si>
  <si>
    <t>Программный сервис «Информационная поддержка врача при выполнении обслуживания пациента на дому»</t>
  </si>
  <si>
    <t>Оказание услуг по сопровождению и технической поддержке Медицинской Информационной Системы</t>
  </si>
  <si>
    <t>САНКТ-ПЕТЕРБУРГСКОЕ ГОСУДАРСТВЕННОЕ БЮДЖЕТНОЕ УЧРЕЖДЕНИЕ ЗДРАВООХРАНЕНИЯ "ЖЕНСКАЯ КОНСУЛЬТАЦИЯ № 5"</t>
  </si>
  <si>
    <t>7810201036</t>
  </si>
  <si>
    <t>781001001</t>
  </si>
  <si>
    <t>УСЛ РЕМ</t>
  </si>
  <si>
    <t>Внедрение протокола лечения в дневном стационаре</t>
  </si>
  <si>
    <t>58.29.11.000</t>
  </si>
  <si>
    <t>Системы операционные на электронном носителе</t>
  </si>
  <si>
    <t>Услуги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</si>
  <si>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</si>
  <si>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</si>
  <si>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ОБЩЕСТВО С ОГРАНИЧЕННОЙ ОТВЕТСТВЕННОСТЬЮ "САМСОН Групп"</t>
  </si>
  <si>
    <t>САНКТ-ПЕТЕРБУРГСКОЕ ГОСУДАРСТВЕННОЕ БЮДЖЕТНОЕ УЧРЕЖДЕНИЕ ЗДРАВООХРАНЕНИЯ "ДЕТСКАЯ ГОРОДСКАЯ ПОЛИКЛИНИКА № 35"</t>
  </si>
  <si>
    <t>7810228422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</si>
  <si>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</si>
  <si>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"Детская городская поликлиника № 35" в 2018 году</t>
  </si>
  <si>
    <t>Оказание услуг по сопровождению МИС "САМСОН" для СПб ГБУЗ "Городская больница № 20" в 2015 году</t>
  </si>
  <si>
    <t>САНКТ-ПЕТЕРБУРГСКОЕ ГОСУДАРСТВЕННОЕ БЮДЖЕТНОЕ УЧРЕЖДЕНИЕ ЗДРАВООХРАНЕНИЯ "ГОРОДСКАЯ БОЛЬНИЦА № 20"</t>
  </si>
  <si>
    <t>7810247601</t>
  </si>
  <si>
    <t>Услуги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</t>
  </si>
  <si>
    <t>ГОД;^ЛЕТ</t>
  </si>
  <si>
    <t>Оказание услуг по внедрению сервиса «PACS» (система хранения и передачи медицинских изображений | Picture Archiving and Communication System) по протоколу DICOM (Digital Imaging and Communications in Medicine)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</si>
  <si>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Оказание услуг по сопровождению и технической поддержке программного продукта "Медицинская Информационная Система" Комплекс Программных Средств "Система Автоматизации Медико-Страхового Обслуживания Населения" "Самсон" для СПб ГБУЗ «Городская больница № 20» в 2018 году</t>
  </si>
  <si>
    <t>Оказание услуг по расширению существующего информационного пространства Заказчика, основанного на ранее приобретенной и внедренной МИС "КПС "Самсон"для СПб ГБУЗ «Городская больница № 20» в 2018 году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</si>
  <si>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</si>
  <si>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</si>
  <si>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781301001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</si>
  <si>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"САМСОН" для нужд СПб ГБУЗ "Городская поликлиника №34" в 2018 году</t>
  </si>
  <si>
    <t>усл. шт</t>
  </si>
  <si>
    <t>Оказание услуг по сопровождению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"Городская поликлиника №34" в 2019 году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</si>
  <si>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 в 2016 году.</t>
  </si>
  <si>
    <t>САНКТ-ПЕТЕРБУРГСКОЕ ГОСУДАРСТВЕННОЕ БЮДЖЕТНОЕ УЧРЕЖДЕНИЕ ЗДРАВООХРАНЕНИЯ "ДЕТСКАЯ ГОРОДСКАЯ ПОЛИКЛИНИКА №19"</t>
  </si>
  <si>
    <t>7813103446</t>
  </si>
  <si>
    <t>Оказание услуг по внедрению новых сервисов эксплуатируемой                                         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2016 году</t>
  </si>
  <si>
    <t>САНКТ-ПЕТЕРБУРГСКОЕ ГОСУДАРСТВЕННОЕ БЮДЖЕТНОЕ УЧРЕЖДЕНИЕ ЗДРАВООХРАНЕНИЯ "ДЕТСКАЯ ГОРОДСКАЯ ПОЛИКЛИНИКА № 19"</t>
  </si>
  <si>
    <t>Оказание услуг по сопровождению и технической поддержке программного продукта</t>
  </si>
  <si>
    <t>Оказание услуг по сопровождению и технической поддержке программного продукта "Медицинская Информационная Система " Комплекс Программных Средств"Система Автоматизации Медико-Страхового Обслуживания Населения" "САМСОН"</t>
  </si>
  <si>
    <t>сопровождение программы Самсон</t>
  </si>
  <si>
    <t>САНКТ-ПЕТЕРБУРГСКОЕ ГОСУДАРСТВЕННОЕ  БЮДЖЕТНОЕ УЧРЕЖДЕНИЕ ЗДРАВООХРАНЕНИЯ "ГОРОДСКАЯ ПОЛИКЛИНИКА №30"</t>
  </si>
  <si>
    <t>7813103573</t>
  </si>
  <si>
    <t>сопровождение медицинской программы</t>
  </si>
  <si>
    <t>СОПРОВОЖДЕНИЕ МЕДИЦИНСКОЙ ПРОГРАММЫ</t>
  </si>
  <si>
    <t>Сопровождение и техническая поддержка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</si>
  <si>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"МЕЖРАЙОННЫЙ ВРАЧЕБНО-ФИЗКУЛЬТУРНЫЙ ДИСПАНСЕР №1"</t>
  </si>
  <si>
    <t>7813103580</t>
  </si>
  <si>
    <t>Внедрение новых сервисов эксплуатируемой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</si>
  <si>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САНКТ-ПЕТЕРБУРГСКОЕ ГОСУДАРСТВЕННОЕ БЮДЖЕТНОЕ УЧРЕЖДЕНИЕ ЗДРАВООХРАНЕНИЯ "КОЖНО-ВЕНЕРОЛОГИЧЕСКИЙ ДИСПАНСЕР №5"</t>
  </si>
  <si>
    <t>7813103598</t>
  </si>
  <si>
    <t>Сопровождение медико-информационной системы</t>
  </si>
  <si>
    <t>20.0</t>
  </si>
  <si>
    <t>Внедрение  новых сервисов</t>
  </si>
  <si>
    <t>КВАРТ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</si>
  <si>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</si>
  <si>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</si>
  <si>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САНКТ-ПЕТЕРБУРГСКОЕ ГОСУДАРСТВЕННОЕ БЮДЖЕТНОЕ УЧРЕЖДЕНИЕ ЗДРАВООХРАНЕНИЯ "СТОМАТОЛОГИЧЕСКАЯ ПОЛИКЛИНИКА №6"</t>
  </si>
  <si>
    <t>7813108571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</si>
  <si>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</si>
  <si>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</si>
  <si>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781401001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</si>
  <si>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СПб ГБУЗ "Городская поликлиника №111" в 2018 году.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</si>
  <si>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</si>
  <si>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 для оказания платных услуг в СПб ГБУЗ «Городская поликлиника № 38» в 2015 году</t>
  </si>
  <si>
    <t>72.30.10.000</t>
  </si>
  <si>
    <t>Услуги в области управления средствами вычислительной техники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</si>
  <si>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</si>
  <si>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</si>
  <si>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Оказание консультационных услуг по внедрению сервиса «PACS» на базе существующей и эксплуатируемой в учреждении «Медицинской Информационной Системы «Комплекс Программных Средств «Система Автоматизации Медико-Страхового Обслуживания Населения» «САМСОН» в СПб ГБУЗ «Городская поликлиника № 38» в 2016 году</t>
  </si>
  <si>
    <t>Услуги по сопровождению и технической поддержке программного продукта "САМСОН"</t>
  </si>
  <si>
    <t>Оказание услуг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для нужд СПб ГБУЗ «Городская поликлиника № 38» в 2019 году</t>
  </si>
  <si>
    <t>САНКТ-ПЕТЕРБУРГСКОЕ ГОСУДАРСТВЕННОЕ БЮДЖЕТНОЕ УЧРЕЖДЕНИЕ ЗДРАВООХРАНЕНИЯ "ДЕТСКАЯ ГОРОДСКАЯ ПОЛИКЛИНИКА № 44"</t>
  </si>
  <si>
    <t>7815012314</t>
  </si>
  <si>
    <t>Услуги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неселения "САМСОН" в 2017 году</t>
  </si>
  <si>
    <t>Сопровождение «Медицинская Информационная Система «Комплекс Программных Средств "Система Автоматизации Медико-Страхового Обслуживания Населения» «САМСОН» в 2018 году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</si>
  <si>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для нужд СПБ ГБУЗ «ДГП №44» в 2019 году</t>
  </si>
  <si>
    <t>4</t>
  </si>
  <si>
    <t>Услуги по модификации (модернизации) программно-аппаратного комплекса МИС «САМСОН»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</si>
  <si>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«САМСОН2 в 2016 году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</si>
  <si>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2017 году</t>
  </si>
  <si>
    <t>Оказание услуг по внедрению новых сервисов и функциональных механизмов эксплуатируемой информационной системы, основанной на платформе МИС "КПС "САМСОН". Этап 1</t>
  </si>
  <si>
    <t>Настройка сервиса "Шаблоны назначений"</t>
  </si>
  <si>
    <t>Сопровождение и техническая поддержка программного продукта "Комплекс Программных Средств "Система Автоматизации Медико-Страхового Обслуживания Населения" "САМСОН"</t>
  </si>
  <si>
    <t>САНКТ-ПЕТЕРБУРГСКОЕ ГОСУДАРСТВЕННОЕ БЮДЖЕТНОЕ УЧРЕЖДЕНИЕ ЗДРАВООХРАНЕНИЯ "ДЕТСКИЙ ГОРОДСКОЙ МНОГОПРОФИЛЬНЫЙ КЛИНИЧЕСКИЙ ЦЕНТР ВЫСОКИХ МЕДИЦИНСКИХ ТЕХНОЛОГИЙ ИМ. К.А. РАУХФУСА"</t>
  </si>
  <si>
    <t>01. Этап 1. Услуги по расширению существующего информационного пространства Заказчика на базе предустановленного программного обеспечения, основанного на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</si>
  <si>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1 этап. Уточненное техническое задание</t>
  </si>
  <si>
    <t>Оказание услуг  по внедрению «Медицинской Информационной Системы «Комплекс Программных Средств «Система Автоматизации Медико-Страхового Обслуживания Населения»</t>
  </si>
  <si>
    <t>САНКТ-ПЕТЕРБУРГСКОЕ ГОСУДАРСТВЕННОЕ БЮДЖЕТНОЕ УЧРЕЖДЕНИЕ ЗДРАВООХРАНЕНИЯ "ГОРОДСКАЯ ПОЛИКЛИНИКА № 56"</t>
  </si>
  <si>
    <t>7816049229</t>
  </si>
  <si>
    <t>781601001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</si>
  <si>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(Далее МИС) в 2016 году</t>
  </si>
  <si>
    <t>САНКТ-ПЕТЕРБУРГСКОЕ ГОСУДАРСТВЕННОЕ БЮДЖЕТНОЕ УЧРЕЖДЕНИЕ ЗДРАВООХРАНЕНИЯ "ГОРОДСКАЯ ПОЛИКЛИНИКА № 72"</t>
  </si>
  <si>
    <t>7817025887</t>
  </si>
  <si>
    <t>781701001</t>
  </si>
  <si>
    <t>Оказание услуг по внедрению нового сервиса Медицинской Информационной Системы «Комплекс Программных Средств «Система Автоматизации Медико-Страхового Обслуживания Населения» «САМСОН» (Интеграция с Единой картой Петербуржца)</t>
  </si>
  <si>
    <t>САНКТ-ПЕТЕРБУРГСКОЕ ГОСУДАРСТВЕННОЕ БЮДЖЕТНОЕ УЧРЕЖДЕНИЕ ЗДРАВООХРАНЕНИЯ "ГОРОДСКАЯ ПОЛИКЛИНИКА № 95"</t>
  </si>
  <si>
    <t>7817026947</t>
  </si>
  <si>
    <t>Информационное табло «Диспетчер параклиники»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</si>
  <si>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</si>
  <si>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</si>
  <si>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784301001</t>
  </si>
  <si>
    <t>Обслуживание прогрмамм</t>
  </si>
  <si>
    <t>Услуга по сопровождению и технической поддержке программного продукта "Медицинская информационная Система "Комплекс Программных Средств "Система Автоматизации Медико-Страхового обслуживания Населения" "САМСОН" в 2018 году</t>
  </si>
  <si>
    <t>САНКТ-ПЕТЕРБУРГСКОЕ ГОСУДАРСТВЕННОЕ БЮДЖЕТНОЕ УЧРЕЖДЕНИЕ ЗДРАВООХРАНЕНИЯ "ВОССТАНОВИТЕЛЬНЫЙ ЦЕНТР ДЕТСКОЙ ОРТОПЕДИИ И ТРАВМАТОЛОГИИ "ОГОНЁК"</t>
  </si>
  <si>
    <t>7819012844</t>
  </si>
  <si>
    <t>781901001</t>
  </si>
  <si>
    <t>электронная регистратура</t>
  </si>
  <si>
    <t>САНКТ-ПЕТЕРБУРГСКОЕ ГОСУДАРСТВЕННОЕ БЮДЖЕТНОЕ УЧРЕЖДЕНИЕ ЗДРАВООХРАНЕНИЯ "ДЕТСКИЙ САНАТОРИЙ "СОЛНЕЧНОЕ"</t>
  </si>
  <si>
    <t>7821007591</t>
  </si>
  <si>
    <t>Настройка и адаптация новых сервисов эксплуатируемой Медицинской Информационной Системы "Комплекс Программных Средств "Система Медико-Страхового Обслуживания Населения" "САМСОН"</t>
  </si>
  <si>
    <t>САНКТ-ПЕТЕРБУРГСКОЕ ГОСУДАРСТВЕННОЕ БЮДЖЕТНОЕ УЧРЕЖДЕНИЕ ЗДРАВООХРАНЕНИЯ "ДЕТСКАЯ ГОРОДСКАЯ ПОЛИКЛИНИКА №8"</t>
  </si>
  <si>
    <t>7825011126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</si>
  <si>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 «Самсон» для нужд СПб ГБУЗ «Детская городская поликлиника №8» в 2018 году</t>
  </si>
  <si>
    <t>САНКТ-ПЕТЕРБУРГСКОЕ ГОСУДАРСТВЕННОЕ БЮДЖЕТНОЕ УЧРЕЖДЕНИЕ ЗДРАВООХРАНЕНИЯ "ГОРОДСКАЯ ПОЛИКЛИНИКА  №39"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</si>
  <si>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"Система Автоматизации Медико-Страхового Обслуживания Населения» «САМСОН»  для СПб ГБУЗ «Городская поликлиника №39» в 2016 году для государственных нужд Санкт-Петербурга</t>
  </si>
  <si>
    <t>САНКТ-ПЕТЕРБУРГСКОЕ ГОСУДАРСТВЕННОЕ БЮДЖЕТНОЕ УЧРЕЖДЕНИЕ ЗДРАВООХРАНЕНИЯ "ГОРОДСКАЯ ПОЛИКЛИНИКА № 37"</t>
  </si>
  <si>
    <t>Услуги по сопровождению и технической поддержке программного продукта «САМСОН»</t>
  </si>
  <si>
    <t>Оказание услуг по внедрению новых сервисов МИС</t>
  </si>
  <si>
    <t>САНКТ-ПЕТЕРБУРГСКОЕ ГОСУДАРСТВЕННОЕ БЮДЖЕТНОЕ УЧРЕЖДЕНИЕ ЗДРАВООХРАНЕНИЯ "ГОРОДСКАЯ БОЛЬНИЦА № 28 "МАКСИМИЛИАНОВСКАЯ"</t>
  </si>
  <si>
    <t>7826667721</t>
  </si>
  <si>
    <t>ед</t>
  </si>
  <si>
    <t>Услуги по сопровождению и технической поддержке установленного программного продукта «Медицинская Информа-ционная Система «Комплекс Программных Средств «Система Автоматизации Медико-Страхового Обслуживания Населения» «САМСОН» в период с 01.07.2018 по 31.12.2018</t>
  </si>
  <si>
    <t>МУНИЦИПАЛЬНОЕ БЮДЖЕТНОЕ УЧРЕЖДЕНИЕ "АМБУЛАТОРИЯ № 3" УПРАВЛЕНИЯ ЗДРАВООХРАНЕНИЯ АДМИНИСТРАЦИИ ГОРОДА НОВОРОССИЙСКА</t>
  </si>
  <si>
    <t>2315077480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</si>
  <si>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</si>
  <si>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15.0</t>
  </si>
  <si>
    <t>МУНИЦИПАЛЬНОЕ БЮДЖЕТНОЕ УЧРЕЖДЕНИЕ ЗДРАВООХРАНЕНИЯ "ГОРОДСКАЯ ПОЛИКЛИНИКА № 4" Г. МУРМАНСКА</t>
  </si>
  <si>
    <t>Оказание 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</t>
  </si>
  <si>
    <t>ГОСУДАРСТВЕННОЕ ОБЛАСТНОЕ БЮДЖЕТНОЕ УЧРЕЖДЕНИЕ ЗДРАВООХРАНЕНИЯ "МУРМАНСКАЯ ГОРОДСКАЯ ПОЛИКЛИНИКА № 5"</t>
  </si>
  <si>
    <t>5190404520</t>
  </si>
  <si>
    <t>Оказание услуг по внедрению Медицинской Информационной Системы «Комплекс Программных Средств «Система Автоматизации Медико-Страхового Обслуживания Населения» «САМСОН»</t>
  </si>
  <si>
    <t>Базы данных и информационно-справочные системы прочие</t>
  </si>
  <si>
    <t>оказание услуг по внедрению новых сервисов, эксплуатируемой в организации Медицинской Информационной Системы «Комплекс Программных Средств «Система Автоматизации Медико-Страхового Обслуживания Населения» «САМСОН», сервис «Ведение протоколов врачебных осмотров» и их последующее  подключение к подсистеме «Управление очередями на оказание медицинской помощи» Регионального сегмента ЕГИСЗ Мурманской области</t>
  </si>
  <si>
    <t>Оказание услуг по сопровождению и технической поддержке программного продукта «Медицинская Информационная Система «Комплекс Программных Средств «Система Автоматизации Медико-Страхового Обслуживания Населения» «САМСОН» на 2016 год.</t>
  </si>
  <si>
    <t>МУНИЦИПАЛЬНОЕ БЮДЖЕТНОЕ УЧРЕЖДЕНИЕ ЗДРАВООХРАНЕНИЯ "ГОРОДСКАЯ ПОЛИКЛИНИКА № 7" Г. МУРМАНСКА</t>
  </si>
  <si>
    <t>5193800480</t>
  </si>
  <si>
    <t>муниципальное бюджетное учреждение здравоохранения "Городская поликлиника № 7" г. Мурманска</t>
  </si>
  <si>
    <t>SAMSON</t>
  </si>
  <si>
    <t>62.01.29.001</t>
  </si>
  <si>
    <t>58.29.13.001</t>
  </si>
  <si>
    <t>26.20.14.001</t>
  </si>
  <si>
    <t>58.29.50.001</t>
  </si>
  <si>
    <t>62.02.30.001</t>
  </si>
  <si>
    <t>62.03.12.131</t>
  </si>
  <si>
    <t>62.01.12.001</t>
  </si>
  <si>
    <t>26.20.11.111</t>
  </si>
  <si>
    <t>26.30.11.191</t>
  </si>
  <si>
    <t>62.01.11.001</t>
  </si>
  <si>
    <t>Услуги в сфере информационных технологий «Модернизация республиканской медицинской информационной системы в части разработки подсистемы «Регистр пациентов, нуждающихся в реабилитации»</t>
  </si>
  <si>
    <t>72.21.20.110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</si>
  <si>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</si>
  <si>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2129009388</t>
  </si>
  <si>
    <t>213001001</t>
  </si>
  <si>
    <t>Общество с ограниченной ответственностью «Алькона»</t>
  </si>
  <si>
    <t>2130065683</t>
  </si>
  <si>
    <t>Чувашская республика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</si>
  <si>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</si>
  <si>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Модернизация республиканской медицинской информационной системы в части разработки подсистемы «Регистр пациентов, нуждающихся в реабилитации» для медицинских организаций Чувашской Республики</t>
  </si>
  <si>
    <t>72.40.13.110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</si>
  <si>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</si>
  <si>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2128014804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</si>
  <si>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</si>
  <si>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</si>
  <si>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2128041445</t>
  </si>
  <si>
    <t>оказание услуг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</si>
  <si>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здравоохранения»</t>
  </si>
  <si>
    <t>72.10.10.000</t>
  </si>
  <si>
    <t>Услуги, связанные с использованием аппаратных средств вычислительной техники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</si>
  <si>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</si>
  <si>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2130031892</t>
  </si>
  <si>
    <t>Услуги по внедрению подсистемы ведения персонифицированного учета лекарственных препаратов</t>
  </si>
  <si>
    <t>бюджетное учреждение Чувашской Республики "Республиканская клиническая офтальмологическая больница" Министерства здравоохранения и социального развития Чувашской Республики</t>
  </si>
  <si>
    <t>2127303521</t>
  </si>
  <si>
    <t>Сопровождение и модернизация информационной подсистемы «Электронная медицинская карта» Республиканской медицинской информационной системы для бюджетного учреждения Чувашской Республики "Республиканская клиническая офтальмологическая больница" Минздравсоцразвития Чувашии</t>
  </si>
  <si>
    <t>72.22.13.000</t>
  </si>
  <si>
    <t>Общество с ограниченной ответственностью "Алькона"</t>
  </si>
  <si>
    <t>услуги по модернизации республиканской медицинской информационной системы Чувашской Республики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</si>
  <si>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</si>
  <si>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"Республиканский клинический госпиталь для ветеранов войн" Министерства здравоохранения и социального развития Чувашской Республики</t>
  </si>
  <si>
    <t>2129009300</t>
  </si>
  <si>
    <t>автоматизированные информационные системы на основе компьютерных баз даных</t>
  </si>
  <si>
    <t>72.21.20.116</t>
  </si>
  <si>
    <t>Бюджетное учреждение Чувашской Республики "Республиканский эндокринологический диспансер" Министерства здравоохранения и социального развития Чувашской Республики</t>
  </si>
  <si>
    <t>2129024393</t>
  </si>
  <si>
    <t>Сопровождение и модернизация информ.подсистем "Персониф.учет оказ.мед.помощи" и подсистемы "Электр.регистратура"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</si>
  <si>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</si>
  <si>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2129009282</t>
  </si>
  <si>
    <t>"Алькона"</t>
  </si>
  <si>
    <t>сопровождение и информационных подсистем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</si>
  <si>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</si>
  <si>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2111000810</t>
  </si>
  <si>
    <t>211101001</t>
  </si>
  <si>
    <t>сопровождение и модернизация информационных подсистем"Персонифицированный учет оказанной медицинской помощи" и подсистемы "Электронная грегистратура"</t>
  </si>
  <si>
    <t>услуги по внедрению подсистемы</t>
  </si>
  <si>
    <t>оказание услуг по модернизации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</si>
  <si>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</si>
  <si>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Услуги по системному анализу и программированию при построении и модернизации информационных систем заказчика</t>
  </si>
  <si>
    <t>17000.0</t>
  </si>
  <si>
    <t>бюджетное учреждение Чувашской Республики "Республиканская станция скорой медицинской помощи" Министерства здравоохранения и социального развития Чувашской Республики</t>
  </si>
  <si>
    <t>2130113841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</si>
  <si>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</si>
  <si>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2130115126</t>
  </si>
  <si>
    <t>72.22.14.000 сопровождение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</si>
  <si>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</si>
  <si>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2123012970</t>
  </si>
  <si>
    <t>212301001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</si>
  <si>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Республики»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</si>
  <si>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</si>
  <si>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2126002641</t>
  </si>
  <si>
    <t>74.30.13.000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</si>
  <si>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</si>
  <si>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2104002292</t>
  </si>
  <si>
    <t>210401001</t>
  </si>
  <si>
    <t>Внедрение подсистемы "Ведение персонифицированного учета лекатственных препаратов" для Бюджетного учреждения "Городская больница №7" Минздравсоцразвития Чувашии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</si>
  <si>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</si>
  <si>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2126002377</t>
  </si>
  <si>
    <t>Услуги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ЕГИС в сфере здравоохранения</t>
  </si>
  <si>
    <t>43650</t>
  </si>
  <si>
    <t>бюджетное учреждение Чувашской Республики "Городская детская больница № 4" Министерства здравоохранения и социального развития Чувашской Республики</t>
  </si>
  <si>
    <t>2126002680</t>
  </si>
  <si>
    <t>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Республики.</t>
  </si>
  <si>
    <t>бюджетное учреждение Чувашской Республики "Ибресинская центральная районная больница" Министерства здравоохранения и социального развития Чувашской Республики</t>
  </si>
  <si>
    <t>2105002312</t>
  </si>
  <si>
    <t>210501001</t>
  </si>
  <si>
    <t>Сопровождения и модернизация подсистем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</si>
  <si>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</si>
  <si>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2114001650</t>
  </si>
  <si>
    <t>211401001</t>
  </si>
  <si>
    <t>Сопровождение и модернизация подсистем Персонифицированный учет</t>
  </si>
  <si>
    <t>72.21.11.000: Обеспечение программное</t>
  </si>
  <si>
    <t>бюджетное учреждение Чувашской Республики "Чебоксарская районная больница" Министерства здравоохранения и социального развития Чувашской Республики</t>
  </si>
  <si>
    <t>2116430101</t>
  </si>
  <si>
    <t>211601001</t>
  </si>
  <si>
    <t>72.22.14.000: Сопровождение систем</t>
  </si>
  <si>
    <t>бюджетное учреждение Чувашской Республики "Батыревская центральная районная больница" Министерства здравоохранения и социального развития Чувашской Республики</t>
  </si>
  <si>
    <t>2103003215</t>
  </si>
  <si>
    <t>210301001</t>
  </si>
  <si>
    <t>Ведение персонифицированного учета лекарственных препаратов</t>
  </si>
  <si>
    <t>72.21.20.111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</si>
  <si>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</si>
  <si>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2112001292</t>
  </si>
  <si>
    <t>211201001</t>
  </si>
  <si>
    <t>услуги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</si>
  <si>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</si>
  <si>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2129052584</t>
  </si>
  <si>
    <t>Улуги в сфере информационных технологий "Сопровождение и модернизация информационных подсистем "Персонифицированный учет оказанной медицинской помощи" и подсистемы"Электронная регистратура" Республиканской медицинской информационной системы для  медицинских организаций Чувашской Республики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</si>
  <si>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</si>
  <si>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2126003571</t>
  </si>
  <si>
    <t>Услуги в сфере информационных технологий "Сопровождение  и модернизация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</si>
  <si>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РУБ</t>
  </si>
  <si>
    <t>Сопровождение и модернизация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организацией ЧР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</si>
  <si>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</si>
  <si>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2128700095</t>
  </si>
  <si>
    <t>Сопровождение и модернизация информационных систем "Электронная медицинская карта" и "Персонифицированный учет лекрственных препаратов" Республиканской медицинской информационной системы для медицинских организация ЧР</t>
  </si>
  <si>
    <t>Общество с ограниченной ответственностью" Алькона"</t>
  </si>
  <si>
    <t>Оказание услуг по модернизации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</si>
  <si>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85.11.16.190</t>
  </si>
  <si>
    <t>Услуги прочих больниц, не включенных в другие группировки</t>
  </si>
  <si>
    <t>Внедрение подсистемы «Ведение персонифицированного учета лекарственных препаратов» Республиканской медицинской информационной системы в медицинских организаций Чувашской Республики</t>
  </si>
  <si>
    <t>72.21.20.190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</si>
  <si>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</si>
  <si>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2107000350</t>
  </si>
  <si>
    <t>210701001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</si>
  <si>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</si>
  <si>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2126002659</t>
  </si>
  <si>
    <t>Услуги по модернизации республиканской меди-цинской информационной системы Чувашской Республики в целях расширения функциональ-ных возможностей компонентов регионального уровня Единой государственной информацион-ной системы в сфере здравоохранения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</si>
  <si>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государственной информационной системы в сфере здравоохранения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</si>
  <si>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</si>
  <si>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2126002602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</si>
  <si>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</si>
  <si>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2126002610</t>
  </si>
  <si>
    <t>Общество с ограниченной ответственностью "ЧебМед"</t>
  </si>
  <si>
    <t>2130076903</t>
  </si>
  <si>
    <t>Оказание услуги по внедрению подсистемы ведения персонифицированного учета лекарственных препаратов Республиканской медицинской информационной системы для медицинских организаций Чувашской Республики</t>
  </si>
  <si>
    <t>72.40.13.120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</si>
  <si>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</si>
  <si>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2126002384</t>
  </si>
  <si>
    <t>бюджетное учреждение Чувашской Республики "Порецкая центральная районная больница" Министерства здравоохранения и социального развития Чувашской Республики</t>
  </si>
  <si>
    <t>2113000630</t>
  </si>
  <si>
    <t>211301001</t>
  </si>
  <si>
    <t>Модернизация республиканской медицинской информационной системы Чувашской Республики в целях расширения функциональных возможностей компонентов регионального уровня Единой госу-дарственной информационной системы в сфере здравоохранения</t>
  </si>
  <si>
    <t>бюджетное учреждение Чувашской Республики "Яльчикская центральная районная больница" Министерства здравоохранения и социального развития Чувашской Республики</t>
  </si>
  <si>
    <t>2120000768</t>
  </si>
  <si>
    <t>212001001</t>
  </si>
  <si>
    <t>УСЛ ШТ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</si>
  <si>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</si>
  <si>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2124009994</t>
  </si>
  <si>
    <t>212401001</t>
  </si>
  <si>
    <t>ВЕДЕНИЕ ПЕРСОНИФИЦИРОВАННОГО УЧЕТА</t>
  </si>
  <si>
    <t>64.20.18.190</t>
  </si>
  <si>
    <t>бюджетное учреждение Чувашской Республики "Красночетайская районная больница" Министерства здравоохранения и социального развития Чувашской Республики</t>
  </si>
  <si>
    <t>2110001265</t>
  </si>
  <si>
    <t>211001001</t>
  </si>
  <si>
    <t>услуги по разработке и внедрению подсистемы сбора, обработки и анализа экстренных извещений</t>
  </si>
  <si>
    <t>ФЕДЕРАЛЬНОЕ БЮДЖЕТНОЕ УЧРЕЖДЕНИЕ ЗДРАВООХРАНЕНИЯ "ЦЕНТР ГИГИЕНЫ И ЭПИДЕМИОЛОГИИ В ЧУВАШСКОЙ РЕСПУБЛИКЕ - ЧУВАШИИ"</t>
  </si>
  <si>
    <t>2128701099</t>
  </si>
  <si>
    <t>Услуги по сопровождению автоматизированной информационной системы Информационное сопровождение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</si>
  <si>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ТЕРРИТОРИАЛЬНЫЙ ФОНД ОБЯЗАТЕЛЬНОГО МЕДИЦИНСКОГО СТРАХОВАНИЯ ОРЛОВСКОЙ ОБЛАСТИ</t>
  </si>
  <si>
    <t>5752006960</t>
  </si>
  <si>
    <t>575301001</t>
  </si>
  <si>
    <t>ОБЩЕСТВО С ОГРАНИЧЕННОЙ ОТВЕТСТВЕННОСТЬЮ "АЛЬКОНА"</t>
  </si>
  <si>
    <t>ТЕРРИТОРИАЛЬНЫЙ ФОНД ОБЯЗАТЕЛЬНОГО МЕДИЦИНСКОГО СТРАХОВАНИЯ ЧЕЧЕНСКОЙ РЕСПУБЛИКИ</t>
  </si>
  <si>
    <t>2020000330</t>
  </si>
  <si>
    <t>201401001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</si>
  <si>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</si>
  <si>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72.20.19.000</t>
  </si>
  <si>
    <t>Услуги, связанные с научными исследованиями и экспериментальными разработками в области прочих общественных наук</t>
  </si>
  <si>
    <t>БЮДЖЕТНОЕ УЧРЕЖДЕНИЕ ЧУВАШСКОЙ РЕСПУБЛИКИ "ЦЕНТРАЛЬНАЯ РАЙОННАЯ БОЛЬНИЦА АЛАТЫРСКОГО РАЙОНА" МИНИСТЕРСТВА ЗДРАВООХРАНЕНИЯ ЧУВАШСКОЙ РЕСПУБЛИКИ</t>
  </si>
  <si>
    <t>2101002713</t>
  </si>
  <si>
    <t>212201001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</si>
  <si>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</si>
  <si>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Оказание услуг по модернизации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</si>
  <si>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обновлению и сопровождению информационной подсистемы «Мониторинг состояния здоровья беременных женщин» Республиканской медицинской информационной системы для медицинских организаций Чувашской Республики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</si>
  <si>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</si>
  <si>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Услуги по проектированию, разработке информационных технологий для прикладных задач и тестированию программного обеспечения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</si>
  <si>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</si>
  <si>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"АЛИКОВСКАЯ ЦЕНТРАЛЬНАЯ РАЙОННАЯ БОЛЬНИЦА" МИНИСТЕРСТВА ЗДРАВООХРАНЕНИЯ ЧУВАШСКОЙ РЕСПУБЛИКИ</t>
  </si>
  <si>
    <t>2102001991</t>
  </si>
  <si>
    <t>210201001</t>
  </si>
  <si>
    <t>ООО" Алькона"</t>
  </si>
  <si>
    <t>ООО"Алькона</t>
  </si>
  <si>
    <t>ООО"Алькона"</t>
  </si>
  <si>
    <t>БЮДЖЕТНОЕ УЧРЕЖДЕНИЕ ЧУВАШСКОЙ РЕСПУБЛИКИ "БАТЫРЕВСКАЯ ЦЕНТРАЛЬНАЯ РАЙОННАЯ БОЛЬНИЦА" МИНИСТЕРСТВА ЗДРАВООХРАНЕНИЯ ЧУВАШСКОЙ РЕСПУБЛИКИ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</si>
  <si>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</si>
  <si>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БЮДЖЕТНОЕ УЧРЕЖДЕНИЕ ЧУВАШСКОЙ РЕСПУБЛИКИ "ВУРНАРСКАЯ ЦЕНТРАЛЬНАЯ РАЙОННАЯ БОЛЬНИЦА" МИНИСТЕРСТВА ЗДРАВООХРАНЕНИЯ И СОЦИАЛЬНОГО РАЗВИТИЯ ЧУВАШСКОЙ РЕСПУБЛИКИ</t>
  </si>
  <si>
    <t>оказание услуг по обновлению и сопровождению информационных подсистем  «Электронная медицинская карта» и «Персонифици-рованный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</si>
  <si>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"ВУРНАРСКАЯ ЦЕНТРАЛЬНАЯ РАЙОННАЯ БОЛЬНИЦА" МИНИСТЕРСТВА ЗДРАВООХРАНЕНИЯ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</si>
  <si>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</si>
  <si>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Оказание услуг по обновлению и сопровождению информационных подсистем «Электронная медицинская карта» и «Персонифици-рованный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</si>
  <si>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"ИБРЕСИНСКАЯ ЦЕНТРАЛЬНАЯ РАЙОННАЯ БОЛЬНИЦА" МИНИСТЕРСТВА ЗДРАВООХРАНЕНИЯ ЧУВАШСКОЙ РЕСПУБЛИКИ</t>
  </si>
  <si>
    <t>Услуги по предоставление доступа к информационно-коммуникационной сети Интернет через сети, установленные между клиентом и провайдером услуг информационно-коммуникационной сети Интернет, не принадлежащие провайдеру услуг информационно-коммуникационно й сети Интернет или не находящиеся под его контролем, такие как доступ к информационно-коммуникационной сети Интернет по телефонной линии и т. д.</t>
  </si>
  <si>
    <t>189720.0</t>
  </si>
  <si>
    <t>БЮДЖЕТНОЕ УЧРЕЖДЕНИЕ ЧУВАШСКОЙ РЕСПУБЛИКИ "КАНАШСКАЯ ЦЕНТРАЛЬНАЯ РАЙОННАЯ БОЛЬНИЦА ИМ. Ф. Г. ГРИГОРЬЕВА" МИНИСТЕРСТВА ЗДРАВООХРАНЕНИЯ И СОЦИАЛЬНОГО РАЗВИТИЯ ЧУВАШСКОЙ РЕСПУБЛИКИ</t>
  </si>
  <si>
    <t>2106005370</t>
  </si>
  <si>
    <t>210601001</t>
  </si>
  <si>
    <t>оказание услуг по обновлению и сопровождению информационных подсистем  «Электронная медицинская карта» и «Персонифицированный учет лекарственных 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</si>
  <si>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"КАНАШСКАЯ ЦЕНТРАЛЬНАЯ РАЙОННАЯ БОЛЬНИЦА ИМ. Ф.Г. ГРИГОРЬЕВА" МИНИСТЕРСТВА ЗДРАВООХРАНЕНИЯ ЧУВАШСКОЙ РЕСПУБЛИКИ</t>
  </si>
  <si>
    <t>БЮДЖЕТНОЕ УЧРЕЖДЕНИЕ ЧУВАШСКОЙ РЕСПУБЛИКИ "КОМСОМОЛЬСКАЯ ЦЕНТРАЛЬНАЯ РАЙОННАЯ БОЛЬНИЦА" МИНИСТЕРСТВА ЗДРАВООХРАНЕНИЯ ЧУВАШСКОЙ РЕСПУБЛИКИ</t>
  </si>
  <si>
    <t>2108001099</t>
  </si>
  <si>
    <t>210801001</t>
  </si>
  <si>
    <t>оказание услуг  по сопровождению системы</t>
  </si>
  <si>
    <t>БЮДЖЕТНОЕ УЧРЕЖДЕНИЕ ЧУВАШСКОЙ РЕСПУБЛИКИ "КРАСНОЧЕТАЙСКАЯ  РАЙОННАЯ БОЛЬНИЦА" МИНИСТЕРСТВА ЗДРАВООХРАНЕНИЯ И СОЦИАЛЬНОГО РАЗВИТИЯ ЧУВАШСКОЙ РЕСПУБЛИКИ</t>
  </si>
  <si>
    <t>оказание услуг по сопровождению системы</t>
  </si>
  <si>
    <t>БЮДЖЕТНОЕ УЧРЕЖДЕНИЕ ЧУВАШСКОЙ РЕСПУБЛИКИ "КРАСНОЧЕТАЙСКАЯ РАЙОННАЯ БОЛЬНИЦА" МИНИСТЕРСТВА ЗДРАВООХРАНЕНИЯ ЧУВАШСКОЙ РЕСПУБЛИКИ</t>
  </si>
  <si>
    <t>модернизация и сопровождение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</si>
  <si>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</si>
  <si>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</si>
  <si>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"МАРИИНСКО-ПОСАДСКАЯ ЦЕНТРАЛЬНАЯ РАЙОННАЯ БОЛЬНИЦА ИМ. Н.А. ГЕРКЕНА" МИНИСТЕРСТВА ЗДРАВООХРАНЕНИЯ ЧУВАШСКОЙ РЕСПУБЛИКИ</t>
  </si>
  <si>
    <t>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системы.</t>
  </si>
  <si>
    <t>БЮДЖЕТНОЕ УЧРЕЖДЕНИЕ ЧУВАШСКОЙ РЕСПУБЛИКИ "МОРГАУШСКАЯ ЦЕНТРАЛЬНАЯ РАЙОННАЯ БОЛЬНИЦА" МИНИСТЕРСТВА ЗДРАВООХРАНЕНИЯ И СОЦИАЛЬНОГО РАЗВИТИЯ ЧУВАШСКОЙ РЕСПУБЛИКИ</t>
  </si>
  <si>
    <t>казание услуг по модернизации и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систе-мы</t>
  </si>
  <si>
    <t>82.11.10.000</t>
  </si>
  <si>
    <t>Услуги в области административного обслуживания комплексные</t>
  </si>
  <si>
    <t>38300.0</t>
  </si>
  <si>
    <t>БЮДЖЕТНОЕ УЧРЕЖДЕНИЕ ЧУВАШСКОЙ РЕСПУБЛИКИ "МОРГАУШСКАЯ ЦЕНТРАЛЬНАЯ РАЙОННАЯ БОЛЬНИЦА" МИНИСТЕРСТВА ЗДРАВООХРАНЕНИЯ ЧУВАШСКОЙ РЕСПУБЛИКИ</t>
  </si>
  <si>
    <t>82.19.13.000</t>
  </si>
  <si>
    <t>Услуги по подготовке документов и прочие услуги по обеспечению деятельности офиса</t>
  </si>
  <si>
    <t>182940.0</t>
  </si>
  <si>
    <t>177780.0</t>
  </si>
  <si>
    <t>оказание услуг по модернизации и сопровождению подсистемы «Мониторинг состояния здоровья беременных женщин Чувашской Республики»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</si>
  <si>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И СОЦИАЛЬНОГО РАЗВИТИЯ ЧУВАШСКОЙ РЕСПУБЛИКИ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</si>
  <si>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</si>
  <si>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БЮДЖЕТНОЕ УЧРЕЖДЕНИЕ ЧУВАШСКОЙ РЕСПУБЛИКИ "ЦИВИЛЬСКАЯ ЦЕНТРАЛЬНАЯ РАЙОННАЯ БОЛЬНИЦА" МИНИСТЕРСТВА ЗДРАВООХРАНЕНИЯ ЧУВАШСКОЙ РЕСПУБЛИКИ</t>
  </si>
  <si>
    <t>2115002537</t>
  </si>
  <si>
    <t>211501001</t>
  </si>
  <si>
    <t>оказание услуг по подключению к системе электронных межведомственных запросов и обмена документами АИС "ЭДО"</t>
  </si>
  <si>
    <t>БЮДЖЕТНОЕ УЧРЕЖДЕНИЕ ЧУВАШСКОЙ РЕСПУБЛИКИ "ЦИВИЛЬСКИЙ ЦЕНТР СОЦИАЛЬНОГО ОБСЛУЖИВАНИЯ НАСЕЛЕНИЯ" МИНИСТЕРСТВА ЗДРАВООХРАНЕНИЯ И СОЦИАЛЬНОГО РАЗВИТИЯ ЧУВАШСКОЙ РЕСПУБЛИКИ</t>
  </si>
  <si>
    <t>2115003996</t>
  </si>
  <si>
    <t>БЮДЖЕТНОЕ УЧРЕЖДЕНИЕ ЧУВАШСКОЙ РЕСПУБЛИКИ "ЧЕБОКСАРСКАЯ РАЙОННАЯ БОЛЬНИЦА " МИНИСТЕРСТВА ЗДРАВООХРАНЕНИЯ И СОЦИАЛЬНОГО РАЗВИТИЯ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</si>
  <si>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Республики</t>
  </si>
  <si>
    <t>БЮДЖЕТНОЕ УЧРЕЖДЕНИЕ ЧУВАШСКОЙ РЕСПУБЛИКИ "ЧЕБОКСАРСКАЯ РАЙОННАЯ БОЛЬНИЦА" МИНИСТЕРСТВА ЗДРАВООХРАНЕНИЯ ЧУВАШСКОЙ  РЕСПУБЛИКИ</t>
  </si>
  <si>
    <t>БЮДЖЕТНОЕ УЧРЕЖДЕНИЕ ЧУВАШСКОЙ РЕСПУБЛИКИ "ЯДРИНСКАЯ ЦЕНТРАЛЬНАЯ РАЙОННАЯ БОЛЬНИЦА ИМ. К. В. ВОЛКОВА" МИНИСТЕРСТВА ЗДРАВООХРАНЕНИЯ ЧУВАШСКОЙ РЕСПУБЛИКИ</t>
  </si>
  <si>
    <t>2119002520</t>
  </si>
  <si>
    <t>211901001</t>
  </si>
  <si>
    <t>Модернизация и сопровождение информационной подсистемы " Мониторинг состояния здоровья беременных женщин" Республиканской медицинской информационной системы</t>
  </si>
  <si>
    <t>БЮДЖЕТНОЕ УЧРЕЖДЕНИЕ ЧУВАШСКОЙ РЕСПУБЛИКИ "ЯЛЬЧИКСКАЯ ЦЕНТРАЛЬНАЯ РАЙОННАЯ БОЛЬНИЦА" МИНИСТЕРСТВА ЗДРАВООХРАНЕНИЯ ЧУВАШСКОЙ РЕСПУБЛИКИ</t>
  </si>
  <si>
    <t>БЮДЖЕТНОЕ УЧРЕЖДЕНИЕ ЧУВАШСКОЙ РЕСПУБЛИКИ "ЯНТИКОВСКАЯ ЦЕНТРАЛЬНАЯ РАЙОННАЯ БОЛЬНИЦА" МИНИСТЕРСТВА ЗДРАВООХРАНЕНИЯ ЧУВАШСКОЙ РЕСПУБЛИКИ</t>
  </si>
  <si>
    <t>2121001186</t>
  </si>
  <si>
    <t>212101001</t>
  </si>
  <si>
    <t>модернизация республиканской медицинской информационной системы ЧР</t>
  </si>
  <si>
    <t>БЮДЖЕТНОЕ УЧРЕЖДЕНИЕ ЧУВАШСКОЙ РЕСПУБЛИКИ "КАНАШСКИЙ МЕЖТЕРРИТОРИАЛЬНЫЙ МЕДИЦИНСКИЙ ЦЕНТР" МИНИСТЕРСТВА ЗДРАВООХРАНЕНИЯ И СОЦИАЛЬНОГО РАЗВИТИЯ ЧУВАШСКОЙ РЕСПУБЛИКИ</t>
  </si>
  <si>
    <t>61.10.41.000</t>
  </si>
  <si>
    <t>Услуги магистральные по информационно-коммуникационной сети Интернет</t>
  </si>
  <si>
    <t>КБАЙТ</t>
  </si>
  <si>
    <t>61.10.43.000</t>
  </si>
  <si>
    <t>Услуги по широкополосному доступу к информационно-коммуникационной сети Интернет по проводным сетям</t>
  </si>
  <si>
    <t>оказание услуг по внедрению
электронной системы управления очередью</t>
  </si>
  <si>
    <t>БЮДЖЕТНОЕ УЧРЕЖДЕНИЕ ЧУВАШСКОЙ РЕСПУБЛИКИ "КАНАШСКИЙ МЕЖТЕРРИТОРИАЛЬНЫЙ МЕДИЦИНСКИЙ ЦЕНТР" МИНИСТЕРСТВА ЗДРАВООХРАНЕНИЯ ЧУВАШСКОЙ РЕСПУБЛИКИ</t>
  </si>
  <si>
    <t>БЮДЖЕТНОЕ УЧРЕЖДЕНИЕ ЧУВАШСКОЙ РЕСПУБЛИКИ "НОВОЧЕБОКСАРСКАЯ ГОРОДСКАЯ БОЛЬНИЦА" МИНИСТЕРСТВА ЗДРАВООХРАНЕНИЯ И СОЦИАЛЬНОГО РАЗВИТИЯ ЧУВАШСКОЙ РЕСПУБЛИКИ</t>
  </si>
  <si>
    <t>оказание услуг по модернизации и сопровождению информационных подсистем "Персонифицированный учет оказанной медицинской помощи" и подсистемы "Электронная регистратура" Республиканской медицинской информационной системы информационно-телекоммуникационной сети Интернет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</si>
  <si>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</si>
  <si>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оказание услуг по обновлению и сопровождению информационных подсистем "Электронная медицинская карта" и "Персонифицированный учет лекарственных препаратов" Республиканской медицинской информационной системы для медицинских организаций Чувашской Республики</t>
  </si>
  <si>
    <t>оказание услуг по развитию компонентов Республиканской медицинской информационной системы для БУ "Новочебоксарская городская больница" Минздрава Чувашии</t>
  </si>
  <si>
    <t>БЮДЖЕТНОЕ УЧРЕЖДЕНИЕ ЧУВАШСКОЙ РЕСПУБЛИКИ "НОВОЧЕБОКСАРСКАЯ ГОРОДСКАЯ БОЛЬНИЦА" МИНИСТЕРСТВА ЗДРАВООХРАНЕНИЯ ЧУВАШСКОЙ РЕСПУБЛИКИ</t>
  </si>
  <si>
    <t>Термопринтер Citizen CT-S310II, Китай</t>
  </si>
  <si>
    <t>26.20.16.120</t>
  </si>
  <si>
    <t>Принтеры</t>
  </si>
  <si>
    <t>61.10.30.190</t>
  </si>
  <si>
    <t>Услуги по передаче данных по проводным телекоммуникационным сетям прочие</t>
  </si>
  <si>
    <t>БЮДЖЕТНОЕ УЧРЕЖДЕНИЕ ЧУВАШСКОЙ РЕСПУБЛИКИ "НОВОЧЕБОКСАРСКИЙ МЕДИЦИНСКИЙ ЦЕНТР" МИНИСТЕРСТВА ЗДРАВООХРАНЕНИЯ ЧУВАШСКОЙ РЕСПУБЛИКИ</t>
  </si>
  <si>
    <t>2124036853</t>
  </si>
  <si>
    <t>Оказание услуг по обновлению и сопровождению подсистемы «Мониторинг состояния здоровья беременных женщин» Республиканской медицинской информационной системы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</si>
  <si>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АРМ врача женской консультации для БУ «Новочебоксарский медицинский центр» Минздрава Чувашии</t>
  </si>
  <si>
    <t>оказание услуг по развитию компонентов Республиканской медицинской информационной системы в части расширения функциональных возможностей введения истории родов</t>
  </si>
  <si>
    <t>БЮДЖЕТНОЕ УЧРЕЖДЕНИЕ ЧУВАШСКОЙ РЕСПУБЛИКИ "ШУМЕРЛИНСКИЙ МЕЖТЕРРИТОРИАЛЬНЫЙ МЕДИЦИНСКИЙ ЦЕНТР" МИНИСТЕРСТВА ЗДРАВООХРАНЕНИЯ И СОЦИАЛЬНОГО РАЗВИТИЯ ЧУВАШСКОЙ РЕСПУБЛИКИ</t>
  </si>
  <si>
    <t>2125008440</t>
  </si>
  <si>
    <t>212501001</t>
  </si>
  <si>
    <t>БЮДЖЕТНОЕ УЧРЕЖДЕНИЯ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</si>
  <si>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информационных подсистем "Персонифицированный учет 
оказанной медицинской помощи" и "Электронная регистратура" Республиканской 
медицинской информационной системы для медицинских организаций Чувашской 
Республики</t>
  </si>
  <si>
    <t>БЮДЖЕТНОЕ УЧРЕЖДЕНИЕ ЧУВАШСКОЙ РЕСПУБЛИКИ "ШУМЕРЛИНСКИЙ МЕЖТЕРРИТОРИАЛЬНЫЙ МЕДИЦИНСКИЙ ЦЕНТР" МИНИСТЕРСТВА ЗДРАВООХРАНЕНИЯ ЧУВАШСКОЙ РЕСПУБЛИКИ</t>
  </si>
  <si>
    <t>Оказание услуг по 
модернизации и сопровождению подсистемы «Мониторинг состояния здоровья 
беременных женщин» Республиканской медицинской информационной системы</t>
  </si>
  <si>
    <t>Услуги по модернизации и сопровождению информационных подсистем</t>
  </si>
  <si>
    <t>БЮДЖЕТНОЕ УЧРЕЖДЕНИЕ ЧУВАШСКОЙ РЕСПУБЛИКИ "ГОРОДСКАЯ БОЛЬНИЦА № 7"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</si>
  <si>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И СОЦИАЛЬНОГО РАЗВИТИЯ ЧУВАШСКОЙ РЕСПУБЛИКИ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</si>
  <si>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</si>
  <si>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Оригиналы программного обеспечения компьютерных игр</t>
  </si>
  <si>
    <t>Поставка аппаратно-программного комплекса для записи на приём к врачу в электронном виде</t>
  </si>
  <si>
    <t>26.20.30.000</t>
  </si>
  <si>
    <t>Устройства автоматической обработки данных прочие</t>
  </si>
  <si>
    <t>ШТАММ</t>
  </si>
  <si>
    <t>БЮДЖЕТНОЕ УЧРЕЖДЕНИЕ ЧУВАШСКОЙ РЕСПУБЛИКИ "ПЕРВАЯ ЧЕБОКСАРСКАЯ ГОРОДСКАЯ БОЛЬНИЦА ИМЕНИ ОСИПОВА ПЕТРА НИКОЛАЕВИЧА - ЗАСЛУЖЕННОГО ВРАЧА РСФСР" МИНИСТЕРСТВА ЗДРАВООХРАНЕНИЯ ЧУВАШСКОЙ РЕСПУБЛИКИ</t>
  </si>
  <si>
    <t>оказание услуг по модернизации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</t>
  </si>
  <si>
    <t>БЮДЖЕТНОЕ УЧРЕЖДЕНИЕ ЧУВАШСКОЙ РЕСПУБЛИКИ "ВТОРАЯ ГОРОДСКАЯ БОЛЬНИЦА" МИНИСТЕРСТВА ЗДРАВООХРАНЕНИЯ И СОЦИАЛЬНОГО РАЗВИТИЯ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</si>
  <si>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</si>
  <si>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"ВТОРАЯ ГОРОДСКАЯ БОЛЬНИЦА" МИНИСТЕРСТВА ЗДРАВООХРАНЕНИЯ ЧУВАШСКОЙ РЕСПУБЛИКИ</t>
  </si>
  <si>
    <t>БЮДЖЕТНОЕ УЧРЕЖДЕНИЕ ЧУВАШСКОЙ РЕСПУБЛИКИ "ГОРОДСКАЯ ДЕТСКАЯ БОЛЬНИЦА №2" МИНИСТЕРСТВА ЗДРАВООХРАНЕНИЯ И СОЦИАЛЬНОГО РАЗВИТИЯ ЧУВАШСКОЙ РЕСПУБЛИКИ</t>
  </si>
  <si>
    <t>оказание услуг по
модернизации и сопровождению информационных подсистем «Персонифицированный учет
оказанной медицинской помощи» и подсистемы «Электронная регистратура»
Республиканской медицинской информационной системы информационно-телекоммуникационной
сети Интернет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</si>
  <si>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</si>
  <si>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БЮДЖЕТНОЕ УЧРЕЖДЕНИЕ ЧУВАШСКОЙ РЕСПУБЛИКИ "ГОРОДСКАЯ ДЕТСКАЯ БОЛЬНИЦА № 2" МИНИСТЕРСТВА ЗДРАВООХРАНЕНИЯ ЧУВАШСКОЙ РЕСПУБЛИКИ</t>
  </si>
  <si>
    <t>Оказание услуг по внедрению и сопровождению медицинской информационной системы в составе подсистем "Электронная медицинская карта", "Персонифицированный учет лекарственных препаратов" и модуля "Вакцинопрофилактика 2.0"</t>
  </si>
  <si>
    <t>КАЗЕННОЕ УЧРЕЖДЕНИЕ ЧУВАШСКОЙ РЕСПУБЛИКИ "СПЕЦИАЛИЗИРОВАННЫЙ ДОМ РЕБЕНКА "МАЛЮТКА" ДЛЯ ДЕТЕЙ С ОРГАНИЧЕСКИМИ ПОРАЖЕНИЯМИ ЦЕНТРАЛЬНОЙ НЕРВНОЙ СИСТЕМЫ С НАРУШЕНИЕМ ПСИХИКИ" МИНИСТЕРСТВА ЗДРАВООХРАНЕНИЯ ЧУВАШСКОЙ РЕСПУБЛИКИ</t>
  </si>
  <si>
    <t>2126002754</t>
  </si>
  <si>
    <t>БЮДЖЕТНОЕ УЧРЕЖДЕНИЕ ЧУВАШСКОЙ РЕСПУБЛИКИ "ГОРОДСКАЯ ДЕТСКАЯ БОЛЬНИЦА № 3"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</si>
  <si>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 3" МИНИСТЕРСТВА ЗДРАВООХРАНЕНИЯ ЧУВАШСКОЙ РЕСПУБЛИКИ</t>
  </si>
  <si>
    <t>БЮДЖЕТНОЕ УЧРЕЖДЕНИЕ ЧУВАШСКОЙ РЕСПУБЛИКИ "ГОРОДСКАЯ ДЕТСКАЯ КЛИНИЧЕСКАЯ БОЛЬНИЦА" МИНИСТЕРСТВА ЗДРАВООХРАНЕНИЯ ЧУВАШСКОЙ РЕСПУБЛИКИ</t>
  </si>
  <si>
    <t>2130200808</t>
  </si>
  <si>
    <t>Территориальный фонд обязательного медицинского страхования Чувашской Республики</t>
  </si>
  <si>
    <t>2127009985</t>
  </si>
  <si>
    <t>Оказание услуг по сопровождению и обновлению автоматизированных информационных систем Территориального фонда обязательного медицинского страхования Чувашской Республики</t>
  </si>
  <si>
    <t>ТЕРРИТОРИАЛЬНЫЙ ФОНД ОБЯЗАТЕЛЬНОГО МЕДИЦИНСКОГО СТРАХОВАНИЯ ЧУВАШСКОЙ РЕСПУБЛИКИ</t>
  </si>
  <si>
    <t>оказание услуг по модернизации автоматизированной информационной системы «Информационное сопровождение застрахованных лиц» Территориального фонда обязательного медицинского страхования Чувашской Республики</t>
  </si>
  <si>
    <t>БЮДЖЕТНОЕ УЧРЕЖДЕНИЕ ЧУВАШСКОЙ РЕСПУБЛИКИ "РЕСПУБЛИКАНСКАЯ КЛИНИЧЕСКАЯ ОФТАЛЬМОЛОГИЧЕСКАЯ БОЛЬНИЦА"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</si>
  <si>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ЧР «Республиканская детская клиническая больница» Минздравсоцразвития Чувашии</t>
  </si>
  <si>
    <t>БЮДЖЕТНОЕ УЧРЕЖДЕНИЕ ЧУВАШСКОЙ РЕСПУБЛИКИ "РЕСПУБЛИКАНСКАЯ ДЕТСКАЯ КЛИНИЧЕСКАЯ БОЛЬНИЦА" МИНИСТЕРСТВА ЗДРАВООХРАНЕНИЯ И СОЦИАЛЬНОГО РАЗВИТИЯ ЧУВАШСКОЙ РЕСПУБЛИКИ</t>
  </si>
  <si>
    <t>ЛЕТ</t>
  </si>
  <si>
    <t>БЮДЖЕТНОЕ УЧРЕЖДЕНИЕ ЧУВАШСКОЙ РЕСПУБЛИКИ "РЕСПУБЛИКАНСКАЯ ДЕТСКАЯ КЛИНИЧЕСКАЯ БОЛЬНИЦА" МИНИСТЕРСТВА ЗДРАВООХРАНЕНИЯ ЧУВАШСКОЙ РЕСПУБЛИКИ</t>
  </si>
  <si>
    <t>оказание услуг по развитию
компонентов Республиканской медицинской информационной системы для БУ ЧР
«Республиканский клинический онкологический диспансер» Минздрава Чувашии, Россия</t>
  </si>
  <si>
    <t>БЮДЖЕТНОЕ УЧРЕЖДЕНИЕ ЧУВАШСКОЙ РЕСПУБЛИКИ "РЕСПУБЛИКАНСКИЙ КЛИНИЧЕСКИЙ ОНКОЛОГИЧЕСКИЙ ДИСПАНСЕР" МИНИСТЕРСТВА ЗДРАВООХРАНЕНИЯ ЧУВАШСКОЙ РЕСПУБЛИКИ</t>
  </si>
  <si>
    <t>2128015999</t>
  </si>
  <si>
    <t>услуги по развитию компанентов Республиканской медицинской информационной системы в части реализации личного кабинета пациента БУ "Респликанскийлинический клинический онкологический диспансер" Минздрава Чувашии, Россия</t>
  </si>
  <si>
    <t>Услуги по развитию Республиканской медицинской информационной системы в части реализации подсистемы учета больных, нуждающихся в обезболивании. Россия</t>
  </si>
  <si>
    <t>Услуги по интеграции Республиканской медицинской информационной системы с лабораторной информационной системой БУ «Республиканский клинический онкологический диспансер» Минздрава Чувашии. Россия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</si>
  <si>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</si>
  <si>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2128040681</t>
  </si>
  <si>
    <t>Оказание услуг по обновлению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медицинских организаций Чувашской Республики информационно-телекоммуникационной сети Интернет</t>
  </si>
  <si>
    <t>63.12.10.000</t>
  </si>
  <si>
    <t>Содержание порталов в информационно-коммуникационной сети Интернет</t>
  </si>
  <si>
    <t>БЮДЖЕТНОЕ УЧРЕЖДЕНИЕ ЧУВАШСКОЙ РЕСПУБЛИКИ "РЕСПУБЛИКАНСКИЙ ЦЕНТР ПРОФИЛАКТИКИ, ЛЕЧЕБНОЙ ФИЗКУЛЬТУРЫ И СПОРТИВНОЙ МЕДИЦИНЫ" МИНИСТЕРСТВА ЗДРАВООХРАНЕНИЯ И СОЦИАЛЬНОГО РАЗВИТИЯ ЧУВАШСКОЙ РЕСПУБЛИКИ</t>
  </si>
  <si>
    <t>БЮДЖЕТНОЕ УЧРЕЖДЕНИЕ ЧУВАШСКОЙ РЕСПУБЛИКИ "РЕСПУБЛИКАНСКИЙ ЦЕНТР МЕДИЦИНСКОЙ ПРОФИЛАКТИКИ, ЛЕЧЕБНОЙ ФИЗКУЛЬТУРЫ И СПОРТИВНОЙ МЕДИЦИНЫ" МИНИСТЕРСТВА ЗДРАВООХРАНЕНИЯ ЧУВАШСКОЙ РЕСПУБЛИКИ</t>
  </si>
  <si>
    <t>Оказание услуг по подключению дополнительного модуля «Регистратор» подсистемы «Персонифицированный учет оказанной медицинской помощи» РМИС</t>
  </si>
  <si>
    <t>БЮДЖЕТНОЕ УЧРЕЖДЕНИЕ ЧУВАШСКОЙ РЕСПУБЛИКИ "ПРЕЗИДЕНТСКИЙ ПЕРИНАТАЛЬНЫЙ ЦЕНТР" МИНИСТЕРСТВА ЗДРАВООХРАНЕНИЯ И СОЦИАЛЬНОГО РАЗВИТИЯ ЧУВАШСКОЙ РЕСПУБЛИКИ</t>
  </si>
  <si>
    <t>БЮДЖЕТНОЕ УЧРЕЖДЕНИЕ ЧУВАШСКОЙ РЕСПУБЛИКИ "ПРЕЗИДЕНТСКИЙ ПЕРИНАТАЛЬНЫЙ ЦЕНТР" МИНИСТЕРСТВА ЗДРАВООХРАНЕНИЯ ЧУВАШСКОЙ РЕСПУБЛИКИ</t>
  </si>
  <si>
    <t>Оказание услуг  по развитию компонентов Республиканской медицинской информационной системы в части расширения функциональных возможностей системы ведения электронных медицинских карт, в соответствии с техническим заданием.</t>
  </si>
  <si>
    <t>на оказание услуг на развитие компонентов Республиканской медицинской информационной системы в части расширения функциональных возможностей ведения электронной медицинской карты</t>
  </si>
  <si>
    <t>БЮДЖЕТНОЕ УЧРЕЖДЕНИЕ ЧУВАШСКОЙ РЕСПУБЛИКИ "РЕСПУБЛИКАНСКИЙ КОЖНО-ВЕНЕРОЛОГИЧЕСКИЙ ДИСПАНСЕР"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</si>
  <si>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КОЖНО-ВЕНЕРОЛОГИЧЕСКИЙ ДИСПАНСЕР" МИНИСТЕРСТВА ЗДРАВООХРАНЕНИЯ ЧУВАШСКОЙ РЕСПУБЛИКИ</t>
  </si>
  <si>
    <t>Оказание услуг по внедрению лабораторной информационной системы и её интеграции с Республиканской медицинской информационной системой в БУ «Республиканский кожно-венерологический диспансер» Минздрава Чувашии</t>
  </si>
  <si>
    <t>БЮДЖЕТНОЕ УЧРЕЖДЕНИЕ ЧУВАШСКОЙ РЕСПУБЛИКИ  "РЕСПУБЛИКАНСКИЙ КЛИНИЧЕСКИЙ ГОСПИТАЛЬ ДЛЯ ВЕТЕРАНОВ ВОЙН"  МИНИСТЕРСТВА ЗДРАВООХРАНЕНИЯ И СОЦИАЛЬНОГО РАЗВИТИЯ ЧУВАШСКОЙ РЕСПУБЛИКИ</t>
  </si>
  <si>
    <t>БЮДЖЕТНОЕ УЧРЕЖДЕНИЕ ЧУВАШСКОЙ РЕСПУБЛИКИ "РЕСПУБЛИКАНСКИЙ КЛИНИЧЕСКИЙ ГОСПИТАЛЬ ДЛЯ ВЕТЕРАНОВ ВОЙН"  МИНИСТЕРСТВА ЗДРАВООХРАНЕНИЯ ЧУВАШСКОЙ РЕСПУБЛИКИ</t>
  </si>
  <si>
    <t>Оказание услуг по сопровождению информационных подсистем «Персонифицированный учет оказанной медицинской помощи» и подсистемы «Электронная регистратура» Республиканской медицинской информационной системы</t>
  </si>
  <si>
    <t>БЮДЖЕТНОЕ УЧРЕЖДЕНИЕ ЧУВАШСКОЙ РЕСПУБЛИКИ "РЕСПУБЛИКАНСКАЯ ПСИХИАТРИЧЕСКАЯ БОЛЬНИЦА" МИНИСТЕРСТВА ЗДРАВООХРАНЕНИЯ И СОЦИАЛЬНОГО РАЗВИТИЯ ЧУВАШСКОЙ РЕСПУБЛИКИ</t>
  </si>
  <si>
    <t>2129009317</t>
  </si>
  <si>
    <t>Техническое сопровождение функционирования информационных подсистем «Персонифицированный учет оказанной медицинской помощи» и «Электронная регистратура» РМИС</t>
  </si>
  <si>
    <t>БЮДЖЕТНОЕ УЧРЕЖДЕНИЕ ЧУВАШСКОЙ РЕСПУБЛИКИ "РЕСПУБЛИКАНСКАЯ ПСИХИАТРИЧЕСКАЯ БОЛЬНИЦА" МИНИСТЕРСТВА ЗДРАВООХРАНЕНИЯ ЧУВАШСКОЙ РЕСПУБЛИКИ</t>
  </si>
  <si>
    <t>оказание услуг по внедрению подсистемы ведения персонифицированного учета лекарственных препаратов Республиканской медицинской информационной системы</t>
  </si>
  <si>
    <t>БЮДЖЕТНОЕ УЧРЕЖДЕНИЕ ЧУВАШСКОЙ РЕСПУБЛИКИ "РЕСПУБЛИКАНСКАЯ СТАНЦИЯ ПЕРЕЛИВАНИЯ КРОВИ" МИНИСТЕРСТВА ЗДРАВООХРАНЕНИЯ ЧУВАШСКОЙ РЕСПУБЛИКИ</t>
  </si>
  <si>
    <t>2129009356</t>
  </si>
  <si>
    <t>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«Республиканский кардиологический диспансер» Министерства здравоохранения и социального развития 
Чувашской Республики</t>
  </si>
  <si>
    <t>185900.0</t>
  </si>
  <si>
    <t>БЮДЖЕТНОЕ УЧРЕЖДЕНИЕ ЧУВАШСКОЙ РЕСПУБЛИКИ "РЕСПУБЛИКАНСКИЙ КАРДИОЛОГИЧЕСКИЙ ДИСПАНСЕР" МИНИСТЕРСТВА ЗДРАВООХРАНЕНИЯ И СОЦИАЛЬНОГО РАЗВИТИЯ ЧУВАШСКОЙ РЕСПУБЛИКИ</t>
  </si>
  <si>
    <t>Услуги по широкополосному доступу к информационно-коммуникационной сети Интернет по беспроводным сетям</t>
  </si>
  <si>
    <t>120100.0</t>
  </si>
  <si>
    <t>Развитие компонентов Республиканской медицинской информационной системы в части создания региональной библиотеки форматов медицинских записей для БУ ЧР «Республиканский кардиологический диспансер» Минздрава Чувашии в соответствии с технической частью.</t>
  </si>
  <si>
    <t>БЮДЖЕТНОЕ УЧРЕЖДЕНИЕ ЧУВАШСКОЙ РЕСПУБЛИКИ "РЕСПУБЛИКАНСКИЙ КАРДИОЛОГИЧЕСКИЙ ДИСПАНСЕР" МИНИСТЕРСТВА ЗДРАВООХРАНЕНИЯ ЧУВАШСКОЙ РЕСПУБЛИКИ</t>
  </si>
  <si>
    <t>оказание услуг развитию компонентов Республиканской медицинской информационной системы в части модернизации сервисов интеграции с федеральным сегментом ЕГИСЗ</t>
  </si>
  <si>
    <t>Обновление и модернизация Республиканской медицинской информационной системы в части организации информационного взаимодействия с федеральными сервисами Единой государственной информационной системы в сфере здравоохранения</t>
  </si>
  <si>
    <t>Разработка функционала для формирования реестров счетов за оказанную медицинскую помощь по бюджету в подсистеме «Персонифицированный учет оказанной медицинской помощи» Республиканской медицинской информационной системы</t>
  </si>
  <si>
    <t>БЮДЖЕТНОЕ УЧРЕЖДЕНИЕ ЧУВАШСКОЙ РЕСПУБЛИКИ "РЕСПУБЛИКАНСКИЙ НАРКОЛОГИЧЕСКИЙ ДИСПАНСЕР" МИНИСТЕРСТВА ЗДРАВООХРАНЕНИЯ ЧУВАШСКОЙ РЕСПУБЛИКИ</t>
  </si>
  <si>
    <t>2129009395</t>
  </si>
  <si>
    <t>БЮДЖЕТНОЕ УЧРЕЖДЕНИЕ ЧУВАШСКОЙ РЕСПУБЛИКИ "РЕСПУБЛИКАНСКИЙ ПРОТИВОТУБЕРКУЛЕЗНЫЙ ДИСПАНСЕР" МИНИСТЕРСТВА ЗДРАВООХРАНЕНИЯ ЧУВАШСКОЙ РЕСПУБЛИКИ</t>
  </si>
  <si>
    <t>2129009518</t>
  </si>
  <si>
    <t>услуги по модернизации и сопровождению подсистемы «Обеспечение необходимыми лекарственными препаратами»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</si>
  <si>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И СОЦИАЛЬНОГО РАЗВИТИЯ ЧУВАШСКОЙ РЕСПУБЛИКИ</t>
  </si>
  <si>
    <t>2129020600</t>
  </si>
  <si>
    <t>Услуги по модернизации и сопровождению подсистемы "Обеспечение необходимыми лекарственными препаратами" Республиканской медицинской информационной системы</t>
  </si>
  <si>
    <t>БЮДЖЕТНОЕ УЧРЕЖДЕНИЕ ЧУВАШСКОЙ РЕСПУБЛИКИ "МЕДИЦИНСКИЙ ИНФОРМАЦИОННО-АНАЛИТИЧЕСКИЙ ЦЕНТР" МИНИСТЕРСТВА ЗДРАВООХРАНЕНИЯ ЧУВАШСКОЙ РЕСПУБЛИКИ</t>
  </si>
  <si>
    <t>Услуги по развитию компонентов Республиканской медицинской информационной системы в части расширения функциональных возможностей подсистемы обеспечения необходимыми лекарственными препаратами</t>
  </si>
  <si>
    <t>Обновление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</si>
  <si>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Доработка Республиканской медицинской информационной системы в части расширения функциональных возможностей планирования и обработки результатов проведенной вакцинации</t>
  </si>
  <si>
    <t>Доработка Республиканской медицинской информационной системы в части расширения функциональных возможностей электронной регистратуры для ведения в медицинских организациях, находящихся в ведении Министерства здравоохранения Чувашской Республики расписаний приема врачей в электронном виде и обеспечение возможности дистанционной записи граждан на прием к врачу с использованием Единого портала государственных и муниципальных услуг (функций)</t>
  </si>
  <si>
    <t>Доработка Республиканской медицинской информационной системы в части расширения функциональных возможностей персонифицированного учета оказанной медицинской помощи и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</si>
  <si>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Доработка Республиканской медицинской информационной системы в части расширения функциональных возможностей ведения электронной медицинской карты пациентов, а также реализация передачи амбулаторного, стационарного эпикризов и лабораторных исследований в федеральный сегмент ЕГИСЗ</t>
  </si>
  <si>
    <t>Доработка Республиканской медицинской информационной системы в части расширения функциональных возможностей ведения данных о диспансерном наблюдении</t>
  </si>
  <si>
    <t>Доработка Республиканской медицинской информационной системы в части расширения функциональных возможностей регионального архива медицинских документов для обеспечения обмена медицинской документацией в форме электронных документов между медицинскими организациями, находящихся в ведении Министерства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</si>
  <si>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централизованного хранилища регистров и нормативно справочной информации</t>
  </si>
  <si>
    <t>выполнение работ по модернизации подсистемы «Персонифицированный учет лекарственных препаратов» Республиканской медицинской информационной системы в части интеграции с ИС «Мониторинг движения лекарственных препаратов»</t>
  </si>
  <si>
    <t>выполнение работ по модернизации Республиканской медицинской информационной системы в части обеспечения расширенного межведомственного информационного взаимодействия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</si>
  <si>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Республики, в части расширения информационного взаимодействия для обеспечения эффективной маршрутизации пациентов в медицинские организации, участвующие в оказании скорой и неотложной медицинской помощи</t>
  </si>
  <si>
    <t>выполнение работ по модернизации подсистемы «Диспансеризация, профилактические осмотры» Республиканской медицинской информационной системы</t>
  </si>
  <si>
    <t>Выполнение работ по модернизации Республиканской медицинской информационной системы в части интеграции с подсистемой «Телемедицинские консультации»</t>
  </si>
  <si>
    <t>Выполнение работ по доработке и развитию сервисов электронной регистратуры регионального сегмента единой государственной информационной системы с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</si>
  <si>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совершенствования управления льготным лекарственным обеспечением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</si>
  <si>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развития подсистем родовспоможения и мониторинга беременных</t>
  </si>
  <si>
    <t>Выполнение работ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Регистра больных с сердечно-сосудистыми заболеваниями</t>
  </si>
  <si>
    <t>Выполнение работ по модернизации подсистемы "Электронная медицинская карта" Республиканской медицинской информационной системы</t>
  </si>
  <si>
    <t>Выполнение работ по доработке и развитию компоненты «Республиканский архив медицинских документов» регионального сегмента единой государственной информационной системы в сфере здравоохранения Чувашской Республики</t>
  </si>
  <si>
    <t>Выполнение работ по доработке и развитию регионального сегмента единой государственной информационной системы в сфере здравоохранения Чувашской Республики в части создания региональной централизованной системы «Лабораторные исследования».</t>
  </si>
  <si>
    <t>выполнение работ по обновлению и сопровождение подсистемы «Обеспечение необходимыми лекарственными препаратами» Республиканской медицинской информационной системы</t>
  </si>
  <si>
    <t>выполнение работ по доработке компонентов РМИС в части расширения интеграционных возможностей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</si>
  <si>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</si>
  <si>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"РЕСПУБЛИКАНСКИЙ ЭНДОКРИНОЛОГИЧЕСКИЙ ДИСПАНСЕР" МИНИСТЕРСТВА ЗДРАВООХРАНЕНИЯ ЧУВАШСКОЙ РЕСПУБЛИКИ</t>
  </si>
  <si>
    <t>БЮДЖЕТНОЕ УЧРЕЖДЕНИЕ ЧУВАШСКОЙ РЕСПУБЛИКИ "ГОРОДСКОЙ КЛИНИЧЕСКИЙ ЦЕНТР" МИНИСТЕРСТВА ЗДРАВООХРАНЕНИЯ И СОЦИАЛЬНОГО РАЗВИТИЯ ЧУВАШСКОЙ РЕСПУБЛИКИ</t>
  </si>
  <si>
    <t>БЮДЖЕТНОЕ УЧРЕЖДЕНИЕ ЧУВАШСКОЙ РЕСПУБЛИКИ "ГОРОДСКОЙ КЛИНИЧЕСКИЙ ЦЕНТР" МИНИСТЕРСТВА ЗДРАВООХРАНЕНИЯ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</si>
  <si>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«Республикан-ская клиническая больница»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</si>
  <si>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И СОЦИАЛЬНОГО РАЗВИТИЯ ЧУВАШСКОЙ РЕСПУБЛИКИ</t>
  </si>
  <si>
    <t>БЮДЖЕТНОЕ УЧРЕЖДЕНИЕ ЧУВАШСКОЙ РЕСПУБЛИКИ "РЕСПУБЛИКАНСКАЯ КЛИНИЧЕСКАЯ БОЛЬНИЦА" МИНИСТЕРСТВА ЗДРАВООХРАНЕНИЯ ЧУВАШСКОЙ РЕСПУБЛИКИ</t>
  </si>
  <si>
    <t>Оказание услуг по обновлению и сопровождению централизованной лабораторной системы БУ "РКБ" Минздрава Чувашии</t>
  </si>
  <si>
    <t>Оказание услуг по модернизации и сопровождению информационных подсистем «Персонифицированный учет оказанной медицинской помощи» и «Электронная регистратура» Республиканской медицинской информационной системы для БУ "РКБ" Минздрава Чувашии</t>
  </si>
  <si>
    <t>Оказание услуг по информационно-техническому сопровождению централизованной лабораторной информационной системы                                               БУ ЧР "Республиканская клиническая больница" Минздрава Чувашии</t>
  </si>
  <si>
    <t>Оказание услуг по модернизации 
Республиканской медицинской информационной системы 
в части организации взаимодействия с Фондом социального страхования</t>
  </si>
  <si>
    <t>оказание услуг по развитию компонентов республиканской медицинской информационной системы</t>
  </si>
  <si>
    <t>КАЗЕННОЕ УЧРЕЖДЕНИЕ ЧУВАШСКОЙ РЕСПУБЛИКИ "ЦЕНТР РЕСУРСНОГО ОБЕСПЕЧЕНИЯ ГОСУДАРСТВЕННЫХ УЧРЕЖДЕНИЙ ЗДРАВООХРАНЕНИЯ" МИНИСТЕРСТВА ЗДРАВООХРАНЕНИЯ И СОЦИАЛЬНОГО РАЗВИТИЯ ЧУВАШСКОЙ РЕСПУБЛИКИ</t>
  </si>
  <si>
    <t>2130097614</t>
  </si>
  <si>
    <t>БЮДЖЕТНОЕ УЧРЕЖДЕНИЕ ЧУВАШСКОЙ РЕСПУБЛИКИ "БОЛЬНИЦА СКОРОЙ МЕДИЦИНСКОЙ ПОМОЩИ" МИНИСТЕРСТВА ЗДРАВООХРАНЕНИЯ И СОЦИАЛЬНОГО РАЗВИТИЯ ЧУВАШСКОЙ РЕСПУБЛИКИ</t>
  </si>
  <si>
    <t>БЮДЖЕТНОЕ УЧРЕЖДЕНИЕ ЧУВАШСКОЙ РЕСПУБЛИКИ "БОЛЬНИЦА СКОРОЙ МЕДИЦИНСКОЙ ПОМОЩИ" МИНИСТЕРСТВА ЗДРАВООХРАНЕНИЯ ЧУВАШСКОЙ РЕСПУБЛИКИ</t>
  </si>
  <si>
    <t>УСЛ КАТ</t>
  </si>
  <si>
    <t>50000.0</t>
  </si>
  <si>
    <t>Оказание услуг по внедрению программно-аппаратного комплекса «Электронная система управления электронной очередью» для поликлиники БУ «Больница скорой медицинской помощи» Минздрава Чувашии по адресу ул. Университетская, д. 24</t>
  </si>
  <si>
    <t>Услуги по внедрению и сопровождению системы информационного сопровождения застрахованных лиц при организации им медицинской помощи в сфере обязательного медицинского страхования</t>
  </si>
  <si>
    <t>ТЕРРИТОРИАЛЬНЫЙ ФОНД ОБЯЗАТЕЛЬНОГО МЕДИЦИНСКОГО СТРАХОВАНИЯ АСТРАХАНСКОЙ ОБЛАСТИ</t>
  </si>
  <si>
    <t>3015009330</t>
  </si>
  <si>
    <t>301501001</t>
  </si>
  <si>
    <t>услуги по поставке, внедрению и сопровождению программного комплекса для организации информационного взаимодействия между департаментом по труду и социальной защите населения Костромской области и федеральным казенным учреждением "Главное бюро медико-социальной экспертизы по Костромской области"</t>
  </si>
  <si>
    <t>ДЕПАРТАМЕНТ ПО ТРУДУ И СОЦИАЛЬНОЙ ЗАЩИТЕ НАСЕЛЕНИЯ КОСТРОМСКОЙ ОБЛАСТИ</t>
  </si>
  <si>
    <t>4401011720</t>
  </si>
  <si>
    <t>Оказание услуг по внедрению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страхования.</t>
  </si>
  <si>
    <t>ТЕРРИТОРИАЛЬНЫЙ ФОНД  ОБЯЗАТЕЛЬНОГО МЕДИЦИНСКОГО СТРАХОВАНИЯ ТАМБОВСКОЙ ОБЛАСТИ</t>
  </si>
  <si>
    <t>6831000265</t>
  </si>
  <si>
    <t>683101001</t>
  </si>
  <si>
    <t>оказание услуг по обновлению и сопровождению системы информационного сопровождения застрахованных лиц при организации оказания им медицинской помощи страховыми медицинскими организациями в сфере обязательного медицинского страхования</t>
  </si>
  <si>
    <t>Приобретение простых (неисключительных) прав на использование программного обеспечения 
Информационная система «Информационное сопровождение застрахованных
лиц при организации оказания им медицинской помощи страховыми медицинскими
организациями в сфере обязательного медицинского страхования» 
(ИС  «Госпитализация»)</t>
  </si>
  <si>
    <t>Выполнение работ по технической поддержке и доработке «Системы электронной очереди «АЙРИС» для ГБУ РК «Многофункциональный центр предоставления государственных и муниципальных услуг»</t>
  </si>
  <si>
    <t>ГОСУДАРСТВЕННОЕ БЮДЖЕТНОЕ УЧРЕЖДЕНИЕ РЕСПУБЛИКИ КРЫМ «МНОГОФУНКЦИОНАЛЬНЫЙ ЦЕНТР ПРЕДОСТАВЛЕНИЯ ГОСУДАРСТВЕННЫХ И МУНИЦИПАЛЬНЫХ УСЛУГ»</t>
  </si>
  <si>
    <t>9102068727</t>
  </si>
  <si>
    <t>БЮДЖЕТНОЕ УЧРЕЖДЕНИЕ ЧУВАШСКОЙ РЕСПУБЛИКИ "КОЗЛОВСКАЯ ЦЕНТРАЛЬНАЯ РАЙОННАЯ БОЛЬНИЦА ИМ. И.Е. ВИНОГРАДОВА" МИНИСТЕРСТВА ЗДРАВООХРАНЕНИЯ И СОЦИАЛЬНОГО РАЗВИТИЯ ЧУВАШСКОЙ РЕСПУБЛИКИ</t>
  </si>
  <si>
    <t>62.03.12.110</t>
  </si>
  <si>
    <t>Услуги по управлению компьютерными системами непосредственно</t>
  </si>
  <si>
    <t>оказание услуг по обновлению и сопровождению информационных подсистем «Электронная медицинская карта» и «Персонифицированный учет лекарственных препаратов» Республиканской медицинской информационной системы для медицинских организаций Чувашской Республики</t>
  </si>
  <si>
    <t>БЮДЖЕТНОЕ УЧРЕЖДЕНИЕ ЧУВАШСКОЙ РЕСПУБЛИКИ "КОЗЛОВСКАЯ ЦЕНТРАЛЬНАЯ РАЙОННАЯ БОЛЬНИЦА ИМ. И.Е. ВИНОГРАДОВА" МИНИСТЕРСТВА ЗДРАВООХРАНЕНИЯ ЧУВАШСКОЙ РЕСПУБЛИКИ</t>
  </si>
  <si>
    <t>БЮДЖЕТНОЕ УЧРЕЖДЕНИЕ ЧУВАШСКОЙ РЕСПУБЛИКИ "ШЕМУРШИНСКАЯ РАЙОННАЯ БОЛЬНИЦА" МИНИСТЕРСТВА ЗДРАВООХРАНЕНИЯ ЧУВАШСКОЙ РЕСПУБЛИКИ</t>
  </si>
  <si>
    <t>2117001137</t>
  </si>
  <si>
    <t>211701001</t>
  </si>
  <si>
    <t>БЮДЖЕТНОЕ УЧРЕЖДЕНИЕ ЧУВАШСКОЙ РЕСПУБЛИКИ "ГОРОДСКАЯ ДЕТСКАЯ БОЛЬНИЦА № 1" МИНИСТЕРСТВА ЗДРАВООХРАНЕНИЯ И СОЦИАЛЬНОГО РАЗВИТИЯ ЧУВАШСКОЙ РЕСПУБЛИКИ</t>
  </si>
  <si>
    <t>бюджетное учреждение Чувашской Республики "Городская детская больница №1" Министерства здравоохранения Чувашской Республики</t>
  </si>
  <si>
    <t>БЮДЖЕТНОЕ УЧРЕЖДЕНИЕ ЧУВАШСКОЙ РЕСПУБЛИКИ "ГОРОДСКАЯ ДЕТСКАЯ БОЛЬНИЦА № 1" МИНИСТЕРСТВА ЗДРАВООХРАНЕНИЯ ЧУВАШСКОЙ РЕСПУБЛИКИ</t>
  </si>
  <si>
    <t>БЮДЖЕТНОЕ УЧРЕЖДЕНИЕ ЧУВАШСКОЙ РЕСПУБЛИКИ "ГОРОДСКАЯ КЛИНИЧЕСКАЯ БОЛЬНИЦА №1" МИНИСТЕРСТВА ЗДРАВООХРАНЕНИЯ И СОЦИАЛЬНОГО РАЗВИТИЯ ЧУВАШСКОЙ РЕСПУБЛИКИ</t>
  </si>
  <si>
    <t>Открытый конкурс на право заключения контракта на оказание услуг по развитию компонентов Республиканской медицинской информационной системы для бюджетного учреждения Чувашской Республики «Городская клиническая больница №1» Министерства здравоохранения и социального развития Чувашской Республики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</si>
  <si>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</si>
  <si>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оказание услуг по развитию компонентов Республиканской медицинской информационной системы для БУ «Городская клиническая больница №1» Минздрава Чувашии</t>
  </si>
  <si>
    <t>БЮДЖЕТНОЕ УЧРЕЖДЕНИЕ ЧУВАШСКОЙ РЕСПУБЛИКИ "ГОРОДСКАЯ КЛИНИЧЕСКАЯ БОЛЬНИЦА №1" МИНИСТЕРСТВА ЗДРАВООХРАНЕНИЯ ЧУВАШСКОЙ РЕСПУБЛИКИ</t>
  </si>
  <si>
    <t>Услуга по внедрению программного комплекса "Система управления электронной очередью"</t>
  </si>
  <si>
    <t>оказание услуг по развитию подсистем ЭМК и Регионального архива медицинских документов Республиканской медицинской информационной системы в части расширения функций обмена медицинскими сведениями между медицинскими организациями</t>
  </si>
  <si>
    <t>Выполнение работ по модернизации Республиканской медицинской информационной системы в части организации взаимодействия с Пенсионным фондом России</t>
  </si>
  <si>
    <t>Обновление и сопровождение подсистемы "Мониторинг состояния здоровья беременных женщин"</t>
  </si>
  <si>
    <t>БЮДЖЕТНОЕ УЧРЕЖДЕНИЕ ЧУВАШСКОЙ РЕСПУБЛИКИ "ЦЕНТРАЛЬНАЯ ГОРОДСКАЯ БОЛЬНИЦА" МИНИСТЕРСТВА ЗДРАВООХРАНЕНИЯ И СОЦИАЛЬНОГО РАЗВИТИЯ ЧУВАШСКОЙ РЕСПУБЛИКИ</t>
  </si>
  <si>
    <t>63.11.12.000</t>
  </si>
  <si>
    <t>Услуги по размещению в информационно-коммуникационной сети Интернет</t>
  </si>
  <si>
    <t>БЮДЖЕТНОЕ УЧРЕЖДЕНИЕ ЧУВАШСКОЙ РЕСПУБЛИКИ "ЦЕНТРАЛЬНАЯ ГОРОДСКАЯ БОЛЬНИЦА" МИНИСТЕРСТВА ЗДРАВООХРАНЕНИЯ ЧУВАШСКОЙ РЕСПУБЛИКИ</t>
  </si>
  <si>
    <t>210000.0</t>
  </si>
  <si>
    <t>258500.0</t>
  </si>
  <si>
    <t>ТЕРРИТОРИАЛЬНЫЙ ФОНД ОБЯЗАТЕЛЬНОГО МЕДИЦИНСКОГО СТРАХОВАНИЯ РЕСПУБЛИКИ ДАГЕСТАН</t>
  </si>
  <si>
    <t>0541012412</t>
  </si>
  <si>
    <t>057201001</t>
  </si>
  <si>
    <t>Закупка программного обеспечения по внедрению межтерриториальных расчетов</t>
  </si>
  <si>
    <t>Alkona</t>
  </si>
  <si>
    <t>62.02.20.191</t>
  </si>
  <si>
    <t>62.09.20.191</t>
  </si>
  <si>
    <t>72.20.19.001</t>
  </si>
  <si>
    <t>61.90.10.131</t>
  </si>
  <si>
    <t>63.11.11.001</t>
  </si>
  <si>
    <t>63.99.10.191</t>
  </si>
  <si>
    <t>62.01.21.001</t>
  </si>
  <si>
    <t>26.20.30.001</t>
  </si>
  <si>
    <t>63.11.19.001</t>
  </si>
  <si>
    <t>61.20.42.001</t>
  </si>
  <si>
    <t>Управление образования и науки Липецкой области</t>
  </si>
  <si>
    <t>4826008459</t>
  </si>
  <si>
    <t>482601001</t>
  </si>
  <si>
    <t>Закрытое акционерное общество "БАРС Груп"</t>
  </si>
  <si>
    <t>1655251590</t>
  </si>
  <si>
    <t>департамент информатизации и развития телекоммуникационных технологий Новосибирской области</t>
  </si>
  <si>
    <t>5406643611</t>
  </si>
  <si>
    <t>540601001</t>
  </si>
  <si>
    <t>"БАРС груп"</t>
  </si>
  <si>
    <t>Автоматизированные информационные системы на основе компьютерных баз данных (документальные, документографические, реферативные, полнотекстовые, документально - фактографические, объектографические, базы данных показателей, лексикографические, гипертексто</t>
  </si>
  <si>
    <t>Департамент строительства города Москвы</t>
  </si>
  <si>
    <t>7707639796</t>
  </si>
  <si>
    <t>770701001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</si>
  <si>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</si>
  <si>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1435118232</t>
  </si>
  <si>
    <t>143501001</t>
  </si>
  <si>
    <t>ЗАО "БАРС Груп"</t>
  </si>
  <si>
    <t>Республика Саха (Якутия)</t>
  </si>
  <si>
    <t>Этап 4</t>
  </si>
  <si>
    <t>ФЕДЕРАЛЬНОЕ ГОСУДАРСТВЕННОЕ БЮДЖЕТНОЕ УЧРЕЖДЕНИЕ "ФЕДЕРАЛЬНЫЙ МЕДИЦИНСКИЙ ИССЛЕДОВАТЕЛЬСКИЙ ЦЕНТР ПСИХИАТРИИ И НАРКОЛОГИИ ИМЕНИ В.П. СЕРБСКОГО" МИНИСТЕРСТВА ЗДРАВООХРАНЕНИЯ РОССИЙСКОЙ ФЕДЕРАЦИИ</t>
  </si>
  <si>
    <t>7704032379</t>
  </si>
  <si>
    <t>АКЦИОНЕРНОЕ ОБЩЕСТВО "БАРС ГРУП"</t>
  </si>
  <si>
    <t>автоматизированные информационные системы на основе компьютерных баз данных (: : Согласно требованиям документации)</t>
  </si>
  <si>
    <t>МИНИСТЕРСТВО ТРУДА, ЗАНЯТОСТИ И СОЦИАЛЬНОЙ ЗАЩИТЫ КАБАРДИНО-БАЛКАРСКОЙ РЕСПУБЛИКИ</t>
  </si>
  <si>
    <t>0721018445</t>
  </si>
  <si>
    <t>072101001</t>
  </si>
  <si>
    <t>АО "БАРС Груп"</t>
  </si>
  <si>
    <t>Кабардино-Балкарская республика</t>
  </si>
  <si>
    <t>Программно-аппаратный
комплекс защиты информации
(ViPNet Coordinator HW1000),
Россия</t>
  </si>
  <si>
    <t>МИНИСТЕРСТВО ИНФОРМАТИЗАЦИИ И СВЯЗИ РЕСПУБЛИКИ ТАТАРСТАН</t>
  </si>
  <si>
    <t>1653007300</t>
  </si>
  <si>
    <t>Аппаратно-программный модуль доверенной загрузки (Российская Федерация)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</si>
  <si>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</si>
  <si>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</si>
  <si>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МИНИСТЕРСТВО ЦИФРОВОГО РАЗВИТИЯ ГОСУДАРСТВЕННОГО УПРАВЛЕНИЯ, ИНФОРМАЦИОННЫХ ТЕХНОЛОГИЙ И СВЯЗИ РЕСПУБЛИКИ ТАТАРСТАН</t>
  </si>
  <si>
    <t>доработка системы автоматизации</t>
  </si>
  <si>
    <t>58.29.14.000</t>
  </si>
  <si>
    <t>Средства разработки инструментальные и программное обеспечение языков программирования на электронном носителе</t>
  </si>
  <si>
    <t>ГОСУДАРСТВЕННОЕ АВТОНОМНОЕ УЧРЕЖДЕНИЕ ЗДРАВООХРАНЕНИЯ "РЕСПУБЛИКАНСКИЙ КЛИНИЧЕСКИЙ КОЖНО-ВЕНЕРОЛОГИЧЕСКИЙ ДИСПАНСЕР"</t>
  </si>
  <si>
    <t>1655032566</t>
  </si>
  <si>
    <t>Акционерное общество «БАРС Груп»</t>
  </si>
  <si>
    <t>оказание услуг по проведению конференции по закрытию проекта</t>
  </si>
  <si>
    <t>МИНИСТЕРСТВО ФИНАНСОВ КАЛИНИНГРАДСКОЙ ОБЛАСТИ</t>
  </si>
  <si>
    <t>3905014118</t>
  </si>
  <si>
    <t>390601001</t>
  </si>
  <si>
    <t>Оказание услуг по передаче неисключительных прав на использование программы для ЭВМ "БАРС. Здравоохранение" модуль "БАРС. Здравоохранение-МИС".</t>
  </si>
  <si>
    <t>ГОСУДАРСТВЕННОЕ БЮДЖЕТНОЕ УЧРЕЖДЕНИЕ ЗДРАВООХРАНЕНИЯ КАЛИНИНГРАДСКОЙ ОБЛАСТИ "ГОРОДСКАЯ СТАНЦИЯ СКОРОЙ МЕДИЦИНСКОЙ ПОМОЩИ"</t>
  </si>
  <si>
    <t>3906029847</t>
  </si>
  <si>
    <t>Неисключительное право на использование программы для ЭВМ «БАРС. Здравоохранение»</t>
  </si>
  <si>
    <t>ГОСУДАРСТВЕННОЕ БЮДЖЕТНОЕ УЧРЕЖДЕНИЕ ЗДРАВООХРАНЕНИЯ КАЛИНИНГРАДСКОЙ ОБЛАСТИ "ГОРОДСКАЯ ДЕТСКАЯ ПОЛИКЛИНИКА № 6"</t>
  </si>
  <si>
    <t>3906037358</t>
  </si>
  <si>
    <t>Акционерное общество "БАРС Груп"</t>
  </si>
  <si>
    <t>Консультационные услуги по сервисным программам</t>
  </si>
  <si>
    <t>33.0</t>
  </si>
  <si>
    <t>ГОСУДАРСТВЕННОЕ БЮДЖЕТНОЕ УЧРЕЖДЕНИЕ ЗДРАВООХРАНЕНИЯ НОВОСИБИРСКОЙ ОБЛАСТИ "ГОРОДСКАЯ КЛИНИЧЕСКАЯ БОЛЬНИЦА № 12"</t>
  </si>
  <si>
    <t>5401117816</t>
  </si>
  <si>
    <t>540101001</t>
  </si>
  <si>
    <t>540743001</t>
  </si>
  <si>
    <t>ДЕПАРТАМЕНТ ИНФОРМАТИЗАЦИИ И РАЗВИТИЯ ТЕЛЕКОММУНИКАЦИОННЫХ ТЕХНОЛОГИЙ НОВОСИБИРСКОЙ ОБЛАСТИ</t>
  </si>
  <si>
    <t>Услуги, связанные с использованием вычислительной техники и информационных технологий</t>
  </si>
  <si>
    <t>Оказание услуг по предоставлению неисключительного права (лицензии) на использование регулярных версий автоматизированной информационно-аналитической системы «БАРС.Мониторинг» модуля «БАРС.Мониторинг-Медицинское страхование» приобрет</t>
  </si>
  <si>
    <t>Территориальный фонд обязательного медицинского страхования Томской области</t>
  </si>
  <si>
    <t>7017001421</t>
  </si>
  <si>
    <t>701701001</t>
  </si>
  <si>
    <t>Консультирование сотрудников централизованной бухгалтерии с выездом на рабочее место Заказчика</t>
  </si>
  <si>
    <t>Ч</t>
  </si>
  <si>
    <t>212.5</t>
  </si>
  <si>
    <t>МУНИЦИПАЛЬНОЕ КАЗЕННОЕ УЧРЕЖДЕНИЕ "УПРАВЛЕНИЕ ОБРАЗОВАНИЯ ИСПОЛНИТЕЛЬНОГО КОМИТЕТА МУНИЦИПАЛЬНОГО ОБРАЗОВАНИЯ ГОРОДА КАЗАНИ"</t>
  </si>
  <si>
    <t>1655065593</t>
  </si>
  <si>
    <t>452.0</t>
  </si>
  <si>
    <t>305.5</t>
  </si>
  <si>
    <t>В соответствии с техническим заданием</t>
  </si>
  <si>
    <t>72.22.12.220</t>
  </si>
  <si>
    <t>Услуги по разработке заказных программных приложений на основе использования стандартных возможностей готового программного обеспечения (программных конструкторов)</t>
  </si>
  <si>
    <t>Администрация муниципального образования городское поселение Андреевка Солнечногорского муниципального района Московской области</t>
  </si>
  <si>
    <t>5044050897</t>
  </si>
  <si>
    <t>504401001</t>
  </si>
  <si>
    <t>Оказание услуг по сопровождению пакета прикладных программ "Коммунальные платежи" для нужд Министерства строительства, архитектуры и жилищно-коммунального хозяйства Республики Татарстан</t>
  </si>
  <si>
    <t>Министерство строительства, архитектуры и жилищно-коммунального хозяйства Республики Татарстан</t>
  </si>
  <si>
    <t>1654022967</t>
  </si>
  <si>
    <t>ЗАКРЫТОЕ АКЦИОНЕРНОЕ ОБЩЕСТВО "БАРС ГРУП"</t>
  </si>
  <si>
    <t>Техническая поддержка и доработка информационной системы для формирования, согласования и размещения закупок для государственных и муниципальных закупок Республики Татарстан</t>
  </si>
  <si>
    <t>Министерство информатизации и связи Республики Татарстан</t>
  </si>
  <si>
    <t>ЗАО «БАРС Груп»</t>
  </si>
  <si>
    <t>Министерство труда и социального развития Республики Саха (Якутия)</t>
  </si>
  <si>
    <t>1435037181</t>
  </si>
  <si>
    <t>Закрытое акционерное общество «БАРС Груп»</t>
  </si>
  <si>
    <t>выполнение работ по разработке проекта технического задания на модернизацию автоматизированной информационной системы планирования и мониторинга муниципальных программ и адресной инвестиционной программы города Твери</t>
  </si>
  <si>
    <t>Администрация города Твери</t>
  </si>
  <si>
    <t>6901000920</t>
  </si>
  <si>
    <t>695001001</t>
  </si>
  <si>
    <t>услуги по обновлению и технической поддержке региональной медицинской информационной системы</t>
  </si>
  <si>
    <t>Министерство здравоохранения Челябинской области</t>
  </si>
  <si>
    <t>7453135827</t>
  </si>
  <si>
    <t>745301001</t>
  </si>
  <si>
    <t>Предоставление прав на программное обеспечение (на условиях простой (неисключительной) лицензии)</t>
  </si>
  <si>
    <t>Министерство финансов Российской Федерации</t>
  </si>
  <si>
    <t>7710168360</t>
  </si>
  <si>
    <t>771001001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</si>
  <si>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Страхование».</t>
  </si>
  <si>
    <t>государственное учреждение "Территориальный фонд обязательного медицинского страхования Республики Татарстан"</t>
  </si>
  <si>
    <t>1653006786</t>
  </si>
  <si>
    <t>Оказание услуг по техническому сопровождению системы централизованного сбора отчетности ТФОМС Республики Татарстан на базе информационно-аналитической системы «БАРС. Мониторинг-Медицинское Страхование»</t>
  </si>
  <si>
    <t>Оказание услуг по техническому сопровождению  лицензионного программного продукта  «БАРС. Веб-мониторинг  медицинского страхования»</t>
  </si>
  <si>
    <t>территориальный фонд обязательного медицинского страхования Забайкальского края</t>
  </si>
  <si>
    <t>7536009199</t>
  </si>
  <si>
    <t>753601001</t>
  </si>
  <si>
    <t>Оказание услуг по доработке/модернизации существующего программного комплекса "БАРС.Здравоохранение-ТФОМС" (АС ТФОМС) Чеченской Республики</t>
  </si>
  <si>
    <t>Территориальный фонд обязательного медицинского страхования Чеченской Республики</t>
  </si>
  <si>
    <t>"БАРС Групп"</t>
  </si>
  <si>
    <t>Оказание услуги по "Сопровождению пакета прикладных программ "Адресная социальная помощь населению" в МТ и СР РСО-Алания и всех его территориальных органах"</t>
  </si>
  <si>
    <t>Министерство труда и социального развития Республики Северная Осетия - Алания</t>
  </si>
  <si>
    <t>1501003170</t>
  </si>
  <si>
    <t>151301001</t>
  </si>
  <si>
    <t>«БАРС Груп»</t>
  </si>
  <si>
    <t>Республика Северная Осетия — Алания</t>
  </si>
  <si>
    <t>услуги по созданию и внедрению Системы интеграции прикладных программных решений  КНИТУ-КАИ на базе корпоративного хранилища данных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</si>
  <si>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ТЕХНИЧЕСКИЙ УНИВЕРСИТЕТ ИМ. А.Н. ТУПОЛЕВА-КАИ"</t>
  </si>
  <si>
    <t>1654003114</t>
  </si>
  <si>
    <t>Услуга по созданию информационной системы</t>
  </si>
  <si>
    <t>Государственное казенное учреждение "Комплексный центр подготовки кадров и развития отрасли Министерства труда, занятости и социальной защиты Республики Татарстан"</t>
  </si>
  <si>
    <t>1657062580</t>
  </si>
  <si>
    <t>165701001</t>
  </si>
  <si>
    <t>Абонемент на гарантированную лицензионную поддержку используемой системы «БАРС. Здравоохранение–МИС.Поликлиника»</t>
  </si>
  <si>
    <t>Государственное автономное учреждение здравоохранения "Заинская центральная районная больница"</t>
  </si>
  <si>
    <t>1647002310</t>
  </si>
  <si>
    <t>164701001</t>
  </si>
  <si>
    <t>Оказание услуг по сопровождению медицинской информационной системы в БУ «Городская клиническая больница №1» Минздравсоцразвития Чувашии</t>
  </si>
  <si>
    <t>Доработка, настройка и внедрение Единой интегрированной информационно-аналитической системы по начислению и сбору платежей населения Республики Саха (Якутия) за жилищно-коммунальные услуги (второй этап)</t>
  </si>
  <si>
    <t>Услуги по разработке баз данных</t>
  </si>
  <si>
    <t>ГОСУДАРСТВЕННОЕ БЮДЖЕТНОЕ УЧРЕЖДЕНИЕ РЕСПУБЛИКИ САХА (ЯКУТИЯ) "НАЦИОНАЛЬНОЕ АГЕНТСТВО "ИНФОРМАЦИОННЫЙ ЦЕНТР ПРИ ГЛАВЕ РЕСПУБЛИКИ САХА (ЯКУТИЯ)"</t>
  </si>
  <si>
    <t>Использование готового программного обеспечения</t>
  </si>
  <si>
    <t>краевое государственное бюджетное учреждение здравоохранения "Медицинский центр - управляющая компания Алтайского медицинского кластера"</t>
  </si>
  <si>
    <t>2225100449</t>
  </si>
  <si>
    <t>222101001</t>
  </si>
  <si>
    <t>Услуги по внедрению новых модулей в государственную информационную систему "Энергоэффективность".</t>
  </si>
  <si>
    <t>КРАЕВОЕ ГОСУДАРСТВЕННОЕ БЮДЖЕТНОЕ УЧРЕЖДЕНИЕ "РЕГИОНАЛЬНЫЙ ЦЕНТР РАЗВИТИЯ ЭНЕРГЕТИКИ И ЭНЕРГОСБЕРЕЖЕНИЯ"</t>
  </si>
  <si>
    <t>4101154269</t>
  </si>
  <si>
    <t>410101001</t>
  </si>
  <si>
    <t>Акционерное общество "БАРС ГРУП"</t>
  </si>
  <si>
    <t>Оказание услуг на поставку ключа на гарантированную поддержку для автоматизированной информационно-аналитической системы "Барс.Мониторинг-Здравоохранение Ростовской области" на базе прогаммного продукта "Барс.Мониторинг-Здравоохранение"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</si>
  <si>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</si>
  <si>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6166052727</t>
  </si>
  <si>
    <t>616601001</t>
  </si>
  <si>
    <t>оказание услуг по сопровождению программного обеспечения «БАРС.Web – Бюджетная отчетность», «БАРС.Web - Управление муниципальными заданиями»</t>
  </si>
  <si>
    <t>ФИНАНСОВОЕ УПРАВЛЕНИЕ АДМИНИСТРАЦИИ ЗАТО СЕВЕРСК ТОМСКОЙ ОБЛАСТИ</t>
  </si>
  <si>
    <t>7024003910</t>
  </si>
  <si>
    <t>702401001</t>
  </si>
  <si>
    <t>оказание услуг по сопровождению и доработке существующей и функционирующей информационно-аналитической системы мониторинга деятельности сети подведомственных бюджетных учреждений в области энергоэффективности</t>
  </si>
  <si>
    <t>74.20.37.990</t>
  </si>
  <si>
    <t>Услуги инженерно-технического характера прочие, не включенные в другие группировки</t>
  </si>
  <si>
    <t>государственное автономное учреждение "Технопарк в сфере высоких технологий "ИТ-парк"</t>
  </si>
  <si>
    <t>1655191213</t>
  </si>
  <si>
    <t>Оказание услуг по сопровождению лицензионного программного обеспечения «БАРС. WEB-Бюджетная Отчетность»</t>
  </si>
  <si>
    <t>72.22.15.123</t>
  </si>
  <si>
    <t>Государственное казенное учреждение Республики Саха (Якутия) "Управление по обеспечению деятельности Министерства здравоохранения Республики Саха (Якутия)"</t>
  </si>
  <si>
    <t>1435242381</t>
  </si>
  <si>
    <t>оказание услуг по технической поддержке и сопровождению модулей БАРС.Здравоохранение-МИС и БАРС.Здравоохранение-Регистратура программы для ЭВМ БАРС. Здравоохранение в составе, для нужд ФГБУ Федеральный научно-клинический центр физико-химической медицины Федерального медико-биологического агентства</t>
  </si>
  <si>
    <t>ФЕДЕРАЛЬНОЕ ГОСУДАРСТВЕННОЕ БЮДЖЕТНОЕ УЧРЕЖДЕНИЕ "ФЕДЕРАЛЬНЫЙ НАУЧНО-КЛИНИЧЕСКИЙ ЦЕНТР ФИЗИКО-ХИМИЧЕСКОЙ МЕДИЦИНЫ ФЕДЕРАЛЬНОГО МЕДИКО-БИОЛОГИЧЕСКОГО АГЕНТСТВА"</t>
  </si>
  <si>
    <t>7704014010</t>
  </si>
  <si>
    <t>Выполнение первого этапа работ по созданию комплексной информационной системы для организационно-методического сопровождения медицинской деятельности по профилю «медицинская реабилитация» в медицинских организациях, в том числе санаторно-курортных организациях, для обеспечения нужд ФГБУ "НМИЦ РК" Минздрава России</t>
  </si>
  <si>
    <t>ФЕДЕРАЛЬНОЕ ГОСУДАРСТВЕННОЕ БЮДЖЕТНОЕ УЧРЕЖДЕНИЕ "НАЦИОНАЛЬНЫЙ МЕДИЦИНСКИЙ ИССЛЕДОВАТЕЛЬСКИЙ ЦЕНТР РЕАБИЛИТАЦИИ И КУРОРТОЛОГИИ" МИНИСТЕРСТВА ЗДРАВООХРАНЕНИЯ РОССИЙСКОЙ ФЕДЕРАЦИИ</t>
  </si>
  <si>
    <t>Развитие программного обеспечения модуля «Контроль организационно-технологических процессов» компонента «Информационный центр» подсистемы «Внутренний портал ПФР» АИС ПФР-2</t>
  </si>
  <si>
    <t>ГОСУДАРСТВЕННОЕ УЧРЕЖДЕНИЕ-ПЕНСИОННЫЙ ФОНД РОССИЙСКОЙ ФЕДЕРАЦИИ</t>
  </si>
  <si>
    <t>7706016118</t>
  </si>
  <si>
    <t>770601001</t>
  </si>
  <si>
    <t>Техническая поддержка Модуля учета начислений подсистемы управления доходами государственной интегрированной информационной системы управления общественными финансами "Электронный бюджет" Минфина России, установленной на сервере Росстандарта</t>
  </si>
  <si>
    <t>ФЕДЕРАЛЬНОЕ АГЕНТСТВО ПО ТЕХНИЧЕСКОМУ РЕГУЛИРОВАНИЮ И МЕТРОЛОГИИ</t>
  </si>
  <si>
    <t>7706406291</t>
  </si>
  <si>
    <t>Разработка эскизного проекта Единой федеральной
информационной системы о землях сельскохозяйственного назначения и землях,
используемых или представленных для ведения сельского хозяйства в составе
земель иных категорий</t>
  </si>
  <si>
    <t>МИНИСТЕРСТВО СЕЛЬСКОГО ХОЗЯЙСТВА РОССИЙСКОЙ ФЕДЕРАЦИИ</t>
  </si>
  <si>
    <t>7708075454</t>
  </si>
  <si>
    <t>770801001</t>
  </si>
  <si>
    <t>Программное обеспечение обработки, хранения и анализа информации, неисключительных (ограниченных) прав (простой неисключительной лицензии) на использование программного обеспечения обработки, хранения и анализа информации и оказания услуг по внедрению ПО</t>
  </si>
  <si>
    <t>РЕГИОНАЛЬНОЕ ТАМОЖЕННОЕ УПРАВЛЕНИЕ РАДИОЭЛЕКТРОННОЙ БЕЗОПАСНОСТИ ОБЪЕКТОВ ТАМОЖЕННОЙ ИНФРАСТРУКТУРЫ</t>
  </si>
  <si>
    <t>7708098645</t>
  </si>
  <si>
    <t>Услуги по обеспечению выезда специалиста Исполнителя</t>
  </si>
  <si>
    <t>ФЕДЕРАЛЬНОЕ КАЗЕННОЕ УЧРЕЖДЕНИЕ "ЦЕНТР ПО ОБЕСПЕЧЕНИЮ ДЕЯТЕЛЬНОСТИ КАЗНАЧЕЙСТВА РОССИИ"</t>
  </si>
  <si>
    <t>7709895509</t>
  </si>
  <si>
    <t>770901001</t>
  </si>
  <si>
    <t>Оказание услуг по эксплуатации подсистемы «Бюджетное планирование» информационной системы «АКСИОК.Net»</t>
  </si>
  <si>
    <t>Оказание услуг по эксплуатации подсистем «Зарплата и кадры» и «Бюджетное планирование» информационной системы «АКСИОК.Net»</t>
  </si>
  <si>
    <t>Услуги по предоставлению доступа к модифицированной Информационной Системе «Система управления качеством обслуживания» включая её доработку, сопровождение и интеграцию с медицинской информационной системой «Типовой программно-технический комплекс персонифицированного учета оказания медицинской помощи (ФТМИС)» для автоматизации учета ФГБУ «НМИЦ гематологии» Минздрава России</t>
  </si>
  <si>
    <t>ФЕДЕРАЛЬНОЕ ГОСУДАРСТВЕННОЕ БЮДЖЕТНОЕ УЧРЕЖДЕНИЕ "НАЦИОНАЛЬНЫЙ МЕДИЦИНСКИЙ ИССЛЕДОВАТЕЛЬСКИЙ ЦЕНТР ГЕМАТОЛОГИИ" МИНИСТЕРСТВА ЗДРАВООХРАНЕНИЯ РОССИЙСКОЙ ФЕДЕРАЦИИ</t>
  </si>
  <si>
    <t>7714061756</t>
  </si>
  <si>
    <t>771401001</t>
  </si>
  <si>
    <t>Услуги по внедрению Единой информационно-аналитической системы "Гематология" для автоматизации организационно-методического регулирования и взаимодействия региональных профильных учреждений</t>
  </si>
  <si>
    <t>Услуги по предоставлению доступа к информационной системе "Система управления качеством обслуживания", включая ее сопровождение и сопровождение подсистемы "Клиника" административно-информационной системы гематологии для автоматизации учета ФГБУ "НМИЦ гематологии" Минздрава России</t>
  </si>
  <si>
    <t>Оказание услуг по модификации Подсистемы "Клиника" Административно-информационной системы гематологии</t>
  </si>
  <si>
    <t>Выполнение научно-исследовательской работы по теме: "Разработка функциональной автоматизированной системы управления процессом субсидирования воздушных перевозок"</t>
  </si>
  <si>
    <t>72.19.29.190</t>
  </si>
  <si>
    <t>Услуги (работы), связанные с научными исследованиями и экспериментальными разработками в области технических наук и в области технологий, прочие, кроме биотехнологии, научных исследований и разработок в области защиты информации</t>
  </si>
  <si>
    <t>ФЕДЕРАЛЬНОЕ АГЕНТСТВО ВОЗДУШНОГО ТРАНСПОРТА</t>
  </si>
  <si>
    <t>7714549744</t>
  </si>
  <si>
    <t>"БАРС Груп"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</si>
  <si>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(1 очередь)</t>
  </si>
  <si>
    <t>ФЕДЕРАЛЬНАЯ СЛУЖБА ПО НАДЗОРУ В СФЕРЕ ТРАНСПОРТА</t>
  </si>
  <si>
    <t>7714549751</t>
  </si>
  <si>
    <t>Разработка и внедрение автоматизированной информационной системы управления рисками при осуществлении государственного контроля (надзора) в сфере транспорта (2 очередь)</t>
  </si>
  <si>
    <t>Выполнение работ по развитию, модернизации и сопровождению автоматизированной системы мониторинга (АСММС)  ФГБУ «ЦНИИОИЗ» Минздрава России</t>
  </si>
  <si>
    <t>ФЕДЕРАЛЬНОЕ ГОСУДАРСТВЕННОЕ БЮДЖЕТНОЕ УЧРЕЖДЕНИЕ "ЦЕНТРАЛЬНЫЙ НАУЧНО-ИССЛЕДОВАТЕЛЬСКИЙ ИНСТИТУТ ОРГАНИЗАЦИИ И ИНФОРМАТИЗАЦИИ ЗДРАВООХРАНЕНИЯ" МИНИСТЕРСТВА ЗДРАВООХРАНЕНИЯ РОССИЙСКОЙ ФЕДЕРАЦИИ</t>
  </si>
  <si>
    <t>7715217798</t>
  </si>
  <si>
    <t>771501001</t>
  </si>
  <si>
    <t>Выполнение опытно-конструкторских работ по созданию проектной документации на Федеральную государственную информационную систему «Трансплантология»</t>
  </si>
  <si>
    <t>72.19.19.000</t>
  </si>
  <si>
    <t>Услуги, связанные с научными исследованиями и экспериментальными разработками в области прочих естественных наук</t>
  </si>
  <si>
    <t>Оказание услуг: «Адаптация к требованиям действующего бюджетного законодательства, сопровождение и модернизация (доработка) автоматизированной системы финансовой отчетности с учетом особенностей системы МЧС России»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</si>
  <si>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</si>
  <si>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7707034952</t>
  </si>
  <si>
    <t>Оказание услуг по созданию проектного решения единой информационно-аналитической системы "Онкология" и разработке системы в части модуля "Электронный паспорт службы"</t>
  </si>
  <si>
    <t>ФЕДЕРАЛЬНОЕ ГОСУДАРСТВЕННОЕ БЮДЖЕТНОЕ УЧРЕЖДЕНИЕ "НАЦИОНАЛЬНЫЙ МЕДИЦИНСКИЙ ИССЛЕДОВАТЕЛЬСКИЙ ЦЕНТР ОНКОЛОГИИ ИМЕНИ Н.Н. БЛОХИНА" МИНИСТЕРСТВА ЗДРАВООХРАНЕНИЯ РОССИЙСКОЙ ФЕДЕРАЦИИ</t>
  </si>
  <si>
    <t>7724075162</t>
  </si>
  <si>
    <t>772401001</t>
  </si>
  <si>
    <t>Оказание услуг по развитию медицинской информационной системы для обеспечения единого информационного пространства автоматизации и лечебно-диагностического процесса ФГБУ "НМИЦ онкологии им. Н.Н. Блохина"</t>
  </si>
  <si>
    <t>Работы по развитию портала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</t>
  </si>
  <si>
    <t>ФЕДЕРАЛЬНОЕ ГОСУДАРСТВЕННОЕ БЮДЖЕТНОЕ УЧРЕЖДЕНИЕ "НАУЧНО-ИССЛЕДОВАТЕЛЬСКИЙ ИНСТИТУТ "ВОСХОД"</t>
  </si>
  <si>
    <t>7729498813</t>
  </si>
  <si>
    <t>772901001</t>
  </si>
  <si>
    <t>Выполнение работ по сопровождению Государственной информационной системы «Федеральный сегмент Единой федеральной межведомственной системы учета контингента обучающихся по основным и дополнительным образовательным программам» в части консультационной поддержки представителей региональных систем</t>
  </si>
  <si>
    <t>Развитие и сопровождение информационно-программных средств учета таможенных платежей</t>
  </si>
  <si>
    <t>ЦЕНТРАЛЬНОЕ ИНФОРМАЦИОННО-ТЕХНИЧЕСКОЕ ТАМОЖЕННОЕ УПРАВЛЕНИЕ</t>
  </si>
  <si>
    <t>7730654471</t>
  </si>
  <si>
    <t>773001001</t>
  </si>
  <si>
    <t>Выполнение работ по созданию программно-аппаратного комплекса обслуживания населения и организаций для нужд Государственного учреждения – регионального отделения Фонда социального страхования Российской Федерации по Республике Татарстан</t>
  </si>
  <si>
    <t>ФОНД СОЦИАЛЬНОГО СТРАХОВАНИЯ РОССИЙСКОЙ ФЕДЕРАЦИИ</t>
  </si>
  <si>
    <t>7736056647</t>
  </si>
  <si>
    <t>модернизация и сопровождения автоматизированной информационной системы «БАРС.ЖКХ» для нужд Министерства строительства, архитектуры и жилищно-коммунального хозяйстваРеспублики Дагестан</t>
  </si>
  <si>
    <t>Министерство строительства, архитектуры и жилищно-коммунального хозяйства Республики Дагестан</t>
  </si>
  <si>
    <t>0562067892</t>
  </si>
  <si>
    <t>оказание услуг в области информационных технологий - продление лицензии и поставка лицензионного ключа для информационно-аналитической системы «БАРС.WEB-Мониторинг Здравоохранения» Республики Карелия, включая техническую поддержку</t>
  </si>
  <si>
    <t>ГОСУДАРСТВЕННОЕ БЮДЖЕТНОЕ  УЧРЕЖДЕНИЕ ЗДРАВООХРАНЕНИЯ РЕСПУБЛИКИ КАРЕЛИЯ "РЕСПУБЛИКАНСКИЙ МЕДИЦИНСКИЙ ИНФОРМАЦИОННО-АНАЛИТИЧЕСКИЙ ЦЕНТР"</t>
  </si>
  <si>
    <t>1001043062</t>
  </si>
  <si>
    <t>Продление лицензии и поставка лицензионного ключа для информационно-аналитической системы "БАРС.WEB-Мониторинг Здравоохранения" Республики Карелия, включая техническую поддержку</t>
  </si>
  <si>
    <t>Оказание услуг по модернизации
автоматизированной информационной системы «Электронное образование» Республики
Карелия в части доработки регионального сегмента единой федеральной
межведомственной системы учета контингента обучающихся по основным
образовательным программам и дополнительным общеобразовательным программам</t>
  </si>
  <si>
    <t>АДМИНИСТРАЦИЯ ГЛАВЫ РЕСПУБЛИКИ КАРЕЛИЯ</t>
  </si>
  <si>
    <t>1001045528</t>
  </si>
  <si>
    <t>на оказание услуг по предоставлению простой неисключительной лицензии на право использования регулярных версий, гарантированной поддержки и сопровождения автоматизированной информационно-аналитической системы «БАРС. Бюджет Онлайн» модуль «БАРС. Бюджет-Отчетность»</t>
  </si>
  <si>
    <t>МИНИСТЕРСТВО ТРУДА И СОЦИАЛЬНОГО РАЗВИТИЯ РЕСПУБЛИКИ САХА (ЯКУТИЯ)</t>
  </si>
  <si>
    <t>Оказание услуг по предоствалению постой не исключительной лицензии на право использования регулярных версий гарантированной поддержки и сопровождения автоматизированной информационно-аналитической системы "БАРС бюджет онлайн"</t>
  </si>
  <si>
    <t>77.40.19.000</t>
  </si>
  <si>
    <t>Услуги по предоставлению лицензий на право использования прочей интеллектуальной собственности и аналогичных продуктов, кроме произведений, охраняемых авторским правом</t>
  </si>
  <si>
    <t>АО «БАРС Груп»</t>
  </si>
  <si>
    <t>Выполнение работ по модификации программных модулей обновленной версии Официального информационного портала РС(Я)</t>
  </si>
  <si>
    <t>Выполнение работ по развитию Региональной государственной информационной системы жилищно-коммунального хозяйства Республики Саха (Якутия)»</t>
  </si>
  <si>
    <t>Оказание услуг по обучению на семинаре</t>
  </si>
  <si>
    <t>85.31.11.000</t>
  </si>
  <si>
    <t>Услуги по профессиональному обучению</t>
  </si>
  <si>
    <t>ГОСУДАРСТВЕННОЕ КАЗЕННОЕ УЧРЕЖДЕНИЕ РЕСПУБЛИКИ САХА (ЯКУТИЯ) "АГЕНТСТВО СУБСИДИЙ"</t>
  </si>
  <si>
    <t>1435237430</t>
  </si>
  <si>
    <t>Техническое сопровождение ПО</t>
  </si>
  <si>
    <t>Абонемент на гарантированную лицензионную поддержку используемой системы "БАРС. Здравоохранение-МИС. Поликлиника"</t>
  </si>
  <si>
    <t>ГОСУДАРСТВЕННОЕ АВТОНОМНОЕ УЧРЕЖДЕНИЕ ЗДРАВООХРАНЕНИЯ "ЗАИНСКАЯ ЦЕНТРАЛЬНАЯ РАЙОННАЯ БОЛЬНИЦА"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</si>
  <si>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 (Предоставление абонемента на гарантированную лицензионную поддержку модуля «БАРС.Здравоохранение-МИС.Поликлиника»)</t>
  </si>
  <si>
    <t>Сопровождение и техническое обслуживание используемого модуля «БАРС.Здравоохранение-МИС.Поликлиника» программы для ЭВМ «БАРС-Здравоохранение»</t>
  </si>
  <si>
    <t>Оказание услуг по сопровождению и техническому обслуживанию модуля «БАРС.Здравоохранение-МИС.Поликлиника» программы для ЭВМ «БАРС-Здравоохранение» на первое полугодие 2017 года</t>
  </si>
  <si>
    <t>Оказание услуг по Сопровождению и  Техническому обслуживанию используемого модуля «БАРС.Здравоохранение-МИС.Стационар»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</si>
  <si>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</si>
  <si>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</si>
  <si>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165001001</t>
  </si>
  <si>
    <t>Оказание услуг по развитию автоматизированной системы "Web-Информационная система ТФОМС Республики Татарстан"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</si>
  <si>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BI».</t>
  </si>
  <si>
    <t>Оказание услуг в области информационных технологий по развитию автоматизированной информационной системы ТФОМС Республики Татарстан на базе программного продукта «БАРС.Здравоохранение - ТФОМС»</t>
  </si>
  <si>
    <t>Оказание услуг в области информационных технологий по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</si>
  <si>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Оказание услуг в области информационных технологий по активации сервиса технического сопровождения программной платформы бизнес-аналитики «Alpha BI»</t>
  </si>
  <si>
    <t>Оказание услуг в области информационных технологий по сопровождению и развитию автоматизированной информационной системы ТФОМС Республики Татарстан на базе программного продукта «БАРС.Здравоохранение - ТФОМС»</t>
  </si>
  <si>
    <t>ГОСУДАРСТВЕННОЕ УЧРЕЖДЕНИЕ "ТЕРРИТОРИАЛЬНЫЙ ФОНД ОБЯЗАТЕЛЬНОГО МЕДИЦИНСКОГО СТРАХОВАНИЯ РЕСПУБЛИКИ ТАТАРСТАН"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</si>
  <si>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 в Государственном автономном учреждении здравоохранения  «Республиканский клинический онкологический диспансер  Министерства здравоохранения Республики Татарстан»</t>
  </si>
  <si>
    <t>Техническая поддержка государственной информационной системы Республики Татарстан «Информационная система о государственных и муниципальных платежах Республики Татарстан»</t>
  </si>
  <si>
    <t>Техническая поддержка государственной информационной системы Республики Татарстан "Информационная система о государственных и муниципальных платежах Республики Татарстан"</t>
  </si>
  <si>
    <t>Проектирование системы защиты информации Региональной информационной системы в сфере закупок товаров, работ, услуг для обеспечения государственных нужд Республики Татарстан</t>
  </si>
  <si>
    <t>Программное обеспечение (Россия)</t>
  </si>
  <si>
    <t>Техническая поддержка программного комплекса автоматизации деятельности медицинского учреждения (медицинская информационная система) в Государственном автономном учреждении здравоохранения «Республиканский клинический онкологический диспансер Министерства здравоохранения Республики Татарстан»</t>
  </si>
  <si>
    <t>Оказание услуги по опережающему профессиональному обучению и дополнительному профессиональному образованию работников организаций, осуществляющих реструктуризацию и модернизацию деятельности в соответствии с инвестиционными проектами, по программе (специальности, профессии): Информационные технологии в профессиональной деятельности на базе системы МИС «БАРС. Здравоохранение» по разделам: «Вакцинопрофилактика», «Диспансеризация государственных служащих», «Фармакогеномика», «Карта пациента», «Работа с расписанием», «Лабораторные исследования», «Настройка пользовательского интерфейса», для медицинского персонала поликлиники и стационара - в  количестве 250 чел., Английский язык в профессиональной деятельности для медицинского персонала начального и основного уровней – в количестве 50 чел., в общем объеме 300 чел.</t>
  </si>
  <si>
    <t>88.99.19.000</t>
  </si>
  <si>
    <t>Услуги социальные без обеспечения проживания прочие, не включенные в другие группировки</t>
  </si>
  <si>
    <t>ГОСУДАРСТВЕННОЕ КАЗЕННОЕ УЧРЕЖДЕНИЕ "ЦЕНТР ЗАНЯТОСТИ НАСЕЛЕНИЯ ГОРОДА КАЗАНИ"</t>
  </si>
  <si>
    <t>1653021329</t>
  </si>
  <si>
    <t>165801001</t>
  </si>
  <si>
    <t>Оказание услуги по опережающему дополнительному профессиональному образованию (профессиональная переподготовка, повышение квалификации) работников организаций, осуществляющих реструктуризацию и модернизацию деятельности в соответствии с инвестиционными проектами</t>
  </si>
  <si>
    <t>Опережающее профессиональное обучение и дополнительное профессиональное образование работников организаций, осуществляющих реструктуризацию и модернизацию деятельности в соответствии с инвестиционными проектами</t>
  </si>
  <si>
    <t>Государственное казенное учреждение "Центр занятости населения Вахитовского района"</t>
  </si>
  <si>
    <t>1655010379</t>
  </si>
  <si>
    <t>Техническая поддержка и сопровождение модуля "БАРС. Здравоохранение-МИС" программы для ЭВМ "БАРС. Здравоохранение"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</si>
  <si>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</si>
  <si>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1655028471</t>
  </si>
  <si>
    <t>оказание услуг  по технической поддержке и сопровождению модуля «БАРС. Здравоохранение-МИС» программы для ЭВМ «БАРС.Здравоохранение»</t>
  </si>
  <si>
    <t>ГОСУДАРСТВЕННОЕ АВТОНОМНОЕ УЧРЕЖДЕНИЕ ЗДРАВООХРАНЕНИЯ "РЕСПУБЛИКАНСКАЯ КЛИНИЧЕСКАЯ ОФТАЛЬМОЛОГИЧЕСКАЯ БОЛЬНИЦА МИНИСТЕРСТВА ЗДРАВООХРАНЕНИЯ РЕСПУБЛИКИ ТАТАРСТАН"</t>
  </si>
  <si>
    <t>сопровождение системы "Барс.Здравоохранение"</t>
  </si>
  <si>
    <t>ГОСУДАРСТВЕННОЕ КАЗЕННОЕ УЧРЕЖДЕНИЕ "РЕСПУБЛИКАНСКИЙ ЦЕНТР МАТЕРИАЛЬНОЙ ПОМОЩИ (КОМПЕНСАЦИОННЫХ ВЫПЛАТ)"</t>
  </si>
  <si>
    <t>1657054678</t>
  </si>
  <si>
    <t>услуги по сопровождению пакета прикладных программ "Адресная социальная помощь населению"</t>
  </si>
  <si>
    <t>оказание услуг по сопровождению пакета прикладных программ</t>
  </si>
  <si>
    <t>Оказание услуг по сопровождению автоматизированной информационной системы "Электронная школа" Республики Тыва</t>
  </si>
  <si>
    <t>МИНИСТЕРСТВО ОБРАЗОВАНИЯ И НАУКИ РЕСПУБЛИКИ ТЫВА</t>
  </si>
  <si>
    <t>1701048891</t>
  </si>
  <si>
    <t>170101001</t>
  </si>
  <si>
    <t>Республика Тыва</t>
  </si>
  <si>
    <t>Модернизация программы для ЭВМ «Программная платформа бизнес-аналитики Alpha BI»</t>
  </si>
  <si>
    <t>ГОСУДАРСТВЕННОЕ КАЗЕННОЕ УЧРЕЖДЕНИЕ "МЕДИЦИНСКИЙ ИНФОРМАЦИОННО-АНАЛИТИЧЕСКИЙ ЦЕНТР"</t>
  </si>
  <si>
    <t>2013429016</t>
  </si>
  <si>
    <t>Модернизация программы для ЭВМ «МАСКАП - мобильная автоматизированная система контроля аналитических показателей»</t>
  </si>
  <si>
    <t>Внедрение и модернизация существующей медицинской информационной системы регионального сегмента единой государственной информационной системы в сфере здравоохранения в Чеченской Республике в соответствии с целями, назначением и требованиями РС ЕГИСЗ</t>
  </si>
  <si>
    <t>оказание услуг по модификации программ для ЭВМ «БАРС. Образование-Контингент обучающихся», «БАРС.Образование» в составе модулей «БАРС.Образование-Электронное дополнительное образование», «БАРС. Образование-Электронная Школа», «БАРС.Образование-Электронный колледж» для Чеченской Республики</t>
  </si>
  <si>
    <t>85.13.12.000</t>
  </si>
  <si>
    <t>Услуги в области основного общего образования прочие</t>
  </si>
  <si>
    <t>МИНИСТЕРСТВО ОБРАЗОВАНИЯ И НАУКИ ЧЕЧЕНСКОЙ РЕСПУБЛИКИ</t>
  </si>
  <si>
    <t>2020001415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</si>
  <si>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</si>
  <si>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МИНИСТЕРСТВО ИНФОРМАЦИОННОЙ ПОЛИТИКИ И МАССОВЫХ КОММУНИКАЦИЙ ЧУВАШСКОЙ РЕСПУБЛИКИ</t>
  </si>
  <si>
    <t>2130106185</t>
  </si>
  <si>
    <t>Предоставление гарантированной поддержки и простого неисключительного права на использование обновлений автоматизированной информационно-аналитической системы «БАРС.Мониторинг» модуля «БАРС.Мониторинг-Социальная защита»</t>
  </si>
  <si>
    <t>министерство социальной политики Красноярского края</t>
  </si>
  <si>
    <t>2466212572</t>
  </si>
  <si>
    <t>246601001</t>
  </si>
  <si>
    <t>Создание и внедрение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</t>
  </si>
  <si>
    <t>АГЕНТСТВО ИНФОРМАТИЗАЦИИ И СВЯЗИ КРАСНОЯРСКОГО КРАЯ</t>
  </si>
  <si>
    <t>2466231215</t>
  </si>
  <si>
    <t>оказание услуг по внедрению имеющейся медицинской информационной системы:  Модуль «БАРС.Здравоохранение-МИС.Поликлиника», программы для ЭВМ «БАРС.Здравоохранение»</t>
  </si>
  <si>
    <t>КРАЕВОЕ ГОСУДАРСТВЕННОЕ БЮДЖЕТНОЕ УЧРЕЖДЕНИЕ ЗДРАВООХРАНЕНИЯ "ВЛАДИВОСТОКСКАЯ ДЕТСКАЯ ПОЛИКЛИНИКА №  3"</t>
  </si>
  <si>
    <t>2538033783</t>
  </si>
  <si>
    <t>253801001</t>
  </si>
  <si>
    <t>Неисключительные (пользовательские) права на использование программного обеспечения</t>
  </si>
  <si>
    <t>КРАЕВОЕ ГОСУДАРСТВЕННОЕ БЮДЖЕТНОЕ УЧРЕЖДЕНИЕ "ИНФОРМАЦИОННО-ТЕХНОЛОГИЧЕСКИЙ ЦЕНТР ПРИМОРСКОГО КРАЯ"</t>
  </si>
  <si>
    <t>2540202566</t>
  </si>
  <si>
    <t>254001001</t>
  </si>
  <si>
    <t>Оказание услуг по созданию портала Ставропольского края «Доступная среда»
в информационно-телекоммуникационной сети «Интернет» в целях обеспечения в Ставропольском крае доступа  инвалидов и других маломобильных групп населения к информации о доступности приоритетных объектов и услуг в приоритетных сферах жизнедеятельности  для обеспечения государственных нужд Ставропольского края</t>
  </si>
  <si>
    <t>ГОСУДАРСТВЕННОЕ КАЗЕННОЕ УЧРЕЖДЕНИЕ СТАВРОПОЛЬСКОГО КРАЯ "КРАЕВОЙ ЦЕНТР ИНФОРМАЦИОННЫХ ТЕХНОЛОГИЙ"</t>
  </si>
  <si>
    <t>2635805516</t>
  </si>
  <si>
    <t>263501001</t>
  </si>
  <si>
    <t>Передача программного комплекса в промышленную эксплуатацию</t>
  </si>
  <si>
    <t>Хабаровский краевой фонд обязательного медицинского страхования</t>
  </si>
  <si>
    <t>2700000539</t>
  </si>
  <si>
    <t>272101001</t>
  </si>
  <si>
    <t>Сопровождение комплекса
информационных систем «БАРС. Здравоохранение – ТФОМС» (АС ТФОМС)</t>
  </si>
  <si>
    <t>ХАБАРОВСКИЙ КРАЕВОЙ ФОНД ОБЯЗАТЕЛЬНОГО МЕДИЦИНСКОГО СТРАХОВАНИЯ</t>
  </si>
  <si>
    <t>«Оказание услуг по модернизации «Государственной информационной системы «Комплексная информационно-аналитическая система Хабаровского края»</t>
  </si>
  <si>
    <t>МИНИСТЕРСТВО ИНФОРМАЦИОННЫХ ТЕХНОЛОГИЙ  И СВЯЗИ ХАБАРОВСКОГО КРАЯ</t>
  </si>
  <si>
    <t>2721194589</t>
  </si>
  <si>
    <t>Модернизация автоматизированной информационной системы мониторинга на основе имеющегося программного продукта "Барс. Мониторинг"</t>
  </si>
  <si>
    <t>ГОСУДАРСТВЕННОЕ БЮДЖЕТНОЕ УЧРЕЖДЕНИЕ КУЛЬТУРЫ АСТРАХАНСКОЙ ОБЛАСТИ "ФИНАНСОВО-ПРАВОВОЙ ЦЕНТР"</t>
  </si>
  <si>
    <t>3015091824</t>
  </si>
  <si>
    <t>Выполнение работ по созданию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</si>
  <si>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ДЕПАРТАМЕНТ СВЯЗИ И МАССОВЫХ КОММУНИКАЦИЙ ВОРОНЕЖСКОЙ ОБЛАСТИ</t>
  </si>
  <si>
    <t>3664083641</t>
  </si>
  <si>
    <t>366401001</t>
  </si>
  <si>
    <t>Выполнение работ по созданию государственной информационной системы государственной жилищной инспекции Воронежской области</t>
  </si>
  <si>
    <t>Выполнение работ по развитию Регионального сегмента единой федеральной межведомственной системы учета контингента обучающихся по основным и дополнительным общеобразовательным программам и программам среднего профессионального образования Воронежской области</t>
  </si>
  <si>
    <t>расширение функциональных возможностей программного обеспечения «БАРС. Бюджет – Кадры. ГМС» по оценке эффективности и результативности профессиональной служебной деятельности государственных гражданских служащих Правительства Калининградской области.</t>
  </si>
  <si>
    <t>ПРАВИТЕЛЬСТВО КАЛИНИНГРАДСКОЙ ОБЛАСТИ</t>
  </si>
  <si>
    <t>3905015665</t>
  </si>
  <si>
    <t>разработка и внедрение программного обеспечения мониторинга недропользования для нужд Министерства развития инфраструктуры Калининградской области.</t>
  </si>
  <si>
    <t>МИНИСТЕРСТВО РАЗВИТИЯ ИНФРАСТРУКТУРЫ КАЛИНИНГРАДСКОЙ ОБЛАСТИ</t>
  </si>
  <si>
    <t>3905069558</t>
  </si>
  <si>
    <t>Оказание услуги по технической
  поддержке для пользования программным обеспечением 
  (согласно Приложению № 2 к Контракту
  «Техническое задание»)</t>
  </si>
  <si>
    <t>ОБЛАСТНОЕ БЮДЖЕТНОЕ УЧРЕЖДЕНИЕ ЗДРАВООХРАНЕНИЯ "КУРСКИЙ ОБЛАСТНОЙ КЛИНИЧЕСКИЙ ОНКОЛОГИЧЕСКИЙ ДИСПАНСЕР" КОМИТЕТА ЗДРАВООХРАНЕНИЯ КУРСКОЙ ОБЛАСТИ</t>
  </si>
  <si>
    <t>4629017729</t>
  </si>
  <si>
    <t>461101001</t>
  </si>
  <si>
    <t>Приобретение услуг по настройке и
  модернизации системы (согласно Приложению № 2 к Контракту «Техническое
  задание»)</t>
  </si>
  <si>
    <t>Неисключительная лицензия на программное обеспечение мониторинга родовспоможения (ВТР: Родовспоможение (РИСАР))</t>
  </si>
  <si>
    <t>ОБЛАСТНОЕ БЮДЖЕТНОЕ УЧРЕЖДЕНИЕ ЗДРАВООХРАНЕНИЯ "ОБЛАСТНОЙ ПЕРИНАТАЛЬНЫЙ ЦЕНТР"</t>
  </si>
  <si>
    <t>4629021490</t>
  </si>
  <si>
    <t>463201001</t>
  </si>
  <si>
    <t>Оказание услуг по сопровождению информационной системы планирования и учета информационных систем и компонентов информационно-телекоммуникационной инфраструктуры</t>
  </si>
  <si>
    <t>ОБЛАСТНОЕ БЮДЖЕТНОЕ УЧРЕЖДЕНИЕ "ИНФОРМАЦИОННО-ТЕХНИЧЕСКИЙ ЦЕНТР"</t>
  </si>
  <si>
    <t>4823052731</t>
  </si>
  <si>
    <t>482301001</t>
  </si>
  <si>
    <t>работы по созданию и внедрению в Липецкой области информационной системы "Электронное дополнительное образование" и обучение работе с ней</t>
  </si>
  <si>
    <t>УПРАВЛЕНИЕ ОБРАЗОВАНИЯ И НАУКИ ЛИПЕЦКОЙ ОБЛАСТИ</t>
  </si>
  <si>
    <t>Работы по созданию и внедрению в Липецкой области регионального сегмента единой федеральной межведомственной системы учета контингента обучающихся по основным образовательным программам и дополнительным общеобразовательным программампоказателей социально-экономического развития Липецкой области на базе Информационно-аналитической системы администрации Липецкой области.</t>
  </si>
  <si>
    <t>УПРАВЛЕНИЕ ДЕЛАМИ АДМИНИСТРАЦИИ ЛИПЕЦКОЙ ОБЛАСТИ</t>
  </si>
  <si>
    <t>4826024073</t>
  </si>
  <si>
    <t>Услуги по сопровождению регионального сегмента единой федеральной межведомственной системы учёта контингента обучающихся по основным образовательным программам и дополнительным общеобразовательным программам</t>
  </si>
  <si>
    <t>Работы по модернизации информационной системы "Электронный детский сад" и обучение работе с ней.</t>
  </si>
  <si>
    <t>Работы  по модернизации информационной системы  планирования и учета информационных  систем и компонентов информационно-телекоммуникационной инфраструктуры</t>
  </si>
  <si>
    <t>Услуги по сопровождению информационной системы "Электронный детский сад".</t>
  </si>
  <si>
    <t>услуги по сопровождению регионального сегмента  учета контингента обучающихся</t>
  </si>
  <si>
    <t>Выполнение работ по созданию единой региональной системы по управлению автомобильным транспортом и городским наземным электрическим транспортом, осуществляющим регулярную перевозку пассажиров и багажа в Липецкой области (АИС "Управление транспортом")</t>
  </si>
  <si>
    <t>УПРАВЛЕНИЕ ДОРОГ И ТРАНСПОРТА ЛИПЕЦКОЙ ОБЛАСТИ</t>
  </si>
  <si>
    <t>4826056283</t>
  </si>
  <si>
    <t>Оказание услуг по технической и консультационной поддержке комплексной геоинформационной системы "Инвентаризация"</t>
  </si>
  <si>
    <t>ГОСУДАРСТВЕННОЕ БЮДЖЕТНОЕ УЧРЕЖДЕНИЕ МОСКОВСКОЙ ОБЛАСТИ "МОСАВТОДОР"</t>
  </si>
  <si>
    <t>5000001525</t>
  </si>
  <si>
    <t>502401001</t>
  </si>
  <si>
    <t>Оказание услуг по сопровождению информационной системы для обеспечения выполнения государственных функций</t>
  </si>
  <si>
    <t>Государственная жилищная инспекция Нижегородской области</t>
  </si>
  <si>
    <t>5260109993</t>
  </si>
  <si>
    <t>526001001</t>
  </si>
  <si>
    <t>Выполнение работ по созданию автоматизированной информационной системы планирования и контроля дорожных работ (АИС ПКДР)</t>
  </si>
  <si>
    <t>МИНИСТЕРСТВО ТРАНСПОРТА И АВТОМОБИЛЬНЫХ ДОРОГ НИЖЕГОРОДСКОЙ ОБЛАСТИ</t>
  </si>
  <si>
    <t>5260158694</t>
  </si>
  <si>
    <t>526201001</t>
  </si>
  <si>
    <t>25.0</t>
  </si>
  <si>
    <t>ГОСУДАРСТВЕННОЕ БЮДЖЕТНОЕ УЧРЕЖДЕНИЕ ЗДРАВООХРАНЕНИЯ НОВОСИБИРСКОЙ ОБЛАСТИ "ДЕТСКАЯ ГОРОДСКАЯ ПОЛИКЛИНИКА № 1"</t>
  </si>
  <si>
    <t>5402115106</t>
  </si>
  <si>
    <t>540201001</t>
  </si>
  <si>
    <t>Услуги в виде технической поддержки и технических консультаций</t>
  </si>
  <si>
    <t>ГОСУДАРСТВЕННОЕ БЮДЖЕТНОЕ УЧРЕЖДЕНИЕ ЗДРАВООХРАНЕНИЯ НОВОСИБИРСКОЙ ОБЛАСТИ "ГИНЕКОЛОГИЧЕСКАЯ БОЛЬНИЦА № 2"</t>
  </si>
  <si>
    <t>5402118883</t>
  </si>
  <si>
    <t>ГОСУДАРСТВЕННОЕ БЮДЖЕТНОЕ УЧРЕЖДЕНИЕ ЗДРАВООХРАНЕНИЯ НОВОСИБИРСКОЙ ОБЛАСТИ "ГОРОДСКАЯ ПОЛИКЛИНИКА № 24"</t>
  </si>
  <si>
    <t>5404123751</t>
  </si>
  <si>
    <t>540401001</t>
  </si>
  <si>
    <t>63.0</t>
  </si>
  <si>
    <t>ГОСУДАРСТВЕННОЕ БЮДЖЕТНОЕ УЧРЕЖДЕНИЕ ЗДРАВООХРАНЕНИЯ НОВОСИБИРСКОЙ ОБЛАСТИ "НОВОСИБИРСКИЙ ОБЛАСТНОЙ ПРОТИВОТУБЕРКУЛЁЗНЫЙ ДИСПАНСЕР"</t>
  </si>
  <si>
    <t>5406122873</t>
  </si>
  <si>
    <t>541001001</t>
  </si>
  <si>
    <t>Закупка услуг по сопровождению программы для ЭВМ "БАРС.Мониторинг" модуль "БАРС. Мониторинг-Здравоохранение"</t>
  </si>
  <si>
    <t>ГОСУДАРСТВЕННОЕ БЮДЖЕТНОЕ УЧРЕЖДЕНИЕ РОСТОВСКОЙ ОБЛАСТИ "МЕДИЦИНСКИЙ ИНФОРМАЦИОННО-АНАЛИТИЧЕСКИЙ ЦЕНТР"</t>
  </si>
  <si>
    <t>Закупка услуг в области информационных технологий по активации сервиса технического сопровождения информационно-аналитической системы "БАРС.Мониторинг", модуль "БАРС.Мониторинг-Здравоохранения.</t>
  </si>
  <si>
    <t>Оказание услуг по модернизации автоматизированной информационной системы "Электронное образование Рязанской области"</t>
  </si>
  <si>
    <t>МИНИСТЕРСТВО ОБРАЗОВАНИЯ РЯЗАНСКОЙ ОБЛАСТИ</t>
  </si>
  <si>
    <t>6231012766</t>
  </si>
  <si>
    <t>623401001</t>
  </si>
  <si>
    <t>2623101276619000080</t>
  </si>
  <si>
    <t>Услуги по модификации (создание дополнительного модуля) государственной информационной системы Рязанской области в сфере образования "Электронное образование Рязанской области"</t>
  </si>
  <si>
    <t>МИНИСТЕРСТВО ОБРАЗОВАНИЯ И МОЛОДЕЖНОЙ ПОЛИТИКИ РЯЗАНСКОЙ ОБЛАСТИ</t>
  </si>
  <si>
    <t>2623101276619000082</t>
  </si>
  <si>
    <t>Услуги по модификации (расширение функционала) государственной информационной системы Рязанской области в сфере образования "Электронное образование Рязанской области"</t>
  </si>
  <si>
    <t>услуга по развитию, доработке и тиражированию регионального фрагмента ЕГИСЗ Сахалинской области в части ввода в действия функционала автоматизирующего лечебные процессы в учреждениях здравоохранения Сахалинской области</t>
  </si>
  <si>
    <t>ГОСУДАРСТВЕННОЕ БЮДЖЕТНОЕ УЧРЕЖДЕНИЕ ЗДРАВООХРАНЕНИЯ "САХАЛИНСКИЙ ОБЛАСТНОЙ МЕДИЦИНСКИЙ ИНФОРМАЦИОННО-АНАЛИТИЧЕСКИЙ ЦЕНТР"</t>
  </si>
  <si>
    <t>6501144653</t>
  </si>
  <si>
    <t>650101001</t>
  </si>
  <si>
    <t>услуга по созданию единой информационной системы управления лабораторной службой Сахалинской области в рамках регионального сегмента ЕГИСЗ Сахалинской области</t>
  </si>
  <si>
    <t>ГОСУДАРСТВЕННОЕ БЮДЖЕТНОЕ УЧРЕЖДЕНИЯ ЗДРАВООХРАНЕНИЯ "САХАЛИНСКИЙ ОБЛАСТНОЙ МЕДИЦИНСКИЙ ИНФОРМАЦИОННО-АНАЛИТИЧЕСКИЙ ЦЕНТР</t>
  </si>
  <si>
    <t>Услуги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</si>
  <si>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БЮДЖЕТНОЕ УЧРЕЖДЕНИЕ "ЦЕНТР ИНФОРМАЦИОННО-КОММУНИКАЦИОННЫХ ТЕХНОЛОГИЙ"</t>
  </si>
  <si>
    <t>6730071982</t>
  </si>
  <si>
    <t>673001001</t>
  </si>
  <si>
    <t>Акционерное общество  "БАРС Груп"</t>
  </si>
  <si>
    <t>Оказание услуг по сопровождению комплексной информационной системы сбора и обработки информации об образовательных учреждениях Смоленской области</t>
  </si>
  <si>
    <t>СМОЛЕНСКОЕ ОБЛАСТНОЕ ГОСУДАРСТВЕННОЕ АВТОНОМНОЕ УЧРЕЖДЕНИЕ "ЦЕНТР ИНФОРМАЦИОННЫХ ТЕХНОЛОГИЙ"</t>
  </si>
  <si>
    <t>услуги по модернизации комплексной информационной системы сбора и обработки информации об образовательных учреждениях Смоленской области</t>
  </si>
  <si>
    <t>ДЕПАРТАМЕНТ СМОЛЕНСКОЙ ОБЛАСТИ ПО ИНФОРМАЦИОННЫМ ТЕХНОЛОГИЯМ</t>
  </si>
  <si>
    <t>6730075190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</si>
  <si>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количества рабочих мест и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</t>
  </si>
  <si>
    <t>Оказание услуг по модернизации системы мониторинга обеспеченности материально-техническими и кадровыми ресурсами медицинских учреждений Смоленской области с доработкой программного продукта в части расширения функциональных возможностей для обеспечения передачи данных на федеральный уровень с предоставлением прав (лицензий) на доработанный программный продукт с последующим сопровождением.</t>
  </si>
  <si>
    <t>Оказание услуг по внедрению региональной медицинской информационной системы в государственных учреждениях здравоохранения Тверской области, оказывающих первичную медико-санитарную помощь, обеспечению обмена медицинской документацией в форме электронных документов между медицинскими организациями и информационного взаимодействия с Единой государственной информационной системой в сфере здравоохранения, а также федеральными информационными ресурсами</t>
  </si>
  <si>
    <t>МИНИСТЕРСТВО ЗДРАВООХРАНЕНИЯ ТВЕРСКОЙ ОБЛАСТИ</t>
  </si>
  <si>
    <t>6905044950</t>
  </si>
  <si>
    <t>Оказание услуг по внедрению системы контроля действий поставщиков услуг и программного комплекса защиты web - приложений от несанкционированного доступа</t>
  </si>
  <si>
    <t>выполнение работ по разработке дополнительного функционала по интеграции программного обеспечения «БАРС.Бюджет - Бухгалтерия» с системой «АЦК - финансы» для бюджетных и автономных учреждений</t>
  </si>
  <si>
    <t>Департамент финансов Томской области</t>
  </si>
  <si>
    <t>7000000885</t>
  </si>
  <si>
    <t>Финансово-хозяйственное управление Администрации Томской области</t>
  </si>
  <si>
    <t>7000000934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</si>
  <si>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"Электронный бюджет"</t>
  </si>
  <si>
    <t>ФИНАНСОВО-ХОЗЯЙСТВЕННОЕ УПРАВЛЕНИЕ АДМИНИСТРАЦИИ ТОМСКОЙ ОБЛАСТИ</t>
  </si>
  <si>
    <t>Оказание услуг в сфере информационных технологий по эксплуатации программных средств региональной инфраструктуры электронного правительства Томской области в части организации информационного взаимодействия с использованием Модуля учета начислений системы «Электронный бюджет» на территории Томской области (Свойства : в соответствии с тз)</t>
  </si>
  <si>
    <t>Оказание услуг по сопровождению автоматизированной информационно-аналитической системы "БАРС.Мониторинг" модуль "БАРС.Мониторинг-Медицинское страхование"</t>
  </si>
  <si>
    <t>Услуги по сбору информации из одного или нескольких источников для наполнения баз данных</t>
  </si>
  <si>
    <t>оказание услуг по поддержанию и восстановлению функциональных и пользовательских характеристик оборудования и программного обеспечения Центра обработки данных</t>
  </si>
  <si>
    <t>ОБЛАСТНОЕ ГОСУДАРСТВЕННОЕ БЮДЖЕТНОЕ УЧРЕЖДЕНИЕ ЗДРАВООХРАНЕНИЯ "БЮРО МЕДИЦИНСКОЙ СТАТИСТИКИ"</t>
  </si>
  <si>
    <t>7017054913</t>
  </si>
  <si>
    <t>Оказание услуг по внедрению системы защиты информации и подготовке к аттестации по требованиям безопасности информации РЕГИСО</t>
  </si>
  <si>
    <t>ГОСУДАРСТВЕННОЕ КАЗЕННОЕ УЧРЕЖДЕНИЕ ТЮМЕНСКОЙ ОБЛАСТИ "ЦЕНТР ИНФОРМАЦИОННЫХ ТЕХНОЛОГИЙ ТЮМЕНСКОЙ ОБЛАСТИ"</t>
  </si>
  <si>
    <t>7202190205</t>
  </si>
  <si>
    <t>720301001</t>
  </si>
  <si>
    <t>выполнение работ по модернизации информационной системы «Контингент учащихся» Тюменской области</t>
  </si>
  <si>
    <t>ДЕПАРТАМЕНТ ИНФОРМАТИЗАЦИИ ТЮМЕНСКОЙ ОБЛАСТИ</t>
  </si>
  <si>
    <t>7204155090</t>
  </si>
  <si>
    <t>Оказание услуг по сопровождению региональных информационных систем в сфере образования Тюменской области</t>
  </si>
  <si>
    <t>Акционерное общество «БАРС Груп» (АО «БАРС Груп»)</t>
  </si>
  <si>
    <t>Акционерное общество «Барс Груп»</t>
  </si>
  <si>
    <t>Оказание услуги по модернизации автоматизированной системы
оперативного мониторинга социально-экономического развития Челябинской области</t>
  </si>
  <si>
    <t>Министерство информационных технологий и связи Челябинской области</t>
  </si>
  <si>
    <t>7451310939</t>
  </si>
  <si>
    <t>Оказание услуги по интеграции информационно-аналитической
системы мониторинга жилищного фонда Челябинской области с Единой системой
идентификации и аутентификации в инфраструктуре, обеспечивающей
информационно-технологическое взаимодействие информационных систем,
используемых для предоставления государственных и муниципальных услуг в
электронной форме</t>
  </si>
  <si>
    <t>МИНИСТЕРСТВО ИНФОРМАЦИОННЫХ ТЕХНОЛОГИЙ И СВЯЗИ ЧЕЛЯБИНСКОЙ ОБЛАСТИ</t>
  </si>
  <si>
    <t>Оказание услуги по модернизации информационно - аналитической системы мониторинга
жилищного фонда Челябинской области с целью интеграции с Государственной
информационной системой жилищно-коммунального хозяйства и единой
автоматизированной информационной системой «Обращения граждан» Правительства
Челябинской области, органов исполнительной власти Челябинской области и
органов местного самоуправления Челябинской области»</t>
  </si>
  <si>
    <t>оказание услуги по расширению функциональных возможностей региональной медицинской информационной системы Челябинской области во взаимосвязи с информационными системами регионального и федерального сегментов единой государственной информационной системы в сфере здравоохранения в 2018 году для нужд медицинских организаций Челябинской области оказывающих первичную медико-санитарную помощь</t>
  </si>
  <si>
    <t>МИНИСТЕРСТВО ЗДРАВООХРАНЕНИЯ ЧЕЛЯБИНСКОЙ ОБЛАСТИ</t>
  </si>
  <si>
    <t>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</t>
  </si>
  <si>
    <t>Оказание услуги по расширению функциональных возможностей региональной медицинской информационной системы Челябинской области в 2018 году для нужд медицинских организаций Челябинской области оказывающих первичную медико-санитарную помощь
МБУЗ «Детская городская клиническая поликлиника №9» г. Челябинск</t>
  </si>
  <si>
    <t>ГОСУДАРСТВЕННОЕ БЮДЖЕТНОЕ УЧРЕЖДЕНИЕ ГОРОДА МОСКВЫ "ИНФОРМАЦИОННЫЙ ГОРОД"</t>
  </si>
  <si>
    <t>7701356086</t>
  </si>
  <si>
    <t>770101001</t>
  </si>
  <si>
    <t>АО "БАРС ГРУП"</t>
  </si>
  <si>
    <t>ГОСУДАРСТВЕННОЕ КАЗЕННОЕ УЧРЕЖДЕНИЕ ГОРОДА МОСКВЫ "ИНФОРМАЦИОННЫЙ ГОРОД"</t>
  </si>
  <si>
    <t>770301001</t>
  </si>
  <si>
    <t>Оказание услуг по модернизации модуля "Барс. Мониторинг-Здравоохранение"</t>
  </si>
  <si>
    <t>МЛН УСЛ ЕД</t>
  </si>
  <si>
    <t>ГОСУДАРСТВЕННОЕ БЮДЖЕТНОЕ УЧРЕЖДЕНИЕ ЗДРАВООХРАНЕНИЯ МОСКОВСКОЙ ОБЛАСТИ "МОСКОВСКИЙ ОБЛАСТНОЙ МЕДИЦИНСКИЙ ИНФОРМАЦИОННО-АНАЛИТИЧЕСКИЙ ЦЕНТР"</t>
  </si>
  <si>
    <t>7702404293</t>
  </si>
  <si>
    <t>770201001</t>
  </si>
  <si>
    <t>ДЕПАРТАМЕНТ СТРОИТЕЛЬСТВА ГОРОДА МОСКВЫ</t>
  </si>
  <si>
    <t>Услуги, связанные с научными исследованиями и экспериментальными разработками в области технических наук</t>
  </si>
  <si>
    <t>73.10.13.000</t>
  </si>
  <si>
    <t>Департамент информационных технологий города Москвы</t>
  </si>
  <si>
    <t>7710878000</t>
  </si>
  <si>
    <t>ДЕПАРТАМЕНТ ИНФОРМАЦИОННЫХ ТЕХНОЛОГИЙ ГОРОДА МОСКВЫ</t>
  </si>
  <si>
    <t>Оказание услуг по сопровождению Информационно-аналитической системы сбора, консолидации и сдачи бюджетной отчетности Департамента социального развития Ханты-Мансийского автономного округа – Югры (БАРС.Бюджет-Отчетность) в 2015 году</t>
  </si>
  <si>
    <t>ДЕПАРТАМЕНТ СОЦИАЛЬНОГО РАЗВИТИЯ ХАНТЫ-МАНСИЙСКОГО АВТОНОМНОГО ОКРУГА - ЮГРЫ</t>
  </si>
  <si>
    <t>8601009644</t>
  </si>
  <si>
    <t>860101001</t>
  </si>
  <si>
    <t>Ханты-Мансийский автономный округ - Югра</t>
  </si>
  <si>
    <t>Внедрение  программного обеспечения</t>
  </si>
  <si>
    <t>ДЕПАРТАМЕНТ ИНФОРМАЦИОННЫХ ТЕХНОЛОГИЙ И ЦИФРОВОГО РАЗВИТИЯ ХАНТЫ-МАНСИЙСКОГО АВТОНОМНОГО ОКРУГА - ЮГРЫ</t>
  </si>
  <si>
    <t>8601041920</t>
  </si>
  <si>
    <t>Оказание услуг по развитию информационно-аналитической системы природопользования и охраны окружающей среды территориального уровня в части создания функционала подсистемы мобильного клиента</t>
  </si>
  <si>
    <t>ГОСУДАРСТВЕННОЕ КАЗЁННОЕ УЧРЕЖДЕНИЕ "РЕСУРСЫ ЯМАЛА"</t>
  </si>
  <si>
    <t>8901010785</t>
  </si>
  <si>
    <t>Выполнение работ по модернизации существующей информационной системы и созданию единой информационно-аналитической системы Ситуационного центра Губернатора Ямало-Ненецкого автономного округа</t>
  </si>
  <si>
    <t>ГОСУДАРСТВЕННОЕ КАЗЁННОЕ УЧРЕЖДЕНИЕ "УПРАВЛЕНИЕ ПО ОБЕСПЕЧЕНИЮ ДЕЯТЕЛЬНОСТИ СИТУАЦИОННОГО ЦЕНТРА ГУБЕРНАТОРА ЯМАЛО-НЕНЕЦКОГО АВТОНОМНОГО ОКРУГА"</t>
  </si>
  <si>
    <t>8901026048</t>
  </si>
  <si>
    <t>Гарантированная поддержка ПК "БАРС-бюджет"</t>
  </si>
  <si>
    <t>1012.5</t>
  </si>
  <si>
    <t>Гарантированная поддержка программного комплекса "БАРС- бюджет"</t>
  </si>
  <si>
    <t>934.5</t>
  </si>
  <si>
    <t>Гарантированная поддержка программного комплекса "БАРС-бюджет"</t>
  </si>
  <si>
    <t>ч</t>
  </si>
  <si>
    <t>311.5</t>
  </si>
  <si>
    <t>оказание услуг по модернизации и сопровождению 
программы для ЭВМ «БАРС.Муниципалитет» 
модуль «БАРС.Муниципалитет-Электронная Похозяйственная Книга»</t>
  </si>
  <si>
    <t>МЭРИЯ ГОРОДА ГРОЗНОГО</t>
  </si>
  <si>
    <t>2014000452</t>
  </si>
  <si>
    <t>Оказание услуги по гарантированной поддержке программного продукта "Реестр муниципальных служащих"</t>
  </si>
  <si>
    <t>АДМИНИСТРАЦИЯ ГОРОДА ИВАНОВА</t>
  </si>
  <si>
    <t>3728012487</t>
  </si>
  <si>
    <t>370201001</t>
  </si>
  <si>
    <t>создание и внедрение системы «Электронная Похозяйственная Книга»</t>
  </si>
  <si>
    <t>Базы данных и информационно-поисковые полнотекстовые системы</t>
  </si>
  <si>
    <t>МУНИЦИПАЛЬНОЕ КАЗЕННОЕ УЧРЕЖДЕНИЕ "ПРОИЗВОДСТВЕННО-ТЕХНИЧЕСКОЕ УПРАВЛЕНИЕ ПО ОБЕСПЕЧЕНИЮ ДЕЯТЕЛЬНОСТИ ОРГАНОВ МЕСТНОГО САМОУПРАВЛЕНИЯ МО "ТЫМОВСКИЙ ГОРОДСКОЙ ОКРУГ""</t>
  </si>
  <si>
    <t>6517008078</t>
  </si>
  <si>
    <t>651701001</t>
  </si>
  <si>
    <t>Оказание услуг по сопровождению автоматизированной информационной системы "БАРС. Электронная школа"</t>
  </si>
  <si>
    <t>муниципальное казенное учреждение "Информационно-методический центр"</t>
  </si>
  <si>
    <t>8602003290</t>
  </si>
  <si>
    <t>860201001</t>
  </si>
  <si>
    <t>Bars</t>
  </si>
  <si>
    <t>Оказание услуг по осуществлению деятельности по выпуску, выдаче и обслуживанию универсальных электронных карт на территории Пензенской области</t>
  </si>
  <si>
    <t>72.30.21.000</t>
  </si>
  <si>
    <t>Услуги, непосредственно связанные с обработкой данных</t>
  </si>
  <si>
    <t>Управление информатизации Пензенской области</t>
  </si>
  <si>
    <t>5836013428</t>
  </si>
  <si>
    <t>583601001</t>
  </si>
  <si>
    <t>ОТКРЫТОЕ АКЦИОНЕРНОЕ ОБЩЕСТВО "ОПЕРАТОР ЭЛЕКТРОННОГО ПРАВИТЕЛЬСТВА"</t>
  </si>
  <si>
    <t>5836646090</t>
  </si>
  <si>
    <t>583701001</t>
  </si>
  <si>
    <t>Оказание услуг по разработке и внедрению дополнительного программного обеспечения для компонентов регионального фрагмента ЕГИСЗ Пензенской области</t>
  </si>
  <si>
    <t>государственное бюджетное учреждение здравоохранения Пензенской области "Пензенский областной медицинский информационно-аналитический центр"</t>
  </si>
  <si>
    <t>5836013467</t>
  </si>
  <si>
    <t>583401001</t>
  </si>
  <si>
    <t>"Оператор Электронного Правительства"</t>
  </si>
  <si>
    <t>Оказание услуги по разработке учебно-методических материалов по порядку формирования реестров оказанных услуг в Территориальный фонд обязательного медицинского страхования Пензенской области</t>
  </si>
  <si>
    <t>36.63.74.119</t>
  </si>
  <si>
    <t>Пособия учебно-наглядные для обучения прочим профессиям, кроме печатных</t>
  </si>
  <si>
    <t>Федеральное казенное учреждение "Войсковая часть 45108"</t>
  </si>
  <si>
    <t>5819003660</t>
  </si>
  <si>
    <t>580301001</t>
  </si>
  <si>
    <t>Открытое акционерное общество "Оператор электронного правительства"</t>
  </si>
  <si>
    <t>Оказание услуги по сопровождению подсистемы "Управления взаиморасчетами за оказанную медицинскую услугу" регионального фрагмента единой государственной системы здравоохранения Пензенской области для формирования реестров оказанных услуг в Территориальный фонд обязательного медицинского страхования Пензенской области</t>
  </si>
  <si>
    <t>Оказание услуг по сопровождению подсистемы «Управления взаиморасчетами за оказанную медицинскую услугу» регионального фрагмента единой государственной системы здравоохранения Пензенской области</t>
  </si>
  <si>
    <t>ФЕДЕРАЛЬНОЕ КАЗЕННОЕ УЧРЕЖДЕНИЕ "ВОЙСКОВАЯ ЧАСТЬ 45108"</t>
  </si>
  <si>
    <t>АКЦИОНЕРНОЕ ОБЩЕСТВО "ОПЕРАТОР ЭЛЕКТРОННОГО ПРАВИТЕЛЬСТВА"</t>
  </si>
  <si>
    <t>Поставка и внедрение медицинской информационной системы, обеспечивающей возможность выгрузки реестров счетов за оказанную медицинскую помощь в рамках ОМС для нужд филиала №3 ФГКУ "428 ВГ" Минобороны России</t>
  </si>
  <si>
    <t>ФЕДЕРАЛЬНОЕ ГОСУДАРСТВЕННОЕ КАЗЕННОЕ УЧРЕЖДЕНИЕ "428 ВОЕННЫЙ ГОСПИТАЛЬ" МИНИСТЕРСТВА ОБОРОНЫ РОССИЙСКОЙ ФЕДЕРАЦИИ</t>
  </si>
  <si>
    <t>6452113882</t>
  </si>
  <si>
    <t>645201001</t>
  </si>
  <si>
    <t>"Оператор электронного правительства"</t>
  </si>
  <si>
    <t>Услуги по обновлению ФТМИС (Федеральная типовая медицинская информационная система) для работы в системе ОМС</t>
  </si>
  <si>
    <t>Акционерное общество "Оператор электронного правительства"</t>
  </si>
  <si>
    <t>Выпуск квалифицированных сертификатов ключа проверки электронных подписей для медицинского персонала</t>
  </si>
  <si>
    <t>ГОСУДАРСТВЕННОЕ БЮДЖЕТНОЕ УЧРЕЖДЕНИЕ ЗДРАВООХРАНЕНИЯ "КАМЕНСКАЯ МЕЖРАЙОННАЯ БОЛЬНИЦА"</t>
  </si>
  <si>
    <t>5802101281</t>
  </si>
  <si>
    <t>580201001</t>
  </si>
  <si>
    <t>ГОСУДАРСТВЕННОЕ БЮДЖЕТНОЕ УЧРЕЖДЕНИЕ ЗДРАВООХРАНЕНИЯ "КУЗНЕЦКАЯ МЕЖРАЙОННАЯ СТОМАТОЛОГИЧЕСКАЯ ПОЛИКЛИНИКА"</t>
  </si>
  <si>
    <t>5803007683</t>
  </si>
  <si>
    <t>ГОСУДАРСТВЕННОЕ БЮДЖЕТНОЕ УЧРЕЖДЕНИЕ ЗДРАВООХРАНЕНИЯ "КУЗНЕЦКАЯ МЕЖРАЙОННАЯ ДЕТСКАЯ БОЛЬНИЦА"</t>
  </si>
  <si>
    <t>5803015684</t>
  </si>
  <si>
    <t>Оказание услуг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</si>
  <si>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"БАШМАКОВСКАЯ РАЙОННАЯ БОЛЬНИЦА"</t>
  </si>
  <si>
    <t>5806002203</t>
  </si>
  <si>
    <t>580601001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</si>
  <si>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года, за раб место</t>
  </si>
  <si>
    <t>ГОСУДАРСТВЕННОЕ БЮДЖЕТНОЕ УЧРЕЖДЕНИЕ ЗДРАВООХРАНЕНИЯ "БЕССОНОВСКАЯ РАЙОННАЯ БОЛЬНИЦА"</t>
  </si>
  <si>
    <t>5809012707</t>
  </si>
  <si>
    <t>580901001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</si>
  <si>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 2016 году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</si>
  <si>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 2017 году</t>
  </si>
  <si>
    <t>ОАО «Оператор электронного правительства»</t>
  </si>
  <si>
    <t>51</t>
  </si>
  <si>
    <t>ГОСУДАРСТВЕННОЕ БЮДЖЕТНОЕ УЧРЕЖДЕНИЕ ЗДРАВООХРАНЕНИЯ "БЕЛИНСКАЯ РАЙОННАЯ БОЛЬНИЦА"</t>
  </si>
  <si>
    <t>5810001347</t>
  </si>
  <si>
    <t>581001001</t>
  </si>
  <si>
    <t>ГОСУДАРСТВЕННОЕ БЮДЖЕТНОЕ УЧРЕЖДЕНИЕ ЗДРАВООХРАНЕНИЯ "ГОРОДИЩЕНСКАЯ РАЙОННАЯ БОЛЬНИЦА"</t>
  </si>
  <si>
    <t>5812005837</t>
  </si>
  <si>
    <t>581201001</t>
  </si>
  <si>
    <t>Сопровождение подсистемы ЕГИСЗ</t>
  </si>
  <si>
    <t>ГОСУДАРСТВЕННОЕ БЮДЖЕТНОЕ УЧРЕЖДЕНИЕ ЗДРАВООХРАНЕНИЯ "ЗЕМЕТЧИНСКАЯ РАЙОННАЯ БОЛЬНИЦА"</t>
  </si>
  <si>
    <t>5813000895</t>
  </si>
  <si>
    <t>581301001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</si>
  <si>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в 2019 году</t>
  </si>
  <si>
    <t>41</t>
  </si>
  <si>
    <t>60</t>
  </si>
  <si>
    <t>ГОСУДАРСТВЕННОЕ БЮДЖЕТНОЕ УЧРЕЖДЕНИЕ ЗДРАВООХРАНЕНИЯ "КОЛЫШЛЕЙСКАЯ РАЙОННАЯ БОЛЬНИЦА"</t>
  </si>
  <si>
    <t>5817000600</t>
  </si>
  <si>
    <t>581701001</t>
  </si>
  <si>
    <t>Оказание услуг по сопровождению подсистемы "Управление взаиморасчетами за оказанную медицинскую помощь" регионального фрагмента ЕГИСЗ Пензенской области во втором полугодии 2015года</t>
  </si>
  <si>
    <t>ГОСУДАРСТВЕННОЕ БЮДЖЕТНОЕ УЧРЕЖДЕНИЕ ЗДРАВООХРАНЕНИЯ "ПЕНЗЕНСКАЯ РАЙОННАЯ БОЛЬНИЦА"</t>
  </si>
  <si>
    <t>5818003709</t>
  </si>
  <si>
    <t>581801001</t>
  </si>
  <si>
    <t>Оказание услуг по сопровождению подсистемы «Управление
взаиморасчетами за оказанную медицинскую помощь» регионального фрагмента ЕГИСЗ
Пензенской области для нужд ГБУЗ «Пензенская РБ» в 2017г.</t>
  </si>
  <si>
    <t>АО "Оператор электронного правительства"</t>
  </si>
  <si>
    <t>Оказание услуг по сопровождению подсистемы "Управление взаимозачетами за оказанную медицинскую помощь" регионального фрагмента ЕГИСЗ Пензенской области для нужд ГБУЗ "Пензенская РБ"</t>
  </si>
  <si>
    <t>государственное бюджетное учреждение здравоохранения "Пензенская районная больница"</t>
  </si>
  <si>
    <t>ГОСУДАРСТВЕННОЕ БЮДЖЕТНОЕ УЧРЕЖДЕНИЕ ЗДРАВООХРАНЕНИЯ "КУЗНЕЦКАЯ МЕЖРАЙОННАЯ БОЛЬНИЦА"</t>
  </si>
  <si>
    <t>5819001736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</si>
  <si>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"Создание единого цифрового контура в здравоохранении на основе государственной информационной системы в сфере здравоохранения Пензенской области" в 2019 году.</t>
  </si>
  <si>
    <t>ГОСУДАРСТВЕННОЕ БЮДЖЕТНОЕ УЧРЕЖДЕНИЕ ЗДРАВООХРАНЕНИЯ "ЛОПАТИНСКАЯ УЧАСТКОВАЯ БОЛЬНИЦА"</t>
  </si>
  <si>
    <t>5820001145</t>
  </si>
  <si>
    <t>582001001</t>
  </si>
  <si>
    <t>ГОСУДАРСТВЕННОЕ БЮДЖЕТНОЕ УЧРЕЖДЕНИЕ ЗДРАВООХРАНЕНИЯ "ЛУНИНСКАЯ РАЙОННАЯ БОЛЬНИЦА"</t>
  </si>
  <si>
    <t>5821001123</t>
  </si>
  <si>
    <t>582101001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</si>
  <si>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</si>
  <si>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"МОКШАНСКАЯ РАЙОННАЯ БОЛЬНИЦА"</t>
  </si>
  <si>
    <t>5823004088</t>
  </si>
  <si>
    <t>582301001</t>
  </si>
  <si>
    <t>Оказания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(1 р.м.)</t>
  </si>
  <si>
    <t>55</t>
  </si>
  <si>
    <t>ГОСУДАРСТВЕННОЕ БЮДЖЕТНОЕ УЧРЕЖДЕНИЕ ЗДРАВООХРАНЕНИЯ "НИКОЛЬСКАЯ РАЙОННАЯ БОЛЬНИЦА"</t>
  </si>
  <si>
    <t>5826100150</t>
  </si>
  <si>
    <t>582601001</t>
  </si>
  <si>
    <t>Оказание услуг по сопровождению подсистемы " Управление взаиморвсчетами за оказанную медицинскую помощь" регионального фрагмента единой государственной информационной системы здравоохранения Пензенской области в 2016 году</t>
  </si>
  <si>
    <t>ГОСУДАРСТВЕННОЕ БЮДЖЕТНОЕ УЧРЕЖДЕНИЕ ЗДРАВООХРАНЕНИЯ "НИЖНЕЛОМОВСКАЯ МЕЖРАЙОННАЯ БОЛЬНИЦА"</t>
  </si>
  <si>
    <t>5827001659</t>
  </si>
  <si>
    <t>582701001</t>
  </si>
  <si>
    <t>159</t>
  </si>
  <si>
    <t>ГОСУДАРСТВЕННОЕ БЮДЖЕТНОЕ УЧРЕЖДЕНИЕ ЗДРАВООХРАНЕНИЯ "СЕРДОБСКАЯ МЕЖРАЙОННАЯ БОЛЬНИЦА ИМ. А.И. НАСТИНА"</t>
  </si>
  <si>
    <t>5830000535</t>
  </si>
  <si>
    <t>580501001</t>
  </si>
  <si>
    <t>ГОСУДАРСТВЕННОЕ БЮДЖЕТНОЕ УЧРЕЖДЕНИЕ ЗДРАВООХРАНЕНИЯ "ТАМАЛИНСКАЯ УЧАСТКОВАЯ БОЛЬНИЦА"</t>
  </si>
  <si>
    <t>5832000604</t>
  </si>
  <si>
    <t>583201001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</si>
  <si>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 во втором полугодии 2015 года</t>
  </si>
  <si>
    <t>ГОСУДАРСТВЕННОЕ БЮДЖЕТНОЕ УЧРЕЖДЕНИЕ ЗДРАВООХРАНЕНИЯ "ПЕНЗЕНСКАЯ ГОРОДСКАЯ КЛИНИЧЕСКАЯ БОЛЬНИЦА № 4"</t>
  </si>
  <si>
    <t>5834011030</t>
  </si>
  <si>
    <t>Оказание услуг по сопровождению подсистемы Управление взаиморасчетами за оказанную медицинскую помощь регионального фрагмента ЕГИСЗ Пензенской области в 2016 году</t>
  </si>
  <si>
    <t>государственное бюджетное учреждение здравоохранения "Клиническая больница № 4"</t>
  </si>
  <si>
    <t>ГОСУДАРСТВЕННОЕ БЮДЖЕТНОЕ УЧРЕЖДЕНИЕ ЗДРАВООХРАНЕНИЯ "КЛИНИЧЕСКАЯ БОЛЬНИЦА № 4"</t>
  </si>
  <si>
    <t>Оказание услуг по сопровождению подсистемы «Управление взаиморасчетами за оказанную медицинскую помощь» регионального фрагмента ЕГИСЗ Пензенской области</t>
  </si>
  <si>
    <t>ГОСУДАРСТВЕННОЕ БЮДЖЕТНОЕ УЧРЕЖДЕНИЕ ЗДРАВООХРАНЕНИЯ "ПЕНЗЕНСКИЙ ОБЛАСТНОЙ ГОСПИТАЛЬ ДЛЯ ВЕТЕРАНОВ ВОЙН"</t>
  </si>
  <si>
    <t>5834011915</t>
  </si>
  <si>
    <t>583501001</t>
  </si>
  <si>
    <t>37</t>
  </si>
  <si>
    <t>Оказание услуг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(СМЭВ).</t>
  </si>
  <si>
    <t>ТЕРРИТОРИАЛЬНЫЙ ФОНД ОБЯЗАТЕЛЬНОГО МЕДИЦИНСКОГО СТРАХОВАНИЯ ПЕНЗЕНСКОЙ ОБЛАСТИ</t>
  </si>
  <si>
    <t>5835004660</t>
  </si>
  <si>
    <t>Услуги по техническому обслуживанию подключения к региональной инфраструктуре электронного Правительства Пензенской области (РИЭП) и системе межведомственного электронного взаимодействия (СМЭВ)</t>
  </si>
  <si>
    <t>ГОСУДАРСТВЕННОЕ БЮДЖЕТНОЕ УЧРЕЖДЕНИЕ ЗДРАВООХРАНЕНИЯ "КЛИНИЧЕСКАЯ БОЛЬНИЦА № 5"</t>
  </si>
  <si>
    <t>5835034753</t>
  </si>
  <si>
    <t>ГОСУДАРСТВЕННОЕ БЮДЖЕТНОЕ УЧРЕЖДЕНИЕ ЗДРАВООХРАНЕНИЯ "ОБЛАСТНАЯ НАРКОЛОГИЧЕСКАЯ БОЛЬНИЦА"</t>
  </si>
  <si>
    <t>5835040860</t>
  </si>
  <si>
    <t>оказание услуг по сопровождению подсистемы «Управление взаиморасчетами за оказанную медицинскую помощь» регионального фрагмента единой государственной информационной системы здравоохранения Пензенской области 1 раб. место</t>
  </si>
  <si>
    <t>ГОСУДАРСТВЕННОЕ БЮДЖЕТНОЕ УЧРЕЖДЕНИЕ ЗДРАВООХРАНЕНИЯ "ГОРОДСКАЯ ДЕТСКАЯ ПОЛИКЛИНИКА"</t>
  </si>
  <si>
    <t>5835064204</t>
  </si>
  <si>
    <t>ОКАЗАНИЕ УСЛУГ ПО СОПРОВОЖДЕНИЮ ПОДСИСТЕМЫ УПРАВЛЕНИЕ ВЗАИМОРАСЧЕТАМИ ЗА ОКАЗАННУЮ МЕДИЦИНСКУЮ ПОМОЩЬ РЕГИОНАЛЬНОГО ФРАГМЕНТА ЕДИНОЙ ГОСУДАРСТВЕННОЙ ИНФОРМАЦИОННОЙ СИСТЕМЫ ЗДРАВООХРАНЕНИЯ ПЕНЗЕНСКОЙ ОБЛАСТИ</t>
  </si>
  <si>
    <t>Оказание услуг по интеграции медицинской информационной системы и системы мониторинга проведения медицинских осмотров несовершеннолетних, в том числе при поступлении в образовательные учреждения и в период обучения в них</t>
  </si>
  <si>
    <t>ГОСУДАРСТВЕННОЕ БЮДЖЕТНОЕ УЧРЕЖДЕНИЕ ЗДРАВООХРАНЕНИЯ "ПЕНЗЕНСКИЙ ОБЛАСТНОЙ ЦЕНТР МЕДИЦИНСКОЙ ПРОФИЛАКТИКИ"</t>
  </si>
  <si>
    <t>5835108606</t>
  </si>
  <si>
    <t>ГОСУДАРСТВЕННОЕ БЮДЖЕТНОЕ  УЧРЕЖДЕНИЕ ЗДРАВООХРАНЕНИЯ "ПЕНЗЕНСКАЯ ОБЛАСТНАЯ ДЕТСКАЯ КЛИНИЧЕСКАЯ БОЛЬНИЦА ИМ. Н.Ф. ФИЛАТОВА"</t>
  </si>
  <si>
    <t>5836011734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</si>
  <si>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социальной защиты населения Пензенской области</t>
  </si>
  <si>
    <t>МИНИСТЕРСТВО ТРУДА, СОЦИАЛЬНОЙ ЗАЩИТЫ И ДЕМОГРАФИИ ПЕНЗЕНСКОЙ ОБЛАСТИ</t>
  </si>
  <si>
    <t>5836013499</t>
  </si>
  <si>
    <t>Оказание услуг по технической поддержке информационной системы "Электронный социальный регистр населения Пензенской области" Министерства труда, социальной защиты и демографии Пензенской области и органов защиты населения в Пензенской области</t>
  </si>
  <si>
    <t>Техническое сопровождение системы</t>
  </si>
  <si>
    <t>Услуги по сопровождению подсистемы "Управление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</si>
  <si>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М</t>
  </si>
  <si>
    <t>ГОСУДАРСТВЕННОЕ БЮДЖЕТНОЕ УЧРЕЖДЕНИЕ ЗДРАВООХРАНЕНИЯ "ПЕНЗЕНСКИЙ ГОРОДСКОЙ РОДИЛЬНЫЙ ДОМ"</t>
  </si>
  <si>
    <t>5836200160</t>
  </si>
  <si>
    <t>121</t>
  </si>
  <si>
    <t>ГОСУДАРСТВЕННОЕ БЮДЖЕТНОЕ УЧРЕЖДЕНИЕ ЗДРАВООХРАНЕНИЯ "ГОРОДСКАЯ ПОЛИКЛИНИКА"</t>
  </si>
  <si>
    <t>5836200690</t>
  </si>
  <si>
    <t>ГОСУДАРСТВЕННОЕ БЮДЖЕТНОЕ УЧРЕЖДЕНИЕ ЗДРАВООХРАНЕНИЯ "ОБЛАСТНОЙ ВРАЧЕБНО-ФИЗКУЛЬТУРНЫЙ ДИСПАНСЕР"</t>
  </si>
  <si>
    <t>5836680615</t>
  </si>
  <si>
    <t>68</t>
  </si>
  <si>
    <t>ГОСУДАРСТВЕННОЕ БЮДЖЕТНОЕ УЧРЕЖДЕНИЕ ЗДРАВООХРАНЕНИЯ "ПЕНЗЕНСКАЯ ОБЛАСТНАЯ ТУБЕРКУЛЕЗНАЯ БОЛЬНИЦА"</t>
  </si>
  <si>
    <t>5837004708</t>
  </si>
  <si>
    <t>ГОСУДАРСТВЕННОЕ БЮДЖЕТНОЕ УЧРЕЖДЕНИЕ ЗДРАВООХРАНЕНИЯ "ОБЛАСТНАЯ ПСИХИАТРИЧЕСКАЯ БОЛЬНИЦА ИМ. К.Р. ЕВГРАФОВА"</t>
  </si>
  <si>
    <t>5837007970</t>
  </si>
  <si>
    <t>оказание услуг по сопровождению подсистемы " Управление взаиморасчетами за оказанную медицинскую помощь" регионального фрагмента единой государственной информационной системы здравоохранения Пензенской области</t>
  </si>
  <si>
    <t>ГОСУДАРСТВЕННОЕ БЮДЖЕТНОЕ УЧРЕЖДЕНИЕ ЗДРАВООХРАНЕНИЯ "ПЕНЗЕНСКАЯ ОБЛАСТНАЯ ОФТАЛЬМОЛОГИЧЕСКАЯ БОЛЬНИЦА"</t>
  </si>
  <si>
    <t>5837008558</t>
  </si>
  <si>
    <t>ОКАЗАНИЕ УСЛУГ ПО СОПРОВОЖДЕНИЮ ПОДСИСТЕМЫ
«УПРАВЛЕНИЕ ВЗАИМОРАСЧЕТАМИ ЗА ОКАЗАННУЮ МЕДИЦИНСКУЮ ПОМОЩЬ» РЕГИОНАЛЬНОГО
ФРАГМЕНТА ЕДИНОЙ ГОСУДАРСТВЕННОЙ ИНФОРМАЦИОННОЙ СИСТЕМЫ ЗДРАВООХРАНЕНИЯ
ПЕНЗЕНСКОЙ ОБЛАСТИ</t>
  </si>
  <si>
    <t>58.29.31.000</t>
  </si>
  <si>
    <t>Обеспечение программное системное для загрузки</t>
  </si>
  <si>
    <t>Открытое акционерное общество «Оператор электронного правительства»</t>
  </si>
  <si>
    <t>14</t>
  </si>
  <si>
    <t>104</t>
  </si>
  <si>
    <t>ГОСУДАРСТВЕННОЕ БЮДЖЕТНОЕ УЧРЕЖДЕНИЕ ЗДРАВООХРАНЕНИЯ "ПЕНЗЕНСКИЙ ОБЛАСТНОЙ КЛИНИЧЕСКИЙ ЦЕНТР СПЕЦИАЛИЗИРОВАННЫХ ВИДОВ МЕДИЦИНСКОЙ ПОМОЩИ"</t>
  </si>
  <si>
    <t>5837027215</t>
  </si>
  <si>
    <t>ГОСУДАРСТВЕННОЕ АВТОНОМНОЕ УЧРЕЖДЕНИЕ ЯРОСЛАВСКОЙ ОБЛАСТИ "МНОГОФУНКЦИОНАЛЬНЫЙ ЦЕНТР ПРЕДОСТАВЛЕНИЯ ГОСУДАРСТВЕННЫХ И МУНИЦИПАЛЬНЫХ УСЛУГ"</t>
  </si>
  <si>
    <t>7604157656</t>
  </si>
  <si>
    <t>760601001</t>
  </si>
  <si>
    <t>Оказание услуг по изготовлению ключей электронно-цифровых подписей.</t>
  </si>
  <si>
    <t>АДМИНИСТРАЦИЯ НИКОЛЬСКОГО РАЙОНА ПЕНЗЕНСКОЙ ОБЛАСТИ</t>
  </si>
  <si>
    <t>5826102083</t>
  </si>
  <si>
    <t>Оказание услуг по выпуску квалифицированных сертификатов ключа проверки электронных подписей для медицинского персонала в рамках реализации регионального проекта «Создание единого цифрового контура в здравоохранении на основе государственной информационной системы в сфере здравоохранения Пензенской области» 
в 2019 году</t>
  </si>
  <si>
    <t>ГОСУДАРСТВЕННОЕ БЮДЖЕТНОЕ УЧРЕЖДЕНИЕ ЗДРАВООХРАНЕНИЯ "ШЕМЫШЕЙСКАЯ УЧАСТКОВАЯ БОЛЬНИЦА"</t>
  </si>
  <si>
    <t>5833000149</t>
  </si>
  <si>
    <t>583301001</t>
  </si>
  <si>
    <t>Оказание услуг удостоверяющего центра  по изготовлению сертификатов ЭЦП для работы на Портале ФСС</t>
  </si>
  <si>
    <t>МУНИЦИПАЛЬНОЕ КАЗЕННОЕ УЧРЕЖДЕНИЕ "ЦЕНТРАЛИЗОВАННАЯ БУХГАЛТЕРИЯ УЧРЕЖДЕНИЙ ОБРАЗОВАНИЯ БАЛАКОВСКОГО МУНИЦИПАЛЬНОГО РАЙОНА САРАТОВСКОЙ ОБЛАСТИ"</t>
  </si>
  <si>
    <t>6439062967</t>
  </si>
  <si>
    <t>643901001</t>
  </si>
  <si>
    <t>Оказание услуг по технической поддержке средств криптографической защиты информации (СКЗИ) администрации г.Рязани</t>
  </si>
  <si>
    <t>администрация города Рязани</t>
  </si>
  <si>
    <t>6227000292</t>
  </si>
  <si>
    <t>Общество с ограниченной ответственностью «АЛМАЗ»</t>
  </si>
  <si>
    <t>6234052929</t>
  </si>
  <si>
    <t>Услуги по техническому сопровождению информационных систем ТФОМС</t>
  </si>
  <si>
    <t>Территориальный фонд обязательного медицинского страхования Рязанской области</t>
  </si>
  <si>
    <t>6229005200</t>
  </si>
  <si>
    <t>"АЛМАЗ"</t>
  </si>
  <si>
    <t>Сопровождение систем "ТМ:Регистратура".</t>
  </si>
  <si>
    <t>Государственное бюджетное учреждение Рязанской области "Городская клиническая больница № 5"</t>
  </si>
  <si>
    <t>6229019299</t>
  </si>
  <si>
    <t>622901001</t>
  </si>
  <si>
    <t>Общество с ограниченной ответственностью 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</si>
  <si>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для ГБУ РО «Городская поликлиника № 2»</t>
  </si>
  <si>
    <t>Государственное бюджетное учреждение Рязанской области "Городская поликлиника № 2"</t>
  </si>
  <si>
    <t>6228022468</t>
  </si>
  <si>
    <t>Выполнение работ по техническому сопровождению программы «Лечебно-профилактические учреждения – Льгота» для ГБУ РО «Городская поликлиника № 2»</t>
  </si>
  <si>
    <t>Услуга по сервисному  сопровождению медицинской информационной системы «ТМ: МИС» и 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</si>
  <si>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</si>
  <si>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6229018295</t>
  </si>
  <si>
    <t>Общество с ограниченной ответственностью"Алмаз"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</si>
  <si>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</t>
  </si>
  <si>
    <t>ГОСУДАРСТВЕННОЕ БЮДЖЕТНОЕ УЧРЕЖДЕНИЕ РЯЗАНСКОЙ ОБЛАСТИ "ГОРОДСКАЯ ПОЛИКЛИНИКА № 2"</t>
  </si>
  <si>
    <t>ОБЩЕСТВО С ОГРАНИЧЕННОЙ ОТВЕТСТВЕННОСТЬЮ "АЛМАЗ"</t>
  </si>
  <si>
    <t>Приобретение информационной системы для нужд МКУ "ЦАХО"</t>
  </si>
  <si>
    <t>Муниципальное казенное учреждение "Центр административно-хозяйственного обеспечения"</t>
  </si>
  <si>
    <t>6514009122</t>
  </si>
  <si>
    <t>651401001</t>
  </si>
  <si>
    <t>Общество с ограниченной ответственностью "Алмаз"</t>
  </si>
  <si>
    <t>оптический панкратический прицел 5.5-22х50 ZeroStop, сетка Mmil-R с крепежной планкой для прицела в рамках государственного оборонного заказа в целях обеспечения государственной программы вооружения</t>
  </si>
  <si>
    <t>26.70.24.000</t>
  </si>
  <si>
    <t>Части и принадлежности биноклей, монокуляров и прочих оптических телескопов, прочих астрономических приборов и оптических микроскопов</t>
  </si>
  <si>
    <t>УПРАВЛЕНИЕ ФЕДЕРАЛЬНОЙ СЛУЖБЫ БЕЗОПАСНОСТИ РОССИЙСКОЙ ФЕДЕРАЦИИ ПО РЯЗАНСКОЙ ОБЛАСТИ</t>
  </si>
  <si>
    <t>6231024930</t>
  </si>
  <si>
    <t>Приобретение программного обеспечения</t>
  </si>
  <si>
    <t>ФЕДЕРАЛЬНОЕ КАЗЕННОЕ УЧРЕЖДЕНИЕ "ГЛАВНОЕ БЮРО МЕДИКО-СОЦИАЛЬНОЙ ЭКСПЕРТИЗЫ ПО РЯЗАНСКОЙ ОБЛАСТИ" МИНИСТЕРСТВА ТРУДА И СОЦИАЛЬНОЙ ЗАЩИТЫ РОССИЙСКОЙ ФЕДЕРАЦИИ</t>
  </si>
  <si>
    <t>6234010990</t>
  </si>
  <si>
    <t>Работы по аттестации рабочих и учебных мест в информационной системе Система обеспечения вызова экстренных оперативных служб по единому номеру 112 Ростовской области</t>
  </si>
  <si>
    <t>62.02.20.120</t>
  </si>
  <si>
    <t>Услуги по обследованию и экспертизе компьютерных систем</t>
  </si>
  <si>
    <t>ДЕПАРТАМЕНТ ПО ПРЕДУПРЕЖДЕНИЮ И ЛИКВИДАЦИИ ЧРЕЗВЫЧАЙНЫХ СИТУАЦИЙ РОСТОВСКОЙ ОБЛАСТИ</t>
  </si>
  <si>
    <t>6165119111</t>
  </si>
  <si>
    <t>616501001</t>
  </si>
  <si>
    <t>Оказание услуг по обслуживанию средств криптографической защиты информации</t>
  </si>
  <si>
    <t>ГОСУДАРСТВЕННОЕ БЮДЖЕТНОЕ УЧРЕЖДЕНИЕ РЯЗАНСКОЙ ОБЛАСТИ "ЕРМИШИНСКАЯ ЦЕНТРАЛЬНАЯ РАЙОННАЯ БОЛЬНИЦА"</t>
  </si>
  <si>
    <t>6201001044</t>
  </si>
  <si>
    <t>620101001</t>
  </si>
  <si>
    <t>Оказание услуг по провождению медицинской информационной системы "ТМ:МИС"</t>
  </si>
  <si>
    <t>Оказание услуг по сопровождению программного комплекса  «ТрастМед»</t>
  </si>
  <si>
    <t>Оказание услуг по сопровождению программного комплекса "ТрастМед"</t>
  </si>
  <si>
    <t>ГОСУДАРСТВЕННОЕ БЮДЖЕТНОЕ УЧРЕЖДЕНИЕ РЯЗАНСКОЙ ОБЛАСТИ "КАДОМСКАЯ ЦЕНТРАЛЬНАЯ РАЙОННАЯ БОЛЬНИЦА"</t>
  </si>
  <si>
    <t>6203000670</t>
  </si>
  <si>
    <t>620301001</t>
  </si>
  <si>
    <t>услуги по сервисному сопровождению медицинской информационной системы «ТМ:МИС»</t>
  </si>
  <si>
    <t>ГОСУДАРСТВЕННОЕ БЮДЖЕТНОЕ УЧРЕЖДЕНИЕ РЯЗАНСКОЙ ОБЛАСТИ "КОРАБЛИНСКАЯ ЦЕНТРАЛЬНАЯ РАЙОННАЯ БОЛЬНИЦА"</t>
  </si>
  <si>
    <t>6206010719</t>
  </si>
  <si>
    <t>620601001</t>
  </si>
  <si>
    <t>сопровождение программного комплекса "ТрастМед"</t>
  </si>
  <si>
    <t>обслуживание средств криптографической защиты информации</t>
  </si>
  <si>
    <t>Обеспечение программное ТМ-Регистратура</t>
  </si>
  <si>
    <t>Государственное бюджетное учреждение Рязанской области "Новомичуринская центральная районная больница"</t>
  </si>
  <si>
    <t>6211001808</t>
  </si>
  <si>
    <t>621101001</t>
  </si>
  <si>
    <t>ГОСУДАРСТВЕННОЕ БЮДЖЕТНОЕ УЧРЕЖДЕНИЕ РЯЗАНСКОЙ ОБЛАСТИ "НОВОМИЧУРИНСКАЯ ЦЕНТРАЛЬНАЯ РАЙОННАЯ БОЛЬНИЦА"</t>
  </si>
  <si>
    <t>Услуги по сопровождению программного комплекса  «ТрастМед»</t>
  </si>
  <si>
    <t>ГОСУДАРСТВЕННОЕ БЮДЖЕТНОЕ УЧРЕЖДЕНИЕ РЯЗАНСКОЙ ОБЛАСТИ "САПОЖКОВСКАЯ ЦЕНТРАЛЬНАЯ РАЙОННАЯ БОЛЬНИЦА"</t>
  </si>
  <si>
    <t>6216000685</t>
  </si>
  <si>
    <t>621601001</t>
  </si>
  <si>
    <t>Услуги по администрированию и обслуживанию технических средств, общесистемного программного обеспечения и средств защиты информации телекоммуникационной инфраструктуры здравоохранения Рязанской области»</t>
  </si>
  <si>
    <t>Оказание услуг по сопровождению программного комплекса 
«ТрастМед»</t>
  </si>
  <si>
    <t>ГОСУДАРСТВЕННОЕ БЮДЖЕТНОЕ УЧРЕЖДЕНИЕ РЯЗАНСКОЙ ОБЛАСТИ "СПАССКАЯ ЦЕНТРАЛЬНАЯ РАЙОННАЯ БОЛЬНИЦА"</t>
  </si>
  <si>
    <t>6220003720</t>
  </si>
  <si>
    <t>622001001</t>
  </si>
  <si>
    <t>Услуги по сопровождению программного комплекса "ТрастМед"</t>
  </si>
  <si>
    <t>ГОСУДАРСТВЕННОЕ БЮДЖЕТНОЕ УЧРЕЖДЕНИЕ РЯЗАНСКОЙ ОБЛАСТИ "УХОЛОВСКАЯ ЦЕНТРАЛЬНАЯ РАЙОННАЯ БОЛЬНИЦА"</t>
  </si>
  <si>
    <t>6222000235</t>
  </si>
  <si>
    <t>622201001</t>
  </si>
  <si>
    <t>Оказание услуг по техническому сопровождению и технической поддержке СКЗИ VipNet</t>
  </si>
  <si>
    <t>61.90.10.140</t>
  </si>
  <si>
    <t>Услуги по предоставлению телефонной связи и доступа к информационно-коммуникационной сети Интернет в общественных зданиях</t>
  </si>
  <si>
    <t>ГОСУДАРСТВЕННОЕ БЮДЖЕТНОЕ УЧРЕЖДЕНИЕ РЯЗАНСКОЙ ОБЛАСТИ "ЧУЧКОВСКАЯ ЦЕНТРАЛЬНАЯ РАЙОННАЯ БОЛЬНИЦА"</t>
  </si>
  <si>
    <t>6223000502</t>
  </si>
  <si>
    <t>622301001</t>
  </si>
  <si>
    <t>Оказание услуг по сопровождению программного комплекса «ТрастМед»</t>
  </si>
  <si>
    <t>Оказание услуги по сопровождению медицинской информационной системы "ТМ:МИС" (модули "Поликлиника", "Регистратура", "Стационар") ГБУ РО "Шацкая ЦРБ"</t>
  </si>
  <si>
    <t>ГОСУДАРСТВЕННОЕ БЮДЖЕТНОЕ УЧРЕЖДЕНИЕ РЯЗАНСКОЙ ОБЛАСТИ  "ШАЦКАЯ ЦЕНТРАЛЬНАЯ РАЙОННАЯ БОЛЬНИЦА"</t>
  </si>
  <si>
    <t>6224000978</t>
  </si>
  <si>
    <t>622401001</t>
  </si>
  <si>
    <t>Государственное бюджетное учреждение Рязанской области "Шиловская центральная районная больница"</t>
  </si>
  <si>
    <t>6225002470</t>
  </si>
  <si>
    <t>622501001</t>
  </si>
  <si>
    <t>Услуга по сопровождению программного комплекса "ТрастМед"</t>
  </si>
  <si>
    <t>ГОСУДАРСТВЕННОЕ БЮДЖЕТНОЕ УЧРЕЖДЕНИЕ РЯЗАНСКОЙ ОБЛАСТИ  "ШИЛОВСКАЯ ЦЕНТРАЛЬНАЯ РАЙОННАЯ БОЛЬНИЦА"</t>
  </si>
  <si>
    <t>Государственное бюджетное учреждение Рязанской области "Касимовская центральная районная больница"</t>
  </si>
  <si>
    <t>6226001871</t>
  </si>
  <si>
    <t>622601001</t>
  </si>
  <si>
    <t>ГОСУДАРСТВЕННОЕ БЮДЖЕТНОЕ УЧРЕЖДЕНИЕ РЯЗАНСКОЙ ОБЛАСТИ "КАСИМОВСКАЯ ЦЕНТРАЛЬНАЯ РАЙОННАЯ БОЛЬНИЦА"</t>
  </si>
  <si>
    <t>Оказание услуг по сервисному сопровождению медицинской информационной системы «ТМ:Регистратура» и обеспечению он-лайн доступа к сервису записи в сети интернет  в соответствии с Техническим заданием.</t>
  </si>
  <si>
    <t>ГОСУДАРСТВЕННОЕ БЮДЖЕТНОЕ УЧРЕЖДЕНИЕ РЯЗАНСКОЙ ОБЛАСТИ "ГОРОДСКАЯ БОЛЬНИЦА №6"</t>
  </si>
  <si>
    <t>6228013897</t>
  </si>
  <si>
    <t>Оказание услуг по сопровождению программного комплекса "Трастмед"</t>
  </si>
  <si>
    <t>оказание услуг по сопровождению программного комплекса «ТрастМед»</t>
  </si>
  <si>
    <t>ГОСУДАРСТВЕННОЕ БЮДЖЕТНОЕ УЧРЕЖДЕНИЕ РЯЗАНСКОЙ ОБЛАСТИ "ГОРОДСКАЯ ПОЛИКЛИНИКА №6"</t>
  </si>
  <si>
    <t>623001001</t>
  </si>
  <si>
    <t>Оказание услуг по сопровождению ранее установленного программного комплекса «ТрастМед»  для нужд ГБУ РО «Городская поликлиника № 2»</t>
  </si>
  <si>
    <t>Оказание услуг по техническому сопровождению СПО «ЛПУ-Льгота»  в рамках закона Рязанской области от 24.04.2008 № 49-ОЗ «О лекарственном обеспечении населения Рязанской области» для нужд ГБУ РО «Городская поликлиника №2»</t>
  </si>
  <si>
    <t>Оказание услуг по модернизации информационной системы "Экспертиза счетов обязательного медицинского страхования"</t>
  </si>
  <si>
    <t>ТЕРРИТОРИАЛЬНЫЙ ФОНД ОБЯЗАТЕЛЬНОГО МЕДИЦИНСКОГО СТРАХОВАНИЯ РЯЗАНСКОЙ ОБЛАСТИ</t>
  </si>
  <si>
    <t>Услуги по предоставлению неисключительного права использования информационной системы "Экспертиза счетов ОМС. Web" на условиях простой (неисключительной) лицензии для нужд ТФОМС Рязанской области приобрет</t>
  </si>
  <si>
    <t>Услуга по сервисному сопровождению медицинской информационной системы "ТМ:МИС" и обеспечению он-лайн доступа к сервису записи в сети Интернет</t>
  </si>
  <si>
    <t>ГОСУДАРСТВЕННОЕ БЮДЖЕТНОЕ УЧРЕЖДЕНИЕ РЯЗАНСКОЙ ОБЛАСТИ "ГОРОДСКАЯ КЛИНИЧЕСКАЯ БОЛЬНИЦА № 10"</t>
  </si>
  <si>
    <t>ГОСУДАРСТВЕННОЕ БЮДЖЕТНОЕ УЧРЕЖДЕНИЕ РЯЗАНСКОЙ ОБЛАСТИ "ПОЛИКЛИНИКА ЗАВОДА "КРАСНОЕ ЗНАМЯ"</t>
  </si>
  <si>
    <t>6229018746</t>
  </si>
  <si>
    <t>Услуги по сопровождению программного комплекса «ТрастМед»</t>
  </si>
  <si>
    <t>Услуги по защите информации</t>
  </si>
  <si>
    <t>ГОСУДАРСТВЕННОЕ БЮДЖЕТНОЕ УЧРЕЖДЕНИЕ РЯЗАНСКОЙ ОБЛАСТИ "ГОРОДСКАЯ КЛИНИЧЕСКАЯ БОЛЬНИЦА № 5"</t>
  </si>
  <si>
    <t>Услуги по сервисному сопровождению медицинской информационной системы</t>
  </si>
  <si>
    <t>ГОСУДАРСТВЕННОЕ БЮДЖЕТНОЕ УЧРЕЖДЕНИЕ РЯЗАНСКОЙ ОБЛАСТИ "ГОРОДСКАЯ КЛИНИЧЕСКАЯ БОЛЬНИЦА №11"</t>
  </si>
  <si>
    <t>6230001056</t>
  </si>
  <si>
    <t>Оказание услуг по сопровождению программного комплекса «ТрастМед» для нужд Государственного бюджетного учреждения Рязанской области «Городская клиническая больница № 11»</t>
  </si>
  <si>
    <t>Сопровождению СКЗИ И ТМ «Регистратура»</t>
  </si>
  <si>
    <t>Государственное бюджетное учреждение Рязанской области "Городская детская поликлиника № 2"</t>
  </si>
  <si>
    <t>6230010830</t>
  </si>
  <si>
    <t>Оказание   услуг по сопровождению программного комплекса «ТрастМед» на 2016 год для нужд ГБУ РО  «Городская детская поликлиника № 2»</t>
  </si>
  <si>
    <t>ГОСУДАРСТВЕННОЕ БЮДЖЕТНОЕ УЧРЕЖДЕНИЕ РЯЗАНСКОЙ ОБЛАСТИ "ГОРОДСКАЯ ДЕТСКАЯ ПОЛИКЛИНИКА № 2"</t>
  </si>
  <si>
    <t>ГОСУДАРСТВЕННОЕ БЮДЖЕТНОЕ УЧРЕЖДЕНИЕ РЯЗАНСКОЙ ОБЛАСТИ ОБЛАСТНОЙ КЛИНИЧЕСКИЙ ПРОТИВОТУБЕРКУЛЕЗНЫЙ ДИСПАНСЕР</t>
  </si>
  <si>
    <t>6230015147</t>
  </si>
  <si>
    <t>Государственное бюджетное учреждение Рязанской области "Городская детская поликлиника № 7"</t>
  </si>
  <si>
    <t>6230019550</t>
  </si>
  <si>
    <t>ООО "Алмаз"</t>
  </si>
  <si>
    <t>Государственное бюджетное учреждение Рязанской области "Городская детская поликлиника  № 7"</t>
  </si>
  <si>
    <t>Оказание услуг по комплексному сопровождения программного комплекса "ТрастМед"</t>
  </si>
  <si>
    <t>ГОСУДАРСТВЕННОЕ БЮДЖЕТНОЕ УЧРЕЖДЕНИЕ РЯЗАНСКОЙ ОБЛАСТИ "ГОРОДСКАЯ ДЕТСКАЯ ПОЛИКЛИНИКА  № 7"</t>
  </si>
  <si>
    <t>Предоставление неисключительных (пользовательских) прав на использование программы для ЭВМ.
Оказание услуг по установке и настройке программы ЭВМ. Security Studio Endpoint Protection: Antivirus, Personal Firewall, HIPS</t>
  </si>
  <si>
    <t>МИНИСТЕРСТВО ФИНАНСОВ РЯЗАНСКОЙ ОБЛАСТИ</t>
  </si>
  <si>
    <t>6231004349</t>
  </si>
  <si>
    <t>Оказание услуг по сопровождению медицинской информационной системы «ТрастМед» для нужд ГБУ РО РОКГВВ</t>
  </si>
  <si>
    <t>ГОСУДАРСТВЕННОЕ БЮДЖЕТНОЕ УЧРЕЖДЕНИЕ РЯЗАНСКОЙ ОБЛАСТИ "РЯЗАНСКИЙ ОБЛАСТНОЙ КЛИНИЧЕСКИЙ ГОСПИТАЛЬ ДЛЯ ВЕТЕРАНОВ ВОЙН"</t>
  </si>
  <si>
    <t>6231010600</t>
  </si>
  <si>
    <t>Сопровождение программного комплекса «ТрастМед"</t>
  </si>
  <si>
    <t>ГОСУДАРСТВЕННОЕ БЮДЖЕТНОЕ УЧРЕЖДЕНИЕ РЯЗАНСКОЙ ОБЛАСТИ "ЖЕНСКАЯ КОНСУЛЬТАЦИЯ № 1"</t>
  </si>
  <si>
    <t>6231012734</t>
  </si>
  <si>
    <t>Администрирование
и обслуживание технических средств, общесистемного программного обеспечения и
средств защиты информации телекоммуникационной инфраструктуры  здравоохранения Рязанской области</t>
  </si>
  <si>
    <t>Оказание услуг по внедрению модуля по выдаче электронных листов нетрудоспособности, подписанных усиленной квалифицированной электронной подписью</t>
  </si>
  <si>
    <t>Оказание работ по установке программного обеспечения ViPNet Client для подключения к сети №3389</t>
  </si>
  <si>
    <t>Услуги по модернизации комплексной АИС "Образование Рязанской области" (внедрение регионального сегмента единой федеральной межведомственной системы учета  «Контингент обучающихся» и интеграции с существующими государственными подсистемами)</t>
  </si>
  <si>
    <t>Оказание услуг по доработке автоматизированной информационной системы "Электронное образование Рязанской области", в рамках разработки и внедрения автоматизированной информационной системы "Электронное дополнительное образование"</t>
  </si>
  <si>
    <t>Оказание услуг по передаче неисключительных прав на использование автоматизированной информационной системы "Электронное образование Рязанской области" на условиях простой (неисключительной) лицензии</t>
  </si>
  <si>
    <t>услуги по модификации и сопровождению регионального сегмента единой федеральной межведомственной системы учета «Контингент обучающихся»</t>
  </si>
  <si>
    <t>услуги по модификации и сопровождению автоматизированной информационной системы "Электронное образование Рязанской области"</t>
  </si>
  <si>
    <t>Оказание услуг по сопровождению имеющегося программного обеспечения</t>
  </si>
  <si>
    <t>министерство социальной защиты населения Рязанской области</t>
  </si>
  <si>
    <t>6234005728</t>
  </si>
  <si>
    <t>Ноутбук с предустановленным ПО для защиты каналов связи</t>
  </si>
  <si>
    <t>ГОСУДАРСТВЕННОЕ БЮДЖЕТНОЕ УЧРЕЖДЕНИЕ РЯЗАНСКОЙ ОБЛАСТИ "МНОГОФУНКЦИОНАЛЬНЫЙ ЦЕНТР ПРЕДОСТАВЛЕНИЯ ГОСУДАРСТВЕННЫХ И МУНИЦИПАЛЬНЫХ УСЛУГ РЯЗАНСКОЙ ОБЛАСТИ"</t>
  </si>
  <si>
    <t>6234116361</t>
  </si>
  <si>
    <t>Лицензия Dallas Lock 8.0-K</t>
  </si>
  <si>
    <t>Право на использование ПО ViPNet Client for Windows 3.x (KC2)</t>
  </si>
  <si>
    <t>Оказание услуг по проектированию системы защиты информации ГБУ РО "МФЦ Рязанской области"</t>
  </si>
  <si>
    <t>Оказание услуг по проведению аттестации информационной системы по требованиям безопасности информации и оказанию технической поддержки системы защиты информации, обрабатываемой в автоматизированной информационной системе Государственного казенного учреждения Центр занятости населения Рязанской области.</t>
  </si>
  <si>
    <t>ГОСУДАРСТВЕННОЕ КАЗЕННОЕ УЧРЕЖДЕНИЕ ЦЕНТР ЗАНЯТОСТИ НАСЕЛЕНИЯ РЯЗАНСКОЙ ОБЛАСТИ</t>
  </si>
  <si>
    <t>6234131264</t>
  </si>
  <si>
    <t>Поставка программного средства защиты информации от несанкционированного доступа</t>
  </si>
  <si>
    <t>АДМИНИСТРАЦИЯ МУНИЦИПАЛЬНОГО ОБРАЗОВАНИЯ МЕЛЕНКОВСКИЙ РАЙОН</t>
  </si>
  <si>
    <t>3319003481</t>
  </si>
  <si>
    <t>331901001</t>
  </si>
  <si>
    <t>Оказание услуг по технической поддержке средств криптографической защиты информации (СКЗИ) администрации г. Рязани</t>
  </si>
  <si>
    <t>Almaz</t>
  </si>
  <si>
    <t>OEP</t>
  </si>
  <si>
    <t>code_reg</t>
  </si>
  <si>
    <t>Право на использование  программы для ЭВМ «МКТ-Агент Т Ф ОМС: госпитализация»</t>
  </si>
  <si>
    <t>Оказание услуг по  модернизации единой краевой государственной системы "Семья" для учета детей-сирот</t>
  </si>
  <si>
    <t xml:space="preserve">Оказание услуг по внедрению новых сервисов «Медицинской Информационной Системы «Комплекс Программных Средств «Система Автоматизации Медико-Страхового Обслуживания Населения» «САМСОН» </t>
  </si>
  <si>
    <t xml:space="preserve">Оказание услуг по внедрению новых сервисов «Система Автоматизации Медико-Страхового Обслуживания Населения» «САМСОН» </t>
  </si>
  <si>
    <t xml:space="preserve">Оказание услуг по внедрению новых сервисов </t>
  </si>
  <si>
    <t>Оказание услуг по установке и настройке Модуля учета начислений подсистемы управления доходами государственной и обучению пользователей</t>
  </si>
  <si>
    <t>Исполнители</t>
  </si>
  <si>
    <t>num</t>
  </si>
  <si>
    <t>Названия строк</t>
  </si>
  <si>
    <t>Общий итог</t>
  </si>
  <si>
    <t>Средняя цена</t>
  </si>
  <si>
    <t>Карман</t>
  </si>
  <si>
    <t>Еще</t>
  </si>
  <si>
    <t>Частота</t>
  </si>
  <si>
    <t>Интегральный %</t>
  </si>
  <si>
    <t>Сумма за все контракты</t>
  </si>
  <si>
    <t>Количество контрактов</t>
  </si>
  <si>
    <t>Средняя цена контрактов</t>
  </si>
  <si>
    <t>Вариант 1</t>
  </si>
  <si>
    <t>Ср. отклонение</t>
  </si>
  <si>
    <t>Ст. отклонение</t>
  </si>
  <si>
    <t>Обладатель максимальной общей стоимости всех контрактов:</t>
  </si>
  <si>
    <t>Количество заказчиков:</t>
  </si>
  <si>
    <t>Количество контрактов:</t>
  </si>
  <si>
    <t>Средняя стоимость контрактов: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</si>
</sst>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30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0" xfId="0" applyNumberForma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0" fillId="0" borderId="2" xfId="0" applyFill="1" applyBorder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1" fontId="0" fillId="0" borderId="0" xfId="0" applyNumberFormat="1" applyFill="1"/>
    <xf numFmtId="1" fontId="0" fillId="0" borderId="1" xfId="0" applyNumberFormat="1" applyFill="1" applyBorder="1"/>
    <xf numFmtId="0" fontId="0" fillId="8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4" xfId="0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14" fontId="0" fillId="0" borderId="0" xfId="0" applyNumberFormat="1" applyFill="1" applyBorder="1"/>
    <xf numFmtId="0" fontId="0" fillId="7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0" borderId="2" xfId="0" applyBorder="1"/>
    <xf numFmtId="0" fontId="0" fillId="3" borderId="0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1" xfId="0" applyNumberFormat="1" applyBorder="1"/>
    <xf numFmtId="14" fontId="0" fillId="0" borderId="1" xfId="0" applyNumberFormat="1" applyBorder="1"/>
    <xf numFmtId="0" fontId="0" fillId="0" borderId="3" xfId="0" applyBorder="1"/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4" fillId="0" borderId="7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3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52433074686632E-2"/>
          <c:y val="0.12357579751870224"/>
          <c:w val="0.80278161736333176"/>
          <c:h val="0.63196747097131645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'1 задание'!$G$3:$G$25</c:f>
              <c:strCache>
                <c:ptCount val="23"/>
                <c:pt idx="0">
                  <c:v>50000</c:v>
                </c:pt>
                <c:pt idx="1">
                  <c:v>400000</c:v>
                </c:pt>
                <c:pt idx="2">
                  <c:v>750000</c:v>
                </c:pt>
                <c:pt idx="3">
                  <c:v>1100000</c:v>
                </c:pt>
                <c:pt idx="4">
                  <c:v>1450000</c:v>
                </c:pt>
                <c:pt idx="5">
                  <c:v>1800000</c:v>
                </c:pt>
                <c:pt idx="6">
                  <c:v>2150000</c:v>
                </c:pt>
                <c:pt idx="7">
                  <c:v>2500000</c:v>
                </c:pt>
                <c:pt idx="8">
                  <c:v>2850000</c:v>
                </c:pt>
                <c:pt idx="9">
                  <c:v>3200000</c:v>
                </c:pt>
                <c:pt idx="10">
                  <c:v>3550000</c:v>
                </c:pt>
                <c:pt idx="11">
                  <c:v>3900000</c:v>
                </c:pt>
                <c:pt idx="12">
                  <c:v>4250000</c:v>
                </c:pt>
                <c:pt idx="13">
                  <c:v>4600000</c:v>
                </c:pt>
                <c:pt idx="14">
                  <c:v>4950000</c:v>
                </c:pt>
                <c:pt idx="15">
                  <c:v>5300000</c:v>
                </c:pt>
                <c:pt idx="16">
                  <c:v>5650000</c:v>
                </c:pt>
                <c:pt idx="17">
                  <c:v>6000000</c:v>
                </c:pt>
                <c:pt idx="18">
                  <c:v>6350000</c:v>
                </c:pt>
                <c:pt idx="19">
                  <c:v>6700000</c:v>
                </c:pt>
                <c:pt idx="20">
                  <c:v>7050000</c:v>
                </c:pt>
                <c:pt idx="21">
                  <c:v>7400000</c:v>
                </c:pt>
                <c:pt idx="22">
                  <c:v>Еще</c:v>
                </c:pt>
              </c:strCache>
            </c:strRef>
          </c:cat>
          <c:val>
            <c:numRef>
              <c:f>'1 задание'!$H$3:$H$25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A4F-B571-B102B78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920192"/>
        <c:axId val="144445137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'1 задание'!$G$3:$G$25</c:f>
              <c:strCache>
                <c:ptCount val="23"/>
                <c:pt idx="0">
                  <c:v>50000</c:v>
                </c:pt>
                <c:pt idx="1">
                  <c:v>400000</c:v>
                </c:pt>
                <c:pt idx="2">
                  <c:v>750000</c:v>
                </c:pt>
                <c:pt idx="3">
                  <c:v>1100000</c:v>
                </c:pt>
                <c:pt idx="4">
                  <c:v>1450000</c:v>
                </c:pt>
                <c:pt idx="5">
                  <c:v>1800000</c:v>
                </c:pt>
                <c:pt idx="6">
                  <c:v>2150000</c:v>
                </c:pt>
                <c:pt idx="7">
                  <c:v>2500000</c:v>
                </c:pt>
                <c:pt idx="8">
                  <c:v>2850000</c:v>
                </c:pt>
                <c:pt idx="9">
                  <c:v>3200000</c:v>
                </c:pt>
                <c:pt idx="10">
                  <c:v>3550000</c:v>
                </c:pt>
                <c:pt idx="11">
                  <c:v>3900000</c:v>
                </c:pt>
                <c:pt idx="12">
                  <c:v>4250000</c:v>
                </c:pt>
                <c:pt idx="13">
                  <c:v>4600000</c:v>
                </c:pt>
                <c:pt idx="14">
                  <c:v>4950000</c:v>
                </c:pt>
                <c:pt idx="15">
                  <c:v>5300000</c:v>
                </c:pt>
                <c:pt idx="16">
                  <c:v>5650000</c:v>
                </c:pt>
                <c:pt idx="17">
                  <c:v>6000000</c:v>
                </c:pt>
                <c:pt idx="18">
                  <c:v>6350000</c:v>
                </c:pt>
                <c:pt idx="19">
                  <c:v>6700000</c:v>
                </c:pt>
                <c:pt idx="20">
                  <c:v>7050000</c:v>
                </c:pt>
                <c:pt idx="21">
                  <c:v>7400000</c:v>
                </c:pt>
                <c:pt idx="22">
                  <c:v>Еще</c:v>
                </c:pt>
              </c:strCache>
            </c:strRef>
          </c:cat>
          <c:val>
            <c:numRef>
              <c:f>'1 задание'!$I$3:$I$25</c:f>
              <c:numCache>
                <c:formatCode>0.00%</c:formatCode>
                <c:ptCount val="23"/>
                <c:pt idx="0">
                  <c:v>0</c:v>
                </c:pt>
                <c:pt idx="1">
                  <c:v>0.38461538461538464</c:v>
                </c:pt>
                <c:pt idx="2">
                  <c:v>0.46153846153846156</c:v>
                </c:pt>
                <c:pt idx="3">
                  <c:v>0.5</c:v>
                </c:pt>
                <c:pt idx="4">
                  <c:v>0.61538461538461542</c:v>
                </c:pt>
                <c:pt idx="5">
                  <c:v>0.76923076923076927</c:v>
                </c:pt>
                <c:pt idx="6">
                  <c:v>0.80769230769230771</c:v>
                </c:pt>
                <c:pt idx="7">
                  <c:v>0.80769230769230771</c:v>
                </c:pt>
                <c:pt idx="8">
                  <c:v>0.88461538461538458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0.92307692307692313</c:v>
                </c:pt>
                <c:pt idx="12">
                  <c:v>0.96153846153846156</c:v>
                </c:pt>
                <c:pt idx="13">
                  <c:v>0.96153846153846156</c:v>
                </c:pt>
                <c:pt idx="14">
                  <c:v>0.96153846153846156</c:v>
                </c:pt>
                <c:pt idx="15">
                  <c:v>0.96153846153846156</c:v>
                </c:pt>
                <c:pt idx="16">
                  <c:v>0.96153846153846156</c:v>
                </c:pt>
                <c:pt idx="17">
                  <c:v>0.96153846153846156</c:v>
                </c:pt>
                <c:pt idx="18">
                  <c:v>0.96153846153846156</c:v>
                </c:pt>
                <c:pt idx="19">
                  <c:v>0.96153846153846156</c:v>
                </c:pt>
                <c:pt idx="20">
                  <c:v>0.96153846153846156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D-4A4F-B571-B102B78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15792"/>
        <c:axId val="1444446800"/>
      </c:lineChart>
      <c:catAx>
        <c:axId val="1993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451376"/>
        <c:crosses val="autoZero"/>
        <c:auto val="1"/>
        <c:lblAlgn val="ctr"/>
        <c:lblOffset val="100"/>
        <c:noMultiLvlLbl val="0"/>
      </c:catAx>
      <c:valAx>
        <c:axId val="144445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3920192"/>
        <c:crosses val="autoZero"/>
        <c:crossBetween val="between"/>
      </c:valAx>
      <c:valAx>
        <c:axId val="1444446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93915792"/>
        <c:crosses val="max"/>
        <c:crossBetween val="between"/>
      </c:valAx>
      <c:catAx>
        <c:axId val="19939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4680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1052879307117168"/>
          <c:y val="0.88077303396109474"/>
          <c:w val="0.19548770377501939"/>
          <c:h val="8.6263152705196286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52433074686632E-2"/>
          <c:y val="0.12357579751870224"/>
          <c:w val="0.80278161736333176"/>
          <c:h val="0.63196747097131645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'1 задание'!$G$3:$G$25</c:f>
              <c:strCache>
                <c:ptCount val="23"/>
                <c:pt idx="0">
                  <c:v>50000</c:v>
                </c:pt>
                <c:pt idx="1">
                  <c:v>400000</c:v>
                </c:pt>
                <c:pt idx="2">
                  <c:v>750000</c:v>
                </c:pt>
                <c:pt idx="3">
                  <c:v>1100000</c:v>
                </c:pt>
                <c:pt idx="4">
                  <c:v>1450000</c:v>
                </c:pt>
                <c:pt idx="5">
                  <c:v>1800000</c:v>
                </c:pt>
                <c:pt idx="6">
                  <c:v>2150000</c:v>
                </c:pt>
                <c:pt idx="7">
                  <c:v>2500000</c:v>
                </c:pt>
                <c:pt idx="8">
                  <c:v>2850000</c:v>
                </c:pt>
                <c:pt idx="9">
                  <c:v>3200000</c:v>
                </c:pt>
                <c:pt idx="10">
                  <c:v>3550000</c:v>
                </c:pt>
                <c:pt idx="11">
                  <c:v>3900000</c:v>
                </c:pt>
                <c:pt idx="12">
                  <c:v>4250000</c:v>
                </c:pt>
                <c:pt idx="13">
                  <c:v>4600000</c:v>
                </c:pt>
                <c:pt idx="14">
                  <c:v>4950000</c:v>
                </c:pt>
                <c:pt idx="15">
                  <c:v>5300000</c:v>
                </c:pt>
                <c:pt idx="16">
                  <c:v>5650000</c:v>
                </c:pt>
                <c:pt idx="17">
                  <c:v>6000000</c:v>
                </c:pt>
                <c:pt idx="18">
                  <c:v>6350000</c:v>
                </c:pt>
                <c:pt idx="19">
                  <c:v>6700000</c:v>
                </c:pt>
                <c:pt idx="20">
                  <c:v>7050000</c:v>
                </c:pt>
                <c:pt idx="21">
                  <c:v>7400000</c:v>
                </c:pt>
                <c:pt idx="22">
                  <c:v>Еще</c:v>
                </c:pt>
              </c:strCache>
            </c:strRef>
          </c:cat>
          <c:val>
            <c:numRef>
              <c:f>'1 задание'!$H$3:$H$25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065-9C83-D4EA9580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920192"/>
        <c:axId val="144445137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'1 задание'!$G$3:$G$25</c:f>
              <c:strCache>
                <c:ptCount val="23"/>
                <c:pt idx="0">
                  <c:v>50000</c:v>
                </c:pt>
                <c:pt idx="1">
                  <c:v>400000</c:v>
                </c:pt>
                <c:pt idx="2">
                  <c:v>750000</c:v>
                </c:pt>
                <c:pt idx="3">
                  <c:v>1100000</c:v>
                </c:pt>
                <c:pt idx="4">
                  <c:v>1450000</c:v>
                </c:pt>
                <c:pt idx="5">
                  <c:v>1800000</c:v>
                </c:pt>
                <c:pt idx="6">
                  <c:v>2150000</c:v>
                </c:pt>
                <c:pt idx="7">
                  <c:v>2500000</c:v>
                </c:pt>
                <c:pt idx="8">
                  <c:v>2850000</c:v>
                </c:pt>
                <c:pt idx="9">
                  <c:v>3200000</c:v>
                </c:pt>
                <c:pt idx="10">
                  <c:v>3550000</c:v>
                </c:pt>
                <c:pt idx="11">
                  <c:v>3900000</c:v>
                </c:pt>
                <c:pt idx="12">
                  <c:v>4250000</c:v>
                </c:pt>
                <c:pt idx="13">
                  <c:v>4600000</c:v>
                </c:pt>
                <c:pt idx="14">
                  <c:v>4950000</c:v>
                </c:pt>
                <c:pt idx="15">
                  <c:v>5300000</c:v>
                </c:pt>
                <c:pt idx="16">
                  <c:v>5650000</c:v>
                </c:pt>
                <c:pt idx="17">
                  <c:v>6000000</c:v>
                </c:pt>
                <c:pt idx="18">
                  <c:v>6350000</c:v>
                </c:pt>
                <c:pt idx="19">
                  <c:v>6700000</c:v>
                </c:pt>
                <c:pt idx="20">
                  <c:v>7050000</c:v>
                </c:pt>
                <c:pt idx="21">
                  <c:v>7400000</c:v>
                </c:pt>
                <c:pt idx="22">
                  <c:v>Еще</c:v>
                </c:pt>
              </c:strCache>
            </c:strRef>
          </c:cat>
          <c:val>
            <c:numRef>
              <c:f>'1 задание'!$I$3:$I$25</c:f>
              <c:numCache>
                <c:formatCode>0.00%</c:formatCode>
                <c:ptCount val="23"/>
                <c:pt idx="0">
                  <c:v>0</c:v>
                </c:pt>
                <c:pt idx="1">
                  <c:v>0.38461538461538464</c:v>
                </c:pt>
                <c:pt idx="2">
                  <c:v>0.46153846153846156</c:v>
                </c:pt>
                <c:pt idx="3">
                  <c:v>0.5</c:v>
                </c:pt>
                <c:pt idx="4">
                  <c:v>0.61538461538461542</c:v>
                </c:pt>
                <c:pt idx="5">
                  <c:v>0.76923076923076927</c:v>
                </c:pt>
                <c:pt idx="6">
                  <c:v>0.80769230769230771</c:v>
                </c:pt>
                <c:pt idx="7">
                  <c:v>0.80769230769230771</c:v>
                </c:pt>
                <c:pt idx="8">
                  <c:v>0.88461538461538458</c:v>
                </c:pt>
                <c:pt idx="9">
                  <c:v>0.92307692307692313</c:v>
                </c:pt>
                <c:pt idx="10">
                  <c:v>0.92307692307692313</c:v>
                </c:pt>
                <c:pt idx="11">
                  <c:v>0.92307692307692313</c:v>
                </c:pt>
                <c:pt idx="12">
                  <c:v>0.96153846153846156</c:v>
                </c:pt>
                <c:pt idx="13">
                  <c:v>0.96153846153846156</c:v>
                </c:pt>
                <c:pt idx="14">
                  <c:v>0.96153846153846156</c:v>
                </c:pt>
                <c:pt idx="15">
                  <c:v>0.96153846153846156</c:v>
                </c:pt>
                <c:pt idx="16">
                  <c:v>0.96153846153846156</c:v>
                </c:pt>
                <c:pt idx="17">
                  <c:v>0.96153846153846156</c:v>
                </c:pt>
                <c:pt idx="18">
                  <c:v>0.96153846153846156</c:v>
                </c:pt>
                <c:pt idx="19">
                  <c:v>0.96153846153846156</c:v>
                </c:pt>
                <c:pt idx="20">
                  <c:v>0.96153846153846156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065-9C83-D4EA9580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15792"/>
        <c:axId val="1444446800"/>
      </c:lineChart>
      <c:catAx>
        <c:axId val="1993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451376"/>
        <c:crosses val="autoZero"/>
        <c:auto val="1"/>
        <c:lblAlgn val="ctr"/>
        <c:lblOffset val="100"/>
        <c:noMultiLvlLbl val="0"/>
      </c:catAx>
      <c:valAx>
        <c:axId val="144445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3920192"/>
        <c:crosses val="autoZero"/>
        <c:crossBetween val="between"/>
      </c:valAx>
      <c:valAx>
        <c:axId val="1444446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93915792"/>
        <c:crosses val="max"/>
        <c:crossBetween val="between"/>
      </c:valAx>
      <c:catAx>
        <c:axId val="19939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468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1052879307117168"/>
          <c:y val="0.88077303396109474"/>
          <c:w val="0.19548770377501939"/>
          <c:h val="8.6263152705196286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200024</xdr:rowOff>
    </xdr:from>
    <xdr:to>
      <xdr:col>20</xdr:col>
      <xdr:colOff>447674</xdr:colOff>
      <xdr:row>28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356C4E-C9E3-415E-89E7-770798BE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10</xdr:col>
      <xdr:colOff>600075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62C918-6009-4ECE-8061-27D7793B2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roslav" refreshedDate="44160.747411226854" createdVersion="6" refreshedVersion="6" minRefreshableVersion="3" recordCount="26" xr:uid="{0F928B82-ACED-4900-8775-BFFBF6F3BDCB}">
  <cacheSource type="worksheet">
    <worksheetSource ref="A1:AC27" sheet="1 вариант данные"/>
  </cacheSource>
  <cacheFields count="29">
    <cacheField name="num" numFmtId="0">
      <sharedItems containsSemiMixedTypes="0" containsString="0" containsNumber="1" containsInteger="1" minValue="2" maxValue="1563"/>
    </cacheField>
    <cacheField name="Исполнители" numFmtId="0">
      <sharedItems count="5">
        <s v="VitaCor"/>
        <s v="MKT"/>
        <s v="Alkona"/>
        <s v="Bars"/>
        <s v="Almaz"/>
      </sharedItems>
    </cacheField>
    <cacheField name="regnum" numFmtId="1">
      <sharedItems containsSemiMixedTypes="0" containsString="0" containsNumber="1" containsInteger="1" minValue="2.48100000114E+17" maxValue="3.2344011477170002E+18"/>
    </cacheField>
    <cacheField name="sign_date" numFmtId="14">
      <sharedItems containsSemiMixedTypes="0" containsNonDate="0" containsDate="1" containsString="0" minDate="2014-08-06T00:00:00" maxDate="2019-11-06T00:00:00"/>
    </cacheField>
    <cacheField name="product_description" numFmtId="0">
      <sharedItems/>
    </cacheField>
    <cacheField name="ТФОС /обязате / страх" numFmtId="0">
      <sharedItems containsSemiMixedTypes="0" containsString="0" containsNumber="1" containsInteger="1" minValue="1" maxValue="1"/>
    </cacheField>
    <cacheField name="1 проектирование разработка создание" numFmtId="0">
      <sharedItems containsSemiMixedTypes="0" containsString="0" containsNumber="1" containsInteger="1" minValue="1" maxValue="1"/>
    </cacheField>
    <cacheField name="2 - модификация развитие модернизация интеграция адаптация настройка внедрение" numFmtId="0">
      <sharedItems containsSemiMixedTypes="0" containsString="0" containsNumber="1" containsInteger="1" minValue="0" maxValue="0"/>
    </cacheField>
    <cacheField name="3 сопровождение и поддержка эксплуатация" numFmtId="0">
      <sharedItems containsSemiMixedTypes="0" containsString="0" containsNumber="1" containsInteger="1" minValue="0" maxValue="0"/>
    </cacheField>
    <cacheField name="okpd2" numFmtId="0">
      <sharedItems containsSemiMixedTypes="0" containsString="0" containsNumber="1" containsInteger="1" minValue="1" maxValue="1"/>
    </cacheField>
    <cacheField name="okpd" numFmtId="0">
      <sharedItems/>
    </cacheField>
    <cacheField name="okpd_name" numFmtId="0">
      <sharedItems/>
    </cacheField>
    <cacheField name="single_price" numFmtId="0">
      <sharedItems containsSemiMixedTypes="0" containsString="0" containsNumber="1" minValue="10000" maxValue="3587100.66"/>
    </cacheField>
    <cacheField name="okei" numFmtId="0">
      <sharedItems/>
    </cacheField>
    <cacheField name="product_sum" numFmtId="0">
      <sharedItems containsSemiMixedTypes="0" containsString="0" containsNumber="1" minValue="51482.5" maxValue="3587100.66"/>
    </cacheField>
    <cacheField name="quantity" numFmtId="0">
      <sharedItems/>
    </cacheField>
    <cacheField name="customer_name" numFmtId="0">
      <sharedItems count="13">
        <s v="Территориальный фонд обязательного медицинского страхования Московской области"/>
        <s v="Территориальный фонд обязательного медицинского страхования Магаданской области"/>
        <s v="ТЕРРИТОРИАЛЬНЫЙ ФОНД ОБЯЗАТЕЛЬНОГО МЕДИЦИНСКОГО СТРАХОВАНИЯ ЯМАЛО-НЕНЕЦКОГО АВТОНОМНОГО ОКРУГА"/>
        <s v="ТЕРРИТОРИАЛЬНЫЙ ФОНД ОБЯЗАТЕЛЬНОГО МЕДИЦИНСКОГО СТРАХОВАНИЯ  УЛЬЯНОВСКОЙ ОБЛАСТИ"/>
        <s v="ТЕРРИТОРИАЛЬНЫЙ ФОНД ОБЯЗАТЕЛЬНОГО МЕДИЦИНСКОГО СТРАХОВАНИЯ ГОРОДА СЕВАСТОПОЛЯ"/>
        <s v="ТЕРРИТОРИАЛЬНЫЙ ФОНД ОБЯЗАТЕЛЬНОГО МЕДИЦИНСКОГО СТРАХОВАНИЯ ЛЕНИНГРАДСКОЙ ОБЛАСТИ"/>
        <s v="МУНИЦИПАЛЬНОЕ БЮДЖЕТНОЕ УЧРЕЖДЕНИЕ ЗДРАВООХРАНЕНИЯ &quot;ЦЕНТРАЛЬНАЯ РАЙОННАЯ БОЛЬНИЦА МУНИЦИПАЛЬНОГО ОБРАЗОВАНИЯ НОВОПОКРОВСКИЙ РАЙОН&quot;"/>
        <s v="ТЕРРИТОРИАЛЬНЫЙ ФОНД ОБЯЗАТЕЛЬНОГО МЕДИЦИНСКОГО СТРАХОВАНИЯ ЧЕЧЕНСКОЙ РЕСПУБЛИКИ"/>
        <s v="БЮДЖЕТНОЕ УЧРЕЖДЕНИЕ ЧУВАШСКОЙ РЕСПУБЛИКИ &quot;КАНАШСКИЙ МЕЖТЕРРИТОРИАЛЬНЫЙ МЕДИЦИНСКИЙ ЦЕНТР&quot; МИНИСТЕРСТВА ЗДРАВООХРАНЕНИЯ ЧУВАШСКОЙ РЕСПУБЛИКИ"/>
        <s v="БЮДЖЕТНОЕ УЧРЕЖДЕНИЕ ЧУВАШСКОЙ РЕСПУБЛИКИ &quot;ШУМЕРЛИНСКИЙ МЕЖТЕРРИТОРИАЛЬНЫЙ МЕДИЦИНСКИЙ ЦЕНТР&quot; МИНИСТЕРСТВА ЗДРАВООХРАНЕНИЯ ЧУВАШСКОЙ РЕСПУБЛИКИ"/>
        <s v="ТЕРРИТОРИАЛЬНЫЙ ФОНД ОБЯЗАТЕЛЬНОГО МЕДИЦИНСКОГО СТРАХОВАНИЯ ЧУВАШСКОЙ РЕСПУБЛИКИ"/>
        <s v="Территориальный фонд обязательного медицинского страхования Томской области"/>
        <s v="ТЕРРИТОРИАЛЬНЫЙ ФОНД ОБЯЗАТЕЛЬНОГО МЕДИЦИНСКОГО СТРАХОВАНИЯ РЯЗАНСКОЙ ОБЛАСТИ"/>
      </sharedItems>
    </cacheField>
    <cacheField name="customer_inn" numFmtId="0">
      <sharedItems/>
    </cacheField>
    <cacheField name="customer_kpp" numFmtId="0">
      <sharedItems/>
    </cacheField>
    <cacheField name="1st_supp_name" numFmtId="0">
      <sharedItems/>
    </cacheField>
    <cacheField name="1st_supp_inn" numFmtId="0">
      <sharedItems/>
    </cacheField>
    <cacheField name="1st_supp_kpp" numFmtId="0">
      <sharedItems/>
    </cacheField>
    <cacheField name="num_suppliers" numFmtId="0">
      <sharedItems containsSemiMixedTypes="0" containsString="0" containsNumber="1" containsInteger="1" minValue="1" maxValue="1"/>
    </cacheField>
    <cacheField name="contract_price" numFmtId="0">
      <sharedItems containsSemiMixedTypes="0" containsString="0" containsNumber="1" minValue="51482.5" maxValue="7300000" count="26">
        <n v="1150000"/>
        <n v="1620000"/>
        <n v="3960000"/>
        <n v="2600000"/>
        <n v="1399604"/>
        <n v="3000000"/>
        <n v="7300000"/>
        <n v="1640000"/>
        <n v="1769060"/>
        <n v="900000"/>
        <n v="2550000"/>
        <n v="1500000"/>
        <n v="65000"/>
        <n v="70000"/>
        <n v="2000000"/>
        <n v="51482.5"/>
        <n v="286405"/>
        <n v="237959"/>
        <n v="53690"/>
        <n v="374220.41"/>
        <n v="330955"/>
        <n v="600000"/>
        <n v="350000"/>
        <n v="1180000"/>
        <n v="174240"/>
        <n v="573000"/>
      </sharedItems>
    </cacheField>
    <cacheField name="currency" numFmtId="0">
      <sharedItems/>
    </cacheField>
    <cacheField name="region_name" numFmtId="0">
      <sharedItems/>
    </cacheField>
    <cacheField name="contract_stage" numFmtId="0">
      <sharedItems/>
    </cacheField>
    <cacheField name="fz" numFmtId="0">
      <sharedItems/>
    </cacheField>
    <cacheField name="code_reg" numFmtId="0">
      <sharedItems containsSemiMixedTypes="0" containsString="0" containsNumber="1" containsInteger="1" minValue="20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2"/>
    <x v="0"/>
    <n v="2.48100000114E+17"/>
    <d v="2014-08-06T00:00:00"/>
    <s v="72.21.12.000 постав"/>
    <n v="1"/>
    <n v="1"/>
    <n v="0"/>
    <n v="0"/>
    <n v="1"/>
    <s v="72.21.12.000"/>
    <s v="-"/>
    <n v="1150000"/>
    <s v="ШТ"/>
    <n v="1150000"/>
    <s v="1"/>
    <x v="0"/>
    <s v="7702129350"/>
    <s v="500101001"/>
    <s v="Закрытое акционерное общество &quot;ВИТАКОР&quot;"/>
    <s v="1655178822"/>
    <s v="165501001"/>
    <n v="1"/>
    <x v="0"/>
    <s v="Российский рубль"/>
    <s v="Московская область"/>
    <s v="Исполнение завершено"/>
    <s v="44"/>
    <n v="50"/>
  </r>
  <r>
    <n v="19"/>
    <x v="0"/>
    <n v="2.4909052042150001E+18"/>
    <d v="2015-07-14T00:00:00"/>
    <s v="Поставка программного комплекса для автоматизации деятельности Территориального фонда обязательного медицинского страхования Магаданской области"/>
    <n v="1"/>
    <n v="1"/>
    <n v="0"/>
    <n v="0"/>
    <n v="1"/>
    <s v="72.60.10.000"/>
    <s v="Услуги, связанные с использованием вычислительной техники и информационных технологий, прочие"/>
    <n v="1620000"/>
    <s v="УСЛ ЕД"/>
    <n v="1620000"/>
    <s v="1.0"/>
    <x v="1"/>
    <s v="4909052042"/>
    <s v="490901001"/>
    <s v="Закрытое акционерное общество &quot;ВИТАКОР&quot;"/>
    <s v="1655178822"/>
    <s v="165501001"/>
    <n v="1"/>
    <x v="1"/>
    <s v="Российский рубль"/>
    <s v="Магаданская область"/>
    <s v="Исполнение завершено"/>
    <s v="44"/>
    <n v="49"/>
  </r>
  <r>
    <n v="21"/>
    <x v="0"/>
    <n v="1.8901006041150001E+18"/>
    <d v="2015-12-07T00:00:00"/>
    <s v="Программный комплекс приобрет"/>
    <n v="1"/>
    <n v="1"/>
    <n v="0"/>
    <n v="0"/>
    <n v="1"/>
    <s v="72.21.11.000"/>
    <s v="Обеспечение программное"/>
    <n v="3587100.66"/>
    <s v="УСЛ ЕД"/>
    <n v="3587100.66"/>
    <s v="1.0"/>
    <x v="2"/>
    <s v="8901006041"/>
    <s v="890101001"/>
    <s v="Закрытое акционерное общество &quot;ВИТАКОР&quot;"/>
    <s v="1655178822"/>
    <s v="165501001"/>
    <n v="1"/>
    <x v="2"/>
    <s v="Российский рубль"/>
    <s v="Ямало-Ненецкий автономный округ"/>
    <s v="Исполнение завершено"/>
    <s v="44"/>
    <n v="89"/>
  </r>
  <r>
    <n v="25"/>
    <x v="0"/>
    <n v="2.490905204216E+18"/>
    <d v="2016-02-29T00:00:00"/>
    <s v="Поставка программного комплекса для автоматизации деятельности ТФОМС Магаданской области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2600000"/>
    <s v="ШТ"/>
    <n v="2600000"/>
    <s v="1.0"/>
    <x v="1"/>
    <s v="4909052042"/>
    <s v="490901001"/>
    <s v="Закрытое акционерное общество &quot;ВИТАКОР&quot;"/>
    <s v="1655178822"/>
    <s v="165501001"/>
    <n v="1"/>
    <x v="3"/>
    <s v="Российский рубль"/>
    <s v="Магаданская область"/>
    <s v="Исполнение завершено"/>
    <s v="44"/>
    <n v="49"/>
  </r>
  <r>
    <n v="28"/>
    <x v="0"/>
    <n v="1.730300304216E+18"/>
    <d v="2016-04-13T00:00:00"/>
    <s v="Разработка информационного модуля &quot;ОМС - ФИНАНС&quot;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1399604"/>
    <s v="УСЛ ЕД"/>
    <n v="1399604"/>
    <s v="1.0"/>
    <x v="3"/>
    <s v="7303003042"/>
    <s v="732501001"/>
    <s v="Закрытое акционерное общество &quot;ВИТАКОР&quot;"/>
    <s v="1655178822"/>
    <s v="165501001"/>
    <n v="1"/>
    <x v="4"/>
    <s v="Российский рубль"/>
    <s v="Ульяновская область"/>
    <s v="Исполнение завершено"/>
    <s v="44"/>
    <n v="73"/>
  </r>
  <r>
    <n v="33"/>
    <x v="0"/>
    <n v="1.7702129350179999E+18"/>
    <d v="2018-03-07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750000"/>
    <s v="усл. ед"/>
    <n v="750000"/>
    <s v="1.0"/>
    <x v="0"/>
    <s v="7702129350"/>
    <s v="500101001"/>
    <s v="Закрытое акционерное общество &quot;ВИТАКОР&quot;"/>
    <s v="1655178822"/>
    <s v="165501001"/>
    <n v="1"/>
    <x v="5"/>
    <s v="Российский рубль"/>
    <s v="Московская область"/>
    <s v="Исполнение завершено"/>
    <s v="44"/>
    <n v="50"/>
  </r>
  <r>
    <n v="44"/>
    <x v="0"/>
    <n v="1.7702129350179999E+18"/>
    <d v="2018-03-12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730000"/>
    <s v="усл. ед"/>
    <n v="730000"/>
    <s v="1.0"/>
    <x v="0"/>
    <s v="7702129350"/>
    <s v="500101001"/>
    <s v="Закрытое акционерное общество &quot;ВИТАКОР&quot;"/>
    <s v="1655178822"/>
    <s v="165501001"/>
    <n v="1"/>
    <x v="6"/>
    <s v="Российский рубль"/>
    <s v="Московская область"/>
    <s v="Исполнение завершено"/>
    <s v="44"/>
    <n v="50"/>
  </r>
  <r>
    <n v="74"/>
    <x v="0"/>
    <n v="2.9204002683180001E+18"/>
    <d v="2018-04-02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1640000"/>
    <s v="усл. ед"/>
    <n v="1640000"/>
    <s v="1.0"/>
    <x v="4"/>
    <s v="9204002683"/>
    <s v="920401001"/>
    <s v="Закрытое акционерное общество &quot;ВИТАКОР&quot;"/>
    <s v="1655178822"/>
    <s v="165501001"/>
    <n v="1"/>
    <x v="7"/>
    <s v="Российский рубль"/>
    <s v="Севастополь"/>
    <s v="Исполнение завершено"/>
    <s v="44"/>
    <n v="92"/>
  </r>
  <r>
    <n v="171"/>
    <x v="0"/>
    <n v="2.9204002683190001E+18"/>
    <d v="2019-03-06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1769060"/>
    <s v="усл. ед"/>
    <n v="1769060"/>
    <s v="1"/>
    <x v="4"/>
    <s v="9204002683"/>
    <s v="920401001"/>
    <s v="Закрытое акционерное общество &quot;ВИТАКОР&quot;"/>
    <s v="1655178822"/>
    <s v="165501001"/>
    <n v="1"/>
    <x v="8"/>
    <s v="Российский рубль"/>
    <s v="Севастополь"/>
    <s v="Исполнение завершено"/>
    <s v="44"/>
    <n v="92"/>
  </r>
  <r>
    <n v="177"/>
    <x v="0"/>
    <n v="1.7702129350190001E+18"/>
    <d v="2019-04-23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900000"/>
    <s v="усл. ед"/>
    <n v="900000"/>
    <s v="1"/>
    <x v="0"/>
    <s v="7702129350"/>
    <s v="500101001"/>
    <s v="Закрытое акционерное общество &quot;ВИТАКОР&quot;"/>
    <s v="1655178822"/>
    <s v="165501001"/>
    <n v="1"/>
    <x v="9"/>
    <s v="Российский рубль"/>
    <s v="Московская область"/>
    <s v="Исполнение завершено"/>
    <s v="44"/>
    <n v="50"/>
  </r>
  <r>
    <n v="186"/>
    <x v="0"/>
    <n v="2.7815000132189998E+18"/>
    <d v="2019-09-30T00:00:00"/>
    <s v="Приобретение простых (неисключительных) прав на программный комплекс &quot;Медэксперт ТФОМС&quot;"/>
    <n v="1"/>
    <n v="1"/>
    <n v="0"/>
    <n v="0"/>
    <n v="1"/>
    <s v="62.01.29.000"/>
    <s v="Оригиналы программного обеспечения прочие"/>
    <n v="898333.33"/>
    <s v="усл. ед"/>
    <n v="898333.33"/>
    <s v="1"/>
    <x v="5"/>
    <s v="7815000132"/>
    <s v="470301001"/>
    <s v="Закрытое акционерное общество &quot;ВИТАКОР&quot;"/>
    <s v="1655178822"/>
    <s v="165501001"/>
    <n v="1"/>
    <x v="10"/>
    <s v="Российский рубль"/>
    <s v="Ленинградская область"/>
    <s v="Исполнение завершено"/>
    <s v="44"/>
    <n v="47"/>
  </r>
  <r>
    <n v="194"/>
    <x v="0"/>
    <n v="1.7303003042190001E+18"/>
    <d v="2019-10-22T00:00:00"/>
    <s v="Разработка модулей для контрольно-ревизионного отдела и отдела ОМС ТФОМС Ульяновской области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1500000"/>
    <s v="усл. ед"/>
    <n v="1500000"/>
    <s v="1"/>
    <x v="3"/>
    <s v="7303003042"/>
    <s v="732501001"/>
    <s v="Закрытое акционерное общество &quot;ВИТАКОР&quot;"/>
    <s v="1655178822"/>
    <s v="165501001"/>
    <n v="1"/>
    <x v="11"/>
    <s v="Российский рубль"/>
    <s v="Ульяновская область"/>
    <s v="Исполнение завершено"/>
    <s v="44"/>
    <n v="73"/>
  </r>
  <r>
    <n v="230"/>
    <x v="1"/>
    <n v="3.2344011477159997E+18"/>
    <d v="2016-07-11T00:00:00"/>
    <s v="предоставление прав на программу для ЭВМ &quot;МКТ-Агент ТФОМС: госпитализация&quot; разработка"/>
    <n v="1"/>
    <n v="1"/>
    <n v="0"/>
    <n v="0"/>
    <n v="1"/>
    <s v="58.29.32.000"/>
    <s v="Обеспечение программное прикладное для загрузки"/>
    <n v="32500"/>
    <s v="ШТ"/>
    <n v="65000"/>
    <s v="2.0"/>
    <x v="6"/>
    <s v="2344011477"/>
    <s v="234401001"/>
    <s v="ОБЩЕСТВО С ОГРАНИЧЕННОЙ ОТВЕТСТВЕННОСТЬЮ &quot;МЕДИЦИНСКИЕ КОМПЬЮТЕРНЫЕ ТЕХНОЛОГИИ&quot;"/>
    <s v="2311057250"/>
    <s v="231101001"/>
    <n v="1"/>
    <x v="12"/>
    <s v="Российский рубль"/>
    <s v="Краснодарский край"/>
    <s v="Исполнение завершено"/>
    <s v="44"/>
    <n v="23"/>
  </r>
  <r>
    <n v="234"/>
    <x v="1"/>
    <n v="3.2344011477170002E+18"/>
    <d v="2017-01-11T00:00:00"/>
    <s v="приобретение права на использование программы «МКТ-Агент региональной ИЭМК», позволяющей выполнять выгрузку историй болезни на WEB-сервис ТФОМС КК."/>
    <n v="1"/>
    <n v="1"/>
    <n v="0"/>
    <n v="0"/>
    <n v="1"/>
    <s v="58.29.32.000"/>
    <s v="Обеспечение программное прикладное для загрузки"/>
    <n v="10000"/>
    <s v="ШТ"/>
    <n v="70000"/>
    <s v="7.0"/>
    <x v="6"/>
    <s v="2344011477"/>
    <s v="234401001"/>
    <s v="ОБЩЕСТВО С ОГРАНИЧЕННОЙ ОТВЕТСТВЕННОСТЬЮ &quot;МЕДИЦИНСКИЕ КОМПЬЮТЕРНЫЕ ТЕХНОЛОГИИ&quot;"/>
    <s v="2311057250"/>
    <s v="231101001"/>
    <n v="1"/>
    <x v="13"/>
    <s v="Российский рубль"/>
    <s v="Краснодарский край"/>
    <s v="Исполнение завершено"/>
    <s v="44"/>
    <n v="23"/>
  </r>
  <r>
    <n v="741"/>
    <x v="2"/>
    <n v="2.2020000330190001E+18"/>
    <d v="2019-11-05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1"/>
    <s v="Услуги по проектированию и разработке информационных технологий для прикладных задач и тестированию программного обеспечения"/>
    <n v="2000000"/>
    <s v="ед"/>
    <n v="2000000"/>
    <s v="1"/>
    <x v="7"/>
    <s v="2020000330"/>
    <s v="201401001"/>
    <s v="ОБЩЕСТВО С ОГРАНИЧЕННОЙ ОТВЕТСТВЕННОСТЬЮ &quot;АЛЬКОНА&quot;"/>
    <s v="2130065683"/>
    <s v="213001001"/>
    <n v="1"/>
    <x v="14"/>
    <s v="Российский рубль"/>
    <s v="Чеченская республика"/>
    <s v="Исполнение завершено"/>
    <s v="44"/>
    <n v="20"/>
  </r>
  <r>
    <n v="906"/>
    <x v="2"/>
    <n v="2.2123012970190001E+18"/>
    <d v="2019-05-08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51482.5"/>
    <s v="ШТ"/>
    <n v="51482.5"/>
    <s v="1"/>
    <x v="8"/>
    <s v="2123012970"/>
    <s v="212301001"/>
    <s v="Общество с ограниченной ответственностью «Алькона»"/>
    <s v="2130065683"/>
    <s v="213001001"/>
    <n v="1"/>
    <x v="15"/>
    <s v="Российский рубль"/>
    <s v="Чувашская республика"/>
    <s v="Исполнение завершено"/>
    <s v="44"/>
    <n v="21"/>
  </r>
  <r>
    <n v="907"/>
    <x v="2"/>
    <n v="2.2123012970190001E+18"/>
    <d v="2019-05-08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286405"/>
    <s v="ШТ"/>
    <n v="286405"/>
    <s v="1"/>
    <x v="8"/>
    <s v="2123012970"/>
    <s v="212301001"/>
    <s v="Общество с ограниченной ответственностью «Алькона»"/>
    <s v="2130065683"/>
    <s v="213001001"/>
    <n v="1"/>
    <x v="16"/>
    <s v="Российский рубль"/>
    <s v="Чувашская республика"/>
    <s v="Исполнение завершено"/>
    <s v="44"/>
    <n v="21"/>
  </r>
  <r>
    <n v="908"/>
    <x v="2"/>
    <n v="2.2123012970190001E+18"/>
    <d v="2019-05-08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237959"/>
    <s v="ШТ"/>
    <n v="237959"/>
    <s v="1"/>
    <x v="8"/>
    <s v="2123012970"/>
    <s v="212301001"/>
    <s v="Общество с ограниченной ответственностью «Алькона»"/>
    <s v="2130065683"/>
    <s v="213001001"/>
    <n v="1"/>
    <x v="17"/>
    <s v="Российский рубль"/>
    <s v="Чувашская республика"/>
    <s v="Исполнение завершено"/>
    <s v="44"/>
    <n v="21"/>
  </r>
  <r>
    <n v="943"/>
    <x v="2"/>
    <n v="2.2125008440190001E+18"/>
    <d v="2019-05-07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53690"/>
    <s v="ШТ"/>
    <n v="53690"/>
    <s v="1"/>
    <x v="9"/>
    <s v="2125008440"/>
    <s v="212501001"/>
    <s v="ОБЩЕСТВО С ОГРАНИЧЕННОЙ ОТВЕТСТВЕННОСТЬЮ &quot;АЛЬКОНА&quot;"/>
    <s v="2130065683"/>
    <s v="213001001"/>
    <n v="1"/>
    <x v="18"/>
    <s v="Российский рубль"/>
    <s v="Чувашская республика"/>
    <s v="Исполнение завершено"/>
    <s v="44"/>
    <n v="21"/>
  </r>
  <r>
    <n v="944"/>
    <x v="2"/>
    <n v="2.2125008440190001E+18"/>
    <d v="2019-05-07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374220.41"/>
    <s v="ШТ"/>
    <n v="374220.41"/>
    <s v="1"/>
    <x v="9"/>
    <s v="2125008440"/>
    <s v="212501001"/>
    <s v="ОБЩЕСТВО С ОГРАНИЧЕННОЙ ОТВЕТСТВЕННОСТЬЮ &quot;АЛЬКОНА&quot;"/>
    <s v="2130065683"/>
    <s v="213001001"/>
    <n v="1"/>
    <x v="19"/>
    <s v="Российский рубль"/>
    <s v="Чувашская республика"/>
    <s v="Исполнение завершено"/>
    <s v="44"/>
    <n v="21"/>
  </r>
  <r>
    <n v="945"/>
    <x v="2"/>
    <n v="2.2125008440190001E+18"/>
    <d v="2019-05-08T00:00:00"/>
    <s v="Услуги по проектированию, разработке информационных технологий для прикладных задач и тестированию программного обеспечения"/>
    <n v="1"/>
    <n v="1"/>
    <n v="0"/>
    <n v="0"/>
    <n v="1"/>
    <s v="-"/>
    <s v="-"/>
    <n v="330955"/>
    <s v="ШТ"/>
    <n v="330955"/>
    <s v="1"/>
    <x v="9"/>
    <s v="2125008440"/>
    <s v="212501001"/>
    <s v="ОБЩЕСТВО С ОГРАНИЧЕННОЙ ОТВЕТСТВЕННОСТЬЮ &quot;АЛЬКОНА&quot;"/>
    <s v="2130065683"/>
    <s v="213001001"/>
    <n v="1"/>
    <x v="20"/>
    <s v="Российский рубль"/>
    <s v="Чувашская республика"/>
    <s v="Исполнение завершено"/>
    <s v="44"/>
    <n v="21"/>
  </r>
  <r>
    <n v="989"/>
    <x v="2"/>
    <n v="2.2127009985180001E+18"/>
    <d v="2018-11-20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600000"/>
    <s v="ШТ"/>
    <n v="600000"/>
    <s v="1"/>
    <x v="10"/>
    <s v="2127009985"/>
    <s v="213001001"/>
    <s v="Общество с ограниченной ответственностью «Алькона»"/>
    <s v="2130065683"/>
    <s v="213001001"/>
    <n v="1"/>
    <x v="21"/>
    <s v="Российский рубль"/>
    <s v="Чувашская республика"/>
    <s v="Исполнение завершено"/>
    <s v="44"/>
    <n v="21"/>
  </r>
  <r>
    <n v="990"/>
    <x v="2"/>
    <n v="2.2127009985180001E+18"/>
    <d v="2018-11-20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350000"/>
    <s v="ШТ"/>
    <n v="350000"/>
    <s v="1"/>
    <x v="10"/>
    <s v="2127009985"/>
    <s v="213001001"/>
    <s v="Общество с ограниченной ответственностью «Алькона»"/>
    <s v="2130065683"/>
    <s v="213001001"/>
    <n v="1"/>
    <x v="22"/>
    <s v="Российский рубль"/>
    <s v="Чувашская республика"/>
    <s v="Исполнение завершено"/>
    <s v="44"/>
    <n v="21"/>
  </r>
  <r>
    <n v="991"/>
    <x v="2"/>
    <n v="2.2127009985190001E+18"/>
    <d v="2019-07-16T00:00:00"/>
    <s v="Услуги по проектированию и разработке информационных технологий для прикладных задач и тестированию программного обеспечения"/>
    <n v="1"/>
    <n v="1"/>
    <n v="0"/>
    <n v="0"/>
    <n v="1"/>
    <s v="62.01.11.000"/>
    <s v="Услуги по проектированию и разработке информационных технологий для прикладных задач и тестированию программного обеспечения"/>
    <n v="1180000"/>
    <s v="ед"/>
    <n v="1180000"/>
    <s v="1"/>
    <x v="10"/>
    <s v="2127009985"/>
    <s v="213001001"/>
    <s v="ОБЩЕСТВО С ОГРАНИЧЕННОЙ ОТВЕТСТВЕННОСТЬЮ &quot;АЛЬКОНА&quot;"/>
    <s v="2130065683"/>
    <s v="213001001"/>
    <n v="1"/>
    <x v="23"/>
    <s v="Российский рубль"/>
    <s v="Чувашская республика"/>
    <s v="Исполнение завершено"/>
    <s v="44"/>
    <n v="21"/>
  </r>
  <r>
    <n v="1410"/>
    <x v="3"/>
    <n v="2.7017001421149998E+18"/>
    <d v="2015-04-15T00:00:00"/>
    <s v="Оказание услуг по предоставлению неисключительного права (лицензии) на использование регулярных версий автоматизированной информационно-аналитической системы «БАРС.Мониторинг» модуля «БАРС.Мониторинг-Медицинское страхование» приобрет"/>
    <n v="1"/>
    <n v="1"/>
    <n v="0"/>
    <n v="0"/>
    <n v="1"/>
    <s v="72.21.11.000"/>
    <s v="Обеспечение программное"/>
    <n v="174240"/>
    <s v="УСЛ ЕД"/>
    <n v="174240"/>
    <s v="1.0"/>
    <x v="11"/>
    <s v="7017001421"/>
    <s v="701701001"/>
    <s v="Акционерное общество «БАРС Груп»"/>
    <s v="1655251590"/>
    <s v="540743001"/>
    <n v="1"/>
    <x v="24"/>
    <s v="Российский рубль"/>
    <s v="Томская область"/>
    <s v="Исполнение завершено"/>
    <s v="44"/>
    <n v="70"/>
  </r>
  <r>
    <n v="1563"/>
    <x v="4"/>
    <n v="2.622900520016E+18"/>
    <d v="2016-12-20T00:00:00"/>
    <s v="Услуги по предоставлению неисключительного права использования информационной системы &quot;Экспертиза счетов ОМС. Web&quot; на условиях простой (неисключительной) лицензии для нужд ТФОМС Рязанской области приобрет"/>
    <n v="1"/>
    <n v="1"/>
    <n v="0"/>
    <n v="0"/>
    <n v="1"/>
    <s v="58.29.29.000"/>
    <s v="Обеспечение программное прикладное прочее на электронном носителе"/>
    <n v="573000"/>
    <s v="УСЛ ЕД"/>
    <n v="573000"/>
    <s v="1.0"/>
    <x v="12"/>
    <s v="6229005200"/>
    <s v="623401001"/>
    <s v="ОБЩЕСТВО С ОГРАНИЧЕННОЙ ОТВЕТСТВЕННОСТЬЮ &quot;АЛМАЗ&quot;"/>
    <s v="6234052929"/>
    <s v="623401001"/>
    <n v="1"/>
    <x v="25"/>
    <s v="Российский рубль"/>
    <s v="Рязанская область"/>
    <s v="Исполнение завершено"/>
    <s v="44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6ADC3-DD36-4B69-BC95-7DB43E291902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5" firstHeaderRow="0" firstDataRow="1" firstDataCol="1"/>
  <pivotFields count="29">
    <pivotField showAll="0"/>
    <pivotField axis="axisRow" showAll="0">
      <items count="6">
        <item sd="0" x="2"/>
        <item sd="0" x="4"/>
        <item sd="0" x="3"/>
        <item sd="0" x="1"/>
        <item x="0"/>
        <item t="default"/>
      </items>
    </pivotField>
    <pivotField numFmtI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9"/>
        <item x="6"/>
        <item x="3"/>
        <item x="4"/>
        <item x="5"/>
        <item x="1"/>
        <item x="0"/>
        <item x="12"/>
        <item x="11"/>
        <item x="7"/>
        <item x="1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maxSubtotal="1">
      <items count="27">
        <item x="15"/>
        <item x="18"/>
        <item x="12"/>
        <item x="13"/>
        <item x="24"/>
        <item x="17"/>
        <item x="16"/>
        <item x="20"/>
        <item x="22"/>
        <item x="19"/>
        <item x="25"/>
        <item x="21"/>
        <item x="9"/>
        <item x="0"/>
        <item x="23"/>
        <item x="4"/>
        <item x="11"/>
        <item x="1"/>
        <item x="7"/>
        <item x="8"/>
        <item x="14"/>
        <item x="10"/>
        <item x="3"/>
        <item x="5"/>
        <item x="2"/>
        <item x="6"/>
        <item t="max"/>
      </items>
    </pivotField>
    <pivotField showAll="0"/>
    <pivotField showAll="0"/>
    <pivotField showAll="0"/>
    <pivotField showAll="0"/>
    <pivotField showAll="0"/>
  </pivotFields>
  <rowFields count="2">
    <field x="1"/>
    <field x="16"/>
  </rowFields>
  <rowItems count="12">
    <i>
      <x/>
    </i>
    <i>
      <x v="1"/>
    </i>
    <i>
      <x v="2"/>
    </i>
    <i>
      <x v="3"/>
    </i>
    <i>
      <x v="4"/>
    </i>
    <i r="1">
      <x v="3"/>
    </i>
    <i r="1">
      <x v="4"/>
    </i>
    <i r="1">
      <x v="5"/>
    </i>
    <i r="1">
      <x v="6"/>
    </i>
    <i r="1">
      <x v="7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за все контракты" fld="23" baseField="1" baseItem="0"/>
    <dataField name="Количество контрактов" fld="23" subtotal="count" baseField="1" baseItem="0"/>
    <dataField name="Средняя цена контрактов" fld="2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652"/>
  <sheetViews>
    <sheetView topLeftCell="G1" zoomScale="115" zoomScaleNormal="115" workbookViewId="0">
      <selection activeCell="Q20" sqref="Q20"/>
    </sheetView>
  </sheetViews>
  <sheetFormatPr defaultColWidth="8.85546875" defaultRowHeight="15" x14ac:dyDescent="0.25"/>
  <cols>
    <col min="1" max="1" width="6" style="11" customWidth="1"/>
    <col min="2" max="2" width="7.85546875" style="20" customWidth="1"/>
    <col min="3" max="3" width="6.7109375" style="22" customWidth="1"/>
    <col min="4" max="5" width="14" style="11" customWidth="1"/>
    <col min="6" max="9" width="5.85546875" style="7" customWidth="1"/>
    <col min="10" max="10" width="4.140625" style="7" customWidth="1"/>
    <col min="11" max="11" width="6.42578125" style="11" customWidth="1"/>
    <col min="12" max="12" width="4.140625" style="11" customWidth="1"/>
    <col min="13" max="13" width="9.42578125" style="30" customWidth="1"/>
    <col min="14" max="14" width="8.85546875" style="26"/>
    <col min="15" max="15" width="12.85546875" style="11" customWidth="1"/>
    <col min="16" max="16" width="8.85546875" style="26"/>
    <col min="17" max="17" width="14.7109375" style="5" customWidth="1"/>
    <col min="18" max="20" width="5.85546875" style="11" customWidth="1"/>
    <col min="21" max="21" width="7.140625" style="11" customWidth="1"/>
    <col min="22" max="22" width="5.140625" style="11" customWidth="1"/>
    <col min="23" max="23" width="4.28515625" style="13" customWidth="1"/>
    <col min="24" max="24" width="13.85546875" style="32" customWidth="1"/>
    <col min="25" max="25" width="3.85546875" style="11" customWidth="1"/>
    <col min="26" max="26" width="15.42578125" style="11" customWidth="1"/>
    <col min="27" max="27" width="3.7109375" style="11" customWidth="1"/>
    <col min="28" max="28" width="3.85546875" style="11" customWidth="1"/>
    <col min="29" max="29" width="4.140625" style="11" customWidth="1"/>
    <col min="30" max="16384" width="8.85546875" style="11"/>
  </cols>
  <sheetData>
    <row r="1" spans="1:29" x14ac:dyDescent="0.25">
      <c r="A1" s="11" t="s">
        <v>2570</v>
      </c>
      <c r="B1" s="19" t="s">
        <v>2569</v>
      </c>
      <c r="C1" s="22" t="s">
        <v>0</v>
      </c>
      <c r="D1" s="11" t="s">
        <v>1</v>
      </c>
      <c r="E1" s="11" t="s">
        <v>2</v>
      </c>
      <c r="F1" s="18" t="s">
        <v>530</v>
      </c>
      <c r="G1" s="18" t="s">
        <v>529</v>
      </c>
      <c r="H1" s="18" t="s">
        <v>531</v>
      </c>
      <c r="I1" s="18" t="s">
        <v>532</v>
      </c>
      <c r="J1" s="7" t="s">
        <v>3</v>
      </c>
      <c r="K1" s="11" t="s">
        <v>4</v>
      </c>
      <c r="L1" s="11" t="s">
        <v>5</v>
      </c>
      <c r="M1" s="30" t="s">
        <v>6</v>
      </c>
      <c r="N1" s="26" t="s">
        <v>7</v>
      </c>
      <c r="O1" s="11" t="s">
        <v>8</v>
      </c>
      <c r="P1" s="26" t="s">
        <v>9</v>
      </c>
      <c r="Q1" s="5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3" t="s">
        <v>16</v>
      </c>
      <c r="X1" s="32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34" t="s">
        <v>2562</v>
      </c>
    </row>
    <row r="2" spans="1:29" hidden="1" x14ac:dyDescent="0.25">
      <c r="A2" s="11">
        <v>1</v>
      </c>
      <c r="B2" s="20" t="s">
        <v>648</v>
      </c>
      <c r="C2" s="22">
        <v>1.8300010413180001E+18</v>
      </c>
      <c r="D2" s="12">
        <v>43090</v>
      </c>
      <c r="E2" s="11" t="s">
        <v>52</v>
      </c>
      <c r="F2" s="8">
        <f>IF(OR(ISNUMBER(SEARCH("террит",Q2)), ISNUMBER(SEARCH("ФОМС",E2)), ISNUMBER(SEARCH("ФОМС",Q2)), (ISNUMBER(SEARCH("страх",E2)))),1,0)</f>
        <v>1</v>
      </c>
      <c r="G2" s="8">
        <f>IF(OR(ISNUMBER(SEARCH("проектиро",E2)), ISNUMBER(SEARCH("разработка",E2)),  ISNUMBER(SEARCH("приобрет",E2)),  ISNUMBER(SEARCH("установк",E2)), ISNUMBER(SEARCH("постав",E2)),  (ISNUMBER(SEARCH("создани",E2)))),1,0)</f>
        <v>0</v>
      </c>
      <c r="H2" s="8">
        <f>IF(OR(ISNUMBER(SEARCH("развит",E2)), ISNUMBER(SEARCH("модифика",E2)), ISNUMBER(SEARCH("интегра",E2)),  ISNUMBER(SEARCH("внедрен",E2)), ISNUMBER(SEARCH("расшир",E2)), ISNUMBER(SEARCH("адаптац",E2)),ISNUMBER(SEARCH("настрой",E2)), ISNUMBER(SEARCH("подключ",E2)),   (ISNUMBER(SEARCH("модерниз",E2)))),1,0)</f>
        <v>0</v>
      </c>
      <c r="I2" s="8">
        <f>IF(OR(ISNUMBER(SEARCH("сопрово",E2)), ISNUMBER(SEARCH("поддержк",E2)), ISNUMBER(SEARCH("эксплуат",E2)), ISNUMBER(SEARCH("обслужи",E2)), ISNUMBER(SEARCH("подготов",E2)), (ISNUMBER(SEARCH("обуче",E2)))),1,0)</f>
        <v>1</v>
      </c>
      <c r="J2" s="9">
        <f>SUM(G2:I2)</f>
        <v>1</v>
      </c>
      <c r="K2" s="11" t="s">
        <v>53</v>
      </c>
      <c r="L2" s="11" t="s">
        <v>52</v>
      </c>
      <c r="M2" s="30">
        <v>400000</v>
      </c>
      <c r="N2" s="26" t="s">
        <v>39</v>
      </c>
      <c r="O2" s="11">
        <v>400000</v>
      </c>
      <c r="P2" s="26" t="s">
        <v>184</v>
      </c>
      <c r="Q2" s="5" t="s">
        <v>253</v>
      </c>
      <c r="R2" s="11" t="s">
        <v>254</v>
      </c>
      <c r="S2" s="11" t="s">
        <v>255</v>
      </c>
      <c r="T2" s="11" t="s">
        <v>111</v>
      </c>
      <c r="U2" s="11" t="s">
        <v>32</v>
      </c>
      <c r="V2" s="11" t="s">
        <v>33</v>
      </c>
      <c r="W2" s="13">
        <v>1</v>
      </c>
      <c r="X2" s="32">
        <v>400000</v>
      </c>
      <c r="Y2" s="11" t="s">
        <v>34</v>
      </c>
      <c r="Z2" s="11" t="s">
        <v>256</v>
      </c>
      <c r="AA2" s="11" t="s">
        <v>36</v>
      </c>
      <c r="AB2" s="11" t="s">
        <v>37</v>
      </c>
      <c r="AC2" s="11">
        <v>29</v>
      </c>
    </row>
    <row r="3" spans="1:29" x14ac:dyDescent="0.25">
      <c r="A3" s="11">
        <v>2</v>
      </c>
      <c r="B3" s="20" t="s">
        <v>648</v>
      </c>
      <c r="C3" s="35">
        <v>2.48100000114E+17</v>
      </c>
      <c r="D3" s="36">
        <v>41857</v>
      </c>
      <c r="E3" s="34" t="s">
        <v>534</v>
      </c>
      <c r="F3" s="8">
        <f>IF(OR(ISNUMBER(SEARCH("террит",Q3)), ISNUMBER(SEARCH("ФОМС",E3)), ISNUMBER(SEARCH("ФОМС",Q3)), (ISNUMBER(SEARCH("страх",E3)))),1,0)</f>
        <v>1</v>
      </c>
      <c r="G3" s="8">
        <f>IF(OR(ISNUMBER(SEARCH("проектиро",E3)), ISNUMBER(SEARCH("разработка",E3)),  ISNUMBER(SEARCH("приобрет",E3)),  ISNUMBER(SEARCH("установк",E3)), ISNUMBER(SEARCH("постав",E3)),  (ISNUMBER(SEARCH("создани",E3)))),1,0)</f>
        <v>1</v>
      </c>
      <c r="H3" s="8">
        <f>IF(OR(ISNUMBER(SEARCH("развит",E3)), ISNUMBER(SEARCH("модифика",E3)), ISNUMBER(SEARCH("интегра",E3)),  ISNUMBER(SEARCH("внедрен",E3)), ISNUMBER(SEARCH("расшир",E3)), ISNUMBER(SEARCH("адаптац",E3)),ISNUMBER(SEARCH("настрой",E3)), ISNUMBER(SEARCH("подключ",E3)),   (ISNUMBER(SEARCH("модерниз",E3)))),1,0)</f>
        <v>0</v>
      </c>
      <c r="I3" s="8">
        <f>IF(OR(ISNUMBER(SEARCH("сопрово",E3)), ISNUMBER(SEARCH("поддержк",E3)), ISNUMBER(SEARCH("эксплуат",E3)), ISNUMBER(SEARCH("обслужи",E3)), ISNUMBER(SEARCH("подготов",E3)), (ISNUMBER(SEARCH("обуче",E3)))),1,0)</f>
        <v>0</v>
      </c>
      <c r="J3" s="9">
        <f>SUM(G3:I3)</f>
        <v>1</v>
      </c>
      <c r="K3" s="34" t="s">
        <v>465</v>
      </c>
      <c r="L3" s="34" t="s">
        <v>25</v>
      </c>
      <c r="M3" s="37">
        <v>1150000</v>
      </c>
      <c r="N3" s="38" t="s">
        <v>329</v>
      </c>
      <c r="O3" s="34">
        <v>1150000</v>
      </c>
      <c r="P3" s="38" t="s">
        <v>27</v>
      </c>
      <c r="Q3" s="5" t="s">
        <v>366</v>
      </c>
      <c r="R3" s="34" t="s">
        <v>103</v>
      </c>
      <c r="S3" s="34" t="s">
        <v>104</v>
      </c>
      <c r="T3" s="34" t="s">
        <v>164</v>
      </c>
      <c r="U3" s="34" t="s">
        <v>32</v>
      </c>
      <c r="V3" s="34" t="s">
        <v>33</v>
      </c>
      <c r="W3" s="40">
        <v>1</v>
      </c>
      <c r="X3" s="32">
        <v>1150000</v>
      </c>
      <c r="Y3" s="34" t="s">
        <v>34</v>
      </c>
      <c r="Z3" s="34" t="s">
        <v>105</v>
      </c>
      <c r="AA3" s="34" t="s">
        <v>36</v>
      </c>
      <c r="AB3" s="34" t="s">
        <v>37</v>
      </c>
      <c r="AC3" s="34">
        <v>50</v>
      </c>
    </row>
    <row r="4" spans="1:29" s="14" customFormat="1" hidden="1" x14ac:dyDescent="0.25">
      <c r="A4" s="11">
        <v>3</v>
      </c>
      <c r="B4" s="20" t="s">
        <v>648</v>
      </c>
      <c r="C4" s="23">
        <v>1.3124014114169999E+18</v>
      </c>
      <c r="D4" s="15">
        <v>43033</v>
      </c>
      <c r="E4" s="16" t="s">
        <v>265</v>
      </c>
      <c r="F4" s="8">
        <f>IF(OR(ISNUMBER(SEARCH("террит",Q4)), ISNUMBER(SEARCH("ФОМС",E4)), ISNUMBER(SEARCH("ФОМС",Q4)), (ISNUMBER(SEARCH("страх",E4)))),1,0)</f>
        <v>1</v>
      </c>
      <c r="G4" s="8">
        <f>IF(OR(ISNUMBER(SEARCH("проектиро",E4)), ISNUMBER(SEARCH("разработка",E4)),  ISNUMBER(SEARCH("приобрет",E4)),  ISNUMBER(SEARCH("установк",E4)), ISNUMBER(SEARCH("постав",E4)),  (ISNUMBER(SEARCH("создани",E4)))),1,0)</f>
        <v>0</v>
      </c>
      <c r="H4" s="8">
        <f>IF(OR(ISNUMBER(SEARCH("развит",E4)), ISNUMBER(SEARCH("модифика",E4)), ISNUMBER(SEARCH("интегра",E4)),  ISNUMBER(SEARCH("внедрен",E4)), ISNUMBER(SEARCH("расшир",E4)), ISNUMBER(SEARCH("адаптац",E4)),ISNUMBER(SEARCH("настрой",E4)), ISNUMBER(SEARCH("подключ",E4)),   (ISNUMBER(SEARCH("модерниз",E4)))),1,0)</f>
        <v>0</v>
      </c>
      <c r="I4" s="8">
        <f>IF(OR(ISNUMBER(SEARCH("сопрово",E4)), ISNUMBER(SEARCH("поддержк",E4)), ISNUMBER(SEARCH("эксплуат",E4)), ISNUMBER(SEARCH("обслужи",E4)), ISNUMBER(SEARCH("подготов",E4)), (ISNUMBER(SEARCH("обуче",E4)))),1,0)</f>
        <v>1</v>
      </c>
      <c r="J4" s="9">
        <f>SUM(G4:I4)</f>
        <v>1</v>
      </c>
      <c r="K4" s="14" t="s">
        <v>82</v>
      </c>
      <c r="L4" s="16" t="s">
        <v>76</v>
      </c>
      <c r="M4" s="31">
        <v>69750</v>
      </c>
      <c r="N4" s="29" t="s">
        <v>266</v>
      </c>
      <c r="O4" s="14">
        <v>139500</v>
      </c>
      <c r="P4" s="27" t="s">
        <v>252</v>
      </c>
      <c r="Q4" s="5" t="s">
        <v>166</v>
      </c>
      <c r="R4" s="17" t="s">
        <v>167</v>
      </c>
      <c r="S4" s="14" t="s">
        <v>168</v>
      </c>
      <c r="T4" s="14" t="s">
        <v>121</v>
      </c>
      <c r="U4" s="14" t="s">
        <v>32</v>
      </c>
      <c r="V4" s="14" t="s">
        <v>33</v>
      </c>
      <c r="W4" s="25">
        <v>1</v>
      </c>
      <c r="X4" s="32">
        <v>139500</v>
      </c>
      <c r="Y4" s="17" t="s">
        <v>34</v>
      </c>
      <c r="Z4" s="14" t="s">
        <v>169</v>
      </c>
      <c r="AA4" s="14" t="s">
        <v>36</v>
      </c>
      <c r="AB4" s="14" t="s">
        <v>37</v>
      </c>
      <c r="AC4" s="14">
        <v>31</v>
      </c>
    </row>
    <row r="5" spans="1:29" s="14" customFormat="1" hidden="1" x14ac:dyDescent="0.25">
      <c r="A5" s="11">
        <v>4</v>
      </c>
      <c r="B5" s="20" t="s">
        <v>648</v>
      </c>
      <c r="C5" s="23">
        <v>1.3124014114169999E+18</v>
      </c>
      <c r="D5" s="15">
        <v>43067</v>
      </c>
      <c r="E5" s="16" t="s">
        <v>76</v>
      </c>
      <c r="F5" s="8">
        <f>IF(OR(ISNUMBER(SEARCH("террит",Q5)), ISNUMBER(SEARCH("ФОМС",E5)), ISNUMBER(SEARCH("ФОМС",Q5)), (ISNUMBER(SEARCH("страх",E5)))),1,0)</f>
        <v>1</v>
      </c>
      <c r="G5" s="8">
        <f>IF(OR(ISNUMBER(SEARCH("проектиро",E5)), ISNUMBER(SEARCH("разработка",E5)),  ISNUMBER(SEARCH("приобрет",E5)),  ISNUMBER(SEARCH("установк",E5)), ISNUMBER(SEARCH("постав",E5)),  (ISNUMBER(SEARCH("создани",E5)))),1,0)</f>
        <v>0</v>
      </c>
      <c r="H5" s="8">
        <f>IF(OR(ISNUMBER(SEARCH("развит",E5)), ISNUMBER(SEARCH("модифика",E5)), ISNUMBER(SEARCH("интегра",E5)),  ISNUMBER(SEARCH("внедрен",E5)), ISNUMBER(SEARCH("расшир",E5)), ISNUMBER(SEARCH("адаптац",E5)),ISNUMBER(SEARCH("настрой",E5)), ISNUMBER(SEARCH("подключ",E5)),   (ISNUMBER(SEARCH("модерниз",E5)))),1,0)</f>
        <v>0</v>
      </c>
      <c r="I5" s="8">
        <f>IF(OR(ISNUMBER(SEARCH("сопрово",E5)), ISNUMBER(SEARCH("поддержк",E5)), ISNUMBER(SEARCH("эксплуат",E5)), ISNUMBER(SEARCH("обслужи",E5)), ISNUMBER(SEARCH("подготов",E5)), (ISNUMBER(SEARCH("обуче",E5)))),1,0)</f>
        <v>1</v>
      </c>
      <c r="J5" s="9">
        <f>SUM(G5:I5)</f>
        <v>1</v>
      </c>
      <c r="K5" s="14" t="s">
        <v>82</v>
      </c>
      <c r="L5" s="16" t="s">
        <v>76</v>
      </c>
      <c r="M5" s="31">
        <v>41000</v>
      </c>
      <c r="N5" s="29" t="s">
        <v>130</v>
      </c>
      <c r="O5" s="14">
        <v>492000</v>
      </c>
      <c r="P5" s="27" t="s">
        <v>258</v>
      </c>
      <c r="Q5" s="5" t="s">
        <v>166</v>
      </c>
      <c r="R5" s="17" t="s">
        <v>167</v>
      </c>
      <c r="S5" s="14" t="s">
        <v>168</v>
      </c>
      <c r="T5" s="14" t="s">
        <v>121</v>
      </c>
      <c r="U5" s="14" t="s">
        <v>32</v>
      </c>
      <c r="V5" s="14" t="s">
        <v>33</v>
      </c>
      <c r="W5" s="25">
        <v>1</v>
      </c>
      <c r="X5" s="32">
        <v>492000</v>
      </c>
      <c r="Y5" s="17" t="s">
        <v>34</v>
      </c>
      <c r="Z5" s="14" t="s">
        <v>169</v>
      </c>
      <c r="AA5" s="14" t="s">
        <v>36</v>
      </c>
      <c r="AB5" s="14" t="s">
        <v>37</v>
      </c>
      <c r="AC5" s="14">
        <v>31</v>
      </c>
    </row>
    <row r="6" spans="1:29" s="14" customFormat="1" hidden="1" x14ac:dyDescent="0.25">
      <c r="A6" s="11">
        <v>5</v>
      </c>
      <c r="B6" s="20" t="s">
        <v>648</v>
      </c>
      <c r="C6" s="23">
        <v>1.3124014114179999E+18</v>
      </c>
      <c r="D6" s="15">
        <v>43425</v>
      </c>
      <c r="E6" s="16" t="s">
        <v>76</v>
      </c>
      <c r="F6" s="8">
        <f>IF(OR(ISNUMBER(SEARCH("террит",Q6)), ISNUMBER(SEARCH("ФОМС",E6)), ISNUMBER(SEARCH("ФОМС",Q6)), (ISNUMBER(SEARCH("страх",E6)))),1,0)</f>
        <v>1</v>
      </c>
      <c r="G6" s="8">
        <f>IF(OR(ISNUMBER(SEARCH("проектиро",E6)), ISNUMBER(SEARCH("разработка",E6)),  ISNUMBER(SEARCH("приобрет",E6)),  ISNUMBER(SEARCH("установк",E6)), ISNUMBER(SEARCH("постав",E6)),  (ISNUMBER(SEARCH("создани",E6)))),1,0)</f>
        <v>0</v>
      </c>
      <c r="H6" s="8">
        <f>IF(OR(ISNUMBER(SEARCH("развит",E6)), ISNUMBER(SEARCH("модифика",E6)), ISNUMBER(SEARCH("интегра",E6)),  ISNUMBER(SEARCH("внедрен",E6)), ISNUMBER(SEARCH("расшир",E6)), ISNUMBER(SEARCH("адаптац",E6)),ISNUMBER(SEARCH("настрой",E6)), ISNUMBER(SEARCH("подключ",E6)),   (ISNUMBER(SEARCH("модерниз",E6)))),1,0)</f>
        <v>0</v>
      </c>
      <c r="I6" s="8">
        <f>IF(OR(ISNUMBER(SEARCH("сопрово",E6)), ISNUMBER(SEARCH("поддержк",E6)), ISNUMBER(SEARCH("эксплуат",E6)), ISNUMBER(SEARCH("обслужи",E6)), ISNUMBER(SEARCH("подготов",E6)), (ISNUMBER(SEARCH("обуче",E6)))),1,0)</f>
        <v>1</v>
      </c>
      <c r="J6" s="9">
        <f>SUM(G6:I6)</f>
        <v>1</v>
      </c>
      <c r="K6" s="14" t="s">
        <v>82</v>
      </c>
      <c r="L6" s="16" t="s">
        <v>76</v>
      </c>
      <c r="M6" s="31">
        <v>50000</v>
      </c>
      <c r="N6" s="29" t="s">
        <v>130</v>
      </c>
      <c r="O6" s="14">
        <v>600000</v>
      </c>
      <c r="P6" s="27" t="s">
        <v>165</v>
      </c>
      <c r="Q6" s="5" t="s">
        <v>166</v>
      </c>
      <c r="R6" s="17" t="s">
        <v>167</v>
      </c>
      <c r="S6" s="14" t="s">
        <v>168</v>
      </c>
      <c r="T6" s="14" t="s">
        <v>121</v>
      </c>
      <c r="U6" s="14" t="s">
        <v>32</v>
      </c>
      <c r="V6" s="14" t="s">
        <v>33</v>
      </c>
      <c r="W6" s="25">
        <v>1</v>
      </c>
      <c r="X6" s="32">
        <v>600000</v>
      </c>
      <c r="Y6" s="17" t="s">
        <v>34</v>
      </c>
      <c r="Z6" s="14" t="s">
        <v>169</v>
      </c>
      <c r="AA6" s="14" t="s">
        <v>36</v>
      </c>
      <c r="AB6" s="14" t="s">
        <v>37</v>
      </c>
      <c r="AC6" s="14">
        <v>31</v>
      </c>
    </row>
    <row r="7" spans="1:29" s="14" customFormat="1" hidden="1" x14ac:dyDescent="0.25">
      <c r="A7" s="11">
        <v>6</v>
      </c>
      <c r="B7" s="20" t="s">
        <v>648</v>
      </c>
      <c r="C7" s="23">
        <v>4.3329007728179999E+18</v>
      </c>
      <c r="D7" s="15">
        <v>43109</v>
      </c>
      <c r="E7" s="16" t="s">
        <v>251</v>
      </c>
      <c r="F7" s="8">
        <f>IF(OR(ISNUMBER(SEARCH("террит",Q7)), ISNUMBER(SEARCH("ФОМС",E7)), ISNUMBER(SEARCH("ФОМС",Q7)), (ISNUMBER(SEARCH("страх",E7)))),1,0)</f>
        <v>1</v>
      </c>
      <c r="G7" s="8">
        <f>IF(OR(ISNUMBER(SEARCH("проектиро",E7)), ISNUMBER(SEARCH("разработка",E7)),  ISNUMBER(SEARCH("приобрет",E7)),  ISNUMBER(SEARCH("установк",E7)), ISNUMBER(SEARCH("постав",E7)),  (ISNUMBER(SEARCH("создани",E7)))),1,0)</f>
        <v>0</v>
      </c>
      <c r="H7" s="8">
        <f>IF(OR(ISNUMBER(SEARCH("развит",E7)), ISNUMBER(SEARCH("модифика",E7)), ISNUMBER(SEARCH("интегра",E7)),  ISNUMBER(SEARCH("внедрен",E7)), ISNUMBER(SEARCH("расшир",E7)), ISNUMBER(SEARCH("адаптац",E7)),ISNUMBER(SEARCH("настрой",E7)), ISNUMBER(SEARCH("подключ",E7)),   (ISNUMBER(SEARCH("модерниз",E7)))),1,0)</f>
        <v>0</v>
      </c>
      <c r="I7" s="8">
        <f>IF(OR(ISNUMBER(SEARCH("сопрово",E7)), ISNUMBER(SEARCH("поддержк",E7)), ISNUMBER(SEARCH("эксплуат",E7)), ISNUMBER(SEARCH("обслужи",E7)), ISNUMBER(SEARCH("подготов",E7)), (ISNUMBER(SEARCH("обуче",E7)))),1,0)</f>
        <v>1</v>
      </c>
      <c r="J7" s="9">
        <f>SUM(G7:I7)</f>
        <v>1</v>
      </c>
      <c r="K7" s="14" t="s">
        <v>53</v>
      </c>
      <c r="L7" s="16" t="s">
        <v>52</v>
      </c>
      <c r="M7" s="31">
        <v>150000</v>
      </c>
      <c r="N7" s="29" t="s">
        <v>26</v>
      </c>
      <c r="O7" s="14">
        <v>300000</v>
      </c>
      <c r="P7" s="27" t="s">
        <v>252</v>
      </c>
      <c r="Q7" s="5" t="s">
        <v>195</v>
      </c>
      <c r="R7" s="17" t="s">
        <v>196</v>
      </c>
      <c r="S7" s="14" t="s">
        <v>197</v>
      </c>
      <c r="T7" s="14" t="s">
        <v>31</v>
      </c>
      <c r="U7" s="14" t="s">
        <v>32</v>
      </c>
      <c r="V7" s="14" t="s">
        <v>33</v>
      </c>
      <c r="W7" s="25">
        <v>1</v>
      </c>
      <c r="X7" s="32">
        <v>300000</v>
      </c>
      <c r="Y7" s="17" t="s">
        <v>34</v>
      </c>
      <c r="Z7" s="14" t="s">
        <v>198</v>
      </c>
      <c r="AA7" s="14" t="s">
        <v>36</v>
      </c>
      <c r="AB7" s="14" t="s">
        <v>37</v>
      </c>
      <c r="AC7" s="14">
        <v>33</v>
      </c>
    </row>
    <row r="8" spans="1:29" s="14" customFormat="1" hidden="1" x14ac:dyDescent="0.25">
      <c r="A8" s="11">
        <v>7</v>
      </c>
      <c r="B8" s="20" t="s">
        <v>648</v>
      </c>
      <c r="C8" s="23">
        <v>4.3329007728179999E+18</v>
      </c>
      <c r="D8" s="15">
        <v>43109</v>
      </c>
      <c r="E8" s="16" t="s">
        <v>52</v>
      </c>
      <c r="F8" s="8">
        <f>IF(OR(ISNUMBER(SEARCH("террит",Q8)), ISNUMBER(SEARCH("ФОМС",E8)), ISNUMBER(SEARCH("ФОМС",Q8)), (ISNUMBER(SEARCH("страх",E8)))),1,0)</f>
        <v>1</v>
      </c>
      <c r="G8" s="8">
        <f>IF(OR(ISNUMBER(SEARCH("проектиро",E8)), ISNUMBER(SEARCH("разработка",E8)),  ISNUMBER(SEARCH("приобрет",E8)),  ISNUMBER(SEARCH("установк",E8)), ISNUMBER(SEARCH("постав",E8)),  (ISNUMBER(SEARCH("создани",E8)))),1,0)</f>
        <v>0</v>
      </c>
      <c r="H8" s="8">
        <f>IF(OR(ISNUMBER(SEARCH("развит",E8)), ISNUMBER(SEARCH("модифика",E8)), ISNUMBER(SEARCH("интегра",E8)),  ISNUMBER(SEARCH("внедрен",E8)), ISNUMBER(SEARCH("расшир",E8)), ISNUMBER(SEARCH("адаптац",E8)),ISNUMBER(SEARCH("настрой",E8)), ISNUMBER(SEARCH("подключ",E8)),   (ISNUMBER(SEARCH("модерниз",E8)))),1,0)</f>
        <v>0</v>
      </c>
      <c r="I8" s="8">
        <f>IF(OR(ISNUMBER(SEARCH("сопрово",E8)), ISNUMBER(SEARCH("поддержк",E8)), ISNUMBER(SEARCH("эксплуат",E8)), ISNUMBER(SEARCH("обслужи",E8)), ISNUMBER(SEARCH("подготов",E8)), (ISNUMBER(SEARCH("обуче",E8)))),1,0)</f>
        <v>1</v>
      </c>
      <c r="J8" s="9">
        <f>SUM(G8:I8)</f>
        <v>1</v>
      </c>
      <c r="K8" s="14" t="s">
        <v>53</v>
      </c>
      <c r="L8" s="16" t="s">
        <v>52</v>
      </c>
      <c r="M8" s="31">
        <v>200000</v>
      </c>
      <c r="N8" s="29" t="s">
        <v>26</v>
      </c>
      <c r="O8" s="14">
        <v>400000</v>
      </c>
      <c r="P8" s="27" t="s">
        <v>252</v>
      </c>
      <c r="Q8" s="5" t="s">
        <v>195</v>
      </c>
      <c r="R8" s="17" t="s">
        <v>196</v>
      </c>
      <c r="S8" s="14" t="s">
        <v>197</v>
      </c>
      <c r="T8" s="14" t="s">
        <v>31</v>
      </c>
      <c r="U8" s="14" t="s">
        <v>32</v>
      </c>
      <c r="V8" s="14" t="s">
        <v>33</v>
      </c>
      <c r="W8" s="25">
        <v>1</v>
      </c>
      <c r="X8" s="32">
        <v>400000</v>
      </c>
      <c r="Y8" s="17" t="s">
        <v>34</v>
      </c>
      <c r="Z8" s="14" t="s">
        <v>198</v>
      </c>
      <c r="AA8" s="14" t="s">
        <v>36</v>
      </c>
      <c r="AB8" s="14" t="s">
        <v>37</v>
      </c>
      <c r="AC8" s="14">
        <v>33</v>
      </c>
    </row>
    <row r="9" spans="1:29" s="14" customFormat="1" hidden="1" x14ac:dyDescent="0.25">
      <c r="A9" s="11">
        <v>8</v>
      </c>
      <c r="B9" s="20" t="s">
        <v>648</v>
      </c>
      <c r="C9" s="23">
        <v>4.3329007728179999E+18</v>
      </c>
      <c r="D9" s="15">
        <v>43287</v>
      </c>
      <c r="E9" s="16" t="s">
        <v>192</v>
      </c>
      <c r="F9" s="8">
        <f>IF(OR(ISNUMBER(SEARCH("террит",Q9)), ISNUMBER(SEARCH("ФОМС",E9)), ISNUMBER(SEARCH("ФОМС",Q9)), (ISNUMBER(SEARCH("страх",E9)))),1,0)</f>
        <v>1</v>
      </c>
      <c r="G9" s="8">
        <f>IF(OR(ISNUMBER(SEARCH("проектиро",E9)), ISNUMBER(SEARCH("разработка",E9)),  ISNUMBER(SEARCH("приобрет",E9)),  ISNUMBER(SEARCH("установк",E9)), ISNUMBER(SEARCH("постав",E9)),  (ISNUMBER(SEARCH("создани",E9)))),1,0)</f>
        <v>0</v>
      </c>
      <c r="H9" s="8">
        <f>IF(OR(ISNUMBER(SEARCH("развит",E9)), ISNUMBER(SEARCH("модифика",E9)), ISNUMBER(SEARCH("интегра",E9)),  ISNUMBER(SEARCH("внедрен",E9)), ISNUMBER(SEARCH("расшир",E9)), ISNUMBER(SEARCH("адаптац",E9)),ISNUMBER(SEARCH("настрой",E9)), ISNUMBER(SEARCH("подключ",E9)),   (ISNUMBER(SEARCH("модерниз",E9)))),1,0)</f>
        <v>1</v>
      </c>
      <c r="I9" s="8">
        <f>IF(OR(ISNUMBER(SEARCH("сопрово",E9)), ISNUMBER(SEARCH("поддержк",E9)), ISNUMBER(SEARCH("эксплуат",E9)), ISNUMBER(SEARCH("обслужи",E9)), ISNUMBER(SEARCH("подготов",E9)), (ISNUMBER(SEARCH("обуче",E9)))),1,0)</f>
        <v>0</v>
      </c>
      <c r="J9" s="9">
        <f>SUM(G9:I9)</f>
        <v>1</v>
      </c>
      <c r="K9" s="14" t="s">
        <v>193</v>
      </c>
      <c r="L9" s="16" t="s">
        <v>194</v>
      </c>
      <c r="M9" s="31">
        <v>300000</v>
      </c>
      <c r="N9" s="29" t="s">
        <v>39</v>
      </c>
      <c r="O9" s="14">
        <v>300000</v>
      </c>
      <c r="P9" s="27" t="s">
        <v>184</v>
      </c>
      <c r="Q9" s="5" t="s">
        <v>195</v>
      </c>
      <c r="R9" s="17" t="s">
        <v>196</v>
      </c>
      <c r="S9" s="14" t="s">
        <v>197</v>
      </c>
      <c r="T9" s="14" t="s">
        <v>31</v>
      </c>
      <c r="U9" s="14" t="s">
        <v>32</v>
      </c>
      <c r="V9" s="14" t="s">
        <v>33</v>
      </c>
      <c r="W9" s="25">
        <v>1</v>
      </c>
      <c r="X9" s="32">
        <v>300000</v>
      </c>
      <c r="Y9" s="17" t="s">
        <v>34</v>
      </c>
      <c r="Z9" s="14" t="s">
        <v>198</v>
      </c>
      <c r="AA9" s="14" t="s">
        <v>36</v>
      </c>
      <c r="AB9" s="14" t="s">
        <v>37</v>
      </c>
      <c r="AC9" s="14">
        <v>33</v>
      </c>
    </row>
    <row r="10" spans="1:29" s="14" customFormat="1" hidden="1" x14ac:dyDescent="0.25">
      <c r="A10" s="11">
        <v>9</v>
      </c>
      <c r="B10" s="20" t="s">
        <v>648</v>
      </c>
      <c r="C10" s="23">
        <v>1.4027005123180001E+18</v>
      </c>
      <c r="D10" s="15">
        <v>43427</v>
      </c>
      <c r="E10" s="16" t="s">
        <v>65</v>
      </c>
      <c r="F10" s="8">
        <f>IF(OR(ISNUMBER(SEARCH("террит",Q10)), ISNUMBER(SEARCH("ФОМС",E10)), ISNUMBER(SEARCH("ФОМС",Q10)), (ISNUMBER(SEARCH("страх",E10)))),1,0)</f>
        <v>1</v>
      </c>
      <c r="G10" s="8">
        <f>IF(OR(ISNUMBER(SEARCH("проектиро",E10)), ISNUMBER(SEARCH("разработка",E10)),  ISNUMBER(SEARCH("приобрет",E10)),  ISNUMBER(SEARCH("установк",E10)), ISNUMBER(SEARCH("постав",E10)),  (ISNUMBER(SEARCH("создани",E10)))),1,0)</f>
        <v>0</v>
      </c>
      <c r="H10" s="8">
        <f>IF(OR(ISNUMBER(SEARCH("развит",E10)), ISNUMBER(SEARCH("модифика",E10)), ISNUMBER(SEARCH("интегра",E10)),  ISNUMBER(SEARCH("внедрен",E10)), ISNUMBER(SEARCH("расшир",E10)), ISNUMBER(SEARCH("адаптац",E10)),ISNUMBER(SEARCH("настрой",E10)), ISNUMBER(SEARCH("подключ",E10)),   (ISNUMBER(SEARCH("модерниз",E10)))),1,0)</f>
        <v>0</v>
      </c>
      <c r="I10" s="8">
        <f>IF(OR(ISNUMBER(SEARCH("сопрово",E10)), ISNUMBER(SEARCH("поддержк",E10)), ISNUMBER(SEARCH("эксплуат",E10)), ISNUMBER(SEARCH("обслужи",E10)), ISNUMBER(SEARCH("подготов",E10)), (ISNUMBER(SEARCH("обуче",E10)))),1,0)</f>
        <v>0</v>
      </c>
      <c r="J10" s="9">
        <f>SUM(G10:I10)</f>
        <v>0</v>
      </c>
      <c r="K10" s="14" t="s">
        <v>64</v>
      </c>
      <c r="L10" s="16" t="s">
        <v>65</v>
      </c>
      <c r="M10" s="31">
        <v>1333100</v>
      </c>
      <c r="N10" s="29" t="s">
        <v>26</v>
      </c>
      <c r="O10" s="14">
        <v>1333100</v>
      </c>
      <c r="P10" s="27" t="s">
        <v>27</v>
      </c>
      <c r="Q10" s="5" t="s">
        <v>114</v>
      </c>
      <c r="R10" s="17" t="s">
        <v>115</v>
      </c>
      <c r="S10" s="14" t="s">
        <v>116</v>
      </c>
      <c r="T10" s="14" t="s">
        <v>164</v>
      </c>
      <c r="U10" s="14" t="s">
        <v>32</v>
      </c>
      <c r="V10" s="14" t="s">
        <v>33</v>
      </c>
      <c r="W10" s="25">
        <v>1</v>
      </c>
      <c r="X10" s="32">
        <v>1333100</v>
      </c>
      <c r="Y10" s="17" t="s">
        <v>34</v>
      </c>
      <c r="Z10" s="14" t="s">
        <v>117</v>
      </c>
      <c r="AA10" s="14" t="s">
        <v>36</v>
      </c>
      <c r="AB10" s="14" t="s">
        <v>37</v>
      </c>
      <c r="AC10" s="14">
        <v>40</v>
      </c>
    </row>
    <row r="11" spans="1:29" s="14" customFormat="1" hidden="1" x14ac:dyDescent="0.25">
      <c r="A11" s="11">
        <v>10</v>
      </c>
      <c r="B11" s="20" t="s">
        <v>648</v>
      </c>
      <c r="C11" s="23">
        <v>1.4027005123190001E+18</v>
      </c>
      <c r="D11" s="15">
        <v>43536</v>
      </c>
      <c r="E11" s="16" t="s">
        <v>113</v>
      </c>
      <c r="F11" s="8">
        <f>IF(OR(ISNUMBER(SEARCH("террит",Q11)), ISNUMBER(SEARCH("ФОМС",E11)), ISNUMBER(SEARCH("ФОМС",Q11)), (ISNUMBER(SEARCH("страх",E11)))),1,0)</f>
        <v>1</v>
      </c>
      <c r="G11" s="8">
        <f>IF(OR(ISNUMBER(SEARCH("проектиро",E11)), ISNUMBER(SEARCH("разработка",E11)),  ISNUMBER(SEARCH("приобрет",E11)),  ISNUMBER(SEARCH("установк",E11)), ISNUMBER(SEARCH("постав",E11)),  (ISNUMBER(SEARCH("создани",E11)))),1,0)</f>
        <v>0</v>
      </c>
      <c r="H11" s="8">
        <f>IF(OR(ISNUMBER(SEARCH("развит",E11)), ISNUMBER(SEARCH("модифика",E11)), ISNUMBER(SEARCH("интегра",E11)),  ISNUMBER(SEARCH("внедрен",E11)), ISNUMBER(SEARCH("расшир",E11)), ISNUMBER(SEARCH("адаптац",E11)),ISNUMBER(SEARCH("настрой",E11)), ISNUMBER(SEARCH("подключ",E11)),   (ISNUMBER(SEARCH("модерниз",E11)))),1,0)</f>
        <v>0</v>
      </c>
      <c r="I11" s="8">
        <f>IF(OR(ISNUMBER(SEARCH("сопрово",E11)), ISNUMBER(SEARCH("поддержк",E11)), ISNUMBER(SEARCH("эксплуат",E11)), ISNUMBER(SEARCH("обслужи",E11)), ISNUMBER(SEARCH("подготов",E11)), (ISNUMBER(SEARCH("обуче",E11)))),1,0)</f>
        <v>1</v>
      </c>
      <c r="J11" s="9">
        <f>SUM(G11:I11)</f>
        <v>1</v>
      </c>
      <c r="K11" s="14" t="s">
        <v>82</v>
      </c>
      <c r="L11" s="16" t="s">
        <v>76</v>
      </c>
      <c r="M11" s="31">
        <v>4666900</v>
      </c>
      <c r="N11" s="29" t="s">
        <v>26</v>
      </c>
      <c r="O11" s="14">
        <v>4666900</v>
      </c>
      <c r="P11" s="27" t="s">
        <v>27</v>
      </c>
      <c r="Q11" s="5" t="s">
        <v>114</v>
      </c>
      <c r="R11" s="17" t="s">
        <v>115</v>
      </c>
      <c r="S11" s="14" t="s">
        <v>116</v>
      </c>
      <c r="T11" s="14" t="s">
        <v>31</v>
      </c>
      <c r="U11" s="14" t="s">
        <v>32</v>
      </c>
      <c r="V11" s="14" t="s">
        <v>33</v>
      </c>
      <c r="W11" s="25">
        <v>1</v>
      </c>
      <c r="X11" s="32">
        <v>4666900</v>
      </c>
      <c r="Y11" s="17" t="s">
        <v>34</v>
      </c>
      <c r="Z11" s="14" t="s">
        <v>117</v>
      </c>
      <c r="AA11" s="14" t="s">
        <v>36</v>
      </c>
      <c r="AB11" s="14" t="s">
        <v>37</v>
      </c>
      <c r="AC11" s="14">
        <v>40</v>
      </c>
    </row>
    <row r="12" spans="1:29" s="14" customFormat="1" hidden="1" x14ac:dyDescent="0.25">
      <c r="A12" s="11">
        <v>11</v>
      </c>
      <c r="B12" s="20" t="s">
        <v>648</v>
      </c>
      <c r="C12" s="23">
        <v>2.4401004497170002E+18</v>
      </c>
      <c r="D12" s="15">
        <v>42842</v>
      </c>
      <c r="E12" s="16" t="s">
        <v>328</v>
      </c>
      <c r="F12" s="8">
        <f>IF(OR(ISNUMBER(SEARCH("террит",Q12)), ISNUMBER(SEARCH("ФОМС",E12)), ISNUMBER(SEARCH("ФОМС",Q12)), (ISNUMBER(SEARCH("страх",E12)))),1,0)</f>
        <v>0</v>
      </c>
      <c r="G12" s="8">
        <f>IF(OR(ISNUMBER(SEARCH("проектиро",E12)), ISNUMBER(SEARCH("разработка",E12)),  ISNUMBER(SEARCH("приобрет",E12)),  ISNUMBER(SEARCH("установк",E12)), ISNUMBER(SEARCH("постав",E12)),  (ISNUMBER(SEARCH("создани",E12)))),1,0)</f>
        <v>0</v>
      </c>
      <c r="H12" s="8">
        <f>IF(OR(ISNUMBER(SEARCH("развит",E12)), ISNUMBER(SEARCH("модифика",E12)), ISNUMBER(SEARCH("интегра",E12)),  ISNUMBER(SEARCH("внедрен",E12)), ISNUMBER(SEARCH("расшир",E12)), ISNUMBER(SEARCH("адаптац",E12)),ISNUMBER(SEARCH("настрой",E12)), ISNUMBER(SEARCH("подключ",E12)),   (ISNUMBER(SEARCH("модерниз",E12)))),1,0)</f>
        <v>1</v>
      </c>
      <c r="I12" s="8">
        <f>IF(OR(ISNUMBER(SEARCH("сопрово",E12)), ISNUMBER(SEARCH("поддержк",E12)), ISNUMBER(SEARCH("эксплуат",E12)), ISNUMBER(SEARCH("обслужи",E12)), ISNUMBER(SEARCH("подготов",E12)), (ISNUMBER(SEARCH("обуче",E12)))),1,0)</f>
        <v>1</v>
      </c>
      <c r="J12" s="9">
        <f>SUM(G12:I12)</f>
        <v>2</v>
      </c>
      <c r="K12" s="14" t="s">
        <v>53</v>
      </c>
      <c r="L12" s="16" t="s">
        <v>52</v>
      </c>
      <c r="M12" s="31">
        <v>688235.3</v>
      </c>
      <c r="N12" s="29" t="s">
        <v>329</v>
      </c>
      <c r="O12" s="14">
        <v>5505882.4000000004</v>
      </c>
      <c r="P12" s="27" t="s">
        <v>310</v>
      </c>
      <c r="Q12" s="5" t="s">
        <v>162</v>
      </c>
      <c r="R12" s="17" t="s">
        <v>163</v>
      </c>
      <c r="S12" s="14" t="s">
        <v>56</v>
      </c>
      <c r="T12" s="14" t="s">
        <v>31</v>
      </c>
      <c r="U12" s="14" t="s">
        <v>32</v>
      </c>
      <c r="V12" s="14" t="s">
        <v>33</v>
      </c>
      <c r="W12" s="25">
        <v>1</v>
      </c>
      <c r="X12" s="32">
        <v>5850000</v>
      </c>
      <c r="Y12" s="17" t="s">
        <v>34</v>
      </c>
      <c r="Z12" s="14" t="s">
        <v>57</v>
      </c>
      <c r="AA12" s="14" t="s">
        <v>36</v>
      </c>
      <c r="AB12" s="14" t="s">
        <v>37</v>
      </c>
      <c r="AC12" s="14">
        <v>44</v>
      </c>
    </row>
    <row r="13" spans="1:29" s="14" customFormat="1" hidden="1" x14ac:dyDescent="0.25">
      <c r="A13" s="11">
        <v>12</v>
      </c>
      <c r="B13" s="20" t="s">
        <v>648</v>
      </c>
      <c r="C13" s="23">
        <v>2.4401004497170002E+18</v>
      </c>
      <c r="D13" s="15">
        <v>42842</v>
      </c>
      <c r="E13" s="16" t="s">
        <v>328</v>
      </c>
      <c r="F13" s="8">
        <f>IF(OR(ISNUMBER(SEARCH("террит",Q13)), ISNUMBER(SEARCH("ФОМС",E13)), ISNUMBER(SEARCH("ФОМС",Q13)), (ISNUMBER(SEARCH("страх",E13)))),1,0)</f>
        <v>0</v>
      </c>
      <c r="G13" s="8">
        <f>IF(OR(ISNUMBER(SEARCH("проектиро",E13)), ISNUMBER(SEARCH("разработка",E13)),  ISNUMBER(SEARCH("приобрет",E13)),  ISNUMBER(SEARCH("установк",E13)), ISNUMBER(SEARCH("постав",E13)),  (ISNUMBER(SEARCH("создани",E13)))),1,0)</f>
        <v>0</v>
      </c>
      <c r="H13" s="8">
        <f>IF(OR(ISNUMBER(SEARCH("развит",E13)), ISNUMBER(SEARCH("модифика",E13)), ISNUMBER(SEARCH("интегра",E13)),  ISNUMBER(SEARCH("внедрен",E13)), ISNUMBER(SEARCH("расшир",E13)), ISNUMBER(SEARCH("адаптац",E13)),ISNUMBER(SEARCH("настрой",E13)), ISNUMBER(SEARCH("подключ",E13)),   (ISNUMBER(SEARCH("модерниз",E13)))),1,0)</f>
        <v>1</v>
      </c>
      <c r="I13" s="8">
        <f>IF(OR(ISNUMBER(SEARCH("сопрово",E13)), ISNUMBER(SEARCH("поддержк",E13)), ISNUMBER(SEARCH("эксплуат",E13)), ISNUMBER(SEARCH("обслужи",E13)), ISNUMBER(SEARCH("подготов",E13)), (ISNUMBER(SEARCH("обуче",E13)))),1,0)</f>
        <v>1</v>
      </c>
      <c r="J13" s="9">
        <f>SUM(G13:I13)</f>
        <v>2</v>
      </c>
      <c r="K13" s="14" t="s">
        <v>53</v>
      </c>
      <c r="L13" s="16" t="s">
        <v>52</v>
      </c>
      <c r="M13" s="31">
        <v>688235.3</v>
      </c>
      <c r="N13" s="29" t="s">
        <v>329</v>
      </c>
      <c r="O13" s="14">
        <v>5505882.4000000004</v>
      </c>
      <c r="P13" s="27" t="s">
        <v>310</v>
      </c>
      <c r="Q13" s="5" t="s">
        <v>162</v>
      </c>
      <c r="R13" s="17" t="s">
        <v>163</v>
      </c>
      <c r="S13" s="14" t="s">
        <v>56</v>
      </c>
      <c r="T13" s="14" t="s">
        <v>31</v>
      </c>
      <c r="U13" s="14" t="s">
        <v>32</v>
      </c>
      <c r="V13" s="14" t="s">
        <v>33</v>
      </c>
      <c r="W13" s="25">
        <v>1</v>
      </c>
      <c r="X13" s="32">
        <v>5850000</v>
      </c>
      <c r="Y13" s="17" t="s">
        <v>34</v>
      </c>
      <c r="Z13" s="14" t="s">
        <v>57</v>
      </c>
      <c r="AA13" s="14" t="s">
        <v>36</v>
      </c>
      <c r="AB13" s="14" t="s">
        <v>37</v>
      </c>
      <c r="AC13" s="14">
        <v>44</v>
      </c>
    </row>
    <row r="14" spans="1:29" s="14" customFormat="1" hidden="1" x14ac:dyDescent="0.25">
      <c r="A14" s="11">
        <v>13</v>
      </c>
      <c r="B14" s="20" t="s">
        <v>648</v>
      </c>
      <c r="C14" s="23">
        <v>2.4401004497180001E+18</v>
      </c>
      <c r="D14" s="15">
        <v>43227</v>
      </c>
      <c r="E14" s="16" t="s">
        <v>216</v>
      </c>
      <c r="F14" s="8">
        <f>IF(OR(ISNUMBER(SEARCH("террит",Q14)), ISNUMBER(SEARCH("ФОМС",E14)), ISNUMBER(SEARCH("ФОМС",Q14)), (ISNUMBER(SEARCH("страх",E14)))),1,0)</f>
        <v>0</v>
      </c>
      <c r="G14" s="8">
        <f>IF(OR(ISNUMBER(SEARCH("проектиро",E14)), ISNUMBER(SEARCH("разработка",E14)),  ISNUMBER(SEARCH("приобрет",E14)),  ISNUMBER(SEARCH("установк",E14)), ISNUMBER(SEARCH("постав",E14)),  (ISNUMBER(SEARCH("создани",E14)))),1,0)</f>
        <v>0</v>
      </c>
      <c r="H14" s="8">
        <f>IF(OR(ISNUMBER(SEARCH("развит",E14)), ISNUMBER(SEARCH("модифика",E14)), ISNUMBER(SEARCH("интегра",E14)),  ISNUMBER(SEARCH("внедрен",E14)), ISNUMBER(SEARCH("расшир",E14)), ISNUMBER(SEARCH("адаптац",E14)),ISNUMBER(SEARCH("настрой",E14)), ISNUMBER(SEARCH("подключ",E14)),   (ISNUMBER(SEARCH("модерниз",E14)))),1,0)</f>
        <v>0</v>
      </c>
      <c r="I14" s="8">
        <f>IF(OR(ISNUMBER(SEARCH("сопрово",E14)), ISNUMBER(SEARCH("поддержк",E14)), ISNUMBER(SEARCH("эксплуат",E14)), ISNUMBER(SEARCH("обслужи",E14)), ISNUMBER(SEARCH("подготов",E14)), (ISNUMBER(SEARCH("обуче",E14)))),1,0)</f>
        <v>1</v>
      </c>
      <c r="J14" s="9">
        <f>SUM(G14:I14)</f>
        <v>1</v>
      </c>
      <c r="K14" s="14" t="s">
        <v>53</v>
      </c>
      <c r="L14" s="16" t="s">
        <v>52</v>
      </c>
      <c r="M14" s="31">
        <v>2400000</v>
      </c>
      <c r="N14" s="29" t="s">
        <v>26</v>
      </c>
      <c r="O14" s="14">
        <v>2400000</v>
      </c>
      <c r="P14" s="27" t="s">
        <v>184</v>
      </c>
      <c r="Q14" s="5" t="s">
        <v>162</v>
      </c>
      <c r="R14" s="17" t="s">
        <v>163</v>
      </c>
      <c r="S14" s="14" t="s">
        <v>56</v>
      </c>
      <c r="T14" s="14" t="s">
        <v>31</v>
      </c>
      <c r="U14" s="14" t="s">
        <v>32</v>
      </c>
      <c r="V14" s="14" t="s">
        <v>33</v>
      </c>
      <c r="W14" s="25">
        <v>1</v>
      </c>
      <c r="X14" s="32">
        <v>2400000</v>
      </c>
      <c r="Y14" s="17" t="s">
        <v>34</v>
      </c>
      <c r="Z14" s="14" t="s">
        <v>57</v>
      </c>
      <c r="AA14" s="14" t="s">
        <v>36</v>
      </c>
      <c r="AB14" s="14" t="s">
        <v>37</v>
      </c>
      <c r="AC14" s="14">
        <v>44</v>
      </c>
    </row>
    <row r="15" spans="1:29" s="14" customFormat="1" hidden="1" x14ac:dyDescent="0.25">
      <c r="A15" s="11">
        <v>14</v>
      </c>
      <c r="B15" s="20" t="s">
        <v>648</v>
      </c>
      <c r="C15" s="23">
        <v>2.4401004497180001E+18</v>
      </c>
      <c r="D15" s="15">
        <v>43367</v>
      </c>
      <c r="E15" s="16" t="s">
        <v>183</v>
      </c>
      <c r="F15" s="8">
        <f>IF(OR(ISNUMBER(SEARCH("террит",Q15)), ISNUMBER(SEARCH("ФОМС",E15)), ISNUMBER(SEARCH("ФОМС",Q15)), (ISNUMBER(SEARCH("страх",E15)))),1,0)</f>
        <v>0</v>
      </c>
      <c r="G15" s="8">
        <f>IF(OR(ISNUMBER(SEARCH("проектиро",E15)), ISNUMBER(SEARCH("разработка",E15)),  ISNUMBER(SEARCH("приобрет",E15)),  ISNUMBER(SEARCH("установк",E15)), ISNUMBER(SEARCH("постав",E15)),  (ISNUMBER(SEARCH("создани",E15)))),1,0)</f>
        <v>0</v>
      </c>
      <c r="H15" s="8">
        <f>IF(OR(ISNUMBER(SEARCH("развит",E15)), ISNUMBER(SEARCH("модифика",E15)), ISNUMBER(SEARCH("интегра",E15)),  ISNUMBER(SEARCH("внедрен",E15)), ISNUMBER(SEARCH("расшир",E15)), ISNUMBER(SEARCH("адаптац",E15)),ISNUMBER(SEARCH("настрой",E15)), ISNUMBER(SEARCH("подключ",E15)),   (ISNUMBER(SEARCH("модерниз",E15)))),1,0)</f>
        <v>0</v>
      </c>
      <c r="I15" s="8">
        <f>IF(OR(ISNUMBER(SEARCH("сопрово",E15)), ISNUMBER(SEARCH("поддержк",E15)), ISNUMBER(SEARCH("эксплуат",E15)), ISNUMBER(SEARCH("обслужи",E15)), ISNUMBER(SEARCH("подготов",E15)), (ISNUMBER(SEARCH("обуче",E15)))),1,0)</f>
        <v>0</v>
      </c>
      <c r="J15" s="9">
        <f>SUM(G15:I15)</f>
        <v>0</v>
      </c>
      <c r="K15" s="14" t="s">
        <v>53</v>
      </c>
      <c r="L15" s="16" t="s">
        <v>52</v>
      </c>
      <c r="M15" s="31">
        <v>98000</v>
      </c>
      <c r="N15" s="29" t="s">
        <v>26</v>
      </c>
      <c r="O15" s="14">
        <v>98000</v>
      </c>
      <c r="P15" s="27" t="s">
        <v>184</v>
      </c>
      <c r="Q15" s="5" t="s">
        <v>162</v>
      </c>
      <c r="R15" s="17" t="s">
        <v>163</v>
      </c>
      <c r="S15" s="14" t="s">
        <v>56</v>
      </c>
      <c r="T15" s="14" t="s">
        <v>182</v>
      </c>
      <c r="U15" s="14" t="s">
        <v>32</v>
      </c>
      <c r="V15" s="14" t="s">
        <v>33</v>
      </c>
      <c r="W15" s="25">
        <v>1</v>
      </c>
      <c r="X15" s="32">
        <v>14700000</v>
      </c>
      <c r="Y15" s="17" t="s">
        <v>34</v>
      </c>
      <c r="Z15" s="14" t="s">
        <v>57</v>
      </c>
      <c r="AA15" s="14" t="s">
        <v>36</v>
      </c>
      <c r="AB15" s="14" t="s">
        <v>37</v>
      </c>
      <c r="AC15" s="14">
        <v>44</v>
      </c>
    </row>
    <row r="16" spans="1:29" s="14" customFormat="1" hidden="1" x14ac:dyDescent="0.25">
      <c r="A16" s="11">
        <v>15</v>
      </c>
      <c r="B16" s="20" t="s">
        <v>648</v>
      </c>
      <c r="C16" s="23">
        <v>2.4401004497180001E+18</v>
      </c>
      <c r="D16" s="15">
        <v>43431</v>
      </c>
      <c r="E16" s="16" t="s">
        <v>161</v>
      </c>
      <c r="F16" s="8">
        <f>IF(OR(ISNUMBER(SEARCH("террит",Q16)), ISNUMBER(SEARCH("ФОМС",E16)), ISNUMBER(SEARCH("ФОМС",Q16)), (ISNUMBER(SEARCH("страх",E16)))),1,0)</f>
        <v>0</v>
      </c>
      <c r="G16" s="8">
        <f>IF(OR(ISNUMBER(SEARCH("проектиро",E16)), ISNUMBER(SEARCH("разработка",E16)),  ISNUMBER(SEARCH("приобрет",E16)),  ISNUMBER(SEARCH("установк",E16)), ISNUMBER(SEARCH("постав",E16)),  (ISNUMBER(SEARCH("создани",E16)))),1,0)</f>
        <v>0</v>
      </c>
      <c r="H16" s="8">
        <f>IF(OR(ISNUMBER(SEARCH("развит",E16)), ISNUMBER(SEARCH("модифика",E16)), ISNUMBER(SEARCH("интегра",E16)),  ISNUMBER(SEARCH("внедрен",E16)), ISNUMBER(SEARCH("расшир",E16)), ISNUMBER(SEARCH("адаптац",E16)),ISNUMBER(SEARCH("настрой",E16)), ISNUMBER(SEARCH("подключ",E16)),   (ISNUMBER(SEARCH("модерниз",E16)))),1,0)</f>
        <v>1</v>
      </c>
      <c r="I16" s="8">
        <f>IF(OR(ISNUMBER(SEARCH("сопрово",E16)), ISNUMBER(SEARCH("поддержк",E16)), ISNUMBER(SEARCH("эксплуат",E16)), ISNUMBER(SEARCH("обслужи",E16)), ISNUMBER(SEARCH("подготов",E16)), (ISNUMBER(SEARCH("обуче",E16)))),1,0)</f>
        <v>0</v>
      </c>
      <c r="J16" s="9">
        <f>SUM(G16:I16)</f>
        <v>1</v>
      </c>
      <c r="K16" s="14" t="s">
        <v>53</v>
      </c>
      <c r="L16" s="16" t="s">
        <v>52</v>
      </c>
      <c r="M16" s="31">
        <v>300000</v>
      </c>
      <c r="N16" s="29" t="s">
        <v>26</v>
      </c>
      <c r="O16" s="14">
        <v>300000</v>
      </c>
      <c r="P16" s="27" t="s">
        <v>27</v>
      </c>
      <c r="Q16" s="5" t="s">
        <v>162</v>
      </c>
      <c r="R16" s="17" t="s">
        <v>163</v>
      </c>
      <c r="S16" s="14" t="s">
        <v>56</v>
      </c>
      <c r="T16" s="14" t="s">
        <v>121</v>
      </c>
      <c r="U16" s="14" t="s">
        <v>32</v>
      </c>
      <c r="V16" s="14" t="s">
        <v>33</v>
      </c>
      <c r="W16" s="25">
        <v>1</v>
      </c>
      <c r="X16" s="32">
        <v>300000</v>
      </c>
      <c r="Y16" s="17" t="s">
        <v>34</v>
      </c>
      <c r="Z16" s="14" t="s">
        <v>57</v>
      </c>
      <c r="AA16" s="14" t="s">
        <v>36</v>
      </c>
      <c r="AB16" s="14" t="s">
        <v>37</v>
      </c>
      <c r="AC16" s="14">
        <v>44</v>
      </c>
    </row>
    <row r="17" spans="1:29" s="14" customFormat="1" hidden="1" x14ac:dyDescent="0.25">
      <c r="A17" s="11">
        <v>16</v>
      </c>
      <c r="B17" s="20" t="s">
        <v>648</v>
      </c>
      <c r="C17" s="23">
        <v>2.440101709416E+18</v>
      </c>
      <c r="D17" s="15">
        <v>42647</v>
      </c>
      <c r="E17" s="16" t="s">
        <v>367</v>
      </c>
      <c r="F17" s="8">
        <f>IF(OR(ISNUMBER(SEARCH("террит",Q17)), ISNUMBER(SEARCH("ФОМС",E17)), ISNUMBER(SEARCH("ФОМС",Q17)), (ISNUMBER(SEARCH("страх",E17)))),1,0)</f>
        <v>1</v>
      </c>
      <c r="G17" s="8">
        <f>IF(OR(ISNUMBER(SEARCH("проектиро",E17)), ISNUMBER(SEARCH("разработка",E17)),  ISNUMBER(SEARCH("приобрет",E17)),  ISNUMBER(SEARCH("установк",E17)), ISNUMBER(SEARCH("постав",E17)),  (ISNUMBER(SEARCH("создани",E17)))),1,0)</f>
        <v>0</v>
      </c>
      <c r="H17" s="8">
        <f>IF(OR(ISNUMBER(SEARCH("развит",E17)), ISNUMBER(SEARCH("модифика",E17)), ISNUMBER(SEARCH("интегра",E17)),  ISNUMBER(SEARCH("внедрен",E17)), ISNUMBER(SEARCH("расшир",E17)), ISNUMBER(SEARCH("адаптац",E17)),ISNUMBER(SEARCH("настрой",E17)), ISNUMBER(SEARCH("подключ",E17)),   (ISNUMBER(SEARCH("модерниз",E17)))),1,0)</f>
        <v>0</v>
      </c>
      <c r="I17" s="8">
        <f>IF(OR(ISNUMBER(SEARCH("сопрово",E17)), ISNUMBER(SEARCH("поддержк",E17)), ISNUMBER(SEARCH("эксплуат",E17)), ISNUMBER(SEARCH("обслужи",E17)), ISNUMBER(SEARCH("подготов",E17)), (ISNUMBER(SEARCH("обуче",E17)))),1,0)</f>
        <v>1</v>
      </c>
      <c r="J17" s="9">
        <f>SUM(G17:I17)</f>
        <v>1</v>
      </c>
      <c r="K17" s="14" t="s">
        <v>45</v>
      </c>
      <c r="L17" s="16" t="s">
        <v>46</v>
      </c>
      <c r="M17" s="31">
        <v>600000</v>
      </c>
      <c r="N17" s="29" t="s">
        <v>329</v>
      </c>
      <c r="O17" s="14">
        <v>600000</v>
      </c>
      <c r="P17" s="27" t="s">
        <v>184</v>
      </c>
      <c r="Q17" s="5" t="s">
        <v>54</v>
      </c>
      <c r="R17" s="17" t="s">
        <v>55</v>
      </c>
      <c r="S17" s="14" t="s">
        <v>56</v>
      </c>
      <c r="T17" s="14" t="s">
        <v>111</v>
      </c>
      <c r="U17" s="14" t="s">
        <v>32</v>
      </c>
      <c r="V17" s="14" t="s">
        <v>33</v>
      </c>
      <c r="W17" s="25">
        <v>1</v>
      </c>
      <c r="X17" s="32">
        <v>600000</v>
      </c>
      <c r="Y17" s="17" t="s">
        <v>34</v>
      </c>
      <c r="Z17" s="14" t="s">
        <v>57</v>
      </c>
      <c r="AA17" s="14" t="s">
        <v>36</v>
      </c>
      <c r="AB17" s="14" t="s">
        <v>37</v>
      </c>
      <c r="AC17" s="14">
        <v>44</v>
      </c>
    </row>
    <row r="18" spans="1:29" hidden="1" x14ac:dyDescent="0.25">
      <c r="A18" s="11">
        <v>17</v>
      </c>
      <c r="B18" s="20" t="s">
        <v>648</v>
      </c>
      <c r="C18" s="35">
        <v>2.4401017094169999E+18</v>
      </c>
      <c r="D18" s="36">
        <v>42975</v>
      </c>
      <c r="E18" s="34" t="s">
        <v>279</v>
      </c>
      <c r="F18" s="8">
        <f>IF(OR(ISNUMBER(SEARCH("террит",Q18)), ISNUMBER(SEARCH("ФОМС",E18)), ISNUMBER(SEARCH("ФОМС",Q18)), (ISNUMBER(SEARCH("страх",E18)))),1,0)</f>
        <v>1</v>
      </c>
      <c r="G18" s="8">
        <f>IF(OR(ISNUMBER(SEARCH("проектиро",E18)), ISNUMBER(SEARCH("разработка",E18)),  ISNUMBER(SEARCH("приобрет",E18)),  ISNUMBER(SEARCH("установк",E18)), ISNUMBER(SEARCH("постав",E18)),  (ISNUMBER(SEARCH("создани",E18)))),1,0)</f>
        <v>0</v>
      </c>
      <c r="H18" s="8">
        <f>IF(OR(ISNUMBER(SEARCH("развит",E18)), ISNUMBER(SEARCH("модифика",E18)), ISNUMBER(SEARCH("интегра",E18)),  ISNUMBER(SEARCH("внедрен",E18)), ISNUMBER(SEARCH("расшир",E18)), ISNUMBER(SEARCH("адаптац",E18)),ISNUMBER(SEARCH("настрой",E18)), ISNUMBER(SEARCH("подключ",E18)),   (ISNUMBER(SEARCH("модерниз",E18)))),1,0)</f>
        <v>0</v>
      </c>
      <c r="I18" s="8">
        <f>IF(OR(ISNUMBER(SEARCH("сопрово",E18)), ISNUMBER(SEARCH("поддержк",E18)), ISNUMBER(SEARCH("эксплуат",E18)), ISNUMBER(SEARCH("обслужи",E18)), ISNUMBER(SEARCH("подготов",E18)), (ISNUMBER(SEARCH("обуче",E18)))),1,0)</f>
        <v>0</v>
      </c>
      <c r="J18" s="9">
        <f>SUM(G18:I18)</f>
        <v>0</v>
      </c>
      <c r="K18" s="34" t="s">
        <v>88</v>
      </c>
      <c r="L18" s="34" t="s">
        <v>38</v>
      </c>
      <c r="M18" s="37">
        <v>200000</v>
      </c>
      <c r="N18" s="38" t="s">
        <v>280</v>
      </c>
      <c r="O18" s="34">
        <v>200000</v>
      </c>
      <c r="P18" s="38" t="s">
        <v>184</v>
      </c>
      <c r="Q18" s="5" t="s">
        <v>54</v>
      </c>
      <c r="R18" s="34" t="s">
        <v>55</v>
      </c>
      <c r="S18" s="34" t="s">
        <v>56</v>
      </c>
      <c r="T18" s="34" t="s">
        <v>111</v>
      </c>
      <c r="U18" s="34" t="s">
        <v>32</v>
      </c>
      <c r="V18" s="34" t="s">
        <v>33</v>
      </c>
      <c r="W18" s="40">
        <v>1</v>
      </c>
      <c r="X18" s="32">
        <v>200000</v>
      </c>
      <c r="Y18" s="34" t="s">
        <v>34</v>
      </c>
      <c r="Z18" s="34" t="s">
        <v>57</v>
      </c>
      <c r="AA18" s="34" t="s">
        <v>36</v>
      </c>
      <c r="AB18" s="34" t="s">
        <v>37</v>
      </c>
      <c r="AC18" s="14">
        <v>44</v>
      </c>
    </row>
    <row r="19" spans="1:29" hidden="1" x14ac:dyDescent="0.25">
      <c r="A19" s="11">
        <v>18</v>
      </c>
      <c r="B19" s="20" t="s">
        <v>648</v>
      </c>
      <c r="C19" s="22">
        <v>2.4401017094189998E+18</v>
      </c>
      <c r="D19" s="12">
        <v>43774</v>
      </c>
      <c r="E19" s="11" t="s">
        <v>52</v>
      </c>
      <c r="F19" s="8">
        <f>IF(OR(ISNUMBER(SEARCH("террит",Q19)), ISNUMBER(SEARCH("ФОМС",E19)), ISNUMBER(SEARCH("ФОМС",Q19)), (ISNUMBER(SEARCH("страх",E19)))),1,0)</f>
        <v>1</v>
      </c>
      <c r="G19" s="8">
        <f>IF(OR(ISNUMBER(SEARCH("проектиро",E19)), ISNUMBER(SEARCH("разработка",E19)),  ISNUMBER(SEARCH("приобрет",E19)),  ISNUMBER(SEARCH("установк",E19)), ISNUMBER(SEARCH("постав",E19)),  (ISNUMBER(SEARCH("создани",E19)))),1,0)</f>
        <v>0</v>
      </c>
      <c r="H19" s="8">
        <f>IF(OR(ISNUMBER(SEARCH("развит",E19)), ISNUMBER(SEARCH("модифика",E19)), ISNUMBER(SEARCH("интегра",E19)),  ISNUMBER(SEARCH("внедрен",E19)), ISNUMBER(SEARCH("расшир",E19)), ISNUMBER(SEARCH("адаптац",E19)),ISNUMBER(SEARCH("настрой",E19)), ISNUMBER(SEARCH("подключ",E19)),   (ISNUMBER(SEARCH("модерниз",E19)))),1,0)</f>
        <v>0</v>
      </c>
      <c r="I19" s="8">
        <f>IF(OR(ISNUMBER(SEARCH("сопрово",E19)), ISNUMBER(SEARCH("поддержк",E19)), ISNUMBER(SEARCH("эксплуат",E19)), ISNUMBER(SEARCH("обслужи",E19)), ISNUMBER(SEARCH("подготов",E19)), (ISNUMBER(SEARCH("обуче",E19)))),1,0)</f>
        <v>1</v>
      </c>
      <c r="J19" s="9">
        <f>SUM(G19:I19)</f>
        <v>1</v>
      </c>
      <c r="K19" s="11" t="s">
        <v>53</v>
      </c>
      <c r="L19" s="11" t="s">
        <v>52</v>
      </c>
      <c r="M19" s="30">
        <v>1000000</v>
      </c>
      <c r="N19" s="26" t="s">
        <v>26</v>
      </c>
      <c r="O19" s="11">
        <v>1000000</v>
      </c>
      <c r="P19" s="26" t="s">
        <v>27</v>
      </c>
      <c r="Q19" s="5" t="s">
        <v>54</v>
      </c>
      <c r="R19" s="11" t="s">
        <v>55</v>
      </c>
      <c r="S19" s="11" t="s">
        <v>56</v>
      </c>
      <c r="T19" s="11" t="s">
        <v>31</v>
      </c>
      <c r="U19" s="11" t="s">
        <v>32</v>
      </c>
      <c r="V19" s="11" t="s">
        <v>33</v>
      </c>
      <c r="W19" s="13">
        <v>1</v>
      </c>
      <c r="X19" s="32">
        <v>1000000</v>
      </c>
      <c r="Y19" s="11" t="s">
        <v>34</v>
      </c>
      <c r="Z19" s="11" t="s">
        <v>57</v>
      </c>
      <c r="AA19" s="11" t="s">
        <v>36</v>
      </c>
      <c r="AB19" s="11" t="s">
        <v>37</v>
      </c>
      <c r="AC19" s="14">
        <v>44</v>
      </c>
    </row>
    <row r="20" spans="1:29" x14ac:dyDescent="0.25">
      <c r="A20" s="11">
        <v>19</v>
      </c>
      <c r="B20" s="20" t="s">
        <v>648</v>
      </c>
      <c r="C20" s="22">
        <v>2.4909052042150001E+18</v>
      </c>
      <c r="D20" s="12">
        <v>42199</v>
      </c>
      <c r="E20" s="11" t="s">
        <v>474</v>
      </c>
      <c r="F20" s="8">
        <f>IF(OR(ISNUMBER(SEARCH("террит",Q20)), ISNUMBER(SEARCH("ФОМС",E20)), ISNUMBER(SEARCH("ФОМС",Q20)), (ISNUMBER(SEARCH("страх",E20)))),1,0)</f>
        <v>1</v>
      </c>
      <c r="G20" s="8">
        <f>IF(OR(ISNUMBER(SEARCH("проектиро",E20)), ISNUMBER(SEARCH("разработка",E20)),  ISNUMBER(SEARCH("приобрет",E20)),  ISNUMBER(SEARCH("установк",E20)), ISNUMBER(SEARCH("постав",E20)),  (ISNUMBER(SEARCH("создани",E20)))),1,0)</f>
        <v>1</v>
      </c>
      <c r="H20" s="8">
        <f>IF(OR(ISNUMBER(SEARCH("развит",E20)), ISNUMBER(SEARCH("модифика",E20)), ISNUMBER(SEARCH("интегра",E20)),  ISNUMBER(SEARCH("внедрен",E20)), ISNUMBER(SEARCH("расшир",E20)), ISNUMBER(SEARCH("адаптац",E20)),ISNUMBER(SEARCH("настрой",E20)), ISNUMBER(SEARCH("подключ",E20)),   (ISNUMBER(SEARCH("модерниз",E20)))),1,0)</f>
        <v>0</v>
      </c>
      <c r="I20" s="8">
        <f>IF(OR(ISNUMBER(SEARCH("сопрово",E20)), ISNUMBER(SEARCH("поддержк",E20)), ISNUMBER(SEARCH("эксплуат",E20)), ISNUMBER(SEARCH("обслужи",E20)), ISNUMBER(SEARCH("подготов",E20)), (ISNUMBER(SEARCH("обуче",E20)))),1,0)</f>
        <v>0</v>
      </c>
      <c r="J20" s="9">
        <f>SUM(G20:I20)</f>
        <v>1</v>
      </c>
      <c r="K20" s="11" t="s">
        <v>475</v>
      </c>
      <c r="L20" s="11" t="s">
        <v>476</v>
      </c>
      <c r="M20" s="30">
        <v>1620000</v>
      </c>
      <c r="N20" s="26" t="s">
        <v>264</v>
      </c>
      <c r="O20" s="11">
        <v>1620000</v>
      </c>
      <c r="P20" s="26" t="s">
        <v>184</v>
      </c>
      <c r="Q20" s="5" t="s">
        <v>448</v>
      </c>
      <c r="R20" s="11" t="s">
        <v>95</v>
      </c>
      <c r="S20" s="11" t="s">
        <v>96</v>
      </c>
      <c r="T20" s="11" t="s">
        <v>31</v>
      </c>
      <c r="U20" s="11" t="s">
        <v>32</v>
      </c>
      <c r="V20" s="11" t="s">
        <v>33</v>
      </c>
      <c r="W20" s="13">
        <v>1</v>
      </c>
      <c r="X20" s="32">
        <v>1620000</v>
      </c>
      <c r="Y20" s="11" t="s">
        <v>34</v>
      </c>
      <c r="Z20" s="11" t="s">
        <v>97</v>
      </c>
      <c r="AA20" s="11" t="s">
        <v>36</v>
      </c>
      <c r="AB20" s="11" t="s">
        <v>37</v>
      </c>
      <c r="AC20" s="10">
        <v>49</v>
      </c>
    </row>
    <row r="21" spans="1:29" hidden="1" x14ac:dyDescent="0.25">
      <c r="A21" s="11">
        <v>20</v>
      </c>
      <c r="B21" s="20" t="s">
        <v>648</v>
      </c>
      <c r="C21" s="22">
        <v>2.0602013600150001E+18</v>
      </c>
      <c r="D21" s="12">
        <v>42206</v>
      </c>
      <c r="E21" s="11" t="s">
        <v>471</v>
      </c>
      <c r="F21" s="8">
        <f>IF(OR(ISNUMBER(SEARCH("террит",Q21)), ISNUMBER(SEARCH("ФОМС",E21)), ISNUMBER(SEARCH("ФОМС",Q21)), (ISNUMBER(SEARCH("страх",E21)))),1,0)</f>
        <v>1</v>
      </c>
      <c r="G21" s="8">
        <f>IF(OR(ISNUMBER(SEARCH("проектиро",E21)), ISNUMBER(SEARCH("разработка",E21)),  ISNUMBER(SEARCH("приобрет",E21)),  ISNUMBER(SEARCH("установк",E21)), ISNUMBER(SEARCH("постав",E21)),  (ISNUMBER(SEARCH("создани",E21)))),1,0)</f>
        <v>1</v>
      </c>
      <c r="H21" s="8">
        <f>IF(OR(ISNUMBER(SEARCH("развит",E21)), ISNUMBER(SEARCH("модифика",E21)), ISNUMBER(SEARCH("интегра",E21)),  ISNUMBER(SEARCH("внедрен",E21)), ISNUMBER(SEARCH("расшир",E21)), ISNUMBER(SEARCH("адаптац",E21)),ISNUMBER(SEARCH("настрой",E21)), ISNUMBER(SEARCH("подключ",E21)),   (ISNUMBER(SEARCH("модерниз",E21)))),1,0)</f>
        <v>1</v>
      </c>
      <c r="I21" s="8">
        <f>IF(OR(ISNUMBER(SEARCH("сопрово",E21)), ISNUMBER(SEARCH("поддержк",E21)), ISNUMBER(SEARCH("эксплуат",E21)), ISNUMBER(SEARCH("обслужи",E21)), ISNUMBER(SEARCH("подготов",E21)), (ISNUMBER(SEARCH("обуче",E21)))),1,0)</f>
        <v>0</v>
      </c>
      <c r="J21" s="9">
        <f>SUM(G21:I21)</f>
        <v>2</v>
      </c>
      <c r="K21" s="11" t="s">
        <v>472</v>
      </c>
      <c r="L21" s="11" t="s">
        <v>473</v>
      </c>
      <c r="M21" s="30">
        <v>1950000</v>
      </c>
      <c r="N21" s="26" t="s">
        <v>329</v>
      </c>
      <c r="O21" s="11">
        <v>1950000</v>
      </c>
      <c r="P21" s="26" t="s">
        <v>184</v>
      </c>
      <c r="Q21" s="5" t="s">
        <v>236</v>
      </c>
      <c r="R21" s="11" t="s">
        <v>237</v>
      </c>
      <c r="S21" s="11" t="s">
        <v>238</v>
      </c>
      <c r="T21" s="11" t="s">
        <v>31</v>
      </c>
      <c r="U21" s="11" t="s">
        <v>32</v>
      </c>
      <c r="V21" s="11" t="s">
        <v>33</v>
      </c>
      <c r="W21" s="13">
        <v>1</v>
      </c>
      <c r="X21" s="32">
        <v>1950000</v>
      </c>
      <c r="Y21" s="11" t="s">
        <v>34</v>
      </c>
      <c r="Z21" s="11" t="s">
        <v>239</v>
      </c>
      <c r="AA21" s="11" t="s">
        <v>36</v>
      </c>
      <c r="AB21" s="11" t="s">
        <v>37</v>
      </c>
      <c r="AC21" s="10">
        <v>6</v>
      </c>
    </row>
    <row r="22" spans="1:29" x14ac:dyDescent="0.25">
      <c r="A22" s="11">
        <v>21</v>
      </c>
      <c r="B22" s="20" t="s">
        <v>648</v>
      </c>
      <c r="C22" s="22">
        <v>1.8901006041150001E+18</v>
      </c>
      <c r="D22" s="12">
        <v>42345</v>
      </c>
      <c r="E22" s="11" t="s">
        <v>533</v>
      </c>
      <c r="F22" s="8">
        <f>IF(OR(ISNUMBER(SEARCH("террит",Q22)), ISNUMBER(SEARCH("ФОМС",E22)), ISNUMBER(SEARCH("ФОМС",Q22)), (ISNUMBER(SEARCH("страх",E22)))),1,0)</f>
        <v>1</v>
      </c>
      <c r="G22" s="8">
        <f>IF(OR(ISNUMBER(SEARCH("проектиро",E22)), ISNUMBER(SEARCH("разработка",E22)),  ISNUMBER(SEARCH("приобрет",E22)),  ISNUMBER(SEARCH("установк",E22)), ISNUMBER(SEARCH("постав",E22)),  (ISNUMBER(SEARCH("создани",E22)))),1,0)</f>
        <v>1</v>
      </c>
      <c r="H22" s="8">
        <f>IF(OR(ISNUMBER(SEARCH("развит",E22)), ISNUMBER(SEARCH("модифика",E22)), ISNUMBER(SEARCH("интегра",E22)),  ISNUMBER(SEARCH("внедрен",E22)), ISNUMBER(SEARCH("расшир",E22)), ISNUMBER(SEARCH("адаптац",E22)),ISNUMBER(SEARCH("настрой",E22)), ISNUMBER(SEARCH("подключ",E22)),   (ISNUMBER(SEARCH("модерниз",E22)))),1,0)</f>
        <v>0</v>
      </c>
      <c r="I22" s="8">
        <f>IF(OR(ISNUMBER(SEARCH("сопрово",E22)), ISNUMBER(SEARCH("поддержк",E22)), ISNUMBER(SEARCH("эксплуат",E22)), ISNUMBER(SEARCH("обслужи",E22)), ISNUMBER(SEARCH("подготов",E22)), (ISNUMBER(SEARCH("обуче",E22)))),1,0)</f>
        <v>0</v>
      </c>
      <c r="J22" s="9">
        <f>SUM(G22:I22)</f>
        <v>1</v>
      </c>
      <c r="K22" s="11" t="s">
        <v>453</v>
      </c>
      <c r="L22" s="11" t="s">
        <v>454</v>
      </c>
      <c r="M22" s="30">
        <v>3587100.66</v>
      </c>
      <c r="N22" s="26" t="s">
        <v>264</v>
      </c>
      <c r="O22" s="11">
        <v>3587100.66</v>
      </c>
      <c r="P22" s="26" t="s">
        <v>184</v>
      </c>
      <c r="Q22" s="5" t="s">
        <v>77</v>
      </c>
      <c r="R22" s="11" t="s">
        <v>78</v>
      </c>
      <c r="S22" s="11" t="s">
        <v>79</v>
      </c>
      <c r="T22" s="11" t="s">
        <v>31</v>
      </c>
      <c r="U22" s="11" t="s">
        <v>32</v>
      </c>
      <c r="V22" s="11" t="s">
        <v>33</v>
      </c>
      <c r="W22" s="13">
        <v>1</v>
      </c>
      <c r="X22" s="32">
        <v>3960000</v>
      </c>
      <c r="Y22" s="11" t="s">
        <v>34</v>
      </c>
      <c r="Z22" s="11" t="s">
        <v>80</v>
      </c>
      <c r="AA22" s="11" t="s">
        <v>36</v>
      </c>
      <c r="AB22" s="11" t="s">
        <v>37</v>
      </c>
      <c r="AC22" s="10">
        <v>89</v>
      </c>
    </row>
    <row r="23" spans="1:29" hidden="1" x14ac:dyDescent="0.25">
      <c r="A23" s="11">
        <v>22</v>
      </c>
      <c r="B23" s="20" t="s">
        <v>648</v>
      </c>
      <c r="C23" s="22">
        <v>2.4909052042169999E+18</v>
      </c>
      <c r="D23" s="12">
        <v>42793</v>
      </c>
      <c r="E23" s="11" t="s">
        <v>354</v>
      </c>
      <c r="F23" s="8">
        <f>IF(OR(ISNUMBER(SEARCH("террит",Q23)), ISNUMBER(SEARCH("ФОМС",E23)), ISNUMBER(SEARCH("ФОМС",Q23)), (ISNUMBER(SEARCH("страх",E23)))),1,0)</f>
        <v>1</v>
      </c>
      <c r="G23" s="8">
        <f>IF(OR(ISNUMBER(SEARCH("проектиро",E23)), ISNUMBER(SEARCH("разработка",E23)),  ISNUMBER(SEARCH("приобрет",E23)),  ISNUMBER(SEARCH("установк",E23)), ISNUMBER(SEARCH("постав",E23)),  (ISNUMBER(SEARCH("создани",E23)))),1,0)</f>
        <v>0</v>
      </c>
      <c r="H23" s="8">
        <f>IF(OR(ISNUMBER(SEARCH("развит",E23)), ISNUMBER(SEARCH("модифика",E23)), ISNUMBER(SEARCH("интегра",E23)),  ISNUMBER(SEARCH("внедрен",E23)), ISNUMBER(SEARCH("расшир",E23)), ISNUMBER(SEARCH("адаптац",E23)),ISNUMBER(SEARCH("настрой",E23)), ISNUMBER(SEARCH("подключ",E23)),   (ISNUMBER(SEARCH("модерниз",E23)))),1,0)</f>
        <v>0</v>
      </c>
      <c r="I23" s="8">
        <f>IF(OR(ISNUMBER(SEARCH("сопрово",E23)), ISNUMBER(SEARCH("поддержк",E23)), ISNUMBER(SEARCH("эксплуат",E23)), ISNUMBER(SEARCH("обслужи",E23)), ISNUMBER(SEARCH("подготов",E23)), (ISNUMBER(SEARCH("обуче",E23)))),1,0)</f>
        <v>1</v>
      </c>
      <c r="J23" s="9">
        <f>SUM(G23:I23)</f>
        <v>1</v>
      </c>
      <c r="K23" s="11" t="s">
        <v>82</v>
      </c>
      <c r="L23" s="11" t="s">
        <v>76</v>
      </c>
      <c r="M23" s="30">
        <v>1200000</v>
      </c>
      <c r="N23" s="26" t="s">
        <v>264</v>
      </c>
      <c r="O23" s="11">
        <v>1200000</v>
      </c>
      <c r="P23" s="26" t="s">
        <v>184</v>
      </c>
      <c r="Q23" s="5" t="s">
        <v>94</v>
      </c>
      <c r="R23" s="11" t="s">
        <v>95</v>
      </c>
      <c r="S23" s="11" t="s">
        <v>96</v>
      </c>
      <c r="T23" s="11" t="s">
        <v>31</v>
      </c>
      <c r="U23" s="11" t="s">
        <v>32</v>
      </c>
      <c r="V23" s="11" t="s">
        <v>33</v>
      </c>
      <c r="W23" s="13">
        <v>1</v>
      </c>
      <c r="X23" s="32">
        <v>1200000</v>
      </c>
      <c r="Y23" s="11" t="s">
        <v>34</v>
      </c>
      <c r="Z23" s="11" t="s">
        <v>97</v>
      </c>
      <c r="AA23" s="11" t="s">
        <v>36</v>
      </c>
      <c r="AB23" s="11" t="s">
        <v>37</v>
      </c>
      <c r="AC23" s="10">
        <v>49</v>
      </c>
    </row>
    <row r="24" spans="1:29" hidden="1" x14ac:dyDescent="0.25">
      <c r="A24" s="11">
        <v>23</v>
      </c>
      <c r="B24" s="20" t="s">
        <v>648</v>
      </c>
      <c r="C24" s="22">
        <v>2.4909052042179999E+18</v>
      </c>
      <c r="D24" s="12">
        <v>43208</v>
      </c>
      <c r="E24" s="11" t="s">
        <v>93</v>
      </c>
      <c r="F24" s="8">
        <f>IF(OR(ISNUMBER(SEARCH("террит",Q24)), ISNUMBER(SEARCH("ФОМС",E24)), ISNUMBER(SEARCH("ФОМС",Q24)), (ISNUMBER(SEARCH("страх",E24)))),1,0)</f>
        <v>1</v>
      </c>
      <c r="G24" s="8">
        <f>IF(OR(ISNUMBER(SEARCH("проектиро",E24)), ISNUMBER(SEARCH("разработка",E24)),  ISNUMBER(SEARCH("приобрет",E24)),  ISNUMBER(SEARCH("установк",E24)), ISNUMBER(SEARCH("постав",E24)),  (ISNUMBER(SEARCH("создани",E24)))),1,0)</f>
        <v>0</v>
      </c>
      <c r="H24" s="8">
        <f>IF(OR(ISNUMBER(SEARCH("развит",E24)), ISNUMBER(SEARCH("модифика",E24)), ISNUMBER(SEARCH("интегра",E24)),  ISNUMBER(SEARCH("внедрен",E24)), ISNUMBER(SEARCH("расшир",E24)), ISNUMBER(SEARCH("адаптац",E24)),ISNUMBER(SEARCH("настрой",E24)), ISNUMBER(SEARCH("подключ",E24)),   (ISNUMBER(SEARCH("модерниз",E24)))),1,0)</f>
        <v>0</v>
      </c>
      <c r="I24" s="8">
        <f>IF(OR(ISNUMBER(SEARCH("сопрово",E24)), ISNUMBER(SEARCH("поддержк",E24)), ISNUMBER(SEARCH("эксплуат",E24)), ISNUMBER(SEARCH("обслужи",E24)), ISNUMBER(SEARCH("подготов",E24)), (ISNUMBER(SEARCH("обуче",E24)))),1,0)</f>
        <v>1</v>
      </c>
      <c r="J24" s="9">
        <f>SUM(G24:I24)</f>
        <v>1</v>
      </c>
      <c r="K24" s="11" t="s">
        <v>82</v>
      </c>
      <c r="L24" s="11" t="s">
        <v>76</v>
      </c>
      <c r="M24" s="30">
        <v>1200000</v>
      </c>
      <c r="N24" s="26" t="s">
        <v>26</v>
      </c>
      <c r="O24" s="11">
        <v>1200000</v>
      </c>
      <c r="P24" s="26" t="s">
        <v>27</v>
      </c>
      <c r="Q24" s="5" t="s">
        <v>94</v>
      </c>
      <c r="R24" s="11" t="s">
        <v>95</v>
      </c>
      <c r="S24" s="11" t="s">
        <v>96</v>
      </c>
      <c r="T24" s="11" t="s">
        <v>111</v>
      </c>
      <c r="U24" s="11" t="s">
        <v>32</v>
      </c>
      <c r="V24" s="11" t="s">
        <v>33</v>
      </c>
      <c r="W24" s="13">
        <v>1</v>
      </c>
      <c r="X24" s="32">
        <v>1200000</v>
      </c>
      <c r="Y24" s="11" t="s">
        <v>34</v>
      </c>
      <c r="Z24" s="11" t="s">
        <v>97</v>
      </c>
      <c r="AA24" s="11" t="s">
        <v>36</v>
      </c>
      <c r="AB24" s="11" t="s">
        <v>37</v>
      </c>
      <c r="AC24" s="10">
        <v>49</v>
      </c>
    </row>
    <row r="25" spans="1:29" s="14" customFormat="1" hidden="1" x14ac:dyDescent="0.25">
      <c r="A25" s="11">
        <v>24</v>
      </c>
      <c r="B25" s="20" t="s">
        <v>648</v>
      </c>
      <c r="C25" s="23">
        <v>2.4909052042189998E+18</v>
      </c>
      <c r="D25" s="15">
        <v>43605</v>
      </c>
      <c r="E25" s="16" t="s">
        <v>93</v>
      </c>
      <c r="F25" s="8">
        <f>IF(OR(ISNUMBER(SEARCH("террит",Q25)), ISNUMBER(SEARCH("ФОМС",E25)), ISNUMBER(SEARCH("ФОМС",Q25)), (ISNUMBER(SEARCH("страх",E25)))),1,0)</f>
        <v>1</v>
      </c>
      <c r="G25" s="8">
        <f>IF(OR(ISNUMBER(SEARCH("проектиро",E25)), ISNUMBER(SEARCH("разработка",E25)),  ISNUMBER(SEARCH("приобрет",E25)),  ISNUMBER(SEARCH("установк",E25)), ISNUMBER(SEARCH("постав",E25)),  (ISNUMBER(SEARCH("создани",E25)))),1,0)</f>
        <v>0</v>
      </c>
      <c r="H25" s="8">
        <f>IF(OR(ISNUMBER(SEARCH("развит",E25)), ISNUMBER(SEARCH("модифика",E25)), ISNUMBER(SEARCH("интегра",E25)),  ISNUMBER(SEARCH("внедрен",E25)), ISNUMBER(SEARCH("расшир",E25)), ISNUMBER(SEARCH("адаптац",E25)),ISNUMBER(SEARCH("настрой",E25)), ISNUMBER(SEARCH("подключ",E25)),   (ISNUMBER(SEARCH("модерниз",E25)))),1,0)</f>
        <v>0</v>
      </c>
      <c r="I25" s="8">
        <f>IF(OR(ISNUMBER(SEARCH("сопрово",E25)), ISNUMBER(SEARCH("поддержк",E25)), ISNUMBER(SEARCH("эксплуат",E25)), ISNUMBER(SEARCH("обслужи",E25)), ISNUMBER(SEARCH("подготов",E25)), (ISNUMBER(SEARCH("обуче",E25)))),1,0)</f>
        <v>1</v>
      </c>
      <c r="J25" s="9">
        <f>SUM(G25:I25)</f>
        <v>1</v>
      </c>
      <c r="K25" s="14" t="s">
        <v>82</v>
      </c>
      <c r="L25" s="16" t="s">
        <v>76</v>
      </c>
      <c r="M25" s="31">
        <v>1320000</v>
      </c>
      <c r="N25" s="29" t="s">
        <v>26</v>
      </c>
      <c r="O25" s="14">
        <v>1320000</v>
      </c>
      <c r="P25" s="27" t="s">
        <v>27</v>
      </c>
      <c r="Q25" s="5" t="s">
        <v>94</v>
      </c>
      <c r="R25" s="17" t="s">
        <v>95</v>
      </c>
      <c r="S25" s="14" t="s">
        <v>96</v>
      </c>
      <c r="T25" s="14" t="s">
        <v>31</v>
      </c>
      <c r="U25" s="14" t="s">
        <v>32</v>
      </c>
      <c r="V25" s="14" t="s">
        <v>33</v>
      </c>
      <c r="W25" s="25">
        <v>1</v>
      </c>
      <c r="X25" s="32">
        <v>1320000</v>
      </c>
      <c r="Y25" s="17" t="s">
        <v>34</v>
      </c>
      <c r="Z25" s="14" t="s">
        <v>97</v>
      </c>
      <c r="AA25" s="14" t="s">
        <v>36</v>
      </c>
      <c r="AB25" s="14" t="s">
        <v>37</v>
      </c>
      <c r="AC25" s="10">
        <v>49</v>
      </c>
    </row>
    <row r="26" spans="1:29" s="14" customFormat="1" x14ac:dyDescent="0.25">
      <c r="A26" s="11">
        <v>25</v>
      </c>
      <c r="B26" s="20" t="s">
        <v>648</v>
      </c>
      <c r="C26" s="23">
        <v>2.490905204216E+18</v>
      </c>
      <c r="D26" s="15">
        <v>42429</v>
      </c>
      <c r="E26" s="16" t="s">
        <v>447</v>
      </c>
      <c r="F26" s="8">
        <f>IF(OR(ISNUMBER(SEARCH("террит",Q26)), ISNUMBER(SEARCH("ФОМС",E26)), ISNUMBER(SEARCH("ФОМС",Q26)), (ISNUMBER(SEARCH("страх",E26)))),1,0)</f>
        <v>1</v>
      </c>
      <c r="G26" s="8">
        <f>IF(OR(ISNUMBER(SEARCH("проектиро",E26)), ISNUMBER(SEARCH("разработка",E26)),  ISNUMBER(SEARCH("приобрет",E26)),  ISNUMBER(SEARCH("установк",E26)), ISNUMBER(SEARCH("постав",E26)),  (ISNUMBER(SEARCH("создани",E26)))),1,0)</f>
        <v>1</v>
      </c>
      <c r="H26" s="8">
        <f>IF(OR(ISNUMBER(SEARCH("развит",E26)), ISNUMBER(SEARCH("модифика",E26)), ISNUMBER(SEARCH("интегра",E26)),  ISNUMBER(SEARCH("внедрен",E26)), ISNUMBER(SEARCH("расшир",E26)), ISNUMBER(SEARCH("адаптац",E26)),ISNUMBER(SEARCH("настрой",E26)), ISNUMBER(SEARCH("подключ",E26)),   (ISNUMBER(SEARCH("модерниз",E26)))),1,0)</f>
        <v>0</v>
      </c>
      <c r="I26" s="8">
        <f>IF(OR(ISNUMBER(SEARCH("сопрово",E26)), ISNUMBER(SEARCH("поддержк",E26)), ISNUMBER(SEARCH("эксплуат",E26)), ISNUMBER(SEARCH("обслужи",E26)), ISNUMBER(SEARCH("подготов",E26)), (ISNUMBER(SEARCH("обуче",E26)))),1,0)</f>
        <v>0</v>
      </c>
      <c r="J26" s="9">
        <f>SUM(G26:I26)</f>
        <v>1</v>
      </c>
      <c r="K26" s="14" t="s">
        <v>45</v>
      </c>
      <c r="L26" s="16" t="s">
        <v>46</v>
      </c>
      <c r="M26" s="31">
        <v>2600000</v>
      </c>
      <c r="N26" s="29" t="s">
        <v>329</v>
      </c>
      <c r="O26" s="14">
        <v>2600000</v>
      </c>
      <c r="P26" s="27" t="s">
        <v>184</v>
      </c>
      <c r="Q26" s="5" t="s">
        <v>448</v>
      </c>
      <c r="R26" s="17" t="s">
        <v>95</v>
      </c>
      <c r="S26" s="14" t="s">
        <v>96</v>
      </c>
      <c r="T26" s="14" t="s">
        <v>31</v>
      </c>
      <c r="U26" s="14" t="s">
        <v>32</v>
      </c>
      <c r="V26" s="14" t="s">
        <v>33</v>
      </c>
      <c r="W26" s="25">
        <v>1</v>
      </c>
      <c r="X26" s="32">
        <v>2600000</v>
      </c>
      <c r="Y26" s="17" t="s">
        <v>34</v>
      </c>
      <c r="Z26" s="14" t="s">
        <v>97</v>
      </c>
      <c r="AA26" s="14" t="s">
        <v>36</v>
      </c>
      <c r="AB26" s="14" t="s">
        <v>37</v>
      </c>
      <c r="AC26" s="14">
        <v>49</v>
      </c>
    </row>
    <row r="27" spans="1:29" s="14" customFormat="1" hidden="1" x14ac:dyDescent="0.25">
      <c r="A27" s="11">
        <v>26</v>
      </c>
      <c r="B27" s="20" t="s">
        <v>648</v>
      </c>
      <c r="C27" s="23">
        <v>1.7702129350150001E+18</v>
      </c>
      <c r="D27" s="15">
        <v>42233</v>
      </c>
      <c r="E27" s="16" t="s">
        <v>470</v>
      </c>
      <c r="F27" s="8">
        <f>IF(OR(ISNUMBER(SEARCH("террит",Q27)), ISNUMBER(SEARCH("ФОМС",E27)), ISNUMBER(SEARCH("ФОМС",Q27)), (ISNUMBER(SEARCH("страх",E27)))),1,0)</f>
        <v>1</v>
      </c>
      <c r="G27" s="8">
        <f>IF(OR(ISNUMBER(SEARCH("проектиро",E27)), ISNUMBER(SEARCH("разработка",E27)),  ISNUMBER(SEARCH("приобрет",E27)),  ISNUMBER(SEARCH("установк",E27)), ISNUMBER(SEARCH("постав",E27)),  (ISNUMBER(SEARCH("создани",E27)))),1,0)</f>
        <v>0</v>
      </c>
      <c r="H27" s="8">
        <f>IF(OR(ISNUMBER(SEARCH("развит",E27)), ISNUMBER(SEARCH("модифика",E27)), ISNUMBER(SEARCH("интегра",E27)),  ISNUMBER(SEARCH("внедрен",E27)), ISNUMBER(SEARCH("расшир",E27)), ISNUMBER(SEARCH("адаптац",E27)),ISNUMBER(SEARCH("настрой",E27)), ISNUMBER(SEARCH("подключ",E27)),   (ISNUMBER(SEARCH("модерниз",E27)))),1,0)</f>
        <v>1</v>
      </c>
      <c r="I27" s="8">
        <f>IF(OR(ISNUMBER(SEARCH("сопрово",E27)), ISNUMBER(SEARCH("поддержк",E27)), ISNUMBER(SEARCH("эксплуат",E27)), ISNUMBER(SEARCH("обслужи",E27)), ISNUMBER(SEARCH("подготов",E27)), (ISNUMBER(SEARCH("обуче",E27)))),1,0)</f>
        <v>1</v>
      </c>
      <c r="J27" s="9">
        <f>SUM(G27:I27)</f>
        <v>2</v>
      </c>
      <c r="K27" s="14" t="s">
        <v>456</v>
      </c>
      <c r="L27" s="16" t="s">
        <v>457</v>
      </c>
      <c r="M27" s="31">
        <v>2060000</v>
      </c>
      <c r="N27" s="29" t="s">
        <v>264</v>
      </c>
      <c r="O27" s="14">
        <v>2060000</v>
      </c>
      <c r="P27" s="27" t="s">
        <v>184</v>
      </c>
      <c r="Q27" s="5" t="s">
        <v>102</v>
      </c>
      <c r="R27" s="17" t="s">
        <v>103</v>
      </c>
      <c r="S27" s="14" t="s">
        <v>104</v>
      </c>
      <c r="T27" s="14" t="s">
        <v>31</v>
      </c>
      <c r="U27" s="14" t="s">
        <v>32</v>
      </c>
      <c r="V27" s="14" t="s">
        <v>33</v>
      </c>
      <c r="W27" s="25">
        <v>1</v>
      </c>
      <c r="X27" s="32">
        <v>2060000</v>
      </c>
      <c r="Y27" s="17" t="s">
        <v>34</v>
      </c>
      <c r="Z27" s="14" t="s">
        <v>105</v>
      </c>
      <c r="AA27" s="14" t="s">
        <v>36</v>
      </c>
      <c r="AB27" s="14" t="s">
        <v>37</v>
      </c>
      <c r="AC27" s="14">
        <v>50</v>
      </c>
    </row>
    <row r="28" spans="1:29" s="14" customFormat="1" hidden="1" x14ac:dyDescent="0.25">
      <c r="A28" s="11">
        <v>27</v>
      </c>
      <c r="B28" s="20" t="s">
        <v>648</v>
      </c>
      <c r="C28" s="23">
        <v>1.770212935016E+18</v>
      </c>
      <c r="D28" s="15">
        <v>42587</v>
      </c>
      <c r="E28" s="16" t="s">
        <v>374</v>
      </c>
      <c r="F28" s="8">
        <f>IF(OR(ISNUMBER(SEARCH("террит",Q28)), ISNUMBER(SEARCH("ФОМС",E28)), ISNUMBER(SEARCH("ФОМС",Q28)), (ISNUMBER(SEARCH("страх",E28)))),1,0)</f>
        <v>1</v>
      </c>
      <c r="G28" s="8">
        <f>IF(OR(ISNUMBER(SEARCH("проектиро",E28)), ISNUMBER(SEARCH("разработка",E28)),  ISNUMBER(SEARCH("приобрет",E28)),  ISNUMBER(SEARCH("установк",E28)), ISNUMBER(SEARCH("постав",E28)),  (ISNUMBER(SEARCH("создани",E28)))),1,0)</f>
        <v>0</v>
      </c>
      <c r="H28" s="8">
        <f>IF(OR(ISNUMBER(SEARCH("развит",E28)), ISNUMBER(SEARCH("модифика",E28)), ISNUMBER(SEARCH("интегра",E28)),  ISNUMBER(SEARCH("внедрен",E28)), ISNUMBER(SEARCH("расшир",E28)), ISNUMBER(SEARCH("адаптац",E28)),ISNUMBER(SEARCH("настрой",E28)), ISNUMBER(SEARCH("подключ",E28)),   (ISNUMBER(SEARCH("модерниз",E28)))),1,0)</f>
        <v>0</v>
      </c>
      <c r="I28" s="8">
        <f>IF(OR(ISNUMBER(SEARCH("сопрово",E28)), ISNUMBER(SEARCH("поддержк",E28)), ISNUMBER(SEARCH("эксплуат",E28)), ISNUMBER(SEARCH("обслужи",E28)), ISNUMBER(SEARCH("подготов",E28)), (ISNUMBER(SEARCH("обуче",E28)))),1,0)</f>
        <v>1</v>
      </c>
      <c r="J28" s="9">
        <f>SUM(G28:I28)</f>
        <v>1</v>
      </c>
      <c r="K28" s="14" t="s">
        <v>82</v>
      </c>
      <c r="L28" s="16" t="s">
        <v>76</v>
      </c>
      <c r="M28" s="31">
        <v>300000</v>
      </c>
      <c r="N28" s="29" t="s">
        <v>264</v>
      </c>
      <c r="O28" s="14">
        <v>300000</v>
      </c>
      <c r="P28" s="27" t="s">
        <v>184</v>
      </c>
      <c r="Q28" s="5" t="s">
        <v>102</v>
      </c>
      <c r="R28" s="17" t="s">
        <v>103</v>
      </c>
      <c r="S28" s="14" t="s">
        <v>104</v>
      </c>
      <c r="T28" s="14" t="s">
        <v>31</v>
      </c>
      <c r="U28" s="14" t="s">
        <v>32</v>
      </c>
      <c r="V28" s="14" t="s">
        <v>33</v>
      </c>
      <c r="W28" s="25">
        <v>1</v>
      </c>
      <c r="X28" s="32">
        <v>3000000</v>
      </c>
      <c r="Y28" s="17" t="s">
        <v>34</v>
      </c>
      <c r="Z28" s="14" t="s">
        <v>105</v>
      </c>
      <c r="AA28" s="14" t="s">
        <v>36</v>
      </c>
      <c r="AB28" s="14" t="s">
        <v>37</v>
      </c>
      <c r="AC28" s="14">
        <v>50</v>
      </c>
    </row>
    <row r="29" spans="1:29" s="14" customFormat="1" x14ac:dyDescent="0.25">
      <c r="A29" s="11">
        <v>28</v>
      </c>
      <c r="B29" s="20" t="s">
        <v>648</v>
      </c>
      <c r="C29" s="23">
        <v>1.730300304216E+18</v>
      </c>
      <c r="D29" s="15">
        <v>42473</v>
      </c>
      <c r="E29" s="16" t="s">
        <v>437</v>
      </c>
      <c r="F29" s="8">
        <f>IF(OR(ISNUMBER(SEARCH("террит",Q29)), ISNUMBER(SEARCH("ФОМС",E29)), ISNUMBER(SEARCH("ФОМС",Q29)), (ISNUMBER(SEARCH("страх",E29)))),1,0)</f>
        <v>1</v>
      </c>
      <c r="G29" s="8">
        <f>IF(OR(ISNUMBER(SEARCH("проектиро",E29)), ISNUMBER(SEARCH("разработка",E29)),  ISNUMBER(SEARCH("приобрет",E29)),  ISNUMBER(SEARCH("установк",E29)), ISNUMBER(SEARCH("постав",E29)),  (ISNUMBER(SEARCH("создани",E29)))),1,0)</f>
        <v>1</v>
      </c>
      <c r="H29" s="8">
        <f>IF(OR(ISNUMBER(SEARCH("развит",E29)), ISNUMBER(SEARCH("модифика",E29)), ISNUMBER(SEARCH("интегра",E29)),  ISNUMBER(SEARCH("внедрен",E29)), ISNUMBER(SEARCH("расшир",E29)), ISNUMBER(SEARCH("адаптац",E29)),ISNUMBER(SEARCH("настрой",E29)), ISNUMBER(SEARCH("подключ",E29)),   (ISNUMBER(SEARCH("модерниз",E29)))),1,0)</f>
        <v>0</v>
      </c>
      <c r="I29" s="8">
        <f>IF(OR(ISNUMBER(SEARCH("сопрово",E29)), ISNUMBER(SEARCH("поддержк",E29)), ISNUMBER(SEARCH("эксплуат",E29)), ISNUMBER(SEARCH("обслужи",E29)), ISNUMBER(SEARCH("подготов",E29)), (ISNUMBER(SEARCH("обуче",E29)))),1,0)</f>
        <v>0</v>
      </c>
      <c r="J29" s="9">
        <f>SUM(G29:I29)</f>
        <v>1</v>
      </c>
      <c r="K29" s="14" t="s">
        <v>45</v>
      </c>
      <c r="L29" s="16" t="s">
        <v>46</v>
      </c>
      <c r="M29" s="31">
        <v>1399604</v>
      </c>
      <c r="N29" s="29" t="s">
        <v>264</v>
      </c>
      <c r="O29" s="14">
        <v>1399604</v>
      </c>
      <c r="P29" s="27" t="s">
        <v>184</v>
      </c>
      <c r="Q29" s="5" t="s">
        <v>59</v>
      </c>
      <c r="R29" s="17" t="s">
        <v>60</v>
      </c>
      <c r="S29" s="14" t="s">
        <v>61</v>
      </c>
      <c r="T29" s="14" t="s">
        <v>111</v>
      </c>
      <c r="U29" s="14" t="s">
        <v>32</v>
      </c>
      <c r="V29" s="14" t="s">
        <v>33</v>
      </c>
      <c r="W29" s="25">
        <v>1</v>
      </c>
      <c r="X29" s="32">
        <v>1399604</v>
      </c>
      <c r="Y29" s="17" t="s">
        <v>34</v>
      </c>
      <c r="Z29" s="14" t="s">
        <v>62</v>
      </c>
      <c r="AA29" s="14" t="s">
        <v>36</v>
      </c>
      <c r="AB29" s="14" t="s">
        <v>37</v>
      </c>
      <c r="AC29" s="14">
        <v>73</v>
      </c>
    </row>
    <row r="30" spans="1:29" s="14" customFormat="1" hidden="1" x14ac:dyDescent="0.25">
      <c r="A30" s="11">
        <v>29</v>
      </c>
      <c r="B30" s="20" t="s">
        <v>648</v>
      </c>
      <c r="C30" s="23">
        <v>1.312401411416E+18</v>
      </c>
      <c r="D30" s="15">
        <v>42533</v>
      </c>
      <c r="E30" s="16" t="s">
        <v>408</v>
      </c>
      <c r="F30" s="8">
        <f>IF(OR(ISNUMBER(SEARCH("террит",Q30)), ISNUMBER(SEARCH("ФОМС",E30)), ISNUMBER(SEARCH("ФОМС",Q30)), (ISNUMBER(SEARCH("страх",E30)))),1,0)</f>
        <v>1</v>
      </c>
      <c r="G30" s="8">
        <f>IF(OR(ISNUMBER(SEARCH("проектиро",E30)), ISNUMBER(SEARCH("разработка",E30)),  ISNUMBER(SEARCH("приобрет",E30)),  ISNUMBER(SEARCH("установк",E30)), ISNUMBER(SEARCH("постав",E30)),  (ISNUMBER(SEARCH("создани",E30)))),1,0)</f>
        <v>1</v>
      </c>
      <c r="H30" s="8">
        <f>IF(OR(ISNUMBER(SEARCH("развит",E30)), ISNUMBER(SEARCH("модифика",E30)), ISNUMBER(SEARCH("интегра",E30)),  ISNUMBER(SEARCH("внедрен",E30)), ISNUMBER(SEARCH("расшир",E30)), ISNUMBER(SEARCH("адаптац",E30)),ISNUMBER(SEARCH("настрой",E30)), ISNUMBER(SEARCH("подключ",E30)),   (ISNUMBER(SEARCH("модерниз",E30)))),1,0)</f>
        <v>1</v>
      </c>
      <c r="I30" s="8">
        <f>IF(OR(ISNUMBER(SEARCH("сопрово",E30)), ISNUMBER(SEARCH("поддержк",E30)), ISNUMBER(SEARCH("эксплуат",E30)), ISNUMBER(SEARCH("обслужи",E30)), ISNUMBER(SEARCH("подготов",E30)), (ISNUMBER(SEARCH("обуче",E30)))),1,0)</f>
        <v>0</v>
      </c>
      <c r="J30" s="9">
        <f>SUM(G30:I30)</f>
        <v>2</v>
      </c>
      <c r="K30" s="14" t="s">
        <v>64</v>
      </c>
      <c r="L30" s="16" t="s">
        <v>65</v>
      </c>
      <c r="M30" s="31">
        <v>1487500</v>
      </c>
      <c r="N30" s="29" t="s">
        <v>409</v>
      </c>
      <c r="O30" s="14">
        <v>1487500</v>
      </c>
      <c r="P30" s="27" t="s">
        <v>184</v>
      </c>
      <c r="Q30" s="5" t="s">
        <v>166</v>
      </c>
      <c r="R30" s="17" t="s">
        <v>167</v>
      </c>
      <c r="S30" s="14" t="s">
        <v>168</v>
      </c>
      <c r="T30" s="14" t="s">
        <v>31</v>
      </c>
      <c r="U30" s="14" t="s">
        <v>32</v>
      </c>
      <c r="V30" s="14" t="s">
        <v>33</v>
      </c>
      <c r="W30" s="25">
        <v>1</v>
      </c>
      <c r="X30" s="32">
        <v>1487500</v>
      </c>
      <c r="Y30" s="17" t="s">
        <v>34</v>
      </c>
      <c r="Z30" s="14" t="s">
        <v>169</v>
      </c>
      <c r="AA30" s="14" t="s">
        <v>36</v>
      </c>
      <c r="AB30" s="14" t="s">
        <v>37</v>
      </c>
      <c r="AC30" s="14">
        <v>31</v>
      </c>
    </row>
    <row r="31" spans="1:29" hidden="1" x14ac:dyDescent="0.25">
      <c r="A31" s="11">
        <v>30</v>
      </c>
      <c r="B31" s="20" t="s">
        <v>648</v>
      </c>
      <c r="C31" s="35">
        <v>1.770212935016E+18</v>
      </c>
      <c r="D31" s="36">
        <v>42650</v>
      </c>
      <c r="E31" s="34" t="s">
        <v>365</v>
      </c>
      <c r="F31" s="8">
        <f>IF(OR(ISNUMBER(SEARCH("террит",Q31)), ISNUMBER(SEARCH("ФОМС",E31)), ISNUMBER(SEARCH("ФОМС",Q31)), (ISNUMBER(SEARCH("страх",E31)))),1,0)</f>
        <v>1</v>
      </c>
      <c r="G31" s="8">
        <f>IF(OR(ISNUMBER(SEARCH("проектиро",E31)), ISNUMBER(SEARCH("разработка",E31)),  ISNUMBER(SEARCH("приобрет",E31)),  ISNUMBER(SEARCH("установк",E31)), ISNUMBER(SEARCH("постав",E31)),  (ISNUMBER(SEARCH("создани",E31)))),1,0)</f>
        <v>1</v>
      </c>
      <c r="H31" s="8">
        <f>IF(OR(ISNUMBER(SEARCH("развит",E31)), ISNUMBER(SEARCH("модифика",E31)), ISNUMBER(SEARCH("интегра",E31)),  ISNUMBER(SEARCH("внедрен",E31)), ISNUMBER(SEARCH("расшир",E31)), ISNUMBER(SEARCH("адаптац",E31)),ISNUMBER(SEARCH("настрой",E31)), ISNUMBER(SEARCH("подключ",E31)),   (ISNUMBER(SEARCH("модерниз",E31)))),1,0)</f>
        <v>0</v>
      </c>
      <c r="I31" s="8">
        <f>IF(OR(ISNUMBER(SEARCH("сопрово",E31)), ISNUMBER(SEARCH("поддержк",E31)), ISNUMBER(SEARCH("эксплуат",E31)), ISNUMBER(SEARCH("обслужи",E31)), ISNUMBER(SEARCH("подготов",E31)), (ISNUMBER(SEARCH("обуче",E31)))),1,0)</f>
        <v>1</v>
      </c>
      <c r="J31" s="9">
        <f>SUM(G31:I31)</f>
        <v>2</v>
      </c>
      <c r="K31" s="34" t="s">
        <v>45</v>
      </c>
      <c r="L31" s="34" t="s">
        <v>46</v>
      </c>
      <c r="M31" s="37">
        <v>1754999.16</v>
      </c>
      <c r="N31" s="38" t="s">
        <v>264</v>
      </c>
      <c r="O31" s="34">
        <v>1754999.16</v>
      </c>
      <c r="P31" s="38" t="s">
        <v>184</v>
      </c>
      <c r="Q31" s="5" t="s">
        <v>366</v>
      </c>
      <c r="R31" s="34" t="s">
        <v>103</v>
      </c>
      <c r="S31" s="34" t="s">
        <v>104</v>
      </c>
      <c r="T31" s="34" t="s">
        <v>31</v>
      </c>
      <c r="U31" s="34" t="s">
        <v>32</v>
      </c>
      <c r="V31" s="34" t="s">
        <v>33</v>
      </c>
      <c r="W31" s="40">
        <v>1</v>
      </c>
      <c r="X31" s="32">
        <v>6500000</v>
      </c>
      <c r="Y31" s="34" t="s">
        <v>34</v>
      </c>
      <c r="Z31" s="34" t="s">
        <v>105</v>
      </c>
      <c r="AA31" s="34" t="s">
        <v>36</v>
      </c>
      <c r="AB31" s="34" t="s">
        <v>37</v>
      </c>
      <c r="AC31" s="14">
        <v>50</v>
      </c>
    </row>
    <row r="32" spans="1:29" hidden="1" x14ac:dyDescent="0.25">
      <c r="A32" s="11">
        <v>31</v>
      </c>
      <c r="B32" s="20" t="s">
        <v>648</v>
      </c>
      <c r="C32" s="22">
        <v>1.7702129350179999E+18</v>
      </c>
      <c r="D32" s="12">
        <v>43458</v>
      </c>
      <c r="E32" s="11" t="s">
        <v>157</v>
      </c>
      <c r="F32" s="8">
        <f>IF(OR(ISNUMBER(SEARCH("террит",Q32)), ISNUMBER(SEARCH("ФОМС",E32)), ISNUMBER(SEARCH("ФОМС",Q32)), (ISNUMBER(SEARCH("страх",E32)))),1,0)</f>
        <v>1</v>
      </c>
      <c r="G32" s="8">
        <f>IF(OR(ISNUMBER(SEARCH("проектиро",E32)), ISNUMBER(SEARCH("разработка",E32)),  ISNUMBER(SEARCH("приобрет",E32)),  ISNUMBER(SEARCH("установк",E32)), ISNUMBER(SEARCH("постав",E32)),  (ISNUMBER(SEARCH("создани",E32)))),1,0)</f>
        <v>0</v>
      </c>
      <c r="H32" s="8">
        <f>IF(OR(ISNUMBER(SEARCH("развит",E32)), ISNUMBER(SEARCH("модифика",E32)), ISNUMBER(SEARCH("интегра",E32)),  ISNUMBER(SEARCH("внедрен",E32)), ISNUMBER(SEARCH("расшир",E32)), ISNUMBER(SEARCH("адаптац",E32)),ISNUMBER(SEARCH("настрой",E32)), ISNUMBER(SEARCH("подключ",E32)),   (ISNUMBER(SEARCH("модерниз",E32)))),1,0)</f>
        <v>0</v>
      </c>
      <c r="I32" s="8">
        <f>IF(OR(ISNUMBER(SEARCH("сопрово",E32)), ISNUMBER(SEARCH("поддержк",E32)), ISNUMBER(SEARCH("эксплуат",E32)), ISNUMBER(SEARCH("обслужи",E32)), ISNUMBER(SEARCH("подготов",E32)), (ISNUMBER(SEARCH("обуче",E32)))),1,0)</f>
        <v>1</v>
      </c>
      <c r="J32" s="9">
        <f>SUM(G32:I32)</f>
        <v>1</v>
      </c>
      <c r="K32" s="11" t="s">
        <v>45</v>
      </c>
      <c r="L32" s="11" t="s">
        <v>46</v>
      </c>
      <c r="M32" s="30">
        <v>736666.67</v>
      </c>
      <c r="N32" s="26" t="s">
        <v>26</v>
      </c>
      <c r="O32" s="11">
        <v>736666.67</v>
      </c>
      <c r="P32" s="26" t="s">
        <v>27</v>
      </c>
      <c r="Q32" s="5" t="s">
        <v>102</v>
      </c>
      <c r="R32" s="11" t="s">
        <v>103</v>
      </c>
      <c r="S32" s="11" t="s">
        <v>104</v>
      </c>
      <c r="T32" s="11" t="s">
        <v>111</v>
      </c>
      <c r="U32" s="11" t="s">
        <v>32</v>
      </c>
      <c r="V32" s="11" t="s">
        <v>33</v>
      </c>
      <c r="W32" s="13">
        <v>1</v>
      </c>
      <c r="X32" s="32">
        <v>7366666.6799999997</v>
      </c>
      <c r="Y32" s="11" t="s">
        <v>34</v>
      </c>
      <c r="Z32" s="11" t="s">
        <v>105</v>
      </c>
      <c r="AA32" s="11" t="s">
        <v>36</v>
      </c>
      <c r="AB32" s="11" t="s">
        <v>37</v>
      </c>
      <c r="AC32" s="14">
        <v>50</v>
      </c>
    </row>
    <row r="33" spans="1:29" hidden="1" x14ac:dyDescent="0.25">
      <c r="A33" s="11">
        <v>32</v>
      </c>
      <c r="B33" s="20" t="s">
        <v>648</v>
      </c>
      <c r="C33" s="35">
        <v>1.7702129350190001E+18</v>
      </c>
      <c r="D33" s="36">
        <v>43480</v>
      </c>
      <c r="E33" s="34" t="s">
        <v>146</v>
      </c>
      <c r="F33" s="8">
        <f>IF(OR(ISNUMBER(SEARCH("террит",Q33)), ISNUMBER(SEARCH("ФОМС",E33)), ISNUMBER(SEARCH("ФОМС",Q33)), (ISNUMBER(SEARCH("страх",E33)))),1,0)</f>
        <v>1</v>
      </c>
      <c r="G33" s="8">
        <f>IF(OR(ISNUMBER(SEARCH("проектиро",E33)), ISNUMBER(SEARCH("разработка",E33)),  ISNUMBER(SEARCH("приобрет",E33)),  ISNUMBER(SEARCH("установк",E33)), ISNUMBER(SEARCH("постав",E33)),  (ISNUMBER(SEARCH("создани",E33)))),1,0)</f>
        <v>0</v>
      </c>
      <c r="H33" s="8">
        <f>IF(OR(ISNUMBER(SEARCH("развит",E33)), ISNUMBER(SEARCH("модифика",E33)), ISNUMBER(SEARCH("интегра",E33)),  ISNUMBER(SEARCH("внедрен",E33)), ISNUMBER(SEARCH("расшир",E33)), ISNUMBER(SEARCH("адаптац",E33)),ISNUMBER(SEARCH("настрой",E33)), ISNUMBER(SEARCH("подключ",E33)),   (ISNUMBER(SEARCH("модерниз",E33)))),1,0)</f>
        <v>0</v>
      </c>
      <c r="I33" s="8">
        <f>IF(OR(ISNUMBER(SEARCH("сопрово",E33)), ISNUMBER(SEARCH("поддержк",E33)), ISNUMBER(SEARCH("эксплуат",E33)), ISNUMBER(SEARCH("обслужи",E33)), ISNUMBER(SEARCH("подготов",E33)), (ISNUMBER(SEARCH("обуче",E33)))),1,0)</f>
        <v>1</v>
      </c>
      <c r="J33" s="9">
        <f>SUM(G33:I33)</f>
        <v>1</v>
      </c>
      <c r="K33" s="34" t="s">
        <v>45</v>
      </c>
      <c r="L33" s="34" t="s">
        <v>46</v>
      </c>
      <c r="M33" s="37">
        <v>787500</v>
      </c>
      <c r="N33" s="38" t="s">
        <v>26</v>
      </c>
      <c r="O33" s="34">
        <v>787500</v>
      </c>
      <c r="P33" s="38" t="s">
        <v>27</v>
      </c>
      <c r="Q33" s="5" t="s">
        <v>102</v>
      </c>
      <c r="R33" s="34" t="s">
        <v>103</v>
      </c>
      <c r="S33" s="34" t="s">
        <v>104</v>
      </c>
      <c r="T33" s="34" t="s">
        <v>147</v>
      </c>
      <c r="U33" s="34" t="s">
        <v>32</v>
      </c>
      <c r="V33" s="34" t="s">
        <v>33</v>
      </c>
      <c r="W33" s="40">
        <v>1</v>
      </c>
      <c r="X33" s="32">
        <v>3150000</v>
      </c>
      <c r="Y33" s="34" t="s">
        <v>34</v>
      </c>
      <c r="Z33" s="34" t="s">
        <v>105</v>
      </c>
      <c r="AA33" s="34" t="s">
        <v>36</v>
      </c>
      <c r="AB33" s="34" t="s">
        <v>37</v>
      </c>
      <c r="AC33" s="14">
        <v>50</v>
      </c>
    </row>
    <row r="34" spans="1:29" x14ac:dyDescent="0.25">
      <c r="A34" s="11">
        <v>33</v>
      </c>
      <c r="B34" s="20" t="s">
        <v>648</v>
      </c>
      <c r="C34" s="35">
        <v>1.7702129350179999E+18</v>
      </c>
      <c r="D34" s="36">
        <v>43166</v>
      </c>
      <c r="E34" s="34" t="s">
        <v>46</v>
      </c>
      <c r="F34" s="8">
        <f>IF(OR(ISNUMBER(SEARCH("террит",Q34)), ISNUMBER(SEARCH("ФОМС",E34)), ISNUMBER(SEARCH("ФОМС",Q34)), (ISNUMBER(SEARCH("страх",E34)))),1,0)</f>
        <v>1</v>
      </c>
      <c r="G34" s="8">
        <f>IF(OR(ISNUMBER(SEARCH("проектиро",E34)), ISNUMBER(SEARCH("разработка",E34)),  ISNUMBER(SEARCH("приобрет",E34)),  ISNUMBER(SEARCH("установк",E34)), ISNUMBER(SEARCH("постав",E34)),  (ISNUMBER(SEARCH("создани",E34)))),1,0)</f>
        <v>1</v>
      </c>
      <c r="H34" s="8">
        <f>IF(OR(ISNUMBER(SEARCH("развит",E34)), ISNUMBER(SEARCH("модифика",E34)), ISNUMBER(SEARCH("интегра",E34)),  ISNUMBER(SEARCH("внедрен",E34)), ISNUMBER(SEARCH("расшир",E34)), ISNUMBER(SEARCH("адаптац",E34)),ISNUMBER(SEARCH("настрой",E34)), ISNUMBER(SEARCH("подключ",E34)),   (ISNUMBER(SEARCH("модерниз",E34)))),1,0)</f>
        <v>0</v>
      </c>
      <c r="I34" s="8">
        <f>IF(OR(ISNUMBER(SEARCH("сопрово",E34)), ISNUMBER(SEARCH("поддержк",E34)), ISNUMBER(SEARCH("эксплуат",E34)), ISNUMBER(SEARCH("обслужи",E34)), ISNUMBER(SEARCH("подготов",E34)), (ISNUMBER(SEARCH("обуче",E34)))),1,0)</f>
        <v>0</v>
      </c>
      <c r="J34" s="9">
        <f>SUM(G34:I34)</f>
        <v>1</v>
      </c>
      <c r="K34" s="34" t="s">
        <v>45</v>
      </c>
      <c r="L34" s="34" t="s">
        <v>46</v>
      </c>
      <c r="M34" s="37">
        <v>750000</v>
      </c>
      <c r="N34" s="38" t="s">
        <v>26</v>
      </c>
      <c r="O34" s="34">
        <v>750000</v>
      </c>
      <c r="P34" s="38" t="s">
        <v>184</v>
      </c>
      <c r="Q34" s="5" t="s">
        <v>102</v>
      </c>
      <c r="R34" s="34" t="s">
        <v>103</v>
      </c>
      <c r="S34" s="34" t="s">
        <v>104</v>
      </c>
      <c r="T34" s="34" t="s">
        <v>31</v>
      </c>
      <c r="U34" s="34" t="s">
        <v>32</v>
      </c>
      <c r="V34" s="34" t="s">
        <v>33</v>
      </c>
      <c r="W34" s="40">
        <v>1</v>
      </c>
      <c r="X34" s="32">
        <v>3000000</v>
      </c>
      <c r="Y34" s="34" t="s">
        <v>34</v>
      </c>
      <c r="Z34" s="34" t="s">
        <v>105</v>
      </c>
      <c r="AA34" s="34" t="s">
        <v>36</v>
      </c>
      <c r="AB34" s="34" t="s">
        <v>37</v>
      </c>
      <c r="AC34" s="14">
        <v>50</v>
      </c>
    </row>
    <row r="35" spans="1:29" hidden="1" x14ac:dyDescent="0.25">
      <c r="A35" s="11">
        <v>34</v>
      </c>
      <c r="B35" s="20" t="s">
        <v>648</v>
      </c>
      <c r="C35" s="35">
        <v>2.5192160029180001E+18</v>
      </c>
      <c r="D35" s="36">
        <v>43230</v>
      </c>
      <c r="E35" s="34" t="s">
        <v>214</v>
      </c>
      <c r="F35" s="8">
        <f>IF(OR(ISNUMBER(SEARCH("террит",Q35)), ISNUMBER(SEARCH("ФОМС",E35)), ISNUMBER(SEARCH("ФОМС",Q35)), (ISNUMBER(SEARCH("страх",E35)))),1,0)</f>
        <v>1</v>
      </c>
      <c r="G35" s="8">
        <f>IF(OR(ISNUMBER(SEARCH("проектиро",E35)), ISNUMBER(SEARCH("разработка",E35)),  ISNUMBER(SEARCH("приобрет",E35)),  ISNUMBER(SEARCH("установк",E35)), ISNUMBER(SEARCH("постав",E35)),  (ISNUMBER(SEARCH("создани",E35)))),1,0)</f>
        <v>0</v>
      </c>
      <c r="H35" s="8">
        <f>IF(OR(ISNUMBER(SEARCH("развит",E35)), ISNUMBER(SEARCH("модифика",E35)), ISNUMBER(SEARCH("интегра",E35)),  ISNUMBER(SEARCH("внедрен",E35)), ISNUMBER(SEARCH("расшир",E35)), ISNUMBER(SEARCH("адаптац",E35)),ISNUMBER(SEARCH("настрой",E35)), ISNUMBER(SEARCH("подключ",E35)),   (ISNUMBER(SEARCH("модерниз",E35)))),1,0)</f>
        <v>1</v>
      </c>
      <c r="I35" s="8">
        <f>IF(OR(ISNUMBER(SEARCH("сопрово",E35)), ISNUMBER(SEARCH("поддержк",E35)), ISNUMBER(SEARCH("эксплуат",E35)), ISNUMBER(SEARCH("обслужи",E35)), ISNUMBER(SEARCH("подготов",E35)), (ISNUMBER(SEARCH("обуче",E35)))),1,0)</f>
        <v>0</v>
      </c>
      <c r="J35" s="9">
        <f>SUM(G35:I35)</f>
        <v>1</v>
      </c>
      <c r="K35" s="34" t="s">
        <v>193</v>
      </c>
      <c r="L35" s="34" t="s">
        <v>194</v>
      </c>
      <c r="M35" s="37">
        <v>300000</v>
      </c>
      <c r="N35" s="38" t="s">
        <v>39</v>
      </c>
      <c r="O35" s="34">
        <v>300000</v>
      </c>
      <c r="P35" s="38" t="s">
        <v>184</v>
      </c>
      <c r="Q35" s="5" t="s">
        <v>40</v>
      </c>
      <c r="R35" s="34" t="s">
        <v>41</v>
      </c>
      <c r="S35" s="34" t="s">
        <v>42</v>
      </c>
      <c r="T35" s="34" t="s">
        <v>31</v>
      </c>
      <c r="U35" s="34" t="s">
        <v>32</v>
      </c>
      <c r="V35" s="34" t="s">
        <v>33</v>
      </c>
      <c r="W35" s="40">
        <v>1</v>
      </c>
      <c r="X35" s="32">
        <v>300000</v>
      </c>
      <c r="Y35" s="34" t="s">
        <v>34</v>
      </c>
      <c r="Z35" s="34" t="s">
        <v>43</v>
      </c>
      <c r="AA35" s="34" t="s">
        <v>36</v>
      </c>
      <c r="AB35" s="34" t="s">
        <v>37</v>
      </c>
      <c r="AC35" s="10">
        <v>51</v>
      </c>
    </row>
    <row r="36" spans="1:29" hidden="1" x14ac:dyDescent="0.25">
      <c r="A36" s="11">
        <v>35</v>
      </c>
      <c r="B36" s="20" t="s">
        <v>648</v>
      </c>
      <c r="C36" s="35">
        <v>2.5192160029190001E+18</v>
      </c>
      <c r="D36" s="36">
        <v>43522</v>
      </c>
      <c r="E36" s="34" t="s">
        <v>125</v>
      </c>
      <c r="F36" s="8">
        <f>IF(OR(ISNUMBER(SEARCH("террит",Q36)), ISNUMBER(SEARCH("ФОМС",E36)), ISNUMBER(SEARCH("ФОМС",Q36)), (ISNUMBER(SEARCH("страх",E36)))),1,0)</f>
        <v>1</v>
      </c>
      <c r="G36" s="8">
        <f>IF(OR(ISNUMBER(SEARCH("проектиро",E36)), ISNUMBER(SEARCH("разработка",E36)),  ISNUMBER(SEARCH("приобрет",E36)),  ISNUMBER(SEARCH("установк",E36)), ISNUMBER(SEARCH("постав",E36)),  (ISNUMBER(SEARCH("создани",E36)))),1,0)</f>
        <v>0</v>
      </c>
      <c r="H36" s="8">
        <f>IF(OR(ISNUMBER(SEARCH("развит",E36)), ISNUMBER(SEARCH("модифика",E36)), ISNUMBER(SEARCH("интегра",E36)),  ISNUMBER(SEARCH("внедрен",E36)), ISNUMBER(SEARCH("расшир",E36)), ISNUMBER(SEARCH("адаптац",E36)),ISNUMBER(SEARCH("настрой",E36)), ISNUMBER(SEARCH("подключ",E36)),   (ISNUMBER(SEARCH("модерниз",E36)))),1,0)</f>
        <v>1</v>
      </c>
      <c r="I36" s="8">
        <f>IF(OR(ISNUMBER(SEARCH("сопрово",E36)), ISNUMBER(SEARCH("поддержк",E36)), ISNUMBER(SEARCH("эксплуат",E36)), ISNUMBER(SEARCH("обслужи",E36)), ISNUMBER(SEARCH("подготов",E36)), (ISNUMBER(SEARCH("обуче",E36)))),1,0)</f>
        <v>1</v>
      </c>
      <c r="J36" s="9">
        <f>SUM(G36:I36)</f>
        <v>2</v>
      </c>
      <c r="K36" s="34" t="s">
        <v>82</v>
      </c>
      <c r="L36" s="34" t="s">
        <v>76</v>
      </c>
      <c r="M36" s="37">
        <v>100000</v>
      </c>
      <c r="N36" s="38" t="s">
        <v>26</v>
      </c>
      <c r="O36" s="34">
        <v>100000</v>
      </c>
      <c r="P36" s="38" t="s">
        <v>27</v>
      </c>
      <c r="Q36" s="5" t="s">
        <v>40</v>
      </c>
      <c r="R36" s="34" t="s">
        <v>41</v>
      </c>
      <c r="S36" s="34" t="s">
        <v>42</v>
      </c>
      <c r="T36" s="34" t="s">
        <v>31</v>
      </c>
      <c r="U36" s="34" t="s">
        <v>32</v>
      </c>
      <c r="V36" s="34" t="s">
        <v>33</v>
      </c>
      <c r="W36" s="40">
        <v>1</v>
      </c>
      <c r="X36" s="32">
        <v>100000</v>
      </c>
      <c r="Y36" s="34" t="s">
        <v>34</v>
      </c>
      <c r="Z36" s="34" t="s">
        <v>43</v>
      </c>
      <c r="AA36" s="34" t="s">
        <v>36</v>
      </c>
      <c r="AB36" s="34" t="s">
        <v>37</v>
      </c>
      <c r="AC36" s="10">
        <v>51</v>
      </c>
    </row>
    <row r="37" spans="1:29" hidden="1" x14ac:dyDescent="0.25">
      <c r="A37" s="11">
        <v>36</v>
      </c>
      <c r="B37" s="20" t="s">
        <v>648</v>
      </c>
      <c r="C37" s="35">
        <v>2.5192160029190001E+18</v>
      </c>
      <c r="D37" s="36">
        <v>43808</v>
      </c>
      <c r="E37" s="34" t="s">
        <v>38</v>
      </c>
      <c r="F37" s="8">
        <f>IF(OR(ISNUMBER(SEARCH("террит",Q37)), ISNUMBER(SEARCH("ФОМС",E37)), ISNUMBER(SEARCH("ФОМС",Q37)), (ISNUMBER(SEARCH("страх",E37)))),1,0)</f>
        <v>1</v>
      </c>
      <c r="G37" s="8">
        <f>IF(OR(ISNUMBER(SEARCH("проектиро",E37)), ISNUMBER(SEARCH("разработка",E37)),  ISNUMBER(SEARCH("приобрет",E37)),  ISNUMBER(SEARCH("установк",E37)), ISNUMBER(SEARCH("постав",E37)),  (ISNUMBER(SEARCH("создани",E37)))),1,0)</f>
        <v>0</v>
      </c>
      <c r="H37" s="8">
        <f>IF(OR(ISNUMBER(SEARCH("развит",E37)), ISNUMBER(SEARCH("модифика",E37)), ISNUMBER(SEARCH("интегра",E37)),  ISNUMBER(SEARCH("внедрен",E37)), ISNUMBER(SEARCH("расшир",E37)), ISNUMBER(SEARCH("адаптац",E37)),ISNUMBER(SEARCH("настрой",E37)), ISNUMBER(SEARCH("подключ",E37)),   (ISNUMBER(SEARCH("модерниз",E37)))),1,0)</f>
        <v>0</v>
      </c>
      <c r="I37" s="8">
        <f>IF(OR(ISNUMBER(SEARCH("сопрово",E37)), ISNUMBER(SEARCH("поддержк",E37)), ISNUMBER(SEARCH("эксплуат",E37)), ISNUMBER(SEARCH("обслужи",E37)), ISNUMBER(SEARCH("подготов",E37)), (ISNUMBER(SEARCH("обуче",E37)))),1,0)</f>
        <v>0</v>
      </c>
      <c r="J37" s="9">
        <f>SUM(G37:I37)</f>
        <v>0</v>
      </c>
      <c r="K37" s="34" t="s">
        <v>25</v>
      </c>
      <c r="L37" s="34" t="s">
        <v>25</v>
      </c>
      <c r="M37" s="37">
        <v>1907000</v>
      </c>
      <c r="N37" s="38" t="s">
        <v>39</v>
      </c>
      <c r="O37" s="34">
        <v>1907000</v>
      </c>
      <c r="P37" s="38" t="s">
        <v>27</v>
      </c>
      <c r="Q37" s="5" t="s">
        <v>40</v>
      </c>
      <c r="R37" s="34" t="s">
        <v>41</v>
      </c>
      <c r="S37" s="34" t="s">
        <v>42</v>
      </c>
      <c r="T37" s="34" t="s">
        <v>31</v>
      </c>
      <c r="U37" s="34" t="s">
        <v>32</v>
      </c>
      <c r="V37" s="34" t="s">
        <v>33</v>
      </c>
      <c r="W37" s="40">
        <v>1</v>
      </c>
      <c r="X37" s="32">
        <v>1907000</v>
      </c>
      <c r="Y37" s="34" t="s">
        <v>34</v>
      </c>
      <c r="Z37" s="34" t="s">
        <v>43</v>
      </c>
      <c r="AA37" s="34" t="s">
        <v>36</v>
      </c>
      <c r="AB37" s="34" t="s">
        <v>37</v>
      </c>
      <c r="AC37" s="10">
        <v>51</v>
      </c>
    </row>
    <row r="38" spans="1:29" hidden="1" x14ac:dyDescent="0.25">
      <c r="A38" s="11">
        <v>37</v>
      </c>
      <c r="B38" s="20" t="s">
        <v>648</v>
      </c>
      <c r="C38" s="35">
        <v>1.602702576516E+18</v>
      </c>
      <c r="D38" s="36">
        <v>42716</v>
      </c>
      <c r="E38" s="34" t="s">
        <v>362</v>
      </c>
      <c r="F38" s="8">
        <f>IF(OR(ISNUMBER(SEARCH("террит",Q38)), ISNUMBER(SEARCH("ФОМС",E38)), ISNUMBER(SEARCH("ФОМС",Q38)), (ISNUMBER(SEARCH("страх",E38)))),1,0)</f>
        <v>1</v>
      </c>
      <c r="G38" s="8">
        <f>IF(OR(ISNUMBER(SEARCH("проектиро",E38)), ISNUMBER(SEARCH("разработка",E38)),  ISNUMBER(SEARCH("приобрет",E38)),  ISNUMBER(SEARCH("установк",E38)), ISNUMBER(SEARCH("постав",E38)),  (ISNUMBER(SEARCH("создани",E38)))),1,0)</f>
        <v>0</v>
      </c>
      <c r="H38" s="8">
        <f>IF(OR(ISNUMBER(SEARCH("развит",E38)), ISNUMBER(SEARCH("модифика",E38)), ISNUMBER(SEARCH("интегра",E38)),  ISNUMBER(SEARCH("внедрен",E38)), ISNUMBER(SEARCH("расшир",E38)), ISNUMBER(SEARCH("адаптац",E38)),ISNUMBER(SEARCH("настрой",E38)), ISNUMBER(SEARCH("подключ",E38)),   (ISNUMBER(SEARCH("модерниз",E38)))),1,0)</f>
        <v>1</v>
      </c>
      <c r="I38" s="8">
        <f>IF(OR(ISNUMBER(SEARCH("сопрово",E38)), ISNUMBER(SEARCH("поддержк",E38)), ISNUMBER(SEARCH("эксплуат",E38)), ISNUMBER(SEARCH("обслужи",E38)), ISNUMBER(SEARCH("подготов",E38)), (ISNUMBER(SEARCH("обуче",E38)))),1,0)</f>
        <v>0</v>
      </c>
      <c r="J38" s="9">
        <f>SUM(G38:I38)</f>
        <v>1</v>
      </c>
      <c r="K38" s="34" t="s">
        <v>45</v>
      </c>
      <c r="L38" s="34" t="s">
        <v>46</v>
      </c>
      <c r="M38" s="37">
        <v>591000</v>
      </c>
      <c r="N38" s="38" t="s">
        <v>264</v>
      </c>
      <c r="O38" s="34">
        <v>591000</v>
      </c>
      <c r="P38" s="38" t="s">
        <v>184</v>
      </c>
      <c r="Q38" s="5" t="s">
        <v>47</v>
      </c>
      <c r="R38" s="34" t="s">
        <v>48</v>
      </c>
      <c r="S38" s="34" t="s">
        <v>49</v>
      </c>
      <c r="T38" s="34" t="s">
        <v>164</v>
      </c>
      <c r="U38" s="34" t="s">
        <v>32</v>
      </c>
      <c r="V38" s="34" t="s">
        <v>33</v>
      </c>
      <c r="W38" s="40">
        <v>1</v>
      </c>
      <c r="X38" s="32">
        <v>591000</v>
      </c>
      <c r="Y38" s="34" t="s">
        <v>34</v>
      </c>
      <c r="Z38" s="34" t="s">
        <v>50</v>
      </c>
      <c r="AA38" s="34" t="s">
        <v>36</v>
      </c>
      <c r="AB38" s="34" t="s">
        <v>37</v>
      </c>
      <c r="AC38" s="10">
        <v>60</v>
      </c>
    </row>
    <row r="39" spans="1:29" hidden="1" x14ac:dyDescent="0.25">
      <c r="A39" s="11">
        <v>38</v>
      </c>
      <c r="B39" s="20" t="s">
        <v>648</v>
      </c>
      <c r="C39" s="35">
        <v>1.6027025765190001E+18</v>
      </c>
      <c r="D39" s="36">
        <v>43808</v>
      </c>
      <c r="E39" s="34" t="s">
        <v>44</v>
      </c>
      <c r="F39" s="8">
        <f>IF(OR(ISNUMBER(SEARCH("террит",Q39)), ISNUMBER(SEARCH("ФОМС",E39)), ISNUMBER(SEARCH("ФОМС",Q39)), (ISNUMBER(SEARCH("страх",E39)))),1,0)</f>
        <v>1</v>
      </c>
      <c r="G39" s="8">
        <f>IF(OR(ISNUMBER(SEARCH("проектиро",E39)), ISNUMBER(SEARCH("разработка",E39)),  ISNUMBER(SEARCH("приобрет",E39)),  ISNUMBER(SEARCH("установк",E39)), ISNUMBER(SEARCH("постав",E39)),  (ISNUMBER(SEARCH("создани",E39)))),1,0)</f>
        <v>0</v>
      </c>
      <c r="H39" s="8">
        <f>IF(OR(ISNUMBER(SEARCH("развит",E39)), ISNUMBER(SEARCH("модифика",E39)), ISNUMBER(SEARCH("интегра",E39)),  ISNUMBER(SEARCH("внедрен",E39)), ISNUMBER(SEARCH("расшир",E39)), ISNUMBER(SEARCH("адаптац",E39)),ISNUMBER(SEARCH("настрой",E39)), ISNUMBER(SEARCH("подключ",E39)),   (ISNUMBER(SEARCH("модерниз",E39)))),1,0)</f>
        <v>1</v>
      </c>
      <c r="I39" s="8">
        <f>IF(OR(ISNUMBER(SEARCH("сопрово",E39)), ISNUMBER(SEARCH("поддержк",E39)), ISNUMBER(SEARCH("эксплуат",E39)), ISNUMBER(SEARCH("обслужи",E39)), ISNUMBER(SEARCH("подготов",E39)), (ISNUMBER(SEARCH("обуче",E39)))),1,0)</f>
        <v>0</v>
      </c>
      <c r="J39" s="9">
        <f>SUM(G39:I39)</f>
        <v>1</v>
      </c>
      <c r="K39" s="34" t="s">
        <v>45</v>
      </c>
      <c r="L39" s="34" t="s">
        <v>46</v>
      </c>
      <c r="M39" s="37">
        <v>900000</v>
      </c>
      <c r="N39" s="38" t="s">
        <v>26</v>
      </c>
      <c r="O39" s="34">
        <v>900000</v>
      </c>
      <c r="P39" s="38" t="s">
        <v>27</v>
      </c>
      <c r="Q39" s="5" t="s">
        <v>47</v>
      </c>
      <c r="R39" s="34" t="s">
        <v>48</v>
      </c>
      <c r="S39" s="34" t="s">
        <v>49</v>
      </c>
      <c r="T39" s="34" t="s">
        <v>31</v>
      </c>
      <c r="U39" s="34" t="s">
        <v>32</v>
      </c>
      <c r="V39" s="34" t="s">
        <v>33</v>
      </c>
      <c r="W39" s="40">
        <v>1</v>
      </c>
      <c r="X39" s="32">
        <v>900000</v>
      </c>
      <c r="Y39" s="34" t="s">
        <v>34</v>
      </c>
      <c r="Z39" s="34" t="s">
        <v>50</v>
      </c>
      <c r="AA39" s="34" t="s">
        <v>36</v>
      </c>
      <c r="AB39" s="34" t="s">
        <v>37</v>
      </c>
      <c r="AC39" s="10">
        <v>60</v>
      </c>
    </row>
    <row r="40" spans="1:29" hidden="1" x14ac:dyDescent="0.25">
      <c r="A40" s="11">
        <v>39</v>
      </c>
      <c r="B40" s="20" t="s">
        <v>648</v>
      </c>
      <c r="C40" s="22">
        <v>2.02100000214E+17</v>
      </c>
      <c r="D40" s="12">
        <v>41814</v>
      </c>
      <c r="E40" s="11" t="s">
        <v>489</v>
      </c>
      <c r="F40" s="8">
        <f>IF(OR(ISNUMBER(SEARCH("террит",Q40)), ISNUMBER(SEARCH("ФОМС",E40)), ISNUMBER(SEARCH("ФОМС",Q40)), (ISNUMBER(SEARCH("страх",E40)))),1,0)</f>
        <v>1</v>
      </c>
      <c r="G40" s="8">
        <f>IF(OR(ISNUMBER(SEARCH("проектиро",E40)), ISNUMBER(SEARCH("разработка",E40)),  ISNUMBER(SEARCH("приобрет",E40)),  ISNUMBER(SEARCH("установк",E40)), ISNUMBER(SEARCH("постав",E40)),  (ISNUMBER(SEARCH("создани",E40)))),1,0)</f>
        <v>0</v>
      </c>
      <c r="H40" s="8">
        <f>IF(OR(ISNUMBER(SEARCH("развит",E40)), ISNUMBER(SEARCH("модифика",E40)), ISNUMBER(SEARCH("интегра",E40)),  ISNUMBER(SEARCH("внедрен",E40)), ISNUMBER(SEARCH("расшир",E40)), ISNUMBER(SEARCH("адаптац",E40)),ISNUMBER(SEARCH("настрой",E40)), ISNUMBER(SEARCH("подключ",E40)),   (ISNUMBER(SEARCH("модерниз",E40)))),1,0)</f>
        <v>0</v>
      </c>
      <c r="I40" s="8">
        <f>IF(OR(ISNUMBER(SEARCH("сопрово",E40)), ISNUMBER(SEARCH("поддержк",E40)), ISNUMBER(SEARCH("эксплуат",E40)), ISNUMBER(SEARCH("обслужи",E40)), ISNUMBER(SEARCH("подготов",E40)), (ISNUMBER(SEARCH("обуче",E40)))),1,0)</f>
        <v>1</v>
      </c>
      <c r="J40" s="9">
        <f>SUM(G40:I40)</f>
        <v>1</v>
      </c>
      <c r="K40" s="11" t="s">
        <v>459</v>
      </c>
      <c r="L40" s="11" t="s">
        <v>25</v>
      </c>
      <c r="M40" s="30">
        <v>645000</v>
      </c>
      <c r="N40" s="26" t="s">
        <v>264</v>
      </c>
      <c r="O40" s="11">
        <v>645000</v>
      </c>
      <c r="P40" s="26" t="s">
        <v>27</v>
      </c>
      <c r="Q40" s="5" t="s">
        <v>490</v>
      </c>
      <c r="R40" s="11" t="s">
        <v>145</v>
      </c>
      <c r="S40" s="11" t="s">
        <v>91</v>
      </c>
      <c r="T40" s="11" t="s">
        <v>491</v>
      </c>
      <c r="U40" s="11" t="s">
        <v>32</v>
      </c>
      <c r="V40" s="11" t="s">
        <v>485</v>
      </c>
      <c r="W40" s="13">
        <v>1</v>
      </c>
      <c r="X40" s="32">
        <v>645000</v>
      </c>
      <c r="Y40" s="11" t="s">
        <v>34</v>
      </c>
      <c r="Z40" s="11" t="s">
        <v>92</v>
      </c>
      <c r="AA40" s="11" t="s">
        <v>36</v>
      </c>
      <c r="AB40" s="11" t="s">
        <v>37</v>
      </c>
      <c r="AC40" s="10">
        <v>3</v>
      </c>
    </row>
    <row r="41" spans="1:29" hidden="1" x14ac:dyDescent="0.25">
      <c r="A41" s="11">
        <v>40</v>
      </c>
      <c r="B41" s="20" t="s">
        <v>648</v>
      </c>
      <c r="C41" s="22">
        <v>1.0323029832150001E+18</v>
      </c>
      <c r="D41" s="12">
        <v>42030</v>
      </c>
      <c r="E41" s="11" t="s">
        <v>488</v>
      </c>
      <c r="F41" s="8">
        <f>IF(OR(ISNUMBER(SEARCH("террит",Q41)), ISNUMBER(SEARCH("ФОМС",E41)), ISNUMBER(SEARCH("ФОМС",Q41)), (ISNUMBER(SEARCH("страх",E41)))),1,0)</f>
        <v>1</v>
      </c>
      <c r="G41" s="8">
        <f>IF(OR(ISNUMBER(SEARCH("проектиро",E41)), ISNUMBER(SEARCH("разработка",E41)),  ISNUMBER(SEARCH("приобрет",E41)),  ISNUMBER(SEARCH("установк",E41)), ISNUMBER(SEARCH("постав",E41)),  (ISNUMBER(SEARCH("создани",E41)))),1,0)</f>
        <v>0</v>
      </c>
      <c r="H41" s="8">
        <f>IF(OR(ISNUMBER(SEARCH("развит",E41)), ISNUMBER(SEARCH("модифика",E41)), ISNUMBER(SEARCH("интегра",E41)),  ISNUMBER(SEARCH("внедрен",E41)), ISNUMBER(SEARCH("расшир",E41)), ISNUMBER(SEARCH("адаптац",E41)),ISNUMBER(SEARCH("настрой",E41)), ISNUMBER(SEARCH("подключ",E41)),   (ISNUMBER(SEARCH("модерниз",E41)))),1,0)</f>
        <v>0</v>
      </c>
      <c r="I41" s="8">
        <f>IF(OR(ISNUMBER(SEARCH("сопрово",E41)), ISNUMBER(SEARCH("поддержк",E41)), ISNUMBER(SEARCH("эксплуат",E41)), ISNUMBER(SEARCH("обслужи",E41)), ISNUMBER(SEARCH("подготов",E41)), (ISNUMBER(SEARCH("обуче",E41)))),1,0)</f>
        <v>1</v>
      </c>
      <c r="J41" s="9">
        <f>SUM(G41:I41)</f>
        <v>1</v>
      </c>
      <c r="K41" s="11" t="s">
        <v>459</v>
      </c>
      <c r="L41" s="11" t="s">
        <v>460</v>
      </c>
      <c r="M41" s="30">
        <v>638550</v>
      </c>
      <c r="N41" s="26" t="s">
        <v>264</v>
      </c>
      <c r="O41" s="11">
        <v>638550</v>
      </c>
      <c r="P41" s="26" t="s">
        <v>184</v>
      </c>
      <c r="Q41" s="5" t="s">
        <v>144</v>
      </c>
      <c r="R41" s="11" t="s">
        <v>145</v>
      </c>
      <c r="S41" s="11" t="s">
        <v>91</v>
      </c>
      <c r="T41" s="11" t="s">
        <v>182</v>
      </c>
      <c r="U41" s="11" t="s">
        <v>32</v>
      </c>
      <c r="V41" s="11" t="s">
        <v>485</v>
      </c>
      <c r="W41" s="13">
        <v>1</v>
      </c>
      <c r="X41" s="32">
        <v>638550</v>
      </c>
      <c r="Y41" s="11" t="s">
        <v>34</v>
      </c>
      <c r="Z41" s="11" t="s">
        <v>92</v>
      </c>
      <c r="AA41" s="11" t="s">
        <v>36</v>
      </c>
      <c r="AB41" s="11" t="s">
        <v>37</v>
      </c>
      <c r="AC41" s="10">
        <v>3</v>
      </c>
    </row>
    <row r="42" spans="1:29" hidden="1" x14ac:dyDescent="0.25">
      <c r="A42" s="11">
        <v>41</v>
      </c>
      <c r="B42" s="20" t="s">
        <v>648</v>
      </c>
      <c r="C42" s="22">
        <v>1.032302983216E+18</v>
      </c>
      <c r="D42" s="12">
        <v>42370</v>
      </c>
      <c r="E42" s="11" t="s">
        <v>451</v>
      </c>
      <c r="F42" s="8">
        <f>IF(OR(ISNUMBER(SEARCH("террит",Q42)), ISNUMBER(SEARCH("ФОМС",E42)), ISNUMBER(SEARCH("ФОМС",Q42)), (ISNUMBER(SEARCH("страх",E42)))),1,0)</f>
        <v>1</v>
      </c>
      <c r="G42" s="8">
        <f>IF(OR(ISNUMBER(SEARCH("проектиро",E42)), ISNUMBER(SEARCH("разработка",E42)),  ISNUMBER(SEARCH("приобрет",E42)),  ISNUMBER(SEARCH("установк",E42)), ISNUMBER(SEARCH("постав",E42)),  (ISNUMBER(SEARCH("создани",E42)))),1,0)</f>
        <v>0</v>
      </c>
      <c r="H42" s="8">
        <f>IF(OR(ISNUMBER(SEARCH("развит",E42)), ISNUMBER(SEARCH("модифика",E42)), ISNUMBER(SEARCH("интегра",E42)),  ISNUMBER(SEARCH("внедрен",E42)), ISNUMBER(SEARCH("расшир",E42)), ISNUMBER(SEARCH("адаптац",E42)),ISNUMBER(SEARCH("настрой",E42)), ISNUMBER(SEARCH("подключ",E42)),   (ISNUMBER(SEARCH("модерниз",E42)))),1,0)</f>
        <v>0</v>
      </c>
      <c r="I42" s="8">
        <f>IF(OR(ISNUMBER(SEARCH("сопрово",E42)), ISNUMBER(SEARCH("поддержк",E42)), ISNUMBER(SEARCH("эксплуат",E42)), ISNUMBER(SEARCH("обслужи",E42)), ISNUMBER(SEARCH("подготов",E42)), (ISNUMBER(SEARCH("обуче",E42)))),1,0)</f>
        <v>1</v>
      </c>
      <c r="J42" s="9">
        <f>SUM(G42:I42)</f>
        <v>1</v>
      </c>
      <c r="K42" s="11" t="s">
        <v>45</v>
      </c>
      <c r="L42" s="11" t="s">
        <v>46</v>
      </c>
      <c r="M42" s="30">
        <v>638549</v>
      </c>
      <c r="N42" s="26" t="s">
        <v>264</v>
      </c>
      <c r="O42" s="11">
        <v>638549</v>
      </c>
      <c r="P42" s="26" t="s">
        <v>184</v>
      </c>
      <c r="Q42" s="5" t="s">
        <v>144</v>
      </c>
      <c r="R42" s="11" t="s">
        <v>145</v>
      </c>
      <c r="S42" s="11" t="s">
        <v>91</v>
      </c>
      <c r="T42" s="11" t="s">
        <v>31</v>
      </c>
      <c r="U42" s="11" t="s">
        <v>32</v>
      </c>
      <c r="V42" s="11" t="s">
        <v>33</v>
      </c>
      <c r="W42" s="13">
        <v>1</v>
      </c>
      <c r="X42" s="32">
        <v>638549</v>
      </c>
      <c r="Y42" s="11" t="s">
        <v>34</v>
      </c>
      <c r="Z42" s="11" t="s">
        <v>92</v>
      </c>
      <c r="AA42" s="11" t="s">
        <v>36</v>
      </c>
      <c r="AB42" s="11" t="s">
        <v>37</v>
      </c>
      <c r="AC42" s="10">
        <v>3</v>
      </c>
    </row>
    <row r="43" spans="1:29" hidden="1" x14ac:dyDescent="0.25">
      <c r="A43" s="11">
        <v>42</v>
      </c>
      <c r="B43" s="20" t="s">
        <v>648</v>
      </c>
      <c r="C43" s="22">
        <v>1.0323029832169999E+18</v>
      </c>
      <c r="D43" s="12">
        <v>42786</v>
      </c>
      <c r="E43" s="11" t="s">
        <v>358</v>
      </c>
      <c r="F43" s="8">
        <f>IF(OR(ISNUMBER(SEARCH("террит",Q43)), ISNUMBER(SEARCH("ФОМС",E43)), ISNUMBER(SEARCH("ФОМС",Q43)), (ISNUMBER(SEARCH("страх",E43)))),1,0)</f>
        <v>1</v>
      </c>
      <c r="G43" s="8">
        <f>IF(OR(ISNUMBER(SEARCH("проектиро",E43)), ISNUMBER(SEARCH("разработка",E43)),  ISNUMBER(SEARCH("приобрет",E43)),  ISNUMBER(SEARCH("установк",E43)), ISNUMBER(SEARCH("постав",E43)),  (ISNUMBER(SEARCH("создани",E43)))),1,0)</f>
        <v>0</v>
      </c>
      <c r="H43" s="8">
        <f>IF(OR(ISNUMBER(SEARCH("развит",E43)), ISNUMBER(SEARCH("модифика",E43)), ISNUMBER(SEARCH("интегра",E43)),  ISNUMBER(SEARCH("внедрен",E43)), ISNUMBER(SEARCH("расшир",E43)), ISNUMBER(SEARCH("адаптац",E43)),ISNUMBER(SEARCH("настрой",E43)), ISNUMBER(SEARCH("подключ",E43)),   (ISNUMBER(SEARCH("модерниз",E43)))),1,0)</f>
        <v>0</v>
      </c>
      <c r="I43" s="8">
        <f>IF(OR(ISNUMBER(SEARCH("сопрово",E43)), ISNUMBER(SEARCH("поддержк",E43)), ISNUMBER(SEARCH("эксплуат",E43)), ISNUMBER(SEARCH("обслужи",E43)), ISNUMBER(SEARCH("подготов",E43)), (ISNUMBER(SEARCH("обуче",E43)))),1,0)</f>
        <v>1</v>
      </c>
      <c r="J43" s="9">
        <f>SUM(G43:I43)</f>
        <v>1</v>
      </c>
      <c r="K43" s="11" t="s">
        <v>142</v>
      </c>
      <c r="L43" s="11" t="s">
        <v>143</v>
      </c>
      <c r="M43" s="30">
        <v>635325</v>
      </c>
      <c r="N43" s="26" t="s">
        <v>264</v>
      </c>
      <c r="O43" s="11">
        <v>635325</v>
      </c>
      <c r="P43" s="26" t="s">
        <v>184</v>
      </c>
      <c r="Q43" s="5" t="s">
        <v>144</v>
      </c>
      <c r="R43" s="11" t="s">
        <v>145</v>
      </c>
      <c r="S43" s="11" t="s">
        <v>91</v>
      </c>
      <c r="T43" s="11" t="s">
        <v>31</v>
      </c>
      <c r="U43" s="11" t="s">
        <v>32</v>
      </c>
      <c r="V43" s="11" t="s">
        <v>33</v>
      </c>
      <c r="W43" s="13">
        <v>1</v>
      </c>
      <c r="X43" s="32">
        <v>635325</v>
      </c>
      <c r="Y43" s="11" t="s">
        <v>34</v>
      </c>
      <c r="Z43" s="11" t="s">
        <v>92</v>
      </c>
      <c r="AA43" s="11" t="s">
        <v>36</v>
      </c>
      <c r="AB43" s="11" t="s">
        <v>37</v>
      </c>
      <c r="AC43" s="10">
        <v>3</v>
      </c>
    </row>
    <row r="44" spans="1:29" hidden="1" x14ac:dyDescent="0.25">
      <c r="A44" s="11">
        <v>43</v>
      </c>
      <c r="B44" s="20" t="s">
        <v>648</v>
      </c>
      <c r="C44" s="22">
        <v>1.032302983218E+18</v>
      </c>
      <c r="D44" s="12">
        <v>43112</v>
      </c>
      <c r="E44" s="11" t="s">
        <v>143</v>
      </c>
      <c r="F44" s="8">
        <f>IF(OR(ISNUMBER(SEARCH("террит",Q44)), ISNUMBER(SEARCH("ФОМС",E44)), ISNUMBER(SEARCH("ФОМС",Q44)), (ISNUMBER(SEARCH("страх",E44)))),1,0)</f>
        <v>1</v>
      </c>
      <c r="G44" s="8">
        <f>IF(OR(ISNUMBER(SEARCH("проектиро",E44)), ISNUMBER(SEARCH("разработка",E44)),  ISNUMBER(SEARCH("приобрет",E44)),  ISNUMBER(SEARCH("установк",E44)), ISNUMBER(SEARCH("постав",E44)),  (ISNUMBER(SEARCH("создани",E44)))),1,0)</f>
        <v>0</v>
      </c>
      <c r="H44" s="8">
        <f>IF(OR(ISNUMBER(SEARCH("развит",E44)), ISNUMBER(SEARCH("модифика",E44)), ISNUMBER(SEARCH("интегра",E44)),  ISNUMBER(SEARCH("внедрен",E44)), ISNUMBER(SEARCH("расшир",E44)), ISNUMBER(SEARCH("адаптац",E44)),ISNUMBER(SEARCH("настрой",E44)), ISNUMBER(SEARCH("подключ",E44)),   (ISNUMBER(SEARCH("модерниз",E44)))),1,0)</f>
        <v>0</v>
      </c>
      <c r="I44" s="8">
        <f>IF(OR(ISNUMBER(SEARCH("сопрово",E44)), ISNUMBER(SEARCH("поддержк",E44)), ISNUMBER(SEARCH("эксплуат",E44)), ISNUMBER(SEARCH("обслужи",E44)), ISNUMBER(SEARCH("подготов",E44)), (ISNUMBER(SEARCH("обуче",E44)))),1,0)</f>
        <v>1</v>
      </c>
      <c r="J44" s="9">
        <f>SUM(G44:I44)</f>
        <v>1</v>
      </c>
      <c r="K44" s="11" t="s">
        <v>142</v>
      </c>
      <c r="L44" s="11" t="s">
        <v>143</v>
      </c>
      <c r="M44" s="30">
        <v>641775</v>
      </c>
      <c r="N44" s="26" t="s">
        <v>26</v>
      </c>
      <c r="O44" s="11">
        <v>641775</v>
      </c>
      <c r="P44" s="26" t="s">
        <v>27</v>
      </c>
      <c r="Q44" s="5" t="s">
        <v>144</v>
      </c>
      <c r="R44" s="11" t="s">
        <v>145</v>
      </c>
      <c r="S44" s="11" t="s">
        <v>91</v>
      </c>
      <c r="T44" s="11" t="s">
        <v>111</v>
      </c>
      <c r="U44" s="11" t="s">
        <v>32</v>
      </c>
      <c r="V44" s="11" t="s">
        <v>33</v>
      </c>
      <c r="W44" s="13">
        <v>1</v>
      </c>
      <c r="X44" s="32">
        <v>641775</v>
      </c>
      <c r="Y44" s="11" t="s">
        <v>34</v>
      </c>
      <c r="Z44" s="11" t="s">
        <v>92</v>
      </c>
      <c r="AA44" s="11" t="s">
        <v>36</v>
      </c>
      <c r="AB44" s="11" t="s">
        <v>37</v>
      </c>
      <c r="AC44" s="10">
        <v>3</v>
      </c>
    </row>
    <row r="45" spans="1:29" x14ac:dyDescent="0.25">
      <c r="A45" s="11">
        <v>44</v>
      </c>
      <c r="B45" s="20" t="s">
        <v>648</v>
      </c>
      <c r="C45" s="22">
        <v>1.7702129350179999E+18</v>
      </c>
      <c r="D45" s="12">
        <v>43171</v>
      </c>
      <c r="E45" s="11" t="s">
        <v>46</v>
      </c>
      <c r="F45" s="8">
        <f>IF(OR(ISNUMBER(SEARCH("террит",Q45)), ISNUMBER(SEARCH("ФОМС",E45)), ISNUMBER(SEARCH("ФОМС",Q45)), (ISNUMBER(SEARCH("страх",E45)))),1,0)</f>
        <v>1</v>
      </c>
      <c r="G45" s="8">
        <f>IF(OR(ISNUMBER(SEARCH("проектиро",E45)), ISNUMBER(SEARCH("разработка",E45)),  ISNUMBER(SEARCH("приобрет",E45)),  ISNUMBER(SEARCH("установк",E45)), ISNUMBER(SEARCH("постав",E45)),  (ISNUMBER(SEARCH("создани",E45)))),1,0)</f>
        <v>1</v>
      </c>
      <c r="H45" s="8">
        <f>IF(OR(ISNUMBER(SEARCH("развит",E45)), ISNUMBER(SEARCH("модифика",E45)), ISNUMBER(SEARCH("интегра",E45)),  ISNUMBER(SEARCH("внедрен",E45)), ISNUMBER(SEARCH("расшир",E45)), ISNUMBER(SEARCH("адаптац",E45)),ISNUMBER(SEARCH("настрой",E45)), ISNUMBER(SEARCH("подключ",E45)),   (ISNUMBER(SEARCH("модерниз",E45)))),1,0)</f>
        <v>0</v>
      </c>
      <c r="I45" s="8">
        <f>IF(OR(ISNUMBER(SEARCH("сопрово",E45)), ISNUMBER(SEARCH("поддержк",E45)), ISNUMBER(SEARCH("эксплуат",E45)), ISNUMBER(SEARCH("обслужи",E45)), ISNUMBER(SEARCH("подготов",E45)), (ISNUMBER(SEARCH("обуче",E45)))),1,0)</f>
        <v>0</v>
      </c>
      <c r="J45" s="9">
        <f>SUM(G45:I45)</f>
        <v>1</v>
      </c>
      <c r="K45" s="11" t="s">
        <v>45</v>
      </c>
      <c r="L45" s="11" t="s">
        <v>46</v>
      </c>
      <c r="M45" s="30">
        <v>730000</v>
      </c>
      <c r="N45" s="26" t="s">
        <v>26</v>
      </c>
      <c r="O45" s="11">
        <v>730000</v>
      </c>
      <c r="P45" s="26" t="s">
        <v>184</v>
      </c>
      <c r="Q45" s="5" t="s">
        <v>102</v>
      </c>
      <c r="R45" s="11" t="s">
        <v>103</v>
      </c>
      <c r="S45" s="11" t="s">
        <v>104</v>
      </c>
      <c r="T45" s="11" t="s">
        <v>31</v>
      </c>
      <c r="U45" s="11" t="s">
        <v>32</v>
      </c>
      <c r="V45" s="11" t="s">
        <v>33</v>
      </c>
      <c r="W45" s="13">
        <v>1</v>
      </c>
      <c r="X45" s="32">
        <v>7300000</v>
      </c>
      <c r="Y45" s="11" t="s">
        <v>34</v>
      </c>
      <c r="Z45" s="11" t="s">
        <v>105</v>
      </c>
      <c r="AA45" s="11" t="s">
        <v>36</v>
      </c>
      <c r="AB45" s="11" t="s">
        <v>37</v>
      </c>
      <c r="AC45" s="10">
        <v>50</v>
      </c>
    </row>
    <row r="46" spans="1:29" hidden="1" x14ac:dyDescent="0.25">
      <c r="A46" s="11">
        <v>45</v>
      </c>
      <c r="B46" s="20" t="s">
        <v>648</v>
      </c>
      <c r="C46" s="22">
        <v>1.0323029832190001E+18</v>
      </c>
      <c r="D46" s="12">
        <v>43493</v>
      </c>
      <c r="E46" s="11" t="s">
        <v>141</v>
      </c>
      <c r="F46" s="8">
        <f>IF(OR(ISNUMBER(SEARCH("террит",Q46)), ISNUMBER(SEARCH("ФОМС",E46)), ISNUMBER(SEARCH("ФОМС",Q46)), (ISNUMBER(SEARCH("страх",E46)))),1,0)</f>
        <v>1</v>
      </c>
      <c r="G46" s="8">
        <f>IF(OR(ISNUMBER(SEARCH("проектиро",E46)), ISNUMBER(SEARCH("разработка",E46)),  ISNUMBER(SEARCH("приобрет",E46)),  ISNUMBER(SEARCH("установк",E46)), ISNUMBER(SEARCH("постав",E46)),  (ISNUMBER(SEARCH("создани",E46)))),1,0)</f>
        <v>0</v>
      </c>
      <c r="H46" s="8">
        <f>IF(OR(ISNUMBER(SEARCH("развит",E46)), ISNUMBER(SEARCH("модифика",E46)), ISNUMBER(SEARCH("интегра",E46)),  ISNUMBER(SEARCH("внедрен",E46)), ISNUMBER(SEARCH("расшир",E46)), ISNUMBER(SEARCH("адаптац",E46)),ISNUMBER(SEARCH("настрой",E46)), ISNUMBER(SEARCH("подключ",E46)),   (ISNUMBER(SEARCH("модерниз",E46)))),1,0)</f>
        <v>0</v>
      </c>
      <c r="I46" s="8">
        <f>IF(OR(ISNUMBER(SEARCH("сопрово",E46)), ISNUMBER(SEARCH("поддержк",E46)), ISNUMBER(SEARCH("эксплуат",E46)), ISNUMBER(SEARCH("обслужи",E46)), ISNUMBER(SEARCH("подготов",E46)), (ISNUMBER(SEARCH("обуче",E46)))),1,0)</f>
        <v>1</v>
      </c>
      <c r="J46" s="9">
        <f>SUM(G46:I46)</f>
        <v>1</v>
      </c>
      <c r="K46" s="11" t="s">
        <v>142</v>
      </c>
      <c r="L46" s="11" t="s">
        <v>143</v>
      </c>
      <c r="M46" s="30">
        <v>810000</v>
      </c>
      <c r="N46" s="26" t="s">
        <v>26</v>
      </c>
      <c r="O46" s="11">
        <v>810000</v>
      </c>
      <c r="P46" s="26" t="s">
        <v>27</v>
      </c>
      <c r="Q46" s="5" t="s">
        <v>144</v>
      </c>
      <c r="R46" s="11" t="s">
        <v>145</v>
      </c>
      <c r="S46" s="11" t="s">
        <v>91</v>
      </c>
      <c r="T46" s="11" t="s">
        <v>111</v>
      </c>
      <c r="U46" s="11" t="s">
        <v>32</v>
      </c>
      <c r="V46" s="11" t="s">
        <v>33</v>
      </c>
      <c r="W46" s="13">
        <v>1</v>
      </c>
      <c r="X46" s="32">
        <v>810000</v>
      </c>
      <c r="Y46" s="11" t="s">
        <v>34</v>
      </c>
      <c r="Z46" s="11" t="s">
        <v>92</v>
      </c>
      <c r="AA46" s="11" t="s">
        <v>36</v>
      </c>
      <c r="AB46" s="11" t="s">
        <v>37</v>
      </c>
      <c r="AC46" s="10">
        <v>3</v>
      </c>
    </row>
    <row r="47" spans="1:29" hidden="1" x14ac:dyDescent="0.25">
      <c r="A47" s="11">
        <v>46</v>
      </c>
      <c r="B47" s="20" t="s">
        <v>648</v>
      </c>
      <c r="C47" s="22">
        <v>2.0306010454150001E+18</v>
      </c>
      <c r="D47" s="12">
        <v>42262</v>
      </c>
      <c r="E47" s="11" t="s">
        <v>464</v>
      </c>
      <c r="F47" s="8">
        <f>IF(OR(ISNUMBER(SEARCH("террит",Q47)), ISNUMBER(SEARCH("ФОМС",E47)), ISNUMBER(SEARCH("ФОМС",Q47)), (ISNUMBER(SEARCH("страх",E47)))),1,0)</f>
        <v>0</v>
      </c>
      <c r="G47" s="8">
        <f>IF(OR(ISNUMBER(SEARCH("проектиро",E47)), ISNUMBER(SEARCH("разработка",E47)),  ISNUMBER(SEARCH("приобрет",E47)),  ISNUMBER(SEARCH("установк",E47)), ISNUMBER(SEARCH("постав",E47)),  (ISNUMBER(SEARCH("создани",E47)))),1,0)</f>
        <v>0</v>
      </c>
      <c r="H47" s="8">
        <f>IF(OR(ISNUMBER(SEARCH("развит",E47)), ISNUMBER(SEARCH("модифика",E47)), ISNUMBER(SEARCH("интегра",E47)),  ISNUMBER(SEARCH("внедрен",E47)), ISNUMBER(SEARCH("расшир",E47)), ISNUMBER(SEARCH("адаптац",E47)),ISNUMBER(SEARCH("настрой",E47)), ISNUMBER(SEARCH("подключ",E47)),   (ISNUMBER(SEARCH("модерниз",E47)))),1,0)</f>
        <v>1</v>
      </c>
      <c r="I47" s="8">
        <f>IF(OR(ISNUMBER(SEARCH("сопрово",E47)), ISNUMBER(SEARCH("поддержк",E47)), ISNUMBER(SEARCH("эксплуат",E47)), ISNUMBER(SEARCH("обслужи",E47)), ISNUMBER(SEARCH("подготов",E47)), (ISNUMBER(SEARCH("обуче",E47)))),1,0)</f>
        <v>0</v>
      </c>
      <c r="J47" s="9">
        <f>SUM(G47:I47)</f>
        <v>1</v>
      </c>
      <c r="K47" s="11" t="s">
        <v>465</v>
      </c>
      <c r="L47" s="11" t="s">
        <v>466</v>
      </c>
      <c r="M47" s="30">
        <v>338666</v>
      </c>
      <c r="N47" s="26" t="s">
        <v>264</v>
      </c>
      <c r="O47" s="11">
        <v>338666</v>
      </c>
      <c r="P47" s="26" t="s">
        <v>184</v>
      </c>
      <c r="Q47" s="5" t="s">
        <v>467</v>
      </c>
      <c r="R47" s="11" t="s">
        <v>468</v>
      </c>
      <c r="S47" s="11" t="s">
        <v>469</v>
      </c>
      <c r="T47" s="11" t="s">
        <v>31</v>
      </c>
      <c r="U47" s="11" t="s">
        <v>32</v>
      </c>
      <c r="V47" s="11" t="s">
        <v>33</v>
      </c>
      <c r="W47" s="13">
        <v>1</v>
      </c>
      <c r="X47" s="32">
        <v>338666</v>
      </c>
      <c r="Y47" s="11" t="s">
        <v>34</v>
      </c>
      <c r="Z47" s="11" t="s">
        <v>92</v>
      </c>
      <c r="AA47" s="11" t="s">
        <v>36</v>
      </c>
      <c r="AB47" s="11" t="s">
        <v>37</v>
      </c>
      <c r="AC47" s="10">
        <v>3</v>
      </c>
    </row>
    <row r="48" spans="1:29" hidden="1" x14ac:dyDescent="0.25">
      <c r="A48" s="11">
        <v>47</v>
      </c>
      <c r="B48" s="20" t="s">
        <v>648</v>
      </c>
      <c r="C48" s="22">
        <v>2.0313003521180001E+18</v>
      </c>
      <c r="D48" s="12">
        <v>43270</v>
      </c>
      <c r="E48" s="11" t="s">
        <v>205</v>
      </c>
      <c r="F48" s="8">
        <f>IF(OR(ISNUMBER(SEARCH("террит",Q48)), ISNUMBER(SEARCH("ФОМС",E48)), ISNUMBER(SEARCH("ФОМС",Q48)), (ISNUMBER(SEARCH("страх",E48)))),1,0)</f>
        <v>0</v>
      </c>
      <c r="G48" s="8">
        <f>IF(OR(ISNUMBER(SEARCH("проектиро",E48)), ISNUMBER(SEARCH("разработка",E48)),  ISNUMBER(SEARCH("приобрет",E48)),  ISNUMBER(SEARCH("установк",E48)), ISNUMBER(SEARCH("постав",E48)),  (ISNUMBER(SEARCH("создани",E48)))),1,0)</f>
        <v>0</v>
      </c>
      <c r="H48" s="8">
        <f>IF(OR(ISNUMBER(SEARCH("развит",E48)), ISNUMBER(SEARCH("модифика",E48)), ISNUMBER(SEARCH("интегра",E48)),  ISNUMBER(SEARCH("внедрен",E48)), ISNUMBER(SEARCH("расшир",E48)), ISNUMBER(SEARCH("адаптац",E48)),ISNUMBER(SEARCH("настрой",E48)), ISNUMBER(SEARCH("подключ",E48)),   (ISNUMBER(SEARCH("модерниз",E48)))),1,0)</f>
        <v>0</v>
      </c>
      <c r="I48" s="8">
        <f>IF(OR(ISNUMBER(SEARCH("сопрово",E48)), ISNUMBER(SEARCH("поддержк",E48)), ISNUMBER(SEARCH("эксплуат",E48)), ISNUMBER(SEARCH("обслужи",E48)), ISNUMBER(SEARCH("подготов",E48)), (ISNUMBER(SEARCH("обуче",E48)))),1,0)</f>
        <v>1</v>
      </c>
      <c r="J48" s="9">
        <f>SUM(G48:I48)</f>
        <v>1</v>
      </c>
      <c r="K48" s="11" t="s">
        <v>186</v>
      </c>
      <c r="L48" s="11" t="s">
        <v>187</v>
      </c>
      <c r="M48" s="30">
        <v>165000</v>
      </c>
      <c r="N48" s="26" t="s">
        <v>26</v>
      </c>
      <c r="O48" s="11">
        <v>165000</v>
      </c>
      <c r="P48" s="26" t="s">
        <v>184</v>
      </c>
      <c r="Q48" s="5" t="s">
        <v>206</v>
      </c>
      <c r="R48" s="11" t="s">
        <v>207</v>
      </c>
      <c r="S48" s="11" t="s">
        <v>208</v>
      </c>
      <c r="T48" s="11" t="s">
        <v>31</v>
      </c>
      <c r="U48" s="11" t="s">
        <v>32</v>
      </c>
      <c r="V48" s="11" t="s">
        <v>33</v>
      </c>
      <c r="W48" s="13">
        <v>1</v>
      </c>
      <c r="X48" s="32">
        <v>165000</v>
      </c>
      <c r="Y48" s="11" t="s">
        <v>34</v>
      </c>
      <c r="Z48" s="11" t="s">
        <v>92</v>
      </c>
      <c r="AA48" s="11" t="s">
        <v>36</v>
      </c>
      <c r="AB48" s="11" t="s">
        <v>37</v>
      </c>
      <c r="AC48" s="10">
        <v>3</v>
      </c>
    </row>
    <row r="49" spans="1:29" hidden="1" x14ac:dyDescent="0.25">
      <c r="A49" s="11">
        <v>48</v>
      </c>
      <c r="B49" s="20" t="s">
        <v>648</v>
      </c>
      <c r="C49" s="22">
        <v>2.0320001282150001E+18</v>
      </c>
      <c r="D49" s="12">
        <v>42123</v>
      </c>
      <c r="E49" s="11" t="s">
        <v>486</v>
      </c>
      <c r="F49" s="8">
        <f>IF(OR(ISNUMBER(SEARCH("террит",Q49)), ISNUMBER(SEARCH("ФОМС",E49)), ISNUMBER(SEARCH("ФОМС",Q49)), (ISNUMBER(SEARCH("страх",E49)))),1,0)</f>
        <v>0</v>
      </c>
      <c r="G49" s="8">
        <f>IF(OR(ISNUMBER(SEARCH("проектиро",E49)), ISNUMBER(SEARCH("разработка",E49)),  ISNUMBER(SEARCH("приобрет",E49)),  ISNUMBER(SEARCH("установк",E49)), ISNUMBER(SEARCH("постав",E49)),  (ISNUMBER(SEARCH("создани",E49)))),1,0)</f>
        <v>1</v>
      </c>
      <c r="H49" s="8">
        <f>IF(OR(ISNUMBER(SEARCH("развит",E49)), ISNUMBER(SEARCH("модифика",E49)), ISNUMBER(SEARCH("интегра",E49)),  ISNUMBER(SEARCH("внедрен",E49)), ISNUMBER(SEARCH("расшир",E49)), ISNUMBER(SEARCH("адаптац",E49)),ISNUMBER(SEARCH("настрой",E49)), ISNUMBER(SEARCH("подключ",E49)),   (ISNUMBER(SEARCH("модерниз",E49)))),1,0)</f>
        <v>1</v>
      </c>
      <c r="I49" s="8">
        <f>IF(OR(ISNUMBER(SEARCH("сопрово",E49)), ISNUMBER(SEARCH("поддержк",E49)), ISNUMBER(SEARCH("эксплуат",E49)), ISNUMBER(SEARCH("обслужи",E49)), ISNUMBER(SEARCH("подготов",E49)), (ISNUMBER(SEARCH("обуче",E49)))),1,0)</f>
        <v>0</v>
      </c>
      <c r="J49" s="9">
        <f>SUM(G49:I49)</f>
        <v>2</v>
      </c>
      <c r="K49" s="11" t="s">
        <v>472</v>
      </c>
      <c r="L49" s="11" t="s">
        <v>473</v>
      </c>
      <c r="M49" s="30">
        <v>533280.01</v>
      </c>
      <c r="N49" s="26" t="s">
        <v>264</v>
      </c>
      <c r="O49" s="11">
        <v>533280.01</v>
      </c>
      <c r="P49" s="26" t="s">
        <v>184</v>
      </c>
      <c r="Q49" s="5" t="s">
        <v>188</v>
      </c>
      <c r="R49" s="11" t="s">
        <v>189</v>
      </c>
      <c r="S49" s="11" t="s">
        <v>190</v>
      </c>
      <c r="T49" s="11" t="s">
        <v>111</v>
      </c>
      <c r="U49" s="11" t="s">
        <v>32</v>
      </c>
      <c r="V49" s="11" t="s">
        <v>485</v>
      </c>
      <c r="W49" s="13">
        <v>1</v>
      </c>
      <c r="X49" s="32">
        <v>533280.01</v>
      </c>
      <c r="Y49" s="11" t="s">
        <v>34</v>
      </c>
      <c r="Z49" s="11" t="s">
        <v>92</v>
      </c>
      <c r="AA49" s="11" t="s">
        <v>36</v>
      </c>
      <c r="AB49" s="11" t="s">
        <v>37</v>
      </c>
      <c r="AC49" s="10">
        <v>3</v>
      </c>
    </row>
    <row r="50" spans="1:29" hidden="1" x14ac:dyDescent="0.25">
      <c r="A50" s="11">
        <v>49</v>
      </c>
      <c r="B50" s="20" t="s">
        <v>648</v>
      </c>
      <c r="C50" s="22">
        <v>2.0320001282169999E+18</v>
      </c>
      <c r="D50" s="12">
        <v>43046</v>
      </c>
      <c r="E50" s="11" t="s">
        <v>263</v>
      </c>
      <c r="F50" s="8">
        <f>IF(OR(ISNUMBER(SEARCH("террит",Q50)), ISNUMBER(SEARCH("ФОМС",E50)), ISNUMBER(SEARCH("ФОМС",Q50)), (ISNUMBER(SEARCH("страх",E50)))),1,0)</f>
        <v>0</v>
      </c>
      <c r="G50" s="8">
        <f>IF(OR(ISNUMBER(SEARCH("проектиро",E50)), ISNUMBER(SEARCH("разработка",E50)),  ISNUMBER(SEARCH("приобрет",E50)),  ISNUMBER(SEARCH("установк",E50)), ISNUMBER(SEARCH("постав",E50)),  (ISNUMBER(SEARCH("создани",E50)))),1,0)</f>
        <v>0</v>
      </c>
      <c r="H50" s="8">
        <f>IF(OR(ISNUMBER(SEARCH("развит",E50)), ISNUMBER(SEARCH("модифика",E50)), ISNUMBER(SEARCH("интегра",E50)),  ISNUMBER(SEARCH("внедрен",E50)), ISNUMBER(SEARCH("расшир",E50)), ISNUMBER(SEARCH("адаптац",E50)),ISNUMBER(SEARCH("настрой",E50)), ISNUMBER(SEARCH("подключ",E50)),   (ISNUMBER(SEARCH("модерниз",E50)))),1,0)</f>
        <v>0</v>
      </c>
      <c r="I50" s="8">
        <f>IF(OR(ISNUMBER(SEARCH("сопрово",E50)), ISNUMBER(SEARCH("поддержк",E50)), ISNUMBER(SEARCH("эксплуат",E50)), ISNUMBER(SEARCH("обслужи",E50)), ISNUMBER(SEARCH("подготов",E50)), (ISNUMBER(SEARCH("обуче",E50)))),1,0)</f>
        <v>1</v>
      </c>
      <c r="J50" s="9">
        <f>SUM(G50:I50)</f>
        <v>1</v>
      </c>
      <c r="K50" s="11" t="s">
        <v>186</v>
      </c>
      <c r="L50" s="11" t="s">
        <v>187</v>
      </c>
      <c r="M50" s="30">
        <v>330000</v>
      </c>
      <c r="N50" s="26" t="s">
        <v>264</v>
      </c>
      <c r="O50" s="11">
        <v>330000</v>
      </c>
      <c r="P50" s="26" t="s">
        <v>184</v>
      </c>
      <c r="Q50" s="5" t="s">
        <v>188</v>
      </c>
      <c r="R50" s="11" t="s">
        <v>189</v>
      </c>
      <c r="S50" s="11" t="s">
        <v>190</v>
      </c>
      <c r="T50" s="11" t="s">
        <v>31</v>
      </c>
      <c r="U50" s="11" t="s">
        <v>32</v>
      </c>
      <c r="V50" s="11" t="s">
        <v>33</v>
      </c>
      <c r="W50" s="13">
        <v>1</v>
      </c>
      <c r="X50" s="32">
        <v>330000</v>
      </c>
      <c r="Y50" s="11" t="s">
        <v>34</v>
      </c>
      <c r="Z50" s="11" t="s">
        <v>92</v>
      </c>
      <c r="AA50" s="11" t="s">
        <v>36</v>
      </c>
      <c r="AB50" s="11" t="s">
        <v>37</v>
      </c>
      <c r="AC50" s="10">
        <v>3</v>
      </c>
    </row>
    <row r="51" spans="1:29" hidden="1" x14ac:dyDescent="0.25">
      <c r="A51" s="11">
        <v>50</v>
      </c>
      <c r="B51" s="20" t="s">
        <v>648</v>
      </c>
      <c r="C51" s="22">
        <v>2.0320001282179999E+18</v>
      </c>
      <c r="D51" s="12">
        <v>43353</v>
      </c>
      <c r="E51" s="11" t="s">
        <v>185</v>
      </c>
      <c r="F51" s="8">
        <f>IF(OR(ISNUMBER(SEARCH("террит",Q51)), ISNUMBER(SEARCH("ФОМС",E51)), ISNUMBER(SEARCH("ФОМС",Q51)), (ISNUMBER(SEARCH("страх",E51)))),1,0)</f>
        <v>0</v>
      </c>
      <c r="G51" s="8">
        <f>IF(OR(ISNUMBER(SEARCH("проектиро",E51)), ISNUMBER(SEARCH("разработка",E51)),  ISNUMBER(SEARCH("приобрет",E51)),  ISNUMBER(SEARCH("установк",E51)), ISNUMBER(SEARCH("постав",E51)),  (ISNUMBER(SEARCH("создани",E51)))),1,0)</f>
        <v>0</v>
      </c>
      <c r="H51" s="8">
        <f>IF(OR(ISNUMBER(SEARCH("развит",E51)), ISNUMBER(SEARCH("модифика",E51)), ISNUMBER(SEARCH("интегра",E51)),  ISNUMBER(SEARCH("внедрен",E51)), ISNUMBER(SEARCH("расшир",E51)), ISNUMBER(SEARCH("адаптац",E51)),ISNUMBER(SEARCH("настрой",E51)), ISNUMBER(SEARCH("подключ",E51)),   (ISNUMBER(SEARCH("модерниз",E51)))),1,0)</f>
        <v>0</v>
      </c>
      <c r="I51" s="8">
        <f>IF(OR(ISNUMBER(SEARCH("сопрово",E51)), ISNUMBER(SEARCH("поддержк",E51)), ISNUMBER(SEARCH("эксплуат",E51)), ISNUMBER(SEARCH("обслужи",E51)), ISNUMBER(SEARCH("подготов",E51)), (ISNUMBER(SEARCH("обуче",E51)))),1,0)</f>
        <v>1</v>
      </c>
      <c r="J51" s="9">
        <f>SUM(G51:I51)</f>
        <v>1</v>
      </c>
      <c r="K51" s="11" t="s">
        <v>186</v>
      </c>
      <c r="L51" s="11" t="s">
        <v>187</v>
      </c>
      <c r="M51" s="30">
        <v>330000</v>
      </c>
      <c r="N51" s="26" t="s">
        <v>26</v>
      </c>
      <c r="O51" s="11">
        <v>330000</v>
      </c>
      <c r="P51" s="26" t="s">
        <v>184</v>
      </c>
      <c r="Q51" s="5" t="s">
        <v>188</v>
      </c>
      <c r="R51" s="11" t="s">
        <v>189</v>
      </c>
      <c r="S51" s="11" t="s">
        <v>190</v>
      </c>
      <c r="T51" s="11" t="s">
        <v>31</v>
      </c>
      <c r="U51" s="11" t="s">
        <v>32</v>
      </c>
      <c r="V51" s="11" t="s">
        <v>33</v>
      </c>
      <c r="W51" s="13">
        <v>1</v>
      </c>
      <c r="X51" s="32">
        <v>330000</v>
      </c>
      <c r="Y51" s="11" t="s">
        <v>34</v>
      </c>
      <c r="Z51" s="11" t="s">
        <v>92</v>
      </c>
      <c r="AA51" s="11" t="s">
        <v>36</v>
      </c>
      <c r="AB51" s="11" t="s">
        <v>37</v>
      </c>
      <c r="AC51" s="10">
        <v>3</v>
      </c>
    </row>
    <row r="52" spans="1:29" hidden="1" x14ac:dyDescent="0.25">
      <c r="A52" s="11">
        <v>51</v>
      </c>
      <c r="B52" s="20" t="s">
        <v>648</v>
      </c>
      <c r="C52" s="22">
        <v>2.032100095816E+18</v>
      </c>
      <c r="D52" s="12">
        <v>42535</v>
      </c>
      <c r="E52" s="11" t="s">
        <v>405</v>
      </c>
      <c r="F52" s="8">
        <f>IF(OR(ISNUMBER(SEARCH("террит",Q52)), ISNUMBER(SEARCH("ФОМС",E52)), ISNUMBER(SEARCH("ФОМС",Q52)), (ISNUMBER(SEARCH("страх",E52)))),1,0)</f>
        <v>0</v>
      </c>
      <c r="G52" s="8">
        <f>IF(OR(ISNUMBER(SEARCH("проектиро",E52)), ISNUMBER(SEARCH("разработка",E52)),  ISNUMBER(SEARCH("приобрет",E52)),  ISNUMBER(SEARCH("установк",E52)), ISNUMBER(SEARCH("постав",E52)),  (ISNUMBER(SEARCH("создани",E52)))),1,0)</f>
        <v>0</v>
      </c>
      <c r="H52" s="8">
        <f>IF(OR(ISNUMBER(SEARCH("развит",E52)), ISNUMBER(SEARCH("модифика",E52)), ISNUMBER(SEARCH("интегра",E52)),  ISNUMBER(SEARCH("внедрен",E52)), ISNUMBER(SEARCH("расшир",E52)), ISNUMBER(SEARCH("адаптац",E52)),ISNUMBER(SEARCH("настрой",E52)), ISNUMBER(SEARCH("подключ",E52)),   (ISNUMBER(SEARCH("модерниз",E52)))),1,0)</f>
        <v>1</v>
      </c>
      <c r="I52" s="8">
        <f>IF(OR(ISNUMBER(SEARCH("сопрово",E52)), ISNUMBER(SEARCH("поддержк",E52)), ISNUMBER(SEARCH("эксплуат",E52)), ISNUMBER(SEARCH("обслужи",E52)), ISNUMBER(SEARCH("подготов",E52)), (ISNUMBER(SEARCH("обуче",E52)))),1,0)</f>
        <v>0</v>
      </c>
      <c r="J52" s="9">
        <f>SUM(G52:I52)</f>
        <v>1</v>
      </c>
      <c r="K52" s="11" t="s">
        <v>193</v>
      </c>
      <c r="L52" s="11" t="s">
        <v>194</v>
      </c>
      <c r="M52" s="30">
        <v>582000</v>
      </c>
      <c r="N52" s="26" t="s">
        <v>264</v>
      </c>
      <c r="O52" s="11">
        <v>582000</v>
      </c>
      <c r="P52" s="26" t="s">
        <v>184</v>
      </c>
      <c r="Q52" s="5" t="s">
        <v>229</v>
      </c>
      <c r="R52" s="11" t="s">
        <v>230</v>
      </c>
      <c r="S52" s="11" t="s">
        <v>231</v>
      </c>
      <c r="T52" s="11" t="s">
        <v>219</v>
      </c>
      <c r="U52" s="11" t="s">
        <v>32</v>
      </c>
      <c r="V52" s="11" t="s">
        <v>33</v>
      </c>
      <c r="W52" s="13">
        <v>1</v>
      </c>
      <c r="X52" s="32">
        <v>582000</v>
      </c>
      <c r="Y52" s="11" t="s">
        <v>34</v>
      </c>
      <c r="Z52" s="11" t="s">
        <v>92</v>
      </c>
      <c r="AA52" s="11" t="s">
        <v>36</v>
      </c>
      <c r="AB52" s="11" t="s">
        <v>37</v>
      </c>
      <c r="AC52" s="10">
        <v>3</v>
      </c>
    </row>
    <row r="53" spans="1:29" hidden="1" x14ac:dyDescent="0.25">
      <c r="A53" s="11">
        <v>52</v>
      </c>
      <c r="B53" s="20" t="s">
        <v>648</v>
      </c>
      <c r="C53" s="22">
        <v>2.0321000958179999E+18</v>
      </c>
      <c r="D53" s="12">
        <v>43178</v>
      </c>
      <c r="E53" s="11" t="s">
        <v>228</v>
      </c>
      <c r="F53" s="8">
        <f>IF(OR(ISNUMBER(SEARCH("террит",Q53)), ISNUMBER(SEARCH("ФОМС",E53)), ISNUMBER(SEARCH("ФОМС",Q53)), (ISNUMBER(SEARCH("страх",E53)))),1,0)</f>
        <v>0</v>
      </c>
      <c r="G53" s="8">
        <f>IF(OR(ISNUMBER(SEARCH("проектиро",E53)), ISNUMBER(SEARCH("разработка",E53)),  ISNUMBER(SEARCH("приобрет",E53)),  ISNUMBER(SEARCH("установк",E53)), ISNUMBER(SEARCH("постав",E53)),  (ISNUMBER(SEARCH("создани",E53)))),1,0)</f>
        <v>0</v>
      </c>
      <c r="H53" s="8">
        <f>IF(OR(ISNUMBER(SEARCH("развит",E53)), ISNUMBER(SEARCH("модифика",E53)), ISNUMBER(SEARCH("интегра",E53)),  ISNUMBER(SEARCH("внедрен",E53)), ISNUMBER(SEARCH("расшир",E53)), ISNUMBER(SEARCH("адаптац",E53)),ISNUMBER(SEARCH("настрой",E53)), ISNUMBER(SEARCH("подключ",E53)),   (ISNUMBER(SEARCH("модерниз",E53)))),1,0)</f>
        <v>0</v>
      </c>
      <c r="I53" s="8">
        <f>IF(OR(ISNUMBER(SEARCH("сопрово",E53)), ISNUMBER(SEARCH("поддержк",E53)), ISNUMBER(SEARCH("эксплуат",E53)), ISNUMBER(SEARCH("обслужи",E53)), ISNUMBER(SEARCH("подготов",E53)), (ISNUMBER(SEARCH("обуче",E53)))),1,0)</f>
        <v>1</v>
      </c>
      <c r="J53" s="9">
        <f>SUM(G53:I53)</f>
        <v>1</v>
      </c>
      <c r="K53" s="11" t="s">
        <v>82</v>
      </c>
      <c r="L53" s="11" t="s">
        <v>76</v>
      </c>
      <c r="M53" s="30">
        <v>444999.96</v>
      </c>
      <c r="N53" s="26" t="s">
        <v>26</v>
      </c>
      <c r="O53" s="11">
        <v>444999.96</v>
      </c>
      <c r="P53" s="26" t="s">
        <v>184</v>
      </c>
      <c r="Q53" s="5" t="s">
        <v>229</v>
      </c>
      <c r="R53" s="11" t="s">
        <v>230</v>
      </c>
      <c r="S53" s="11" t="s">
        <v>231</v>
      </c>
      <c r="T53" s="11" t="s">
        <v>232</v>
      </c>
      <c r="U53" s="11" t="s">
        <v>32</v>
      </c>
      <c r="V53" s="11" t="s">
        <v>33</v>
      </c>
      <c r="W53" s="13">
        <v>1</v>
      </c>
      <c r="X53" s="32">
        <v>444999.96</v>
      </c>
      <c r="Y53" s="11" t="s">
        <v>34</v>
      </c>
      <c r="Z53" s="11" t="s">
        <v>92</v>
      </c>
      <c r="AA53" s="11" t="s">
        <v>36</v>
      </c>
      <c r="AB53" s="11" t="s">
        <v>37</v>
      </c>
      <c r="AC53" s="10">
        <v>3</v>
      </c>
    </row>
    <row r="54" spans="1:29" hidden="1" x14ac:dyDescent="0.25">
      <c r="A54" s="11">
        <v>53</v>
      </c>
      <c r="B54" s="20" t="s">
        <v>648</v>
      </c>
      <c r="C54" s="22">
        <v>2.0323049701150001E+18</v>
      </c>
      <c r="D54" s="12">
        <v>42100</v>
      </c>
      <c r="E54" s="11" t="s">
        <v>478</v>
      </c>
      <c r="F54" s="8">
        <f>IF(OR(ISNUMBER(SEARCH("террит",Q54)), ISNUMBER(SEARCH("ФОМС",E54)), ISNUMBER(SEARCH("ФОМС",Q54)), (ISNUMBER(SEARCH("страх",E54)))),1,0)</f>
        <v>0</v>
      </c>
      <c r="G54" s="8">
        <f>IF(OR(ISNUMBER(SEARCH("проектиро",E54)), ISNUMBER(SEARCH("разработка",E54)),  ISNUMBER(SEARCH("приобрет",E54)),  ISNUMBER(SEARCH("установк",E54)), ISNUMBER(SEARCH("постав",E54)),  (ISNUMBER(SEARCH("создани",E54)))),1,0)</f>
        <v>1</v>
      </c>
      <c r="H54" s="8">
        <f>IF(OR(ISNUMBER(SEARCH("развит",E54)), ISNUMBER(SEARCH("модифика",E54)), ISNUMBER(SEARCH("интегра",E54)),  ISNUMBER(SEARCH("внедрен",E54)), ISNUMBER(SEARCH("расшир",E54)), ISNUMBER(SEARCH("адаптац",E54)),ISNUMBER(SEARCH("настрой",E54)), ISNUMBER(SEARCH("подключ",E54)),   (ISNUMBER(SEARCH("модерниз",E54)))),1,0)</f>
        <v>1</v>
      </c>
      <c r="I54" s="8">
        <f>IF(OR(ISNUMBER(SEARCH("сопрово",E54)), ISNUMBER(SEARCH("поддержк",E54)), ISNUMBER(SEARCH("эксплуат",E54)), ISNUMBER(SEARCH("обслужи",E54)), ISNUMBER(SEARCH("подготов",E54)), (ISNUMBER(SEARCH("обуче",E54)))),1,0)</f>
        <v>0</v>
      </c>
      <c r="J54" s="9">
        <f>SUM(G54:I54)</f>
        <v>2</v>
      </c>
      <c r="K54" s="11" t="s">
        <v>465</v>
      </c>
      <c r="L54" s="11" t="s">
        <v>466</v>
      </c>
      <c r="M54" s="30">
        <v>842000</v>
      </c>
      <c r="N54" s="26" t="s">
        <v>329</v>
      </c>
      <c r="O54" s="11">
        <v>842000</v>
      </c>
      <c r="P54" s="26" t="s">
        <v>184</v>
      </c>
      <c r="Q54" s="5" t="s">
        <v>479</v>
      </c>
      <c r="R54" s="11" t="s">
        <v>480</v>
      </c>
      <c r="S54" s="11" t="s">
        <v>91</v>
      </c>
      <c r="T54" s="11" t="s">
        <v>31</v>
      </c>
      <c r="U54" s="11" t="s">
        <v>32</v>
      </c>
      <c r="V54" s="11" t="s">
        <v>33</v>
      </c>
      <c r="W54" s="13">
        <v>1</v>
      </c>
      <c r="X54" s="32">
        <v>842000</v>
      </c>
      <c r="Y54" s="11" t="s">
        <v>34</v>
      </c>
      <c r="Z54" s="11" t="s">
        <v>92</v>
      </c>
      <c r="AA54" s="11" t="s">
        <v>36</v>
      </c>
      <c r="AB54" s="11" t="s">
        <v>37</v>
      </c>
      <c r="AC54" s="10">
        <v>3</v>
      </c>
    </row>
    <row r="55" spans="1:29" hidden="1" x14ac:dyDescent="0.25">
      <c r="A55" s="11">
        <v>54</v>
      </c>
      <c r="B55" s="20" t="s">
        <v>648</v>
      </c>
      <c r="C55" s="22">
        <v>2.0323051250150001E+18</v>
      </c>
      <c r="D55" s="12">
        <v>42136</v>
      </c>
      <c r="E55" s="11" t="s">
        <v>477</v>
      </c>
      <c r="F55" s="8">
        <f>IF(OR(ISNUMBER(SEARCH("террит",Q55)), ISNUMBER(SEARCH("ФОМС",E55)), ISNUMBER(SEARCH("ФОМС",Q55)), (ISNUMBER(SEARCH("страх",E55)))),1,0)</f>
        <v>0</v>
      </c>
      <c r="G55" s="8">
        <f>IF(OR(ISNUMBER(SEARCH("проектиро",E55)), ISNUMBER(SEARCH("разработка",E55)),  ISNUMBER(SEARCH("приобрет",E55)),  ISNUMBER(SEARCH("установк",E55)), ISNUMBER(SEARCH("постав",E55)),  (ISNUMBER(SEARCH("создани",E55)))),1,0)</f>
        <v>0</v>
      </c>
      <c r="H55" s="8">
        <f>IF(OR(ISNUMBER(SEARCH("развит",E55)), ISNUMBER(SEARCH("модифика",E55)), ISNUMBER(SEARCH("интегра",E55)),  ISNUMBER(SEARCH("внедрен",E55)), ISNUMBER(SEARCH("расшир",E55)), ISNUMBER(SEARCH("адаптац",E55)),ISNUMBER(SEARCH("настрой",E55)), ISNUMBER(SEARCH("подключ",E55)),   (ISNUMBER(SEARCH("модерниз",E55)))),1,0)</f>
        <v>1</v>
      </c>
      <c r="I55" s="8">
        <f>IF(OR(ISNUMBER(SEARCH("сопрово",E55)), ISNUMBER(SEARCH("поддержк",E55)), ISNUMBER(SEARCH("эксплуат",E55)), ISNUMBER(SEARCH("обслужи",E55)), ISNUMBER(SEARCH("подготов",E55)), (ISNUMBER(SEARCH("обуче",E55)))),1,0)</f>
        <v>0</v>
      </c>
      <c r="J55" s="9">
        <f>SUM(G55:I55)</f>
        <v>1</v>
      </c>
      <c r="K55" s="11" t="s">
        <v>453</v>
      </c>
      <c r="L55" s="11" t="s">
        <v>454</v>
      </c>
      <c r="M55" s="30">
        <v>337000</v>
      </c>
      <c r="N55" s="26" t="s">
        <v>264</v>
      </c>
      <c r="O55" s="11">
        <v>337000</v>
      </c>
      <c r="P55" s="26" t="s">
        <v>184</v>
      </c>
      <c r="Q55" s="5" t="s">
        <v>201</v>
      </c>
      <c r="R55" s="11" t="s">
        <v>202</v>
      </c>
      <c r="S55" s="11" t="s">
        <v>203</v>
      </c>
      <c r="T55" s="11" t="s">
        <v>31</v>
      </c>
      <c r="U55" s="11" t="s">
        <v>32</v>
      </c>
      <c r="V55" s="11" t="s">
        <v>33</v>
      </c>
      <c r="W55" s="13">
        <v>1</v>
      </c>
      <c r="X55" s="32">
        <v>337000</v>
      </c>
      <c r="Y55" s="11" t="s">
        <v>34</v>
      </c>
      <c r="Z55" s="11" t="s">
        <v>92</v>
      </c>
      <c r="AA55" s="11" t="s">
        <v>36</v>
      </c>
      <c r="AB55" s="11" t="s">
        <v>37</v>
      </c>
      <c r="AC55" s="10">
        <v>3</v>
      </c>
    </row>
    <row r="56" spans="1:29" hidden="1" x14ac:dyDescent="0.25">
      <c r="A56" s="11">
        <v>55</v>
      </c>
      <c r="B56" s="20" t="s">
        <v>648</v>
      </c>
      <c r="C56" s="22">
        <v>2.0323051250150001E+18</v>
      </c>
      <c r="D56" s="12">
        <v>42314</v>
      </c>
      <c r="E56" s="11" t="s">
        <v>458</v>
      </c>
      <c r="F56" s="8">
        <f>IF(OR(ISNUMBER(SEARCH("террит",Q56)), ISNUMBER(SEARCH("ФОМС",E56)), ISNUMBER(SEARCH("ФОМС",Q56)), (ISNUMBER(SEARCH("страх",E56)))),1,0)</f>
        <v>0</v>
      </c>
      <c r="G56" s="8">
        <f>IF(OR(ISNUMBER(SEARCH("проектиро",E56)), ISNUMBER(SEARCH("разработка",E56)),  ISNUMBER(SEARCH("приобрет",E56)),  ISNUMBER(SEARCH("установк",E56)), ISNUMBER(SEARCH("постав",E56)),  (ISNUMBER(SEARCH("создани",E56)))),1,0)</f>
        <v>0</v>
      </c>
      <c r="H56" s="8">
        <f>IF(OR(ISNUMBER(SEARCH("развит",E56)), ISNUMBER(SEARCH("модифика",E56)), ISNUMBER(SEARCH("интегра",E56)),  ISNUMBER(SEARCH("внедрен",E56)), ISNUMBER(SEARCH("расшир",E56)), ISNUMBER(SEARCH("адаптац",E56)),ISNUMBER(SEARCH("настрой",E56)), ISNUMBER(SEARCH("подключ",E56)),   (ISNUMBER(SEARCH("модерниз",E56)))),1,0)</f>
        <v>1</v>
      </c>
      <c r="I56" s="8">
        <f>IF(OR(ISNUMBER(SEARCH("сопрово",E56)), ISNUMBER(SEARCH("поддержк",E56)), ISNUMBER(SEARCH("эксплуат",E56)), ISNUMBER(SEARCH("обслужи",E56)), ISNUMBER(SEARCH("подготов",E56)), (ISNUMBER(SEARCH("обуче",E56)))),1,0)</f>
        <v>0</v>
      </c>
      <c r="J56" s="9">
        <f>SUM(G56:I56)</f>
        <v>1</v>
      </c>
      <c r="K56" s="11" t="s">
        <v>459</v>
      </c>
      <c r="L56" s="11" t="s">
        <v>460</v>
      </c>
      <c r="M56" s="30">
        <v>108244.91</v>
      </c>
      <c r="N56" s="26" t="s">
        <v>264</v>
      </c>
      <c r="O56" s="11">
        <v>108244.91</v>
      </c>
      <c r="P56" s="26" t="s">
        <v>184</v>
      </c>
      <c r="Q56" s="5" t="s">
        <v>201</v>
      </c>
      <c r="R56" s="11" t="s">
        <v>202</v>
      </c>
      <c r="S56" s="11" t="s">
        <v>203</v>
      </c>
      <c r="T56" s="11" t="s">
        <v>111</v>
      </c>
      <c r="U56" s="11" t="s">
        <v>32</v>
      </c>
      <c r="V56" s="11" t="s">
        <v>33</v>
      </c>
      <c r="W56" s="13">
        <v>1</v>
      </c>
      <c r="X56" s="32">
        <v>108244.91</v>
      </c>
      <c r="Y56" s="11" t="s">
        <v>34</v>
      </c>
      <c r="Z56" s="11" t="s">
        <v>92</v>
      </c>
      <c r="AA56" s="11" t="s">
        <v>36</v>
      </c>
      <c r="AB56" s="11" t="s">
        <v>37</v>
      </c>
      <c r="AC56" s="10">
        <v>3</v>
      </c>
    </row>
    <row r="57" spans="1:29" hidden="1" x14ac:dyDescent="0.25">
      <c r="A57" s="11">
        <v>56</v>
      </c>
      <c r="B57" s="20" t="s">
        <v>648</v>
      </c>
      <c r="C57" s="22">
        <v>2.0323051250179999E+18</v>
      </c>
      <c r="D57" s="12">
        <v>43126</v>
      </c>
      <c r="E57" s="11" t="s">
        <v>245</v>
      </c>
      <c r="F57" s="8">
        <f>IF(OR(ISNUMBER(SEARCH("террит",Q57)), ISNUMBER(SEARCH("ФОМС",E57)), ISNUMBER(SEARCH("ФОМС",Q57)), (ISNUMBER(SEARCH("страх",E57)))),1,0)</f>
        <v>0</v>
      </c>
      <c r="G57" s="8">
        <f>IF(OR(ISNUMBER(SEARCH("проектиро",E57)), ISNUMBER(SEARCH("разработка",E57)),  ISNUMBER(SEARCH("приобрет",E57)),  ISNUMBER(SEARCH("установк",E57)), ISNUMBER(SEARCH("постав",E57)),  (ISNUMBER(SEARCH("создани",E57)))),1,0)</f>
        <v>0</v>
      </c>
      <c r="H57" s="8">
        <f>IF(OR(ISNUMBER(SEARCH("развит",E57)), ISNUMBER(SEARCH("модифика",E57)), ISNUMBER(SEARCH("интегра",E57)),  ISNUMBER(SEARCH("внедрен",E57)), ISNUMBER(SEARCH("расшир",E57)), ISNUMBER(SEARCH("адаптац",E57)),ISNUMBER(SEARCH("настрой",E57)), ISNUMBER(SEARCH("подключ",E57)),   (ISNUMBER(SEARCH("модерниз",E57)))),1,0)</f>
        <v>0</v>
      </c>
      <c r="I57" s="8">
        <f>IF(OR(ISNUMBER(SEARCH("сопрово",E57)), ISNUMBER(SEARCH("поддержк",E57)), ISNUMBER(SEARCH("эксплуат",E57)), ISNUMBER(SEARCH("обслужи",E57)), ISNUMBER(SEARCH("подготов",E57)), (ISNUMBER(SEARCH("обуче",E57)))),1,0)</f>
        <v>1</v>
      </c>
      <c r="J57" s="9">
        <f>SUM(G57:I57)</f>
        <v>1</v>
      </c>
      <c r="K57" s="11" t="s">
        <v>142</v>
      </c>
      <c r="L57" s="11" t="s">
        <v>143</v>
      </c>
      <c r="M57" s="30">
        <v>150000</v>
      </c>
      <c r="N57" s="26" t="s">
        <v>26</v>
      </c>
      <c r="O57" s="11">
        <v>150000</v>
      </c>
      <c r="P57" s="26" t="s">
        <v>184</v>
      </c>
      <c r="Q57" s="5" t="s">
        <v>201</v>
      </c>
      <c r="R57" s="11" t="s">
        <v>202</v>
      </c>
      <c r="S57" s="11" t="s">
        <v>203</v>
      </c>
      <c r="T57" s="11" t="s">
        <v>111</v>
      </c>
      <c r="U57" s="11" t="s">
        <v>32</v>
      </c>
      <c r="V57" s="11" t="s">
        <v>33</v>
      </c>
      <c r="W57" s="13">
        <v>1</v>
      </c>
      <c r="X57" s="32">
        <v>150000</v>
      </c>
      <c r="Y57" s="11" t="s">
        <v>34</v>
      </c>
      <c r="Z57" s="11" t="s">
        <v>92</v>
      </c>
      <c r="AA57" s="11" t="s">
        <v>36</v>
      </c>
      <c r="AB57" s="11" t="s">
        <v>37</v>
      </c>
      <c r="AC57" s="10">
        <v>3</v>
      </c>
    </row>
    <row r="58" spans="1:29" hidden="1" x14ac:dyDescent="0.25">
      <c r="A58" s="11">
        <v>57</v>
      </c>
      <c r="B58" s="20" t="s">
        <v>648</v>
      </c>
      <c r="C58" s="22">
        <v>2.0323051250179999E+18</v>
      </c>
      <c r="D58" s="12">
        <v>43272</v>
      </c>
      <c r="E58" s="11" t="s">
        <v>200</v>
      </c>
      <c r="F58" s="8">
        <f>IF(OR(ISNUMBER(SEARCH("террит",Q58)), ISNUMBER(SEARCH("ФОМС",E58)), ISNUMBER(SEARCH("ФОМС",Q58)), (ISNUMBER(SEARCH("страх",E58)))),1,0)</f>
        <v>0</v>
      </c>
      <c r="G58" s="8">
        <f>IF(OR(ISNUMBER(SEARCH("проектиро",E58)), ISNUMBER(SEARCH("разработка",E58)),  ISNUMBER(SEARCH("приобрет",E58)),  ISNUMBER(SEARCH("установк",E58)), ISNUMBER(SEARCH("постав",E58)),  (ISNUMBER(SEARCH("создани",E58)))),1,0)</f>
        <v>0</v>
      </c>
      <c r="H58" s="8">
        <f>IF(OR(ISNUMBER(SEARCH("развит",E58)), ISNUMBER(SEARCH("модифика",E58)), ISNUMBER(SEARCH("интегра",E58)),  ISNUMBER(SEARCH("внедрен",E58)), ISNUMBER(SEARCH("расшир",E58)), ISNUMBER(SEARCH("адаптац",E58)),ISNUMBER(SEARCH("настрой",E58)), ISNUMBER(SEARCH("подключ",E58)),   (ISNUMBER(SEARCH("модерниз",E58)))),1,0)</f>
        <v>0</v>
      </c>
      <c r="I58" s="8">
        <f>IF(OR(ISNUMBER(SEARCH("сопрово",E58)), ISNUMBER(SEARCH("поддержк",E58)), ISNUMBER(SEARCH("эксплуат",E58)), ISNUMBER(SEARCH("обслужи",E58)), ISNUMBER(SEARCH("подготов",E58)), (ISNUMBER(SEARCH("обуче",E58)))),1,0)</f>
        <v>1</v>
      </c>
      <c r="J58" s="9">
        <f>SUM(G58:I58)</f>
        <v>1</v>
      </c>
      <c r="K58" s="11" t="s">
        <v>142</v>
      </c>
      <c r="L58" s="11" t="s">
        <v>143</v>
      </c>
      <c r="M58" s="30">
        <v>450000</v>
      </c>
      <c r="N58" s="26" t="s">
        <v>26</v>
      </c>
      <c r="O58" s="11">
        <v>450000</v>
      </c>
      <c r="P58" s="26" t="s">
        <v>184</v>
      </c>
      <c r="Q58" s="5" t="s">
        <v>201</v>
      </c>
      <c r="R58" s="11" t="s">
        <v>202</v>
      </c>
      <c r="S58" s="11" t="s">
        <v>203</v>
      </c>
      <c r="T58" s="11" t="s">
        <v>204</v>
      </c>
      <c r="U58" s="11" t="s">
        <v>32</v>
      </c>
      <c r="V58" s="11" t="s">
        <v>33</v>
      </c>
      <c r="W58" s="13">
        <v>1</v>
      </c>
      <c r="X58" s="32">
        <v>450000</v>
      </c>
      <c r="Y58" s="11" t="s">
        <v>34</v>
      </c>
      <c r="Z58" s="11" t="s">
        <v>92</v>
      </c>
      <c r="AA58" s="11" t="s">
        <v>36</v>
      </c>
      <c r="AB58" s="11" t="s">
        <v>37</v>
      </c>
      <c r="AC58" s="10">
        <v>3</v>
      </c>
    </row>
    <row r="59" spans="1:29" hidden="1" x14ac:dyDescent="0.25">
      <c r="A59" s="11">
        <v>58</v>
      </c>
      <c r="B59" s="20" t="s">
        <v>648</v>
      </c>
      <c r="C59" s="22">
        <v>2.0323053514150001E+18</v>
      </c>
      <c r="D59" s="12">
        <v>42319</v>
      </c>
      <c r="E59" s="11" t="s">
        <v>455</v>
      </c>
      <c r="F59" s="8">
        <f>IF(OR(ISNUMBER(SEARCH("террит",Q59)), ISNUMBER(SEARCH("ФОМС",E59)), ISNUMBER(SEARCH("ФОМС",Q59)), (ISNUMBER(SEARCH("страх",E59)))),1,0)</f>
        <v>0</v>
      </c>
      <c r="G59" s="8">
        <f>IF(OR(ISNUMBER(SEARCH("проектиро",E59)), ISNUMBER(SEARCH("разработка",E59)),  ISNUMBER(SEARCH("приобрет",E59)),  ISNUMBER(SEARCH("установк",E59)), ISNUMBER(SEARCH("постав",E59)),  (ISNUMBER(SEARCH("создани",E59)))),1,0)</f>
        <v>0</v>
      </c>
      <c r="H59" s="8">
        <f>IF(OR(ISNUMBER(SEARCH("развит",E59)), ISNUMBER(SEARCH("модифика",E59)), ISNUMBER(SEARCH("интегра",E59)),  ISNUMBER(SEARCH("внедрен",E59)), ISNUMBER(SEARCH("расшир",E59)), ISNUMBER(SEARCH("адаптац",E59)),ISNUMBER(SEARCH("настрой",E59)), ISNUMBER(SEARCH("подключ",E59)),   (ISNUMBER(SEARCH("модерниз",E59)))),1,0)</f>
        <v>1</v>
      </c>
      <c r="I59" s="8">
        <f>IF(OR(ISNUMBER(SEARCH("сопрово",E59)), ISNUMBER(SEARCH("поддержк",E59)), ISNUMBER(SEARCH("эксплуат",E59)), ISNUMBER(SEARCH("обслужи",E59)), ISNUMBER(SEARCH("подготов",E59)), (ISNUMBER(SEARCH("обуче",E59)))),1,0)</f>
        <v>0</v>
      </c>
      <c r="J59" s="9">
        <f>SUM(G59:I59)</f>
        <v>1</v>
      </c>
      <c r="K59" s="11" t="s">
        <v>456</v>
      </c>
      <c r="L59" s="11" t="s">
        <v>457</v>
      </c>
      <c r="M59" s="30">
        <v>101500</v>
      </c>
      <c r="N59" s="26" t="s">
        <v>264</v>
      </c>
      <c r="O59" s="11">
        <v>101500</v>
      </c>
      <c r="P59" s="26" t="s">
        <v>184</v>
      </c>
      <c r="Q59" s="5" t="s">
        <v>89</v>
      </c>
      <c r="R59" s="11" t="s">
        <v>90</v>
      </c>
      <c r="S59" s="11" t="s">
        <v>91</v>
      </c>
      <c r="T59" s="11" t="s">
        <v>111</v>
      </c>
      <c r="U59" s="11" t="s">
        <v>32</v>
      </c>
      <c r="V59" s="11" t="s">
        <v>33</v>
      </c>
      <c r="W59" s="13">
        <v>1</v>
      </c>
      <c r="X59" s="32">
        <v>351333.33</v>
      </c>
      <c r="Y59" s="11" t="s">
        <v>34</v>
      </c>
      <c r="Z59" s="11" t="s">
        <v>92</v>
      </c>
      <c r="AA59" s="11" t="s">
        <v>36</v>
      </c>
      <c r="AB59" s="11" t="s">
        <v>37</v>
      </c>
      <c r="AC59" s="10">
        <v>3</v>
      </c>
    </row>
    <row r="60" spans="1:29" hidden="1" x14ac:dyDescent="0.25">
      <c r="A60" s="11">
        <v>59</v>
      </c>
      <c r="B60" s="20" t="s">
        <v>648</v>
      </c>
      <c r="C60" s="22">
        <v>2.0323053514169999E+18</v>
      </c>
      <c r="D60" s="12">
        <v>42842</v>
      </c>
      <c r="E60" s="11" t="s">
        <v>326</v>
      </c>
      <c r="F60" s="8">
        <f>IF(OR(ISNUMBER(SEARCH("террит",Q60)), ISNUMBER(SEARCH("ФОМС",E60)), ISNUMBER(SEARCH("ФОМС",Q60)), (ISNUMBER(SEARCH("страх",E60)))),1,0)</f>
        <v>0</v>
      </c>
      <c r="G60" s="8">
        <f>IF(OR(ISNUMBER(SEARCH("проектиро",E60)), ISNUMBER(SEARCH("разработка",E60)),  ISNUMBER(SEARCH("приобрет",E60)),  ISNUMBER(SEARCH("установк",E60)), ISNUMBER(SEARCH("постав",E60)),  (ISNUMBER(SEARCH("создани",E60)))),1,0)</f>
        <v>0</v>
      </c>
      <c r="H60" s="8">
        <f>IF(OR(ISNUMBER(SEARCH("развит",E60)), ISNUMBER(SEARCH("модифика",E60)), ISNUMBER(SEARCH("интегра",E60)),  ISNUMBER(SEARCH("внедрен",E60)), ISNUMBER(SEARCH("расшир",E60)), ISNUMBER(SEARCH("адаптац",E60)),ISNUMBER(SEARCH("настрой",E60)), ISNUMBER(SEARCH("подключ",E60)),   (ISNUMBER(SEARCH("модерниз",E60)))),1,0)</f>
        <v>0</v>
      </c>
      <c r="I60" s="8">
        <f>IF(OR(ISNUMBER(SEARCH("сопрово",E60)), ISNUMBER(SEARCH("поддержк",E60)), ISNUMBER(SEARCH("эксплуат",E60)), ISNUMBER(SEARCH("обслужи",E60)), ISNUMBER(SEARCH("подготов",E60)), (ISNUMBER(SEARCH("обуче",E60)))),1,0)</f>
        <v>1</v>
      </c>
      <c r="J60" s="9">
        <f>SUM(G60:I60)</f>
        <v>1</v>
      </c>
      <c r="K60" s="11" t="s">
        <v>53</v>
      </c>
      <c r="L60" s="11" t="s">
        <v>52</v>
      </c>
      <c r="M60" s="30">
        <v>320000</v>
      </c>
      <c r="N60" s="26" t="s">
        <v>264</v>
      </c>
      <c r="O60" s="11">
        <v>320000</v>
      </c>
      <c r="P60" s="26" t="s">
        <v>184</v>
      </c>
      <c r="Q60" s="5" t="s">
        <v>89</v>
      </c>
      <c r="R60" s="11" t="s">
        <v>90</v>
      </c>
      <c r="S60" s="11" t="s">
        <v>91</v>
      </c>
      <c r="T60" s="11" t="s">
        <v>31</v>
      </c>
      <c r="U60" s="11" t="s">
        <v>32</v>
      </c>
      <c r="V60" s="11" t="s">
        <v>33</v>
      </c>
      <c r="W60" s="13">
        <v>1</v>
      </c>
      <c r="X60" s="32">
        <v>320000</v>
      </c>
      <c r="Y60" s="11" t="s">
        <v>34</v>
      </c>
      <c r="Z60" s="11" t="s">
        <v>92</v>
      </c>
      <c r="AA60" s="11" t="s">
        <v>36</v>
      </c>
      <c r="AB60" s="11" t="s">
        <v>37</v>
      </c>
      <c r="AC60" s="10">
        <v>3</v>
      </c>
    </row>
    <row r="61" spans="1:29" hidden="1" x14ac:dyDescent="0.25">
      <c r="A61" s="11">
        <v>60</v>
      </c>
      <c r="B61" s="20" t="s">
        <v>648</v>
      </c>
      <c r="C61" s="22">
        <v>2.0323053514179999E+18</v>
      </c>
      <c r="D61" s="12">
        <v>43217</v>
      </c>
      <c r="E61" s="11" t="s">
        <v>217</v>
      </c>
      <c r="F61" s="8">
        <f>IF(OR(ISNUMBER(SEARCH("террит",Q61)), ISNUMBER(SEARCH("ФОМС",E61)), ISNUMBER(SEARCH("ФОМС",Q61)), (ISNUMBER(SEARCH("страх",E61)))),1,0)</f>
        <v>0</v>
      </c>
      <c r="G61" s="8">
        <f>IF(OR(ISNUMBER(SEARCH("проектиро",E61)), ISNUMBER(SEARCH("разработка",E61)),  ISNUMBER(SEARCH("приобрет",E61)),  ISNUMBER(SEARCH("установк",E61)), ISNUMBER(SEARCH("постав",E61)),  (ISNUMBER(SEARCH("создани",E61)))),1,0)</f>
        <v>0</v>
      </c>
      <c r="H61" s="8">
        <f>IF(OR(ISNUMBER(SEARCH("развит",E61)), ISNUMBER(SEARCH("модифика",E61)), ISNUMBER(SEARCH("интегра",E61)),  ISNUMBER(SEARCH("внедрен",E61)), ISNUMBER(SEARCH("расшир",E61)), ISNUMBER(SEARCH("адаптац",E61)),ISNUMBER(SEARCH("настрой",E61)), ISNUMBER(SEARCH("подключ",E61)),   (ISNUMBER(SEARCH("модерниз",E61)))),1,0)</f>
        <v>0</v>
      </c>
      <c r="I61" s="8">
        <f>IF(OR(ISNUMBER(SEARCH("сопрово",E61)), ISNUMBER(SEARCH("поддержк",E61)), ISNUMBER(SEARCH("эксплуат",E61)), ISNUMBER(SEARCH("обслужи",E61)), ISNUMBER(SEARCH("подготов",E61)), (ISNUMBER(SEARCH("обуче",E61)))),1,0)</f>
        <v>1</v>
      </c>
      <c r="J61" s="9">
        <f>SUM(G61:I61)</f>
        <v>1</v>
      </c>
      <c r="K61" s="11" t="s">
        <v>88</v>
      </c>
      <c r="L61" s="11" t="s">
        <v>38</v>
      </c>
      <c r="M61" s="30">
        <v>338750</v>
      </c>
      <c r="N61" s="26" t="s">
        <v>26</v>
      </c>
      <c r="O61" s="11">
        <v>338750</v>
      </c>
      <c r="P61" s="26" t="s">
        <v>184</v>
      </c>
      <c r="Q61" s="5" t="s">
        <v>89</v>
      </c>
      <c r="R61" s="11" t="s">
        <v>90</v>
      </c>
      <c r="S61" s="11" t="s">
        <v>91</v>
      </c>
      <c r="T61" s="11" t="s">
        <v>121</v>
      </c>
      <c r="U61" s="11" t="s">
        <v>32</v>
      </c>
      <c r="V61" s="11" t="s">
        <v>33</v>
      </c>
      <c r="W61" s="13">
        <v>1</v>
      </c>
      <c r="X61" s="32">
        <v>338750</v>
      </c>
      <c r="Y61" s="11" t="s">
        <v>34</v>
      </c>
      <c r="Z61" s="11" t="s">
        <v>92</v>
      </c>
      <c r="AA61" s="11" t="s">
        <v>36</v>
      </c>
      <c r="AB61" s="11" t="s">
        <v>37</v>
      </c>
      <c r="AC61" s="10">
        <v>3</v>
      </c>
    </row>
    <row r="62" spans="1:29" hidden="1" x14ac:dyDescent="0.25">
      <c r="A62" s="11">
        <v>61</v>
      </c>
      <c r="B62" s="20" t="s">
        <v>648</v>
      </c>
      <c r="C62" s="22">
        <v>2.0323053514190001E+18</v>
      </c>
      <c r="D62" s="12">
        <v>43641</v>
      </c>
      <c r="E62" s="11" t="s">
        <v>87</v>
      </c>
      <c r="F62" s="8">
        <f>IF(OR(ISNUMBER(SEARCH("террит",Q62)), ISNUMBER(SEARCH("ФОМС",E62)), ISNUMBER(SEARCH("ФОМС",Q62)), (ISNUMBER(SEARCH("страх",E62)))),1,0)</f>
        <v>0</v>
      </c>
      <c r="G62" s="8">
        <f>IF(OR(ISNUMBER(SEARCH("проектиро",E62)), ISNUMBER(SEARCH("разработка",E62)),  ISNUMBER(SEARCH("приобрет",E62)),  ISNUMBER(SEARCH("установк",E62)), ISNUMBER(SEARCH("постав",E62)),  (ISNUMBER(SEARCH("создани",E62)))),1,0)</f>
        <v>0</v>
      </c>
      <c r="H62" s="8">
        <f>IF(OR(ISNUMBER(SEARCH("развит",E62)), ISNUMBER(SEARCH("модифика",E62)), ISNUMBER(SEARCH("интегра",E62)),  ISNUMBER(SEARCH("внедрен",E62)), ISNUMBER(SEARCH("расшир",E62)), ISNUMBER(SEARCH("адаптац",E62)),ISNUMBER(SEARCH("настрой",E62)), ISNUMBER(SEARCH("подключ",E62)),   (ISNUMBER(SEARCH("модерниз",E62)))),1,0)</f>
        <v>0</v>
      </c>
      <c r="I62" s="8">
        <f>IF(OR(ISNUMBER(SEARCH("сопрово",E62)), ISNUMBER(SEARCH("поддержк",E62)), ISNUMBER(SEARCH("эксплуат",E62)), ISNUMBER(SEARCH("обслужи",E62)), ISNUMBER(SEARCH("подготов",E62)), (ISNUMBER(SEARCH("обуче",E62)))),1,0)</f>
        <v>1</v>
      </c>
      <c r="J62" s="9">
        <f>SUM(G62:I62)</f>
        <v>1</v>
      </c>
      <c r="K62" s="11" t="s">
        <v>88</v>
      </c>
      <c r="L62" s="11" t="s">
        <v>38</v>
      </c>
      <c r="M62" s="30">
        <v>330000</v>
      </c>
      <c r="N62" s="26" t="s">
        <v>26</v>
      </c>
      <c r="O62" s="11">
        <v>330000</v>
      </c>
      <c r="P62" s="26" t="s">
        <v>27</v>
      </c>
      <c r="Q62" s="5" t="s">
        <v>89</v>
      </c>
      <c r="R62" s="11" t="s">
        <v>90</v>
      </c>
      <c r="S62" s="11" t="s">
        <v>91</v>
      </c>
      <c r="T62" s="11" t="s">
        <v>31</v>
      </c>
      <c r="U62" s="11" t="s">
        <v>32</v>
      </c>
      <c r="V62" s="11" t="s">
        <v>33</v>
      </c>
      <c r="W62" s="13">
        <v>1</v>
      </c>
      <c r="X62" s="32">
        <v>330000</v>
      </c>
      <c r="Y62" s="11" t="s">
        <v>34</v>
      </c>
      <c r="Z62" s="11" t="s">
        <v>92</v>
      </c>
      <c r="AA62" s="11" t="s">
        <v>36</v>
      </c>
      <c r="AB62" s="11" t="s">
        <v>37</v>
      </c>
      <c r="AC62" s="10">
        <v>3</v>
      </c>
    </row>
    <row r="63" spans="1:29" hidden="1" x14ac:dyDescent="0.25">
      <c r="A63" s="11">
        <v>62</v>
      </c>
      <c r="B63" s="20" t="s">
        <v>648</v>
      </c>
      <c r="C63" s="22">
        <v>2.0323054067150001E+18</v>
      </c>
      <c r="D63" s="12">
        <v>42255</v>
      </c>
      <c r="E63" s="11" t="s">
        <v>484</v>
      </c>
      <c r="F63" s="8">
        <f>IF(OR(ISNUMBER(SEARCH("террит",Q63)), ISNUMBER(SEARCH("ФОМС",E63)), ISNUMBER(SEARCH("ФОМС",Q63)), (ISNUMBER(SEARCH("страх",E63)))),1,0)</f>
        <v>0</v>
      </c>
      <c r="G63" s="8">
        <f>IF(OR(ISNUMBER(SEARCH("проектиро",E63)), ISNUMBER(SEARCH("разработка",E63)),  ISNUMBER(SEARCH("приобрет",E63)),  ISNUMBER(SEARCH("установк",E63)), ISNUMBER(SEARCH("постав",E63)),  (ISNUMBER(SEARCH("создани",E63)))),1,0)</f>
        <v>0</v>
      </c>
      <c r="H63" s="8">
        <f>IF(OR(ISNUMBER(SEARCH("развит",E63)), ISNUMBER(SEARCH("модифика",E63)), ISNUMBER(SEARCH("интегра",E63)),  ISNUMBER(SEARCH("внедрен",E63)), ISNUMBER(SEARCH("расшир",E63)), ISNUMBER(SEARCH("адаптац",E63)),ISNUMBER(SEARCH("настрой",E63)), ISNUMBER(SEARCH("подключ",E63)),   (ISNUMBER(SEARCH("модерниз",E63)))),1,0)</f>
        <v>0</v>
      </c>
      <c r="I63" s="8">
        <f>IF(OR(ISNUMBER(SEARCH("сопрово",E63)), ISNUMBER(SEARCH("поддержк",E63)), ISNUMBER(SEARCH("эксплуат",E63)), ISNUMBER(SEARCH("обслужи",E63)), ISNUMBER(SEARCH("подготов",E63)), (ISNUMBER(SEARCH("обуче",E63)))),1,0)</f>
        <v>0</v>
      </c>
      <c r="J63" s="9">
        <f>SUM(G63:I63)</f>
        <v>0</v>
      </c>
      <c r="K63" s="11" t="s">
        <v>465</v>
      </c>
      <c r="L63" s="11" t="s">
        <v>466</v>
      </c>
      <c r="M63" s="30">
        <v>342000</v>
      </c>
      <c r="N63" s="26" t="s">
        <v>264</v>
      </c>
      <c r="O63" s="11">
        <v>342000</v>
      </c>
      <c r="P63" s="26" t="s">
        <v>184</v>
      </c>
      <c r="Q63" s="5" t="s">
        <v>119</v>
      </c>
      <c r="R63" s="11" t="s">
        <v>120</v>
      </c>
      <c r="S63" s="11" t="s">
        <v>91</v>
      </c>
      <c r="T63" s="11" t="s">
        <v>121</v>
      </c>
      <c r="U63" s="11" t="s">
        <v>32</v>
      </c>
      <c r="V63" s="11" t="s">
        <v>485</v>
      </c>
      <c r="W63" s="13">
        <v>1</v>
      </c>
      <c r="X63" s="32">
        <v>342000</v>
      </c>
      <c r="Y63" s="11" t="s">
        <v>34</v>
      </c>
      <c r="Z63" s="11" t="s">
        <v>92</v>
      </c>
      <c r="AA63" s="11" t="s">
        <v>36</v>
      </c>
      <c r="AB63" s="11" t="s">
        <v>37</v>
      </c>
      <c r="AC63" s="10">
        <v>3</v>
      </c>
    </row>
    <row r="64" spans="1:29" hidden="1" x14ac:dyDescent="0.25">
      <c r="A64" s="11">
        <v>63</v>
      </c>
      <c r="B64" s="20" t="s">
        <v>648</v>
      </c>
      <c r="C64" s="22">
        <v>2.032305406716E+18</v>
      </c>
      <c r="D64" s="12">
        <v>42612</v>
      </c>
      <c r="E64" s="11" t="s">
        <v>373</v>
      </c>
      <c r="F64" s="8">
        <f>IF(OR(ISNUMBER(SEARCH("террит",Q64)), ISNUMBER(SEARCH("ФОМС",E64)), ISNUMBER(SEARCH("ФОМС",Q64)), (ISNUMBER(SEARCH("страх",E64)))),1,0)</f>
        <v>0</v>
      </c>
      <c r="G64" s="8">
        <f>IF(OR(ISNUMBER(SEARCH("проектиро",E64)), ISNUMBER(SEARCH("разработка",E64)),  ISNUMBER(SEARCH("приобрет",E64)),  ISNUMBER(SEARCH("установк",E64)), ISNUMBER(SEARCH("постав",E64)),  (ISNUMBER(SEARCH("создани",E64)))),1,0)</f>
        <v>0</v>
      </c>
      <c r="H64" s="8">
        <f>IF(OR(ISNUMBER(SEARCH("развит",E64)), ISNUMBER(SEARCH("модифика",E64)), ISNUMBER(SEARCH("интегра",E64)),  ISNUMBER(SEARCH("внедрен",E64)), ISNUMBER(SEARCH("расшир",E64)), ISNUMBER(SEARCH("адаптац",E64)),ISNUMBER(SEARCH("настрой",E64)), ISNUMBER(SEARCH("подключ",E64)),   (ISNUMBER(SEARCH("модерниз",E64)))),1,0)</f>
        <v>1</v>
      </c>
      <c r="I64" s="8">
        <f>IF(OR(ISNUMBER(SEARCH("сопрово",E64)), ISNUMBER(SEARCH("поддержк",E64)), ISNUMBER(SEARCH("эксплуат",E64)), ISNUMBER(SEARCH("обслужи",E64)), ISNUMBER(SEARCH("подготов",E64)), (ISNUMBER(SEARCH("обуче",E64)))),1,0)</f>
        <v>1</v>
      </c>
      <c r="J64" s="9">
        <f>SUM(G64:I64)</f>
        <v>2</v>
      </c>
      <c r="K64" s="11" t="s">
        <v>142</v>
      </c>
      <c r="L64" s="11" t="s">
        <v>143</v>
      </c>
      <c r="M64" s="30">
        <v>450000</v>
      </c>
      <c r="N64" s="26" t="s">
        <v>264</v>
      </c>
      <c r="O64" s="11">
        <v>450000</v>
      </c>
      <c r="P64" s="26" t="s">
        <v>184</v>
      </c>
      <c r="Q64" s="5" t="s">
        <v>119</v>
      </c>
      <c r="R64" s="11" t="s">
        <v>120</v>
      </c>
      <c r="S64" s="11" t="s">
        <v>91</v>
      </c>
      <c r="T64" s="11" t="s">
        <v>111</v>
      </c>
      <c r="U64" s="11" t="s">
        <v>32</v>
      </c>
      <c r="V64" s="11" t="s">
        <v>33</v>
      </c>
      <c r="W64" s="13">
        <v>1</v>
      </c>
      <c r="X64" s="32">
        <v>450000</v>
      </c>
      <c r="Y64" s="11" t="s">
        <v>34</v>
      </c>
      <c r="Z64" s="11" t="s">
        <v>92</v>
      </c>
      <c r="AA64" s="11" t="s">
        <v>36</v>
      </c>
      <c r="AB64" s="11" t="s">
        <v>37</v>
      </c>
      <c r="AC64" s="10">
        <v>3</v>
      </c>
    </row>
    <row r="65" spans="1:29" hidden="1" x14ac:dyDescent="0.25">
      <c r="A65" s="11">
        <v>64</v>
      </c>
      <c r="B65" s="20" t="s">
        <v>648</v>
      </c>
      <c r="C65" s="22">
        <v>2.0323054067180001E+18</v>
      </c>
      <c r="D65" s="12">
        <v>43196</v>
      </c>
      <c r="E65" s="11" t="s">
        <v>218</v>
      </c>
      <c r="F65" s="8">
        <f>IF(OR(ISNUMBER(SEARCH("террит",Q65)), ISNUMBER(SEARCH("ФОМС",E65)), ISNUMBER(SEARCH("ФОМС",Q65)), (ISNUMBER(SEARCH("страх",E65)))),1,0)</f>
        <v>0</v>
      </c>
      <c r="G65" s="8">
        <f>IF(OR(ISNUMBER(SEARCH("проектиро",E65)), ISNUMBER(SEARCH("разработка",E65)),  ISNUMBER(SEARCH("приобрет",E65)),  ISNUMBER(SEARCH("установк",E65)), ISNUMBER(SEARCH("постав",E65)),  (ISNUMBER(SEARCH("создани",E65)))),1,0)</f>
        <v>0</v>
      </c>
      <c r="H65" s="8">
        <f>IF(OR(ISNUMBER(SEARCH("развит",E65)), ISNUMBER(SEARCH("модифика",E65)), ISNUMBER(SEARCH("интегра",E65)),  ISNUMBER(SEARCH("внедрен",E65)), ISNUMBER(SEARCH("расшир",E65)), ISNUMBER(SEARCH("адаптац",E65)),ISNUMBER(SEARCH("настрой",E65)), ISNUMBER(SEARCH("подключ",E65)),   (ISNUMBER(SEARCH("модерниз",E65)))),1,0)</f>
        <v>0</v>
      </c>
      <c r="I65" s="8">
        <f>IF(OR(ISNUMBER(SEARCH("сопрово",E65)), ISNUMBER(SEARCH("поддержк",E65)), ISNUMBER(SEARCH("эксплуат",E65)), ISNUMBER(SEARCH("обслужи",E65)), ISNUMBER(SEARCH("подготов",E65)), (ISNUMBER(SEARCH("обуче",E65)))),1,0)</f>
        <v>1</v>
      </c>
      <c r="J65" s="9">
        <f>SUM(G65:I65)</f>
        <v>1</v>
      </c>
      <c r="K65" s="11" t="s">
        <v>82</v>
      </c>
      <c r="L65" s="11" t="s">
        <v>76</v>
      </c>
      <c r="M65" s="30">
        <v>290000</v>
      </c>
      <c r="N65" s="26" t="s">
        <v>26</v>
      </c>
      <c r="O65" s="11">
        <v>290000</v>
      </c>
      <c r="P65" s="26" t="s">
        <v>184</v>
      </c>
      <c r="Q65" s="5" t="s">
        <v>119</v>
      </c>
      <c r="R65" s="11" t="s">
        <v>120</v>
      </c>
      <c r="S65" s="11" t="s">
        <v>91</v>
      </c>
      <c r="T65" s="11" t="s">
        <v>219</v>
      </c>
      <c r="U65" s="11" t="s">
        <v>32</v>
      </c>
      <c r="V65" s="11" t="s">
        <v>33</v>
      </c>
      <c r="W65" s="13">
        <v>1</v>
      </c>
      <c r="X65" s="32">
        <v>290000</v>
      </c>
      <c r="Y65" s="11" t="s">
        <v>34</v>
      </c>
      <c r="Z65" s="11" t="s">
        <v>92</v>
      </c>
      <c r="AA65" s="11" t="s">
        <v>36</v>
      </c>
      <c r="AB65" s="11" t="s">
        <v>37</v>
      </c>
      <c r="AC65" s="10">
        <v>3</v>
      </c>
    </row>
    <row r="66" spans="1:29" hidden="1" x14ac:dyDescent="0.25">
      <c r="A66" s="11">
        <v>65</v>
      </c>
      <c r="B66" s="20" t="s">
        <v>648</v>
      </c>
      <c r="C66" s="22">
        <v>2.0323054067190001E+18</v>
      </c>
      <c r="D66" s="12">
        <v>43530</v>
      </c>
      <c r="E66" s="11" t="s">
        <v>118</v>
      </c>
      <c r="F66" s="8">
        <f>IF(OR(ISNUMBER(SEARCH("террит",Q66)), ISNUMBER(SEARCH("ФОМС",E66)), ISNUMBER(SEARCH("ФОМС",Q66)), (ISNUMBER(SEARCH("страх",E66)))),1,0)</f>
        <v>0</v>
      </c>
      <c r="G66" s="8">
        <f>IF(OR(ISNUMBER(SEARCH("проектиро",E66)), ISNUMBER(SEARCH("разработка",E66)),  ISNUMBER(SEARCH("приобрет",E66)),  ISNUMBER(SEARCH("установк",E66)), ISNUMBER(SEARCH("постав",E66)),  (ISNUMBER(SEARCH("создани",E66)))),1,0)</f>
        <v>0</v>
      </c>
      <c r="H66" s="8">
        <f>IF(OR(ISNUMBER(SEARCH("развит",E66)), ISNUMBER(SEARCH("модифика",E66)), ISNUMBER(SEARCH("интегра",E66)),  ISNUMBER(SEARCH("внедрен",E66)), ISNUMBER(SEARCH("расшир",E66)), ISNUMBER(SEARCH("адаптац",E66)),ISNUMBER(SEARCH("настрой",E66)), ISNUMBER(SEARCH("подключ",E66)),   (ISNUMBER(SEARCH("модерниз",E66)))),1,0)</f>
        <v>0</v>
      </c>
      <c r="I66" s="8">
        <f>IF(OR(ISNUMBER(SEARCH("сопрово",E66)), ISNUMBER(SEARCH("поддержк",E66)), ISNUMBER(SEARCH("эксплуат",E66)), ISNUMBER(SEARCH("обслужи",E66)), ISNUMBER(SEARCH("подготов",E66)), (ISNUMBER(SEARCH("обуче",E66)))),1,0)</f>
        <v>1</v>
      </c>
      <c r="J66" s="9">
        <f>SUM(G66:I66)</f>
        <v>1</v>
      </c>
      <c r="K66" s="11" t="s">
        <v>82</v>
      </c>
      <c r="L66" s="11" t="s">
        <v>76</v>
      </c>
      <c r="M66" s="30">
        <v>380000</v>
      </c>
      <c r="N66" s="26" t="s">
        <v>26</v>
      </c>
      <c r="O66" s="11">
        <v>380000</v>
      </c>
      <c r="P66" s="26" t="s">
        <v>27</v>
      </c>
      <c r="Q66" s="5" t="s">
        <v>119</v>
      </c>
      <c r="R66" s="11" t="s">
        <v>120</v>
      </c>
      <c r="S66" s="11" t="s">
        <v>91</v>
      </c>
      <c r="T66" s="11" t="s">
        <v>121</v>
      </c>
      <c r="U66" s="11" t="s">
        <v>32</v>
      </c>
      <c r="V66" s="11" t="s">
        <v>33</v>
      </c>
      <c r="W66" s="13">
        <v>1</v>
      </c>
      <c r="X66" s="32">
        <v>380000</v>
      </c>
      <c r="Y66" s="11" t="s">
        <v>34</v>
      </c>
      <c r="Z66" s="11" t="s">
        <v>92</v>
      </c>
      <c r="AA66" s="11" t="s">
        <v>36</v>
      </c>
      <c r="AB66" s="11" t="s">
        <v>37</v>
      </c>
      <c r="AC66" s="10">
        <v>3</v>
      </c>
    </row>
    <row r="67" spans="1:29" hidden="1" x14ac:dyDescent="0.25">
      <c r="A67" s="11">
        <v>66</v>
      </c>
      <c r="B67" s="20" t="s">
        <v>648</v>
      </c>
      <c r="C67" s="22">
        <v>2.032305414816E+18</v>
      </c>
      <c r="D67" s="12">
        <v>42424</v>
      </c>
      <c r="E67" s="11" t="s">
        <v>449</v>
      </c>
      <c r="F67" s="8">
        <f>IF(OR(ISNUMBER(SEARCH("террит",Q67)), ISNUMBER(SEARCH("ФОМС",E67)), ISNUMBER(SEARCH("ФОМС",Q67)), (ISNUMBER(SEARCH("страх",E67)))),1,0)</f>
        <v>0</v>
      </c>
      <c r="G67" s="8">
        <f>IF(OR(ISNUMBER(SEARCH("проектиро",E67)), ISNUMBER(SEARCH("разработка",E67)),  ISNUMBER(SEARCH("приобрет",E67)),  ISNUMBER(SEARCH("установк",E67)), ISNUMBER(SEARCH("постав",E67)),  (ISNUMBER(SEARCH("создани",E67)))),1,0)</f>
        <v>0</v>
      </c>
      <c r="H67" s="8">
        <f>IF(OR(ISNUMBER(SEARCH("развит",E67)), ISNUMBER(SEARCH("модифика",E67)), ISNUMBER(SEARCH("интегра",E67)),  ISNUMBER(SEARCH("внедрен",E67)), ISNUMBER(SEARCH("расшир",E67)), ISNUMBER(SEARCH("адаптац",E67)),ISNUMBER(SEARCH("настрой",E67)), ISNUMBER(SEARCH("подключ",E67)),   (ISNUMBER(SEARCH("модерниз",E67)))),1,0)</f>
        <v>0</v>
      </c>
      <c r="I67" s="8">
        <f>IF(OR(ISNUMBER(SEARCH("сопрово",E67)), ISNUMBER(SEARCH("поддержк",E67)), ISNUMBER(SEARCH("эксплуат",E67)), ISNUMBER(SEARCH("обслужи",E67)), ISNUMBER(SEARCH("подготов",E67)), (ISNUMBER(SEARCH("обуче",E67)))),1,0)</f>
        <v>0</v>
      </c>
      <c r="J67" s="9">
        <f>SUM(G67:I67)</f>
        <v>0</v>
      </c>
      <c r="K67" s="11" t="s">
        <v>53</v>
      </c>
      <c r="L67" s="11" t="s">
        <v>52</v>
      </c>
      <c r="M67" s="30">
        <v>358666.66</v>
      </c>
      <c r="N67" s="26" t="s">
        <v>264</v>
      </c>
      <c r="O67" s="11">
        <v>358666.66</v>
      </c>
      <c r="P67" s="26" t="s">
        <v>184</v>
      </c>
      <c r="Q67" s="5" t="s">
        <v>127</v>
      </c>
      <c r="R67" s="11" t="s">
        <v>128</v>
      </c>
      <c r="S67" s="11" t="s">
        <v>91</v>
      </c>
      <c r="T67" s="11" t="s">
        <v>31</v>
      </c>
      <c r="U67" s="11" t="s">
        <v>32</v>
      </c>
      <c r="V67" s="11" t="s">
        <v>33</v>
      </c>
      <c r="W67" s="13">
        <v>1</v>
      </c>
      <c r="X67" s="32">
        <v>358666.66</v>
      </c>
      <c r="Y67" s="11" t="s">
        <v>34</v>
      </c>
      <c r="Z67" s="11" t="s">
        <v>92</v>
      </c>
      <c r="AA67" s="11" t="s">
        <v>36</v>
      </c>
      <c r="AB67" s="11" t="s">
        <v>37</v>
      </c>
      <c r="AC67" s="10">
        <v>3</v>
      </c>
    </row>
    <row r="68" spans="1:29" hidden="1" x14ac:dyDescent="0.25">
      <c r="A68" s="11">
        <v>67</v>
      </c>
      <c r="B68" s="20" t="s">
        <v>648</v>
      </c>
      <c r="C68" s="22">
        <v>2.0323054148169999E+18</v>
      </c>
      <c r="D68" s="12">
        <v>42982</v>
      </c>
      <c r="E68" s="11" t="s">
        <v>278</v>
      </c>
      <c r="F68" s="8">
        <f>IF(OR(ISNUMBER(SEARCH("террит",Q68)), ISNUMBER(SEARCH("ФОМС",E68)), ISNUMBER(SEARCH("ФОМС",Q68)), (ISNUMBER(SEARCH("страх",E68)))),1,0)</f>
        <v>0</v>
      </c>
      <c r="G68" s="8">
        <f>IF(OR(ISNUMBER(SEARCH("проектиро",E68)), ISNUMBER(SEARCH("разработка",E68)),  ISNUMBER(SEARCH("приобрет",E68)),  ISNUMBER(SEARCH("установк",E68)), ISNUMBER(SEARCH("постав",E68)),  (ISNUMBER(SEARCH("создани",E68)))),1,0)</f>
        <v>0</v>
      </c>
      <c r="H68" s="8">
        <f>IF(OR(ISNUMBER(SEARCH("развит",E68)), ISNUMBER(SEARCH("модифика",E68)), ISNUMBER(SEARCH("интегра",E68)),  ISNUMBER(SEARCH("внедрен",E68)), ISNUMBER(SEARCH("расшир",E68)), ISNUMBER(SEARCH("адаптац",E68)),ISNUMBER(SEARCH("настрой",E68)), ISNUMBER(SEARCH("подключ",E68)),   (ISNUMBER(SEARCH("модерниз",E68)))),1,0)</f>
        <v>0</v>
      </c>
      <c r="I68" s="8">
        <f>IF(OR(ISNUMBER(SEARCH("сопрово",E68)), ISNUMBER(SEARCH("поддержк",E68)), ISNUMBER(SEARCH("эксплуат",E68)), ISNUMBER(SEARCH("обслужи",E68)), ISNUMBER(SEARCH("подготов",E68)), (ISNUMBER(SEARCH("обуче",E68)))),1,0)</f>
        <v>0</v>
      </c>
      <c r="J68" s="9">
        <f>SUM(G68:I68)</f>
        <v>0</v>
      </c>
      <c r="K68" s="11" t="s">
        <v>53</v>
      </c>
      <c r="L68" s="11" t="s">
        <v>52</v>
      </c>
      <c r="M68" s="30">
        <v>330000</v>
      </c>
      <c r="N68" s="26" t="s">
        <v>26</v>
      </c>
      <c r="O68" s="11">
        <v>330000</v>
      </c>
      <c r="P68" s="26" t="s">
        <v>27</v>
      </c>
      <c r="Q68" s="5" t="s">
        <v>127</v>
      </c>
      <c r="R68" s="11" t="s">
        <v>128</v>
      </c>
      <c r="S68" s="11" t="s">
        <v>91</v>
      </c>
      <c r="T68" s="11" t="s">
        <v>31</v>
      </c>
      <c r="U68" s="11" t="s">
        <v>32</v>
      </c>
      <c r="V68" s="11" t="s">
        <v>33</v>
      </c>
      <c r="W68" s="13">
        <v>1</v>
      </c>
      <c r="X68" s="32">
        <v>330000</v>
      </c>
      <c r="Y68" s="11" t="s">
        <v>34</v>
      </c>
      <c r="Z68" s="11" t="s">
        <v>92</v>
      </c>
      <c r="AA68" s="11" t="s">
        <v>36</v>
      </c>
      <c r="AB68" s="11" t="s">
        <v>37</v>
      </c>
      <c r="AC68" s="10">
        <v>3</v>
      </c>
    </row>
    <row r="69" spans="1:29" hidden="1" x14ac:dyDescent="0.25">
      <c r="A69" s="11">
        <v>68</v>
      </c>
      <c r="B69" s="20" t="s">
        <v>648</v>
      </c>
      <c r="C69" s="22">
        <v>2.0323054148179999E+18</v>
      </c>
      <c r="D69" s="12">
        <v>43175</v>
      </c>
      <c r="E69" s="11" t="s">
        <v>233</v>
      </c>
      <c r="F69" s="8">
        <f>IF(OR(ISNUMBER(SEARCH("террит",Q69)), ISNUMBER(SEARCH("ФОМС",E69)), ISNUMBER(SEARCH("ФОМС",Q69)), (ISNUMBER(SEARCH("страх",E69)))),1,0)</f>
        <v>0</v>
      </c>
      <c r="G69" s="8">
        <f>IF(OR(ISNUMBER(SEARCH("проектиро",E69)), ISNUMBER(SEARCH("разработка",E69)),  ISNUMBER(SEARCH("приобрет",E69)),  ISNUMBER(SEARCH("установк",E69)), ISNUMBER(SEARCH("постав",E69)),  (ISNUMBER(SEARCH("создани",E69)))),1,0)</f>
        <v>0</v>
      </c>
      <c r="H69" s="8">
        <f>IF(OR(ISNUMBER(SEARCH("развит",E69)), ISNUMBER(SEARCH("модифика",E69)), ISNUMBER(SEARCH("интегра",E69)),  ISNUMBER(SEARCH("внедрен",E69)), ISNUMBER(SEARCH("расшир",E69)), ISNUMBER(SEARCH("адаптац",E69)),ISNUMBER(SEARCH("настрой",E69)), ISNUMBER(SEARCH("подключ",E69)),   (ISNUMBER(SEARCH("модерниз",E69)))),1,0)</f>
        <v>0</v>
      </c>
      <c r="I69" s="8">
        <f>IF(OR(ISNUMBER(SEARCH("сопрово",E69)), ISNUMBER(SEARCH("поддержк",E69)), ISNUMBER(SEARCH("эксплуат",E69)), ISNUMBER(SEARCH("обслужи",E69)), ISNUMBER(SEARCH("подготов",E69)), (ISNUMBER(SEARCH("обуче",E69)))),1,0)</f>
        <v>1</v>
      </c>
      <c r="J69" s="9">
        <f>SUM(G69:I69)</f>
        <v>1</v>
      </c>
      <c r="K69" s="11" t="s">
        <v>53</v>
      </c>
      <c r="L69" s="11" t="s">
        <v>52</v>
      </c>
      <c r="M69" s="30">
        <v>330000</v>
      </c>
      <c r="N69" s="26" t="s">
        <v>26</v>
      </c>
      <c r="O69" s="11">
        <v>330000</v>
      </c>
      <c r="P69" s="26" t="s">
        <v>184</v>
      </c>
      <c r="Q69" s="5" t="s">
        <v>127</v>
      </c>
      <c r="R69" s="11" t="s">
        <v>128</v>
      </c>
      <c r="S69" s="11" t="s">
        <v>91</v>
      </c>
      <c r="T69" s="11" t="s">
        <v>31</v>
      </c>
      <c r="U69" s="11" t="s">
        <v>32</v>
      </c>
      <c r="V69" s="11" t="s">
        <v>33</v>
      </c>
      <c r="W69" s="13">
        <v>1</v>
      </c>
      <c r="X69" s="32">
        <v>330000</v>
      </c>
      <c r="Y69" s="11" t="s">
        <v>34</v>
      </c>
      <c r="Z69" s="11" t="s">
        <v>92</v>
      </c>
      <c r="AA69" s="11" t="s">
        <v>36</v>
      </c>
      <c r="AB69" s="11" t="s">
        <v>37</v>
      </c>
      <c r="AC69" s="10">
        <v>3</v>
      </c>
    </row>
    <row r="70" spans="1:29" hidden="1" x14ac:dyDescent="0.25">
      <c r="A70" s="11">
        <v>69</v>
      </c>
      <c r="B70" s="20" t="s">
        <v>648</v>
      </c>
      <c r="C70" s="22">
        <v>2.0323054148190001E+18</v>
      </c>
      <c r="D70" s="12">
        <v>43521</v>
      </c>
      <c r="E70" s="11" t="s">
        <v>126</v>
      </c>
      <c r="F70" s="8">
        <f>IF(OR(ISNUMBER(SEARCH("террит",Q70)), ISNUMBER(SEARCH("ФОМС",E70)), ISNUMBER(SEARCH("ФОМС",Q70)), (ISNUMBER(SEARCH("страх",E70)))),1,0)</f>
        <v>0</v>
      </c>
      <c r="G70" s="8">
        <f>IF(OR(ISNUMBER(SEARCH("проектиро",E70)), ISNUMBER(SEARCH("разработка",E70)),  ISNUMBER(SEARCH("приобрет",E70)),  ISNUMBER(SEARCH("установк",E70)), ISNUMBER(SEARCH("постав",E70)),  (ISNUMBER(SEARCH("создани",E70)))),1,0)</f>
        <v>0</v>
      </c>
      <c r="H70" s="8">
        <f>IF(OR(ISNUMBER(SEARCH("развит",E70)), ISNUMBER(SEARCH("модифика",E70)), ISNUMBER(SEARCH("интегра",E70)),  ISNUMBER(SEARCH("внедрен",E70)), ISNUMBER(SEARCH("расшир",E70)), ISNUMBER(SEARCH("адаптац",E70)),ISNUMBER(SEARCH("настрой",E70)), ISNUMBER(SEARCH("подключ",E70)),   (ISNUMBER(SEARCH("модерниз",E70)))),1,0)</f>
        <v>0</v>
      </c>
      <c r="I70" s="8">
        <f>IF(OR(ISNUMBER(SEARCH("сопрово",E70)), ISNUMBER(SEARCH("поддержк",E70)), ISNUMBER(SEARCH("эксплуат",E70)), ISNUMBER(SEARCH("обслужи",E70)), ISNUMBER(SEARCH("подготов",E70)), (ISNUMBER(SEARCH("обуче",E70)))),1,0)</f>
        <v>1</v>
      </c>
      <c r="J70" s="9">
        <f>SUM(G70:I70)</f>
        <v>1</v>
      </c>
      <c r="K70" s="11" t="s">
        <v>53</v>
      </c>
      <c r="L70" s="11" t="s">
        <v>52</v>
      </c>
      <c r="M70" s="30">
        <v>330000</v>
      </c>
      <c r="N70" s="26" t="s">
        <v>26</v>
      </c>
      <c r="O70" s="11">
        <v>330000</v>
      </c>
      <c r="P70" s="26" t="s">
        <v>27</v>
      </c>
      <c r="Q70" s="5" t="s">
        <v>127</v>
      </c>
      <c r="R70" s="11" t="s">
        <v>128</v>
      </c>
      <c r="S70" s="11" t="s">
        <v>91</v>
      </c>
      <c r="T70" s="11" t="s">
        <v>111</v>
      </c>
      <c r="U70" s="11" t="s">
        <v>32</v>
      </c>
      <c r="V70" s="11" t="s">
        <v>33</v>
      </c>
      <c r="W70" s="13">
        <v>1</v>
      </c>
      <c r="X70" s="32">
        <v>330000</v>
      </c>
      <c r="Y70" s="11" t="s">
        <v>34</v>
      </c>
      <c r="Z70" s="11" t="s">
        <v>92</v>
      </c>
      <c r="AA70" s="11" t="s">
        <v>36</v>
      </c>
      <c r="AB70" s="11" t="s">
        <v>37</v>
      </c>
      <c r="AC70" s="10">
        <v>3</v>
      </c>
    </row>
    <row r="71" spans="1:29" hidden="1" x14ac:dyDescent="0.25">
      <c r="A71" s="11">
        <v>70</v>
      </c>
      <c r="B71" s="20" t="s">
        <v>648</v>
      </c>
      <c r="C71" s="22">
        <v>2.0323126674150001E+18</v>
      </c>
      <c r="D71" s="12">
        <v>42299</v>
      </c>
      <c r="E71" s="11" t="s">
        <v>449</v>
      </c>
      <c r="F71" s="8">
        <f>IF(OR(ISNUMBER(SEARCH("террит",Q71)), ISNUMBER(SEARCH("ФОМС",E71)), ISNUMBER(SEARCH("ФОМС",Q71)), (ISNUMBER(SEARCH("страх",E71)))),1,0)</f>
        <v>0</v>
      </c>
      <c r="G71" s="8">
        <f>IF(OR(ISNUMBER(SEARCH("проектиро",E71)), ISNUMBER(SEARCH("разработка",E71)),  ISNUMBER(SEARCH("приобрет",E71)),  ISNUMBER(SEARCH("установк",E71)), ISNUMBER(SEARCH("постав",E71)),  (ISNUMBER(SEARCH("создани",E71)))),1,0)</f>
        <v>0</v>
      </c>
      <c r="H71" s="8">
        <f>IF(OR(ISNUMBER(SEARCH("развит",E71)), ISNUMBER(SEARCH("модифика",E71)), ISNUMBER(SEARCH("интегра",E71)),  ISNUMBER(SEARCH("внедрен",E71)), ISNUMBER(SEARCH("расшир",E71)), ISNUMBER(SEARCH("адаптац",E71)),ISNUMBER(SEARCH("настрой",E71)), ISNUMBER(SEARCH("подключ",E71)),   (ISNUMBER(SEARCH("модерниз",E71)))),1,0)</f>
        <v>0</v>
      </c>
      <c r="I71" s="8">
        <f>IF(OR(ISNUMBER(SEARCH("сопрово",E71)), ISNUMBER(SEARCH("поддержк",E71)), ISNUMBER(SEARCH("эксплуат",E71)), ISNUMBER(SEARCH("обслужи",E71)), ISNUMBER(SEARCH("подготов",E71)), (ISNUMBER(SEARCH("обуче",E71)))),1,0)</f>
        <v>0</v>
      </c>
      <c r="J71" s="9">
        <f>SUM(G71:I71)</f>
        <v>0</v>
      </c>
      <c r="K71" s="11" t="s">
        <v>461</v>
      </c>
      <c r="L71" s="11" t="s">
        <v>462</v>
      </c>
      <c r="M71" s="30">
        <v>270000</v>
      </c>
      <c r="N71" s="26" t="s">
        <v>264</v>
      </c>
      <c r="O71" s="11">
        <v>270000</v>
      </c>
      <c r="P71" s="26" t="s">
        <v>184</v>
      </c>
      <c r="Q71" s="5" t="s">
        <v>463</v>
      </c>
      <c r="R71" s="11" t="s">
        <v>287</v>
      </c>
      <c r="S71" s="11" t="s">
        <v>91</v>
      </c>
      <c r="T71" s="11" t="s">
        <v>31</v>
      </c>
      <c r="U71" s="11" t="s">
        <v>32</v>
      </c>
      <c r="V71" s="11" t="s">
        <v>33</v>
      </c>
      <c r="W71" s="13">
        <v>1</v>
      </c>
      <c r="X71" s="32">
        <v>270000</v>
      </c>
      <c r="Y71" s="11" t="s">
        <v>34</v>
      </c>
      <c r="Z71" s="11" t="s">
        <v>92</v>
      </c>
      <c r="AA71" s="11" t="s">
        <v>36</v>
      </c>
      <c r="AB71" s="11" t="s">
        <v>37</v>
      </c>
      <c r="AC71" s="10">
        <v>3</v>
      </c>
    </row>
    <row r="72" spans="1:29" hidden="1" x14ac:dyDescent="0.25">
      <c r="A72" s="11">
        <v>71</v>
      </c>
      <c r="B72" s="20" t="s">
        <v>648</v>
      </c>
      <c r="C72" s="22">
        <v>2.032312667416E+18</v>
      </c>
      <c r="D72" s="12">
        <v>42367</v>
      </c>
      <c r="E72" s="11" t="s">
        <v>452</v>
      </c>
      <c r="F72" s="8">
        <f>IF(OR(ISNUMBER(SEARCH("террит",Q72)), ISNUMBER(SEARCH("ФОМС",E72)), ISNUMBER(SEARCH("ФОМС",Q72)), (ISNUMBER(SEARCH("страх",E72)))),1,0)</f>
        <v>0</v>
      </c>
      <c r="G72" s="8">
        <f>IF(OR(ISNUMBER(SEARCH("проектиро",E72)), ISNUMBER(SEARCH("разработка",E72)),  ISNUMBER(SEARCH("приобрет",E72)),  ISNUMBER(SEARCH("установк",E72)), ISNUMBER(SEARCH("постав",E72)),  (ISNUMBER(SEARCH("создани",E72)))),1,0)</f>
        <v>0</v>
      </c>
      <c r="H72" s="8">
        <f>IF(OR(ISNUMBER(SEARCH("развит",E72)), ISNUMBER(SEARCH("модифика",E72)), ISNUMBER(SEARCH("интегра",E72)),  ISNUMBER(SEARCH("внедрен",E72)), ISNUMBER(SEARCH("расшир",E72)), ISNUMBER(SEARCH("адаптац",E72)),ISNUMBER(SEARCH("настрой",E72)), ISNUMBER(SEARCH("подключ",E72)),   (ISNUMBER(SEARCH("модерниз",E72)))),1,0)</f>
        <v>1</v>
      </c>
      <c r="I72" s="8">
        <f>IF(OR(ISNUMBER(SEARCH("сопрово",E72)), ISNUMBER(SEARCH("поддержк",E72)), ISNUMBER(SEARCH("эксплуат",E72)), ISNUMBER(SEARCH("обслужи",E72)), ISNUMBER(SEARCH("подготов",E72)), (ISNUMBER(SEARCH("обуче",E72)))),1,0)</f>
        <v>0</v>
      </c>
      <c r="J72" s="9">
        <f>SUM(G72:I72)</f>
        <v>1</v>
      </c>
      <c r="K72" s="11" t="s">
        <v>45</v>
      </c>
      <c r="L72" s="11" t="s">
        <v>46</v>
      </c>
      <c r="M72" s="30">
        <v>100500</v>
      </c>
      <c r="N72" s="26" t="s">
        <v>264</v>
      </c>
      <c r="O72" s="11">
        <v>100500</v>
      </c>
      <c r="P72" s="26" t="s">
        <v>184</v>
      </c>
      <c r="Q72" s="5" t="s">
        <v>286</v>
      </c>
      <c r="R72" s="11" t="s">
        <v>287</v>
      </c>
      <c r="S72" s="11" t="s">
        <v>91</v>
      </c>
      <c r="T72" s="11" t="s">
        <v>31</v>
      </c>
      <c r="U72" s="11" t="s">
        <v>32</v>
      </c>
      <c r="V72" s="11" t="s">
        <v>33</v>
      </c>
      <c r="W72" s="13">
        <v>1</v>
      </c>
      <c r="X72" s="32">
        <v>100500</v>
      </c>
      <c r="Y72" s="11" t="s">
        <v>34</v>
      </c>
      <c r="Z72" s="11" t="s">
        <v>92</v>
      </c>
      <c r="AA72" s="11" t="s">
        <v>36</v>
      </c>
      <c r="AB72" s="11" t="s">
        <v>37</v>
      </c>
      <c r="AC72" s="10">
        <v>3</v>
      </c>
    </row>
    <row r="73" spans="1:29" hidden="1" x14ac:dyDescent="0.25">
      <c r="A73" s="11">
        <v>72</v>
      </c>
      <c r="B73" s="20" t="s">
        <v>648</v>
      </c>
      <c r="C73" s="22">
        <v>2.0323126674169999E+18</v>
      </c>
      <c r="D73" s="12">
        <v>42943</v>
      </c>
      <c r="E73" s="11" t="s">
        <v>285</v>
      </c>
      <c r="F73" s="8">
        <f>IF(OR(ISNUMBER(SEARCH("террит",Q73)), ISNUMBER(SEARCH("ФОМС",E73)), ISNUMBER(SEARCH("ФОМС",Q73)), (ISNUMBER(SEARCH("страх",E73)))),1,0)</f>
        <v>0</v>
      </c>
      <c r="G73" s="8">
        <f>IF(OR(ISNUMBER(SEARCH("проектиро",E73)), ISNUMBER(SEARCH("разработка",E73)),  ISNUMBER(SEARCH("приобрет",E73)),  ISNUMBER(SEARCH("установк",E73)), ISNUMBER(SEARCH("постав",E73)),  (ISNUMBER(SEARCH("создани",E73)))),1,0)</f>
        <v>0</v>
      </c>
      <c r="H73" s="8">
        <f>IF(OR(ISNUMBER(SEARCH("развит",E73)), ISNUMBER(SEARCH("модифика",E73)), ISNUMBER(SEARCH("интегра",E73)),  ISNUMBER(SEARCH("внедрен",E73)), ISNUMBER(SEARCH("расшир",E73)), ISNUMBER(SEARCH("адаптац",E73)),ISNUMBER(SEARCH("настрой",E73)), ISNUMBER(SEARCH("подключ",E73)),   (ISNUMBER(SEARCH("модерниз",E73)))),1,0)</f>
        <v>0</v>
      </c>
      <c r="I73" s="8">
        <f>IF(OR(ISNUMBER(SEARCH("сопрово",E73)), ISNUMBER(SEARCH("поддержк",E73)), ISNUMBER(SEARCH("эксплуат",E73)), ISNUMBER(SEARCH("обслужи",E73)), ISNUMBER(SEARCH("подготов",E73)), (ISNUMBER(SEARCH("обуче",E73)))),1,0)</f>
        <v>1</v>
      </c>
      <c r="J73" s="9">
        <f>SUM(G73:I73)</f>
        <v>1</v>
      </c>
      <c r="K73" s="11" t="s">
        <v>82</v>
      </c>
      <c r="L73" s="11" t="s">
        <v>76</v>
      </c>
      <c r="M73" s="30">
        <v>200000</v>
      </c>
      <c r="N73" s="26" t="s">
        <v>264</v>
      </c>
      <c r="O73" s="11">
        <v>200000</v>
      </c>
      <c r="P73" s="26" t="s">
        <v>184</v>
      </c>
      <c r="Q73" s="5" t="s">
        <v>286</v>
      </c>
      <c r="R73" s="11" t="s">
        <v>287</v>
      </c>
      <c r="S73" s="11" t="s">
        <v>91</v>
      </c>
      <c r="T73" s="11" t="s">
        <v>31</v>
      </c>
      <c r="U73" s="11" t="s">
        <v>32</v>
      </c>
      <c r="V73" s="11" t="s">
        <v>33</v>
      </c>
      <c r="W73" s="13">
        <v>1</v>
      </c>
      <c r="X73" s="32">
        <v>200000</v>
      </c>
      <c r="Y73" s="11" t="s">
        <v>34</v>
      </c>
      <c r="Z73" s="11" t="s">
        <v>92</v>
      </c>
      <c r="AA73" s="11" t="s">
        <v>36</v>
      </c>
      <c r="AB73" s="11" t="s">
        <v>37</v>
      </c>
      <c r="AC73" s="10">
        <v>3</v>
      </c>
    </row>
    <row r="74" spans="1:29" hidden="1" x14ac:dyDescent="0.25">
      <c r="A74" s="11">
        <v>73</v>
      </c>
      <c r="B74" s="20" t="s">
        <v>648</v>
      </c>
      <c r="C74" s="22">
        <v>2.060200194016E+18</v>
      </c>
      <c r="D74" s="12">
        <v>42494</v>
      </c>
      <c r="E74" s="11" t="s">
        <v>429</v>
      </c>
      <c r="F74" s="8">
        <f>IF(OR(ISNUMBER(SEARCH("террит",Q74)), ISNUMBER(SEARCH("ФОМС",E74)), ISNUMBER(SEARCH("ФОМС",Q74)), (ISNUMBER(SEARCH("страх",E74)))),1,0)</f>
        <v>0</v>
      </c>
      <c r="G74" s="8">
        <f>IF(OR(ISNUMBER(SEARCH("проектиро",E74)), ISNUMBER(SEARCH("разработка",E74)),  ISNUMBER(SEARCH("приобрет",E74)),  ISNUMBER(SEARCH("установк",E74)), ISNUMBER(SEARCH("постав",E74)),  (ISNUMBER(SEARCH("создани",E74)))),1,0)</f>
        <v>0</v>
      </c>
      <c r="H74" s="8">
        <f>IF(OR(ISNUMBER(SEARCH("развит",E74)), ISNUMBER(SEARCH("модифика",E74)), ISNUMBER(SEARCH("интегра",E74)),  ISNUMBER(SEARCH("внедрен",E74)), ISNUMBER(SEARCH("расшир",E74)), ISNUMBER(SEARCH("адаптац",E74)),ISNUMBER(SEARCH("настрой",E74)), ISNUMBER(SEARCH("подключ",E74)),   (ISNUMBER(SEARCH("модерниз",E74)))),1,0)</f>
        <v>0</v>
      </c>
      <c r="I74" s="8">
        <f>IF(OR(ISNUMBER(SEARCH("сопрово",E74)), ISNUMBER(SEARCH("поддержк",E74)), ISNUMBER(SEARCH("эксплуат",E74)), ISNUMBER(SEARCH("обслужи",E74)), ISNUMBER(SEARCH("подготов",E74)), (ISNUMBER(SEARCH("обуче",E74)))),1,0)</f>
        <v>1</v>
      </c>
      <c r="J74" s="9">
        <f>SUM(G74:I74)</f>
        <v>1</v>
      </c>
      <c r="K74" s="11" t="s">
        <v>376</v>
      </c>
      <c r="L74" s="11" t="s">
        <v>377</v>
      </c>
      <c r="M74" s="30">
        <v>192156</v>
      </c>
      <c r="N74" s="26" t="s">
        <v>329</v>
      </c>
      <c r="O74" s="11">
        <v>192156</v>
      </c>
      <c r="P74" s="26" t="s">
        <v>184</v>
      </c>
      <c r="Q74" s="5" t="s">
        <v>430</v>
      </c>
      <c r="R74" s="11" t="s">
        <v>431</v>
      </c>
      <c r="S74" s="11" t="s">
        <v>238</v>
      </c>
      <c r="T74" s="11" t="s">
        <v>31</v>
      </c>
      <c r="U74" s="11" t="s">
        <v>32</v>
      </c>
      <c r="V74" s="11" t="s">
        <v>33</v>
      </c>
      <c r="W74" s="13">
        <v>1</v>
      </c>
      <c r="X74" s="32">
        <v>192156</v>
      </c>
      <c r="Y74" s="11" t="s">
        <v>34</v>
      </c>
      <c r="Z74" s="11" t="s">
        <v>239</v>
      </c>
      <c r="AA74" s="11" t="s">
        <v>36</v>
      </c>
      <c r="AB74" s="11" t="s">
        <v>37</v>
      </c>
      <c r="AC74" s="10">
        <v>6</v>
      </c>
    </row>
    <row r="75" spans="1:29" x14ac:dyDescent="0.25">
      <c r="A75" s="11">
        <v>74</v>
      </c>
      <c r="B75" s="20" t="s">
        <v>648</v>
      </c>
      <c r="C75" s="22">
        <v>2.9204002683180001E+18</v>
      </c>
      <c r="D75" s="12">
        <v>43192</v>
      </c>
      <c r="E75" s="11" t="s">
        <v>46</v>
      </c>
      <c r="F75" s="8">
        <f>IF(OR(ISNUMBER(SEARCH("террит",Q75)), ISNUMBER(SEARCH("ФОМС",E75)), ISNUMBER(SEARCH("ФОМС",Q75)), (ISNUMBER(SEARCH("страх",E75)))),1,0)</f>
        <v>1</v>
      </c>
      <c r="G75" s="8">
        <f>IF(OR(ISNUMBER(SEARCH("проектиро",E75)), ISNUMBER(SEARCH("разработка",E75)),  ISNUMBER(SEARCH("приобрет",E75)),  ISNUMBER(SEARCH("установк",E75)), ISNUMBER(SEARCH("постав",E75)),  (ISNUMBER(SEARCH("создани",E75)))),1,0)</f>
        <v>1</v>
      </c>
      <c r="H75" s="8">
        <f>IF(OR(ISNUMBER(SEARCH("развит",E75)), ISNUMBER(SEARCH("модифика",E75)), ISNUMBER(SEARCH("интегра",E75)),  ISNUMBER(SEARCH("внедрен",E75)), ISNUMBER(SEARCH("расшир",E75)), ISNUMBER(SEARCH("адаптац",E75)),ISNUMBER(SEARCH("настрой",E75)), ISNUMBER(SEARCH("подключ",E75)),   (ISNUMBER(SEARCH("модерниз",E75)))),1,0)</f>
        <v>0</v>
      </c>
      <c r="I75" s="8">
        <f>IF(OR(ISNUMBER(SEARCH("сопрово",E75)), ISNUMBER(SEARCH("поддержк",E75)), ISNUMBER(SEARCH("эксплуат",E75)), ISNUMBER(SEARCH("обслужи",E75)), ISNUMBER(SEARCH("подготов",E75)), (ISNUMBER(SEARCH("обуче",E75)))),1,0)</f>
        <v>0</v>
      </c>
      <c r="J75" s="9">
        <f>SUM(G75:I75)</f>
        <v>1</v>
      </c>
      <c r="K75" s="11" t="s">
        <v>45</v>
      </c>
      <c r="L75" s="11" t="s">
        <v>46</v>
      </c>
      <c r="M75" s="30">
        <v>1640000</v>
      </c>
      <c r="N75" s="26" t="s">
        <v>26</v>
      </c>
      <c r="O75" s="11">
        <v>1640000</v>
      </c>
      <c r="P75" s="26" t="s">
        <v>184</v>
      </c>
      <c r="Q75" s="5" t="s">
        <v>122</v>
      </c>
      <c r="R75" s="11" t="s">
        <v>123</v>
      </c>
      <c r="S75" s="11" t="s">
        <v>124</v>
      </c>
      <c r="T75" s="11" t="s">
        <v>111</v>
      </c>
      <c r="U75" s="11" t="s">
        <v>32</v>
      </c>
      <c r="V75" s="11" t="s">
        <v>33</v>
      </c>
      <c r="W75" s="13">
        <v>1</v>
      </c>
      <c r="X75" s="32">
        <v>1640000</v>
      </c>
      <c r="Y75" s="11" t="s">
        <v>34</v>
      </c>
      <c r="Z75" s="11" t="s">
        <v>74</v>
      </c>
      <c r="AA75" s="11" t="s">
        <v>36</v>
      </c>
      <c r="AB75" s="11" t="s">
        <v>37</v>
      </c>
      <c r="AC75" s="10">
        <v>92</v>
      </c>
    </row>
    <row r="76" spans="1:29" hidden="1" x14ac:dyDescent="0.25">
      <c r="A76" s="11">
        <v>75</v>
      </c>
      <c r="B76" s="20" t="s">
        <v>648</v>
      </c>
      <c r="C76" s="22">
        <v>2.060201360016E+18</v>
      </c>
      <c r="D76" s="12">
        <v>42577</v>
      </c>
      <c r="E76" s="11" t="s">
        <v>381</v>
      </c>
      <c r="F76" s="8">
        <f>IF(OR(ISNUMBER(SEARCH("террит",Q76)), ISNUMBER(SEARCH("ФОМС",E76)), ISNUMBER(SEARCH("ФОМС",Q76)), (ISNUMBER(SEARCH("страх",E76)))),1,0)</f>
        <v>1</v>
      </c>
      <c r="G76" s="8">
        <f>IF(OR(ISNUMBER(SEARCH("проектиро",E76)), ISNUMBER(SEARCH("разработка",E76)),  ISNUMBER(SEARCH("приобрет",E76)),  ISNUMBER(SEARCH("установк",E76)), ISNUMBER(SEARCH("постав",E76)),  (ISNUMBER(SEARCH("создани",E76)))),1,0)</f>
        <v>0</v>
      </c>
      <c r="H76" s="8">
        <f>IF(OR(ISNUMBER(SEARCH("развит",E76)), ISNUMBER(SEARCH("модифика",E76)), ISNUMBER(SEARCH("интегра",E76)),  ISNUMBER(SEARCH("внедрен",E76)), ISNUMBER(SEARCH("расшир",E76)), ISNUMBER(SEARCH("адаптац",E76)),ISNUMBER(SEARCH("настрой",E76)), ISNUMBER(SEARCH("подключ",E76)),   (ISNUMBER(SEARCH("модерниз",E76)))),1,0)</f>
        <v>0</v>
      </c>
      <c r="I76" s="8">
        <f>IF(OR(ISNUMBER(SEARCH("сопрово",E76)), ISNUMBER(SEARCH("поддержк",E76)), ISNUMBER(SEARCH("эксплуат",E76)), ISNUMBER(SEARCH("обслужи",E76)), ISNUMBER(SEARCH("подготов",E76)), (ISNUMBER(SEARCH("обуче",E76)))),1,0)</f>
        <v>1</v>
      </c>
      <c r="J76" s="9">
        <f>SUM(G76:I76)</f>
        <v>1</v>
      </c>
      <c r="K76" s="11" t="s">
        <v>82</v>
      </c>
      <c r="L76" s="11" t="s">
        <v>76</v>
      </c>
      <c r="M76" s="30">
        <v>290000</v>
      </c>
      <c r="N76" s="26" t="s">
        <v>264</v>
      </c>
      <c r="O76" s="11">
        <v>290000</v>
      </c>
      <c r="P76" s="26" t="s">
        <v>184</v>
      </c>
      <c r="Q76" s="5" t="s">
        <v>236</v>
      </c>
      <c r="R76" s="11" t="s">
        <v>237</v>
      </c>
      <c r="S76" s="11" t="s">
        <v>238</v>
      </c>
      <c r="T76" s="11" t="s">
        <v>121</v>
      </c>
      <c r="U76" s="11" t="s">
        <v>32</v>
      </c>
      <c r="V76" s="11" t="s">
        <v>33</v>
      </c>
      <c r="W76" s="13">
        <v>1</v>
      </c>
      <c r="X76" s="32">
        <v>290000</v>
      </c>
      <c r="Y76" s="11" t="s">
        <v>34</v>
      </c>
      <c r="Z76" s="11" t="s">
        <v>239</v>
      </c>
      <c r="AA76" s="11" t="s">
        <v>36</v>
      </c>
      <c r="AB76" s="11" t="s">
        <v>37</v>
      </c>
      <c r="AC76" s="10">
        <v>6</v>
      </c>
    </row>
    <row r="77" spans="1:29" hidden="1" x14ac:dyDescent="0.25">
      <c r="A77" s="11">
        <v>76</v>
      </c>
      <c r="B77" s="20" t="s">
        <v>648</v>
      </c>
      <c r="C77" s="22">
        <v>2.0602013600169999E+18</v>
      </c>
      <c r="D77" s="12">
        <v>42821</v>
      </c>
      <c r="E77" s="11" t="s">
        <v>344</v>
      </c>
      <c r="F77" s="8">
        <f>IF(OR(ISNUMBER(SEARCH("террит",Q77)), ISNUMBER(SEARCH("ФОМС",E77)), ISNUMBER(SEARCH("ФОМС",Q77)), (ISNUMBER(SEARCH("страх",E77)))),1,0)</f>
        <v>1</v>
      </c>
      <c r="G77" s="8">
        <f>IF(OR(ISNUMBER(SEARCH("проектиро",E77)), ISNUMBER(SEARCH("разработка",E77)),  ISNUMBER(SEARCH("приобрет",E77)),  ISNUMBER(SEARCH("установк",E77)), ISNUMBER(SEARCH("постав",E77)),  (ISNUMBER(SEARCH("создани",E77)))),1,0)</f>
        <v>0</v>
      </c>
      <c r="H77" s="8">
        <f>IF(OR(ISNUMBER(SEARCH("развит",E77)), ISNUMBER(SEARCH("модифика",E77)), ISNUMBER(SEARCH("интегра",E77)),  ISNUMBER(SEARCH("внедрен",E77)), ISNUMBER(SEARCH("расшир",E77)), ISNUMBER(SEARCH("адаптац",E77)),ISNUMBER(SEARCH("настрой",E77)), ISNUMBER(SEARCH("подключ",E77)),   (ISNUMBER(SEARCH("модерниз",E77)))),1,0)</f>
        <v>0</v>
      </c>
      <c r="I77" s="8">
        <f>IF(OR(ISNUMBER(SEARCH("сопрово",E77)), ISNUMBER(SEARCH("поддержк",E77)), ISNUMBER(SEARCH("эксплуат",E77)), ISNUMBER(SEARCH("обслужи",E77)), ISNUMBER(SEARCH("подготов",E77)), (ISNUMBER(SEARCH("обуче",E77)))),1,0)</f>
        <v>1</v>
      </c>
      <c r="J77" s="9">
        <f>SUM(G77:I77)</f>
        <v>1</v>
      </c>
      <c r="K77" s="11" t="s">
        <v>82</v>
      </c>
      <c r="L77" s="11" t="s">
        <v>76</v>
      </c>
      <c r="M77" s="30">
        <v>585000</v>
      </c>
      <c r="N77" s="26" t="s">
        <v>264</v>
      </c>
      <c r="O77" s="11">
        <v>585000</v>
      </c>
      <c r="P77" s="26" t="s">
        <v>184</v>
      </c>
      <c r="Q77" s="5" t="s">
        <v>236</v>
      </c>
      <c r="R77" s="11" t="s">
        <v>237</v>
      </c>
      <c r="S77" s="11" t="s">
        <v>238</v>
      </c>
      <c r="T77" s="11" t="s">
        <v>121</v>
      </c>
      <c r="U77" s="11" t="s">
        <v>32</v>
      </c>
      <c r="V77" s="11" t="s">
        <v>33</v>
      </c>
      <c r="W77" s="13">
        <v>1</v>
      </c>
      <c r="X77" s="32">
        <v>585000</v>
      </c>
      <c r="Y77" s="11" t="s">
        <v>34</v>
      </c>
      <c r="Z77" s="11" t="s">
        <v>239</v>
      </c>
      <c r="AA77" s="11" t="s">
        <v>36</v>
      </c>
      <c r="AB77" s="11" t="s">
        <v>37</v>
      </c>
      <c r="AC77" s="10">
        <v>6</v>
      </c>
    </row>
    <row r="78" spans="1:29" hidden="1" x14ac:dyDescent="0.25">
      <c r="A78" s="11">
        <v>77</v>
      </c>
      <c r="B78" s="20" t="s">
        <v>648</v>
      </c>
      <c r="C78" s="22">
        <v>2.0602013600179999E+18</v>
      </c>
      <c r="D78" s="12">
        <v>43158</v>
      </c>
      <c r="E78" s="11" t="s">
        <v>235</v>
      </c>
      <c r="F78" s="8">
        <f>IF(OR(ISNUMBER(SEARCH("террит",Q78)), ISNUMBER(SEARCH("ФОМС",E78)), ISNUMBER(SEARCH("ФОМС",Q78)), (ISNUMBER(SEARCH("страх",E78)))),1,0)</f>
        <v>1</v>
      </c>
      <c r="G78" s="8">
        <f>IF(OR(ISNUMBER(SEARCH("проектиро",E78)), ISNUMBER(SEARCH("разработка",E78)),  ISNUMBER(SEARCH("приобрет",E78)),  ISNUMBER(SEARCH("установк",E78)), ISNUMBER(SEARCH("постав",E78)),  (ISNUMBER(SEARCH("создани",E78)))),1,0)</f>
        <v>0</v>
      </c>
      <c r="H78" s="8">
        <f>IF(OR(ISNUMBER(SEARCH("развит",E78)), ISNUMBER(SEARCH("модифика",E78)), ISNUMBER(SEARCH("интегра",E78)),  ISNUMBER(SEARCH("внедрен",E78)), ISNUMBER(SEARCH("расшир",E78)), ISNUMBER(SEARCH("адаптац",E78)),ISNUMBER(SEARCH("настрой",E78)), ISNUMBER(SEARCH("подключ",E78)),   (ISNUMBER(SEARCH("модерниз",E78)))),1,0)</f>
        <v>0</v>
      </c>
      <c r="I78" s="8">
        <f>IF(OR(ISNUMBER(SEARCH("сопрово",E78)), ISNUMBER(SEARCH("поддержк",E78)), ISNUMBER(SEARCH("эксплуат",E78)), ISNUMBER(SEARCH("обслужи",E78)), ISNUMBER(SEARCH("подготов",E78)), (ISNUMBER(SEARCH("обуче",E78)))),1,0)</f>
        <v>1</v>
      </c>
      <c r="J78" s="9">
        <f>SUM(G78:I78)</f>
        <v>1</v>
      </c>
      <c r="K78" s="11" t="s">
        <v>82</v>
      </c>
      <c r="L78" s="11" t="s">
        <v>76</v>
      </c>
      <c r="M78" s="30">
        <v>585000</v>
      </c>
      <c r="N78" s="26" t="s">
        <v>39</v>
      </c>
      <c r="O78" s="11">
        <v>585000</v>
      </c>
      <c r="P78" s="26" t="s">
        <v>27</v>
      </c>
      <c r="Q78" s="5" t="s">
        <v>236</v>
      </c>
      <c r="R78" s="11" t="s">
        <v>237</v>
      </c>
      <c r="S78" s="11" t="s">
        <v>238</v>
      </c>
      <c r="T78" s="11" t="s">
        <v>31</v>
      </c>
      <c r="U78" s="11" t="s">
        <v>32</v>
      </c>
      <c r="V78" s="11" t="s">
        <v>33</v>
      </c>
      <c r="W78" s="13">
        <v>1</v>
      </c>
      <c r="X78" s="32">
        <v>585000</v>
      </c>
      <c r="Y78" s="11" t="s">
        <v>34</v>
      </c>
      <c r="Z78" s="11" t="s">
        <v>239</v>
      </c>
      <c r="AA78" s="11" t="s">
        <v>36</v>
      </c>
      <c r="AB78" s="11" t="s">
        <v>37</v>
      </c>
      <c r="AC78" s="10">
        <v>6</v>
      </c>
    </row>
    <row r="79" spans="1:29" hidden="1" x14ac:dyDescent="0.25">
      <c r="A79" s="11">
        <v>78</v>
      </c>
      <c r="B79" s="20" t="s">
        <v>648</v>
      </c>
      <c r="C79" s="22">
        <v>2.060300532016E+18</v>
      </c>
      <c r="D79" s="12">
        <v>42580</v>
      </c>
      <c r="E79" s="11" t="s">
        <v>375</v>
      </c>
      <c r="F79" s="8">
        <f>IF(OR(ISNUMBER(SEARCH("террит",Q79)), ISNUMBER(SEARCH("ФОМС",E79)), ISNUMBER(SEARCH("ФОМС",Q79)), (ISNUMBER(SEARCH("страх",E79)))),1,0)</f>
        <v>0</v>
      </c>
      <c r="G79" s="8">
        <f>IF(OR(ISNUMBER(SEARCH("проектиро",E79)), ISNUMBER(SEARCH("разработка",E79)),  ISNUMBER(SEARCH("приобрет",E79)),  ISNUMBER(SEARCH("установк",E79)), ISNUMBER(SEARCH("постав",E79)),  (ISNUMBER(SEARCH("создани",E79)))),1,0)</f>
        <v>0</v>
      </c>
      <c r="H79" s="8">
        <f>IF(OR(ISNUMBER(SEARCH("развит",E79)), ISNUMBER(SEARCH("модифика",E79)), ISNUMBER(SEARCH("интегра",E79)),  ISNUMBER(SEARCH("внедрен",E79)), ISNUMBER(SEARCH("расшир",E79)), ISNUMBER(SEARCH("адаптац",E79)),ISNUMBER(SEARCH("настрой",E79)), ISNUMBER(SEARCH("подключ",E79)),   (ISNUMBER(SEARCH("модерниз",E79)))),1,0)</f>
        <v>0</v>
      </c>
      <c r="I79" s="8">
        <f>IF(OR(ISNUMBER(SEARCH("сопрово",E79)), ISNUMBER(SEARCH("поддержк",E79)), ISNUMBER(SEARCH("эксплуат",E79)), ISNUMBER(SEARCH("обслужи",E79)), ISNUMBER(SEARCH("подготов",E79)), (ISNUMBER(SEARCH("обуче",E79)))),1,0)</f>
        <v>1</v>
      </c>
      <c r="J79" s="9">
        <f>SUM(G79:I79)</f>
        <v>1</v>
      </c>
      <c r="K79" s="11" t="s">
        <v>376</v>
      </c>
      <c r="L79" s="11" t="s">
        <v>377</v>
      </c>
      <c r="M79" s="30">
        <v>278400</v>
      </c>
      <c r="N79" s="26" t="s">
        <v>264</v>
      </c>
      <c r="O79" s="11">
        <v>278400</v>
      </c>
      <c r="P79" s="26" t="s">
        <v>184</v>
      </c>
      <c r="Q79" s="5" t="s">
        <v>378</v>
      </c>
      <c r="R79" s="11" t="s">
        <v>379</v>
      </c>
      <c r="S79" s="11" t="s">
        <v>380</v>
      </c>
      <c r="T79" s="11" t="s">
        <v>31</v>
      </c>
      <c r="U79" s="11" t="s">
        <v>32</v>
      </c>
      <c r="V79" s="11" t="s">
        <v>33</v>
      </c>
      <c r="W79" s="13">
        <v>1</v>
      </c>
      <c r="X79" s="32">
        <v>278400</v>
      </c>
      <c r="Y79" s="11" t="s">
        <v>34</v>
      </c>
      <c r="Z79" s="11" t="s">
        <v>239</v>
      </c>
      <c r="AA79" s="11" t="s">
        <v>36</v>
      </c>
      <c r="AB79" s="11" t="s">
        <v>37</v>
      </c>
      <c r="AC79" s="10">
        <v>6</v>
      </c>
    </row>
    <row r="80" spans="1:29" hidden="1" x14ac:dyDescent="0.25">
      <c r="A80" s="11">
        <v>79</v>
      </c>
      <c r="B80" s="20" t="s">
        <v>648</v>
      </c>
      <c r="C80" s="22">
        <v>2.060600625816E+18</v>
      </c>
      <c r="D80" s="12">
        <v>42453</v>
      </c>
      <c r="E80" s="11" t="s">
        <v>443</v>
      </c>
      <c r="F80" s="8">
        <f>IF(OR(ISNUMBER(SEARCH("террит",Q80)), ISNUMBER(SEARCH("ФОМС",E80)), ISNUMBER(SEARCH("ФОМС",Q80)), (ISNUMBER(SEARCH("страх",E80)))),1,0)</f>
        <v>0</v>
      </c>
      <c r="G80" s="8">
        <f>IF(OR(ISNUMBER(SEARCH("проектиро",E80)), ISNUMBER(SEARCH("разработка",E80)),  ISNUMBER(SEARCH("приобрет",E80)),  ISNUMBER(SEARCH("установк",E80)), ISNUMBER(SEARCH("постав",E80)),  (ISNUMBER(SEARCH("создани",E80)))),1,0)</f>
        <v>0</v>
      </c>
      <c r="H80" s="8">
        <f>IF(OR(ISNUMBER(SEARCH("развит",E80)), ISNUMBER(SEARCH("модифика",E80)), ISNUMBER(SEARCH("интегра",E80)),  ISNUMBER(SEARCH("внедрен",E80)), ISNUMBER(SEARCH("расшир",E80)), ISNUMBER(SEARCH("адаптац",E80)),ISNUMBER(SEARCH("настрой",E80)), ISNUMBER(SEARCH("подключ",E80)),   (ISNUMBER(SEARCH("модерниз",E80)))),1,0)</f>
        <v>0</v>
      </c>
      <c r="I80" s="8">
        <f>IF(OR(ISNUMBER(SEARCH("сопрово",E80)), ISNUMBER(SEARCH("поддержк",E80)), ISNUMBER(SEARCH("эксплуат",E80)), ISNUMBER(SEARCH("обслужи",E80)), ISNUMBER(SEARCH("подготов",E80)), (ISNUMBER(SEARCH("обуче",E80)))),1,0)</f>
        <v>1</v>
      </c>
      <c r="J80" s="9">
        <f>SUM(G80:I80)</f>
        <v>1</v>
      </c>
      <c r="K80" s="11" t="s">
        <v>142</v>
      </c>
      <c r="L80" s="11" t="s">
        <v>143</v>
      </c>
      <c r="M80" s="30">
        <v>204156</v>
      </c>
      <c r="N80" s="26" t="s">
        <v>329</v>
      </c>
      <c r="O80" s="11">
        <v>204156</v>
      </c>
      <c r="P80" s="26" t="s">
        <v>184</v>
      </c>
      <c r="Q80" s="5" t="s">
        <v>444</v>
      </c>
      <c r="R80" s="11" t="s">
        <v>445</v>
      </c>
      <c r="S80" s="11" t="s">
        <v>238</v>
      </c>
      <c r="T80" s="11" t="s">
        <v>121</v>
      </c>
      <c r="U80" s="11" t="s">
        <v>32</v>
      </c>
      <c r="V80" s="11" t="s">
        <v>33</v>
      </c>
      <c r="W80" s="13">
        <v>1</v>
      </c>
      <c r="X80" s="32">
        <v>204156</v>
      </c>
      <c r="Y80" s="11" t="s">
        <v>34</v>
      </c>
      <c r="Z80" s="11" t="s">
        <v>239</v>
      </c>
      <c r="AA80" s="11" t="s">
        <v>36</v>
      </c>
      <c r="AB80" s="11" t="s">
        <v>37</v>
      </c>
      <c r="AC80" s="10">
        <v>6</v>
      </c>
    </row>
    <row r="81" spans="1:29" hidden="1" x14ac:dyDescent="0.25">
      <c r="A81" s="11">
        <v>80</v>
      </c>
      <c r="B81" s="20" t="s">
        <v>648</v>
      </c>
      <c r="C81" s="22">
        <v>2.060600626516E+18</v>
      </c>
      <c r="D81" s="12">
        <v>42478</v>
      </c>
      <c r="E81" s="11" t="s">
        <v>434</v>
      </c>
      <c r="F81" s="8">
        <f>IF(OR(ISNUMBER(SEARCH("террит",Q81)), ISNUMBER(SEARCH("ФОМС",E81)), ISNUMBER(SEARCH("ФОМС",Q81)), (ISNUMBER(SEARCH("страх",E81)))),1,0)</f>
        <v>0</v>
      </c>
      <c r="G81" s="8">
        <f>IF(OR(ISNUMBER(SEARCH("проектиро",E81)), ISNUMBER(SEARCH("разработка",E81)),  ISNUMBER(SEARCH("приобрет",E81)),  ISNUMBER(SEARCH("установк",E81)), ISNUMBER(SEARCH("постав",E81)),  (ISNUMBER(SEARCH("создани",E81)))),1,0)</f>
        <v>0</v>
      </c>
      <c r="H81" s="8">
        <f>IF(OR(ISNUMBER(SEARCH("развит",E81)), ISNUMBER(SEARCH("модифика",E81)), ISNUMBER(SEARCH("интегра",E81)),  ISNUMBER(SEARCH("внедрен",E81)), ISNUMBER(SEARCH("расшир",E81)), ISNUMBER(SEARCH("адаптац",E81)),ISNUMBER(SEARCH("настрой",E81)), ISNUMBER(SEARCH("подключ",E81)),   (ISNUMBER(SEARCH("модерниз",E81)))),1,0)</f>
        <v>0</v>
      </c>
      <c r="I81" s="8">
        <f>IF(OR(ISNUMBER(SEARCH("сопрово",E81)), ISNUMBER(SEARCH("поддержк",E81)), ISNUMBER(SEARCH("эксплуат",E81)), ISNUMBER(SEARCH("обслужи",E81)), ISNUMBER(SEARCH("подготов",E81)), (ISNUMBER(SEARCH("обуче",E81)))),1,0)</f>
        <v>1</v>
      </c>
      <c r="J81" s="9">
        <f>SUM(G81:I81)</f>
        <v>1</v>
      </c>
      <c r="K81" s="11" t="s">
        <v>142</v>
      </c>
      <c r="L81" s="11" t="s">
        <v>143</v>
      </c>
      <c r="M81" s="30">
        <v>219600</v>
      </c>
      <c r="N81" s="26" t="s">
        <v>329</v>
      </c>
      <c r="O81" s="11">
        <v>219600</v>
      </c>
      <c r="P81" s="26" t="s">
        <v>184</v>
      </c>
      <c r="Q81" s="5" t="s">
        <v>435</v>
      </c>
      <c r="R81" s="11" t="s">
        <v>436</v>
      </c>
      <c r="S81" s="11" t="s">
        <v>238</v>
      </c>
      <c r="T81" s="11" t="s">
        <v>31</v>
      </c>
      <c r="U81" s="11" t="s">
        <v>32</v>
      </c>
      <c r="V81" s="11" t="s">
        <v>33</v>
      </c>
      <c r="W81" s="13">
        <v>1</v>
      </c>
      <c r="X81" s="32">
        <v>219600</v>
      </c>
      <c r="Y81" s="11" t="s">
        <v>34</v>
      </c>
      <c r="Z81" s="11" t="s">
        <v>239</v>
      </c>
      <c r="AA81" s="11" t="s">
        <v>36</v>
      </c>
      <c r="AB81" s="11" t="s">
        <v>37</v>
      </c>
      <c r="AC81" s="10">
        <v>6</v>
      </c>
    </row>
    <row r="82" spans="1:29" hidden="1" x14ac:dyDescent="0.25">
      <c r="A82" s="11">
        <v>81</v>
      </c>
      <c r="B82" s="20" t="s">
        <v>648</v>
      </c>
      <c r="C82" s="22">
        <v>2.060700033016E+18</v>
      </c>
      <c r="D82" s="12">
        <v>42500</v>
      </c>
      <c r="E82" s="11" t="s">
        <v>422</v>
      </c>
      <c r="F82" s="8">
        <f>IF(OR(ISNUMBER(SEARCH("террит",Q82)), ISNUMBER(SEARCH("ФОМС",E82)), ISNUMBER(SEARCH("ФОМС",Q82)), (ISNUMBER(SEARCH("страх",E82)))),1,0)</f>
        <v>0</v>
      </c>
      <c r="G82" s="8">
        <f>IF(OR(ISNUMBER(SEARCH("проектиро",E82)), ISNUMBER(SEARCH("разработка",E82)),  ISNUMBER(SEARCH("приобрет",E82)),  ISNUMBER(SEARCH("установк",E82)), ISNUMBER(SEARCH("постав",E82)),  (ISNUMBER(SEARCH("создани",E82)))),1,0)</f>
        <v>0</v>
      </c>
      <c r="H82" s="8">
        <f>IF(OR(ISNUMBER(SEARCH("развит",E82)), ISNUMBER(SEARCH("модифика",E82)), ISNUMBER(SEARCH("интегра",E82)),  ISNUMBER(SEARCH("внедрен",E82)), ISNUMBER(SEARCH("расшир",E82)), ISNUMBER(SEARCH("адаптац",E82)),ISNUMBER(SEARCH("настрой",E82)), ISNUMBER(SEARCH("подключ",E82)),   (ISNUMBER(SEARCH("модерниз",E82)))),1,0)</f>
        <v>0</v>
      </c>
      <c r="I82" s="8">
        <f>IF(OR(ISNUMBER(SEARCH("сопрово",E82)), ISNUMBER(SEARCH("поддержк",E82)), ISNUMBER(SEARCH("эксплуат",E82)), ISNUMBER(SEARCH("обслужи",E82)), ISNUMBER(SEARCH("подготов",E82)), (ISNUMBER(SEARCH("обуче",E82)))),1,0)</f>
        <v>1</v>
      </c>
      <c r="J82" s="9">
        <f>SUM(G82:I82)</f>
        <v>1</v>
      </c>
      <c r="K82" s="11" t="s">
        <v>82</v>
      </c>
      <c r="L82" s="11" t="s">
        <v>76</v>
      </c>
      <c r="M82" s="30">
        <v>219600</v>
      </c>
      <c r="N82" s="26" t="s">
        <v>329</v>
      </c>
      <c r="O82" s="11">
        <v>219600</v>
      </c>
      <c r="P82" s="26" t="s">
        <v>184</v>
      </c>
      <c r="Q82" s="5" t="s">
        <v>423</v>
      </c>
      <c r="R82" s="11" t="s">
        <v>424</v>
      </c>
      <c r="S82" s="11" t="s">
        <v>425</v>
      </c>
      <c r="T82" s="11" t="s">
        <v>31</v>
      </c>
      <c r="U82" s="11" t="s">
        <v>32</v>
      </c>
      <c r="V82" s="11" t="s">
        <v>33</v>
      </c>
      <c r="W82" s="13">
        <v>1</v>
      </c>
      <c r="X82" s="32">
        <v>219600</v>
      </c>
      <c r="Y82" s="11" t="s">
        <v>34</v>
      </c>
      <c r="Z82" s="11" t="s">
        <v>239</v>
      </c>
      <c r="AA82" s="11" t="s">
        <v>36</v>
      </c>
      <c r="AB82" s="11" t="s">
        <v>37</v>
      </c>
      <c r="AC82" s="10">
        <v>6</v>
      </c>
    </row>
    <row r="83" spans="1:29" hidden="1" x14ac:dyDescent="0.25">
      <c r="A83" s="11">
        <v>82</v>
      </c>
      <c r="B83" s="20" t="s">
        <v>648</v>
      </c>
      <c r="C83" s="22">
        <v>2.1001040054150001E+18</v>
      </c>
      <c r="D83" s="12">
        <v>42079</v>
      </c>
      <c r="E83" s="11" t="s">
        <v>487</v>
      </c>
      <c r="F83" s="8">
        <f>IF(OR(ISNUMBER(SEARCH("террит",Q83)), ISNUMBER(SEARCH("ФОМС",E83)), ISNUMBER(SEARCH("ФОМС",Q83)), (ISNUMBER(SEARCH("страх",E83)))),1,0)</f>
        <v>1</v>
      </c>
      <c r="G83" s="8">
        <f>IF(OR(ISNUMBER(SEARCH("проектиро",E83)), ISNUMBER(SEARCH("разработка",E83)),  ISNUMBER(SEARCH("приобрет",E83)),  ISNUMBER(SEARCH("установк",E83)), ISNUMBER(SEARCH("постав",E83)),  (ISNUMBER(SEARCH("создани",E83)))),1,0)</f>
        <v>0</v>
      </c>
      <c r="H83" s="8">
        <f>IF(OR(ISNUMBER(SEARCH("развит",E83)), ISNUMBER(SEARCH("модифика",E83)), ISNUMBER(SEARCH("интегра",E83)),  ISNUMBER(SEARCH("внедрен",E83)), ISNUMBER(SEARCH("расшир",E83)), ISNUMBER(SEARCH("адаптац",E83)),ISNUMBER(SEARCH("настрой",E83)), ISNUMBER(SEARCH("подключ",E83)),   (ISNUMBER(SEARCH("модерниз",E83)))),1,0)</f>
        <v>0</v>
      </c>
      <c r="I83" s="8">
        <f>IF(OR(ISNUMBER(SEARCH("сопрово",E83)), ISNUMBER(SEARCH("поддержк",E83)), ISNUMBER(SEARCH("эксплуат",E83)), ISNUMBER(SEARCH("обслужи",E83)), ISNUMBER(SEARCH("подготов",E83)), (ISNUMBER(SEARCH("обуче",E83)))),1,0)</f>
        <v>1</v>
      </c>
      <c r="J83" s="9">
        <f>SUM(G83:I83)</f>
        <v>1</v>
      </c>
      <c r="K83" s="11" t="s">
        <v>456</v>
      </c>
      <c r="L83" s="11" t="s">
        <v>457</v>
      </c>
      <c r="M83" s="30">
        <v>495000</v>
      </c>
      <c r="N83" s="26" t="s">
        <v>264</v>
      </c>
      <c r="O83" s="11">
        <v>495000</v>
      </c>
      <c r="P83" s="26" t="s">
        <v>184</v>
      </c>
      <c r="Q83" s="5" t="s">
        <v>28</v>
      </c>
      <c r="R83" s="11" t="s">
        <v>29</v>
      </c>
      <c r="S83" s="11" t="s">
        <v>30</v>
      </c>
      <c r="T83" s="11" t="s">
        <v>219</v>
      </c>
      <c r="U83" s="11" t="s">
        <v>32</v>
      </c>
      <c r="V83" s="11" t="s">
        <v>485</v>
      </c>
      <c r="W83" s="13">
        <v>1</v>
      </c>
      <c r="X83" s="32">
        <v>495000</v>
      </c>
      <c r="Y83" s="11" t="s">
        <v>34</v>
      </c>
      <c r="Z83" s="11" t="s">
        <v>35</v>
      </c>
      <c r="AA83" s="11" t="s">
        <v>36</v>
      </c>
      <c r="AB83" s="11" t="s">
        <v>37</v>
      </c>
      <c r="AC83" s="10">
        <v>10</v>
      </c>
    </row>
    <row r="84" spans="1:29" hidden="1" x14ac:dyDescent="0.25">
      <c r="A84" s="11">
        <v>83</v>
      </c>
      <c r="B84" s="20" t="s">
        <v>648</v>
      </c>
      <c r="C84" s="22">
        <v>2.100104005416E+18</v>
      </c>
      <c r="D84" s="12">
        <v>42429</v>
      </c>
      <c r="E84" s="11" t="s">
        <v>446</v>
      </c>
      <c r="F84" s="8">
        <f>IF(OR(ISNUMBER(SEARCH("террит",Q84)), ISNUMBER(SEARCH("ФОМС",E84)), ISNUMBER(SEARCH("ФОМС",Q84)), (ISNUMBER(SEARCH("страх",E84)))),1,0)</f>
        <v>1</v>
      </c>
      <c r="G84" s="8">
        <f>IF(OR(ISNUMBER(SEARCH("проектиро",E84)), ISNUMBER(SEARCH("разработка",E84)),  ISNUMBER(SEARCH("приобрет",E84)),  ISNUMBER(SEARCH("установк",E84)), ISNUMBER(SEARCH("постав",E84)),  (ISNUMBER(SEARCH("создани",E84)))),1,0)</f>
        <v>0</v>
      </c>
      <c r="H84" s="8">
        <f>IF(OR(ISNUMBER(SEARCH("развит",E84)), ISNUMBER(SEARCH("модифика",E84)), ISNUMBER(SEARCH("интегра",E84)),  ISNUMBER(SEARCH("внедрен",E84)), ISNUMBER(SEARCH("расшир",E84)), ISNUMBER(SEARCH("адаптац",E84)),ISNUMBER(SEARCH("настрой",E84)), ISNUMBER(SEARCH("подключ",E84)),   (ISNUMBER(SEARCH("модерниз",E84)))),1,0)</f>
        <v>0</v>
      </c>
      <c r="I84" s="8">
        <f>IF(OR(ISNUMBER(SEARCH("сопрово",E84)), ISNUMBER(SEARCH("поддержк",E84)), ISNUMBER(SEARCH("эксплуат",E84)), ISNUMBER(SEARCH("обслужи",E84)), ISNUMBER(SEARCH("подготов",E84)), (ISNUMBER(SEARCH("обуче",E84)))),1,0)</f>
        <v>1</v>
      </c>
      <c r="J84" s="9">
        <f>SUM(G84:I84)</f>
        <v>1</v>
      </c>
      <c r="K84" s="11" t="s">
        <v>159</v>
      </c>
      <c r="L84" s="11" t="s">
        <v>160</v>
      </c>
      <c r="M84" s="30">
        <v>495000</v>
      </c>
      <c r="N84" s="26" t="s">
        <v>264</v>
      </c>
      <c r="O84" s="11">
        <v>495000</v>
      </c>
      <c r="P84" s="26" t="s">
        <v>184</v>
      </c>
      <c r="Q84" s="5" t="s">
        <v>28</v>
      </c>
      <c r="R84" s="11" t="s">
        <v>29</v>
      </c>
      <c r="S84" s="11" t="s">
        <v>30</v>
      </c>
      <c r="T84" s="11" t="s">
        <v>31</v>
      </c>
      <c r="U84" s="11" t="s">
        <v>32</v>
      </c>
      <c r="V84" s="11" t="s">
        <v>33</v>
      </c>
      <c r="W84" s="13">
        <v>1</v>
      </c>
      <c r="X84" s="32">
        <v>495000</v>
      </c>
      <c r="Y84" s="11" t="s">
        <v>34</v>
      </c>
      <c r="Z84" s="11" t="s">
        <v>35</v>
      </c>
      <c r="AA84" s="11" t="s">
        <v>36</v>
      </c>
      <c r="AB84" s="11" t="s">
        <v>37</v>
      </c>
      <c r="AC84" s="10">
        <v>10</v>
      </c>
    </row>
    <row r="85" spans="1:29" hidden="1" x14ac:dyDescent="0.25">
      <c r="A85" s="11">
        <v>84</v>
      </c>
      <c r="B85" s="20" t="s">
        <v>648</v>
      </c>
      <c r="C85" s="22">
        <v>2.1001040054169999E+18</v>
      </c>
      <c r="D85" s="12">
        <v>42816</v>
      </c>
      <c r="E85" s="11" t="s">
        <v>350</v>
      </c>
      <c r="F85" s="8">
        <f>IF(OR(ISNUMBER(SEARCH("террит",Q85)), ISNUMBER(SEARCH("ФОМС",E85)), ISNUMBER(SEARCH("ФОМС",Q85)), (ISNUMBER(SEARCH("страх",E85)))),1,0)</f>
        <v>1</v>
      </c>
      <c r="G85" s="8">
        <f>IF(OR(ISNUMBER(SEARCH("проектиро",E85)), ISNUMBER(SEARCH("разработка",E85)),  ISNUMBER(SEARCH("приобрет",E85)),  ISNUMBER(SEARCH("установк",E85)), ISNUMBER(SEARCH("постав",E85)),  (ISNUMBER(SEARCH("создани",E85)))),1,0)</f>
        <v>0</v>
      </c>
      <c r="H85" s="8">
        <f>IF(OR(ISNUMBER(SEARCH("развит",E85)), ISNUMBER(SEARCH("модифика",E85)), ISNUMBER(SEARCH("интегра",E85)),  ISNUMBER(SEARCH("внедрен",E85)), ISNUMBER(SEARCH("расшир",E85)), ISNUMBER(SEARCH("адаптац",E85)),ISNUMBER(SEARCH("настрой",E85)), ISNUMBER(SEARCH("подключ",E85)),   (ISNUMBER(SEARCH("модерниз",E85)))),1,0)</f>
        <v>0</v>
      </c>
      <c r="I85" s="8">
        <f>IF(OR(ISNUMBER(SEARCH("сопрово",E85)), ISNUMBER(SEARCH("поддержк",E85)), ISNUMBER(SEARCH("эксплуат",E85)), ISNUMBER(SEARCH("обслужи",E85)), ISNUMBER(SEARCH("подготов",E85)), (ISNUMBER(SEARCH("обуче",E85)))),1,0)</f>
        <v>1</v>
      </c>
      <c r="J85" s="9">
        <f>SUM(G85:I85)</f>
        <v>1</v>
      </c>
      <c r="K85" s="11" t="s">
        <v>159</v>
      </c>
      <c r="L85" s="11" t="s">
        <v>160</v>
      </c>
      <c r="M85" s="30">
        <v>570000</v>
      </c>
      <c r="N85" s="26" t="s">
        <v>264</v>
      </c>
      <c r="O85" s="11">
        <v>570000</v>
      </c>
      <c r="P85" s="26" t="s">
        <v>184</v>
      </c>
      <c r="Q85" s="5" t="s">
        <v>28</v>
      </c>
      <c r="R85" s="11" t="s">
        <v>29</v>
      </c>
      <c r="S85" s="11" t="s">
        <v>30</v>
      </c>
      <c r="T85" s="11" t="s">
        <v>31</v>
      </c>
      <c r="U85" s="11" t="s">
        <v>32</v>
      </c>
      <c r="V85" s="11" t="s">
        <v>33</v>
      </c>
      <c r="W85" s="13">
        <v>1</v>
      </c>
      <c r="X85" s="32">
        <v>570000</v>
      </c>
      <c r="Y85" s="11" t="s">
        <v>34</v>
      </c>
      <c r="Z85" s="11" t="s">
        <v>35</v>
      </c>
      <c r="AA85" s="11" t="s">
        <v>36</v>
      </c>
      <c r="AB85" s="11" t="s">
        <v>37</v>
      </c>
      <c r="AC85" s="10">
        <v>10</v>
      </c>
    </row>
    <row r="86" spans="1:29" hidden="1" x14ac:dyDescent="0.25">
      <c r="A86" s="11">
        <v>85</v>
      </c>
      <c r="B86" s="20" t="s">
        <v>648</v>
      </c>
      <c r="C86" s="22">
        <v>2.1001040054179999E+18</v>
      </c>
      <c r="D86" s="12">
        <v>43143</v>
      </c>
      <c r="E86" s="11" t="s">
        <v>160</v>
      </c>
      <c r="F86" s="8">
        <f>IF(OR(ISNUMBER(SEARCH("террит",Q86)), ISNUMBER(SEARCH("ФОМС",E86)), ISNUMBER(SEARCH("ФОМС",Q86)), (ISNUMBER(SEARCH("страх",E86)))),1,0)</f>
        <v>1</v>
      </c>
      <c r="G86" s="8">
        <f>IF(OR(ISNUMBER(SEARCH("проектиро",E86)), ISNUMBER(SEARCH("разработка",E86)),  ISNUMBER(SEARCH("приобрет",E86)),  ISNUMBER(SEARCH("установк",E86)), ISNUMBER(SEARCH("постав",E86)),  (ISNUMBER(SEARCH("создани",E86)))),1,0)</f>
        <v>0</v>
      </c>
      <c r="H86" s="8">
        <f>IF(OR(ISNUMBER(SEARCH("развит",E86)), ISNUMBER(SEARCH("модифика",E86)), ISNUMBER(SEARCH("интегра",E86)),  ISNUMBER(SEARCH("внедрен",E86)), ISNUMBER(SEARCH("расшир",E86)), ISNUMBER(SEARCH("адаптац",E86)),ISNUMBER(SEARCH("настрой",E86)), ISNUMBER(SEARCH("подключ",E86)),   (ISNUMBER(SEARCH("модерниз",E86)))),1,0)</f>
        <v>0</v>
      </c>
      <c r="I86" s="8">
        <f>IF(OR(ISNUMBER(SEARCH("сопрово",E86)), ISNUMBER(SEARCH("поддержк",E86)), ISNUMBER(SEARCH("эксплуат",E86)), ISNUMBER(SEARCH("обслужи",E86)), ISNUMBER(SEARCH("подготов",E86)), (ISNUMBER(SEARCH("обуче",E86)))),1,0)</f>
        <v>1</v>
      </c>
      <c r="J86" s="9">
        <f>SUM(G86:I86)</f>
        <v>1</v>
      </c>
      <c r="K86" s="11" t="s">
        <v>159</v>
      </c>
      <c r="L86" s="11" t="s">
        <v>160</v>
      </c>
      <c r="M86" s="30">
        <v>726133.33</v>
      </c>
      <c r="N86" s="26" t="s">
        <v>26</v>
      </c>
      <c r="O86" s="11">
        <v>726133.33</v>
      </c>
      <c r="P86" s="26" t="s">
        <v>184</v>
      </c>
      <c r="Q86" s="5" t="s">
        <v>28</v>
      </c>
      <c r="R86" s="11" t="s">
        <v>29</v>
      </c>
      <c r="S86" s="11" t="s">
        <v>30</v>
      </c>
      <c r="T86" s="11" t="s">
        <v>31</v>
      </c>
      <c r="U86" s="11" t="s">
        <v>32</v>
      </c>
      <c r="V86" s="11" t="s">
        <v>33</v>
      </c>
      <c r="W86" s="13">
        <v>1</v>
      </c>
      <c r="X86" s="32">
        <v>726133.33</v>
      </c>
      <c r="Y86" s="11" t="s">
        <v>34</v>
      </c>
      <c r="Z86" s="11" t="s">
        <v>35</v>
      </c>
      <c r="AA86" s="11" t="s">
        <v>36</v>
      </c>
      <c r="AB86" s="11" t="s">
        <v>37</v>
      </c>
      <c r="AC86" s="10">
        <v>10</v>
      </c>
    </row>
    <row r="87" spans="1:29" hidden="1" x14ac:dyDescent="0.25">
      <c r="A87" s="11">
        <v>86</v>
      </c>
      <c r="B87" s="20" t="s">
        <v>648</v>
      </c>
      <c r="C87" s="22">
        <v>2.1001040054179999E+18</v>
      </c>
      <c r="D87" s="12">
        <v>43287</v>
      </c>
      <c r="E87" s="11" t="s">
        <v>199</v>
      </c>
      <c r="F87" s="8">
        <f>IF(OR(ISNUMBER(SEARCH("террит",Q87)), ISNUMBER(SEARCH("ФОМС",E87)), ISNUMBER(SEARCH("ФОМС",Q87)), (ISNUMBER(SEARCH("страх",E87)))),1,0)</f>
        <v>1</v>
      </c>
      <c r="G87" s="8">
        <f>IF(OR(ISNUMBER(SEARCH("проектиро",E87)), ISNUMBER(SEARCH("разработка",E87)),  ISNUMBER(SEARCH("приобрет",E87)),  ISNUMBER(SEARCH("установк",E87)), ISNUMBER(SEARCH("постав",E87)),  (ISNUMBER(SEARCH("создани",E87)))),1,0)</f>
        <v>0</v>
      </c>
      <c r="H87" s="8">
        <f>IF(OR(ISNUMBER(SEARCH("развит",E87)), ISNUMBER(SEARCH("модифика",E87)), ISNUMBER(SEARCH("интегра",E87)),  ISNUMBER(SEARCH("внедрен",E87)), ISNUMBER(SEARCH("расшир",E87)), ISNUMBER(SEARCH("адаптац",E87)),ISNUMBER(SEARCH("настрой",E87)), ISNUMBER(SEARCH("подключ",E87)),   (ISNUMBER(SEARCH("модерниз",E87)))),1,0)</f>
        <v>0</v>
      </c>
      <c r="I87" s="8">
        <f>IF(OR(ISNUMBER(SEARCH("сопрово",E87)), ISNUMBER(SEARCH("поддержк",E87)), ISNUMBER(SEARCH("эксплуат",E87)), ISNUMBER(SEARCH("обслужи",E87)), ISNUMBER(SEARCH("подготов",E87)), (ISNUMBER(SEARCH("обуче",E87)))),1,0)</f>
        <v>1</v>
      </c>
      <c r="J87" s="9">
        <f>SUM(G87:I87)</f>
        <v>1</v>
      </c>
      <c r="K87" s="11" t="s">
        <v>159</v>
      </c>
      <c r="L87" s="11" t="s">
        <v>160</v>
      </c>
      <c r="M87" s="30">
        <v>450000</v>
      </c>
      <c r="N87" s="26" t="s">
        <v>26</v>
      </c>
      <c r="O87" s="11">
        <v>450000</v>
      </c>
      <c r="P87" s="26" t="s">
        <v>27</v>
      </c>
      <c r="Q87" s="5" t="s">
        <v>28</v>
      </c>
      <c r="R87" s="11" t="s">
        <v>29</v>
      </c>
      <c r="S87" s="11" t="s">
        <v>30</v>
      </c>
      <c r="T87" s="11" t="s">
        <v>31</v>
      </c>
      <c r="U87" s="11" t="s">
        <v>32</v>
      </c>
      <c r="V87" s="11" t="s">
        <v>33</v>
      </c>
      <c r="W87" s="13">
        <v>1</v>
      </c>
      <c r="X87" s="32">
        <v>450000</v>
      </c>
      <c r="Y87" s="11" t="s">
        <v>34</v>
      </c>
      <c r="Z87" s="11" t="s">
        <v>35</v>
      </c>
      <c r="AA87" s="11" t="s">
        <v>36</v>
      </c>
      <c r="AB87" s="11" t="s">
        <v>37</v>
      </c>
      <c r="AC87" s="10">
        <v>10</v>
      </c>
    </row>
    <row r="88" spans="1:29" hidden="1" x14ac:dyDescent="0.25">
      <c r="A88" s="11">
        <v>87</v>
      </c>
      <c r="B88" s="20" t="s">
        <v>648</v>
      </c>
      <c r="C88" s="22">
        <v>2.1001040054179999E+18</v>
      </c>
      <c r="D88" s="12">
        <v>43434</v>
      </c>
      <c r="E88" s="11" t="s">
        <v>158</v>
      </c>
      <c r="F88" s="8">
        <f>IF(OR(ISNUMBER(SEARCH("террит",Q88)), ISNUMBER(SEARCH("ФОМС",E88)), ISNUMBER(SEARCH("ФОМС",Q88)), (ISNUMBER(SEARCH("страх",E88)))),1,0)</f>
        <v>1</v>
      </c>
      <c r="G88" s="8">
        <f>IF(OR(ISNUMBER(SEARCH("проектиро",E88)), ISNUMBER(SEARCH("разработка",E88)),  ISNUMBER(SEARCH("приобрет",E88)),  ISNUMBER(SEARCH("установк",E88)), ISNUMBER(SEARCH("постав",E88)),  (ISNUMBER(SEARCH("создани",E88)))),1,0)</f>
        <v>0</v>
      </c>
      <c r="H88" s="8">
        <f>IF(OR(ISNUMBER(SEARCH("развит",E88)), ISNUMBER(SEARCH("модифика",E88)), ISNUMBER(SEARCH("интегра",E88)),  ISNUMBER(SEARCH("внедрен",E88)), ISNUMBER(SEARCH("расшир",E88)), ISNUMBER(SEARCH("адаптац",E88)),ISNUMBER(SEARCH("настрой",E88)), ISNUMBER(SEARCH("подключ",E88)),   (ISNUMBER(SEARCH("модерниз",E88)))),1,0)</f>
        <v>0</v>
      </c>
      <c r="I88" s="8">
        <f>IF(OR(ISNUMBER(SEARCH("сопрово",E88)), ISNUMBER(SEARCH("поддержк",E88)), ISNUMBER(SEARCH("эксплуат",E88)), ISNUMBER(SEARCH("обслужи",E88)), ISNUMBER(SEARCH("подготов",E88)), (ISNUMBER(SEARCH("обуче",E88)))),1,0)</f>
        <v>1</v>
      </c>
      <c r="J88" s="9">
        <f>SUM(G88:I88)</f>
        <v>1</v>
      </c>
      <c r="K88" s="11" t="s">
        <v>159</v>
      </c>
      <c r="L88" s="11" t="s">
        <v>160</v>
      </c>
      <c r="M88" s="30">
        <v>450000</v>
      </c>
      <c r="N88" s="26" t="s">
        <v>26</v>
      </c>
      <c r="O88" s="11">
        <v>450000</v>
      </c>
      <c r="P88" s="26" t="s">
        <v>27</v>
      </c>
      <c r="Q88" s="5" t="s">
        <v>28</v>
      </c>
      <c r="R88" s="11" t="s">
        <v>29</v>
      </c>
      <c r="S88" s="11" t="s">
        <v>30</v>
      </c>
      <c r="T88" s="11" t="s">
        <v>31</v>
      </c>
      <c r="U88" s="11" t="s">
        <v>32</v>
      </c>
      <c r="V88" s="11" t="s">
        <v>33</v>
      </c>
      <c r="W88" s="13">
        <v>1</v>
      </c>
      <c r="X88" s="32">
        <v>450000</v>
      </c>
      <c r="Y88" s="11" t="s">
        <v>34</v>
      </c>
      <c r="Z88" s="11" t="s">
        <v>35</v>
      </c>
      <c r="AA88" s="11" t="s">
        <v>36</v>
      </c>
      <c r="AB88" s="11" t="s">
        <v>37</v>
      </c>
      <c r="AC88" s="10">
        <v>10</v>
      </c>
    </row>
    <row r="89" spans="1:29" hidden="1" x14ac:dyDescent="0.25">
      <c r="A89" s="11">
        <v>88</v>
      </c>
      <c r="B89" s="20" t="s">
        <v>648</v>
      </c>
      <c r="C89" s="22">
        <v>2.1001040054190001E+18</v>
      </c>
      <c r="D89" s="12">
        <v>43543</v>
      </c>
      <c r="E89" s="11" t="s">
        <v>76</v>
      </c>
      <c r="F89" s="8">
        <f>IF(OR(ISNUMBER(SEARCH("террит",Q89)), ISNUMBER(SEARCH("ФОМС",E89)), ISNUMBER(SEARCH("ФОМС",Q89)), (ISNUMBER(SEARCH("страх",E89)))),1,0)</f>
        <v>1</v>
      </c>
      <c r="G89" s="8">
        <f>IF(OR(ISNUMBER(SEARCH("проектиро",E89)), ISNUMBER(SEARCH("разработка",E89)),  ISNUMBER(SEARCH("приобрет",E89)),  ISNUMBER(SEARCH("установк",E89)), ISNUMBER(SEARCH("постав",E89)),  (ISNUMBER(SEARCH("создани",E89)))),1,0)</f>
        <v>0</v>
      </c>
      <c r="H89" s="8">
        <f>IF(OR(ISNUMBER(SEARCH("развит",E89)), ISNUMBER(SEARCH("модифика",E89)), ISNUMBER(SEARCH("интегра",E89)),  ISNUMBER(SEARCH("внедрен",E89)), ISNUMBER(SEARCH("расшир",E89)), ISNUMBER(SEARCH("адаптац",E89)),ISNUMBER(SEARCH("настрой",E89)), ISNUMBER(SEARCH("подключ",E89)),   (ISNUMBER(SEARCH("модерниз",E89)))),1,0)</f>
        <v>0</v>
      </c>
      <c r="I89" s="8">
        <f>IF(OR(ISNUMBER(SEARCH("сопрово",E89)), ISNUMBER(SEARCH("поддержк",E89)), ISNUMBER(SEARCH("эксплуат",E89)), ISNUMBER(SEARCH("обслужи",E89)), ISNUMBER(SEARCH("подготов",E89)), (ISNUMBER(SEARCH("обуче",E89)))),1,0)</f>
        <v>1</v>
      </c>
      <c r="J89" s="9">
        <f>SUM(G89:I89)</f>
        <v>1</v>
      </c>
      <c r="K89" s="11" t="s">
        <v>25</v>
      </c>
      <c r="L89" s="11" t="s">
        <v>25</v>
      </c>
      <c r="M89" s="30">
        <v>846666.67</v>
      </c>
      <c r="N89" s="26" t="s">
        <v>26</v>
      </c>
      <c r="O89" s="11">
        <v>846666.67</v>
      </c>
      <c r="P89" s="26" t="s">
        <v>27</v>
      </c>
      <c r="Q89" s="5" t="s">
        <v>28</v>
      </c>
      <c r="R89" s="11" t="s">
        <v>29</v>
      </c>
      <c r="S89" s="11" t="s">
        <v>30</v>
      </c>
      <c r="T89" s="11" t="s">
        <v>111</v>
      </c>
      <c r="U89" s="11" t="s">
        <v>32</v>
      </c>
      <c r="V89" s="11" t="s">
        <v>33</v>
      </c>
      <c r="W89" s="13">
        <v>1</v>
      </c>
      <c r="X89" s="32">
        <v>846666.67</v>
      </c>
      <c r="Y89" s="11" t="s">
        <v>34</v>
      </c>
      <c r="Z89" s="11" t="s">
        <v>35</v>
      </c>
      <c r="AA89" s="11" t="s">
        <v>36</v>
      </c>
      <c r="AB89" s="11" t="s">
        <v>37</v>
      </c>
      <c r="AC89" s="10">
        <v>10</v>
      </c>
    </row>
    <row r="90" spans="1:29" hidden="1" x14ac:dyDescent="0.25">
      <c r="A90" s="11">
        <v>89</v>
      </c>
      <c r="B90" s="20" t="s">
        <v>648</v>
      </c>
      <c r="C90" s="22">
        <v>2.1001040054190001E+18</v>
      </c>
      <c r="D90" s="12">
        <v>43780</v>
      </c>
      <c r="E90" s="11" t="s">
        <v>51</v>
      </c>
      <c r="F90" s="8">
        <f>IF(OR(ISNUMBER(SEARCH("террит",Q90)), ISNUMBER(SEARCH("ФОМС",E90)), ISNUMBER(SEARCH("ФОМС",Q90)), (ISNUMBER(SEARCH("страх",E90)))),1,0)</f>
        <v>1</v>
      </c>
      <c r="G90" s="8">
        <f>IF(OR(ISNUMBER(SEARCH("проектиро",E90)), ISNUMBER(SEARCH("разработка",E90)),  ISNUMBER(SEARCH("приобрет",E90)),  ISNUMBER(SEARCH("установк",E90)), ISNUMBER(SEARCH("постав",E90)),  (ISNUMBER(SEARCH("создани",E90)))),1,0)</f>
        <v>0</v>
      </c>
      <c r="H90" s="8">
        <f>IF(OR(ISNUMBER(SEARCH("развит",E90)), ISNUMBER(SEARCH("модифика",E90)), ISNUMBER(SEARCH("интегра",E90)),  ISNUMBER(SEARCH("внедрен",E90)), ISNUMBER(SEARCH("расшир",E90)), ISNUMBER(SEARCH("адаптац",E90)),ISNUMBER(SEARCH("настрой",E90)), ISNUMBER(SEARCH("подключ",E90)),   (ISNUMBER(SEARCH("модерниз",E90)))),1,0)</f>
        <v>0</v>
      </c>
      <c r="I90" s="8">
        <f>IF(OR(ISNUMBER(SEARCH("сопрово",E90)), ISNUMBER(SEARCH("поддержк",E90)), ISNUMBER(SEARCH("эксплуат",E90)), ISNUMBER(SEARCH("обслужи",E90)), ISNUMBER(SEARCH("подготов",E90)), (ISNUMBER(SEARCH("обуче",E90)))),1,0)</f>
        <v>1</v>
      </c>
      <c r="J90" s="9">
        <f>SUM(G90:I90)</f>
        <v>1</v>
      </c>
      <c r="K90" s="11" t="s">
        <v>23</v>
      </c>
      <c r="L90" s="11" t="s">
        <v>24</v>
      </c>
      <c r="M90" s="30">
        <v>350000</v>
      </c>
      <c r="N90" s="26" t="s">
        <v>26</v>
      </c>
      <c r="O90" s="11">
        <v>350000</v>
      </c>
      <c r="P90" s="26" t="s">
        <v>27</v>
      </c>
      <c r="Q90" s="5" t="s">
        <v>28</v>
      </c>
      <c r="R90" s="11" t="s">
        <v>29</v>
      </c>
      <c r="S90" s="11" t="s">
        <v>30</v>
      </c>
      <c r="T90" s="11" t="s">
        <v>31</v>
      </c>
      <c r="U90" s="11" t="s">
        <v>32</v>
      </c>
      <c r="V90" s="11" t="s">
        <v>33</v>
      </c>
      <c r="W90" s="13">
        <v>1</v>
      </c>
      <c r="X90" s="32">
        <v>350000</v>
      </c>
      <c r="Y90" s="11" t="s">
        <v>34</v>
      </c>
      <c r="Z90" s="11" t="s">
        <v>35</v>
      </c>
      <c r="AA90" s="11" t="s">
        <v>36</v>
      </c>
      <c r="AB90" s="11" t="s">
        <v>37</v>
      </c>
      <c r="AC90" s="10">
        <v>10</v>
      </c>
    </row>
    <row r="91" spans="1:29" hidden="1" x14ac:dyDescent="0.25">
      <c r="A91" s="11">
        <v>90</v>
      </c>
      <c r="B91" s="20" t="s">
        <v>648</v>
      </c>
      <c r="C91" s="22">
        <v>2.1001040054190001E+18</v>
      </c>
      <c r="D91" s="12">
        <v>43815</v>
      </c>
      <c r="E91" s="11" t="s">
        <v>22</v>
      </c>
      <c r="F91" s="8">
        <f>IF(OR(ISNUMBER(SEARCH("террит",Q91)), ISNUMBER(SEARCH("ФОМС",E91)), ISNUMBER(SEARCH("ФОМС",Q91)), (ISNUMBER(SEARCH("страх",E91)))),1,0)</f>
        <v>1</v>
      </c>
      <c r="G91" s="8">
        <f>IF(OR(ISNUMBER(SEARCH("проектиро",E91)), ISNUMBER(SEARCH("разработка",E91)),  ISNUMBER(SEARCH("приобрет",E91)),  ISNUMBER(SEARCH("установк",E91)), ISNUMBER(SEARCH("постав",E91)),  (ISNUMBER(SEARCH("создани",E91)))),1,0)</f>
        <v>0</v>
      </c>
      <c r="H91" s="8">
        <f>IF(OR(ISNUMBER(SEARCH("развит",E91)), ISNUMBER(SEARCH("модифика",E91)), ISNUMBER(SEARCH("интегра",E91)),  ISNUMBER(SEARCH("внедрен",E91)), ISNUMBER(SEARCH("расшир",E91)), ISNUMBER(SEARCH("адаптац",E91)),ISNUMBER(SEARCH("настрой",E91)), ISNUMBER(SEARCH("подключ",E91)),   (ISNUMBER(SEARCH("модерниз",E91)))),1,0)</f>
        <v>0</v>
      </c>
      <c r="I91" s="8">
        <f>IF(OR(ISNUMBER(SEARCH("сопрово",E91)), ISNUMBER(SEARCH("поддержк",E91)), ISNUMBER(SEARCH("эксплуат",E91)), ISNUMBER(SEARCH("обслужи",E91)), ISNUMBER(SEARCH("подготов",E91)), (ISNUMBER(SEARCH("обуче",E91)))),1,0)</f>
        <v>1</v>
      </c>
      <c r="J91" s="9">
        <f>SUM(G91:I91)</f>
        <v>1</v>
      </c>
      <c r="K91" s="11" t="s">
        <v>23</v>
      </c>
      <c r="L91" s="11" t="s">
        <v>24</v>
      </c>
      <c r="M91" s="30">
        <v>550000</v>
      </c>
      <c r="N91" s="26" t="s">
        <v>26</v>
      </c>
      <c r="O91" s="11">
        <v>550000</v>
      </c>
      <c r="P91" s="26" t="s">
        <v>27</v>
      </c>
      <c r="Q91" s="5" t="s">
        <v>28</v>
      </c>
      <c r="R91" s="11" t="s">
        <v>29</v>
      </c>
      <c r="S91" s="11" t="s">
        <v>30</v>
      </c>
      <c r="T91" s="11" t="s">
        <v>31</v>
      </c>
      <c r="U91" s="11" t="s">
        <v>32</v>
      </c>
      <c r="V91" s="11" t="s">
        <v>33</v>
      </c>
      <c r="W91" s="13">
        <v>1</v>
      </c>
      <c r="X91" s="32">
        <v>550000</v>
      </c>
      <c r="Y91" s="11" t="s">
        <v>34</v>
      </c>
      <c r="Z91" s="11" t="s">
        <v>35</v>
      </c>
      <c r="AA91" s="11" t="s">
        <v>36</v>
      </c>
      <c r="AB91" s="11" t="s">
        <v>37</v>
      </c>
      <c r="AC91" s="10">
        <v>10</v>
      </c>
    </row>
    <row r="92" spans="1:29" hidden="1" x14ac:dyDescent="0.25">
      <c r="A92" s="11">
        <v>91</v>
      </c>
      <c r="B92" s="20" t="s">
        <v>648</v>
      </c>
      <c r="C92" s="22">
        <v>1.784100049916E+18</v>
      </c>
      <c r="D92" s="12">
        <v>42538</v>
      </c>
      <c r="E92" s="11" t="s">
        <v>403</v>
      </c>
      <c r="F92" s="8">
        <f>IF(OR(ISNUMBER(SEARCH("террит",Q92)), ISNUMBER(SEARCH("ФОМС",E92)), ISNUMBER(SEARCH("ФОМС",Q92)), (ISNUMBER(SEARCH("страх",E92)))),1,0)</f>
        <v>0</v>
      </c>
      <c r="G92" s="8">
        <f>IF(OR(ISNUMBER(SEARCH("проектиро",E92)), ISNUMBER(SEARCH("разработка",E92)),  ISNUMBER(SEARCH("приобрет",E92)),  ISNUMBER(SEARCH("установк",E92)), ISNUMBER(SEARCH("постав",E92)),  (ISNUMBER(SEARCH("создани",E92)))),1,0)</f>
        <v>0</v>
      </c>
      <c r="H92" s="8">
        <f>IF(OR(ISNUMBER(SEARCH("развит",E92)), ISNUMBER(SEARCH("модифика",E92)), ISNUMBER(SEARCH("интегра",E92)),  ISNUMBER(SEARCH("внедрен",E92)), ISNUMBER(SEARCH("расшир",E92)), ISNUMBER(SEARCH("адаптац",E92)),ISNUMBER(SEARCH("настрой",E92)), ISNUMBER(SEARCH("подключ",E92)),   (ISNUMBER(SEARCH("модерниз",E92)))),1,0)</f>
        <v>0</v>
      </c>
      <c r="I92" s="8">
        <f>IF(OR(ISNUMBER(SEARCH("сопрово",E92)), ISNUMBER(SEARCH("поддержк",E92)), ISNUMBER(SEARCH("эксплуат",E92)), ISNUMBER(SEARCH("обслужи",E92)), ISNUMBER(SEARCH("подготов",E92)), (ISNUMBER(SEARCH("обуче",E92)))),1,0)</f>
        <v>1</v>
      </c>
      <c r="J92" s="9">
        <f>SUM(G92:I92)</f>
        <v>1</v>
      </c>
      <c r="K92" s="11" t="s">
        <v>53</v>
      </c>
      <c r="L92" s="11" t="s">
        <v>52</v>
      </c>
      <c r="M92" s="30">
        <v>33500</v>
      </c>
      <c r="N92" s="26" t="s">
        <v>264</v>
      </c>
      <c r="O92" s="11">
        <v>201000</v>
      </c>
      <c r="P92" s="26" t="s">
        <v>399</v>
      </c>
      <c r="Q92" s="5" t="s">
        <v>404</v>
      </c>
      <c r="R92" s="11" t="s">
        <v>290</v>
      </c>
      <c r="S92" s="11" t="s">
        <v>85</v>
      </c>
      <c r="T92" s="11" t="s">
        <v>31</v>
      </c>
      <c r="U92" s="11" t="s">
        <v>32</v>
      </c>
      <c r="V92" s="11" t="s">
        <v>33</v>
      </c>
      <c r="W92" s="13">
        <v>1</v>
      </c>
      <c r="X92" s="32">
        <v>201000</v>
      </c>
      <c r="Y92" s="11" t="s">
        <v>34</v>
      </c>
      <c r="Z92" s="11" t="s">
        <v>86</v>
      </c>
      <c r="AA92" s="11" t="s">
        <v>36</v>
      </c>
      <c r="AB92" s="11" t="s">
        <v>37</v>
      </c>
      <c r="AC92" s="10">
        <v>82</v>
      </c>
    </row>
    <row r="93" spans="1:29" hidden="1" x14ac:dyDescent="0.25">
      <c r="A93" s="11">
        <v>92</v>
      </c>
      <c r="B93" s="20" t="s">
        <v>648</v>
      </c>
      <c r="C93" s="22">
        <v>1.7841000499169999E+18</v>
      </c>
      <c r="D93" s="12">
        <v>42912</v>
      </c>
      <c r="E93" s="11" t="s">
        <v>288</v>
      </c>
      <c r="F93" s="8">
        <f>IF(OR(ISNUMBER(SEARCH("террит",Q93)), ISNUMBER(SEARCH("ФОМС",E93)), ISNUMBER(SEARCH("ФОМС",Q93)), (ISNUMBER(SEARCH("страх",E93)))),1,0)</f>
        <v>0</v>
      </c>
      <c r="G93" s="8">
        <f>IF(OR(ISNUMBER(SEARCH("проектиро",E93)), ISNUMBER(SEARCH("разработка",E93)),  ISNUMBER(SEARCH("приобрет",E93)),  ISNUMBER(SEARCH("установк",E93)), ISNUMBER(SEARCH("постав",E93)),  (ISNUMBER(SEARCH("создани",E93)))),1,0)</f>
        <v>0</v>
      </c>
      <c r="H93" s="8">
        <f>IF(OR(ISNUMBER(SEARCH("развит",E93)), ISNUMBER(SEARCH("модифика",E93)), ISNUMBER(SEARCH("интегра",E93)),  ISNUMBER(SEARCH("внедрен",E93)), ISNUMBER(SEARCH("расшир",E93)), ISNUMBER(SEARCH("адаптац",E93)),ISNUMBER(SEARCH("настрой",E93)), ISNUMBER(SEARCH("подключ",E93)),   (ISNUMBER(SEARCH("модерниз",E93)))),1,0)</f>
        <v>0</v>
      </c>
      <c r="I93" s="8">
        <f>IF(OR(ISNUMBER(SEARCH("сопрово",E93)), ISNUMBER(SEARCH("поддержк",E93)), ISNUMBER(SEARCH("эксплуат",E93)), ISNUMBER(SEARCH("обслужи",E93)), ISNUMBER(SEARCH("подготов",E93)), (ISNUMBER(SEARCH("обуче",E93)))),1,0)</f>
        <v>1</v>
      </c>
      <c r="J93" s="9">
        <f>SUM(G93:I93)</f>
        <v>1</v>
      </c>
      <c r="K93" s="11" t="s">
        <v>53</v>
      </c>
      <c r="L93" s="11" t="s">
        <v>52</v>
      </c>
      <c r="M93" s="30">
        <v>22200</v>
      </c>
      <c r="N93" s="26" t="s">
        <v>264</v>
      </c>
      <c r="O93" s="11">
        <v>155400</v>
      </c>
      <c r="P93" s="26" t="s">
        <v>209</v>
      </c>
      <c r="Q93" s="5" t="s">
        <v>289</v>
      </c>
      <c r="R93" s="11" t="s">
        <v>290</v>
      </c>
      <c r="S93" s="11" t="s">
        <v>85</v>
      </c>
      <c r="T93" s="11" t="s">
        <v>31</v>
      </c>
      <c r="U93" s="11" t="s">
        <v>32</v>
      </c>
      <c r="V93" s="11" t="s">
        <v>33</v>
      </c>
      <c r="W93" s="13">
        <v>1</v>
      </c>
      <c r="X93" s="32">
        <v>155400</v>
      </c>
      <c r="Y93" s="11" t="s">
        <v>34</v>
      </c>
      <c r="Z93" s="11" t="s">
        <v>86</v>
      </c>
      <c r="AA93" s="11" t="s">
        <v>36</v>
      </c>
      <c r="AB93" s="11" t="s">
        <v>37</v>
      </c>
      <c r="AC93" s="10">
        <v>82</v>
      </c>
    </row>
    <row r="94" spans="1:29" hidden="1" x14ac:dyDescent="0.25">
      <c r="A94" s="11">
        <v>93</v>
      </c>
      <c r="B94" s="20" t="s">
        <v>648</v>
      </c>
      <c r="C94" s="22">
        <v>1.9102022585169999E+18</v>
      </c>
      <c r="D94" s="12">
        <v>43066</v>
      </c>
      <c r="E94" s="11" t="s">
        <v>259</v>
      </c>
      <c r="F94" s="8">
        <f>IF(OR(ISNUMBER(SEARCH("террит",Q94)), ISNUMBER(SEARCH("ФОМС",E94)), ISNUMBER(SEARCH("ФОМС",Q94)), (ISNUMBER(SEARCH("страх",E94)))),1,0)</f>
        <v>0</v>
      </c>
      <c r="G94" s="8">
        <f>IF(OR(ISNUMBER(SEARCH("проектиро",E94)), ISNUMBER(SEARCH("разработка",E94)),  ISNUMBER(SEARCH("приобрет",E94)),  ISNUMBER(SEARCH("установк",E94)), ISNUMBER(SEARCH("постав",E94)),  (ISNUMBER(SEARCH("создани",E94)))),1,0)</f>
        <v>0</v>
      </c>
      <c r="H94" s="8">
        <f>IF(OR(ISNUMBER(SEARCH("развит",E94)), ISNUMBER(SEARCH("модифика",E94)), ISNUMBER(SEARCH("интегра",E94)),  ISNUMBER(SEARCH("внедрен",E94)), ISNUMBER(SEARCH("расшир",E94)), ISNUMBER(SEARCH("адаптац",E94)),ISNUMBER(SEARCH("настрой",E94)), ISNUMBER(SEARCH("подключ",E94)),   (ISNUMBER(SEARCH("модерниз",E94)))),1,0)</f>
        <v>0</v>
      </c>
      <c r="I94" s="8">
        <f>IF(OR(ISNUMBER(SEARCH("сопрово",E94)), ISNUMBER(SEARCH("поддержк",E94)), ISNUMBER(SEARCH("эксплуат",E94)), ISNUMBER(SEARCH("обслужи",E94)), ISNUMBER(SEARCH("подготов",E94)), (ISNUMBER(SEARCH("обуче",E94)))),1,0)</f>
        <v>1</v>
      </c>
      <c r="J94" s="9">
        <f>SUM(G94:I94)</f>
        <v>1</v>
      </c>
      <c r="K94" s="11" t="s">
        <v>88</v>
      </c>
      <c r="L94" s="11" t="s">
        <v>38</v>
      </c>
      <c r="M94" s="30">
        <v>100000</v>
      </c>
      <c r="N94" s="26" t="s">
        <v>26</v>
      </c>
      <c r="O94" s="11">
        <v>100000</v>
      </c>
      <c r="P94" s="26" t="s">
        <v>184</v>
      </c>
      <c r="Q94" s="5" t="s">
        <v>172</v>
      </c>
      <c r="R94" s="11" t="s">
        <v>173</v>
      </c>
      <c r="S94" s="11" t="s">
        <v>134</v>
      </c>
      <c r="T94" s="11" t="s">
        <v>31</v>
      </c>
      <c r="U94" s="11" t="s">
        <v>32</v>
      </c>
      <c r="V94" s="11" t="s">
        <v>33</v>
      </c>
      <c r="W94" s="13">
        <v>1</v>
      </c>
      <c r="X94" s="32">
        <v>100000</v>
      </c>
      <c r="Y94" s="11" t="s">
        <v>34</v>
      </c>
      <c r="Z94" s="11" t="s">
        <v>86</v>
      </c>
      <c r="AA94" s="11" t="s">
        <v>36</v>
      </c>
      <c r="AB94" s="11" t="s">
        <v>37</v>
      </c>
      <c r="AC94" s="10">
        <v>82</v>
      </c>
    </row>
    <row r="95" spans="1:29" hidden="1" x14ac:dyDescent="0.25">
      <c r="A95" s="11">
        <v>94</v>
      </c>
      <c r="B95" s="20" t="s">
        <v>648</v>
      </c>
      <c r="C95" s="22">
        <v>1.9102022585180001E+18</v>
      </c>
      <c r="D95" s="12">
        <v>43406</v>
      </c>
      <c r="E95" s="11" t="s">
        <v>171</v>
      </c>
      <c r="F95" s="8">
        <f>IF(OR(ISNUMBER(SEARCH("террит",Q95)), ISNUMBER(SEARCH("ФОМС",E95)), ISNUMBER(SEARCH("ФОМС",Q95)), (ISNUMBER(SEARCH("страх",E95)))),1,0)</f>
        <v>0</v>
      </c>
      <c r="G95" s="8">
        <f>IF(OR(ISNUMBER(SEARCH("проектиро",E95)), ISNUMBER(SEARCH("разработка",E95)),  ISNUMBER(SEARCH("приобрет",E95)),  ISNUMBER(SEARCH("установк",E95)), ISNUMBER(SEARCH("постав",E95)),  (ISNUMBER(SEARCH("создани",E95)))),1,0)</f>
        <v>0</v>
      </c>
      <c r="H95" s="8">
        <f>IF(OR(ISNUMBER(SEARCH("развит",E95)), ISNUMBER(SEARCH("модифика",E95)), ISNUMBER(SEARCH("интегра",E95)),  ISNUMBER(SEARCH("внедрен",E95)), ISNUMBER(SEARCH("расшир",E95)), ISNUMBER(SEARCH("адаптац",E95)),ISNUMBER(SEARCH("настрой",E95)), ISNUMBER(SEARCH("подключ",E95)),   (ISNUMBER(SEARCH("модерниз",E95)))),1,0)</f>
        <v>0</v>
      </c>
      <c r="I95" s="8">
        <f>IF(OR(ISNUMBER(SEARCH("сопрово",E95)), ISNUMBER(SEARCH("поддержк",E95)), ISNUMBER(SEARCH("эксплуат",E95)), ISNUMBER(SEARCH("обслужи",E95)), ISNUMBER(SEARCH("подготов",E95)), (ISNUMBER(SEARCH("обуче",E95)))),1,0)</f>
        <v>1</v>
      </c>
      <c r="J95" s="9">
        <f>SUM(G95:I95)</f>
        <v>1</v>
      </c>
      <c r="K95" s="11" t="s">
        <v>53</v>
      </c>
      <c r="L95" s="11" t="s">
        <v>52</v>
      </c>
      <c r="M95" s="30">
        <v>100000</v>
      </c>
      <c r="N95" s="26" t="s">
        <v>26</v>
      </c>
      <c r="O95" s="11">
        <v>100000</v>
      </c>
      <c r="P95" s="26" t="s">
        <v>27</v>
      </c>
      <c r="Q95" s="5" t="s">
        <v>172</v>
      </c>
      <c r="R95" s="11" t="s">
        <v>173</v>
      </c>
      <c r="S95" s="11" t="s">
        <v>134</v>
      </c>
      <c r="T95" s="11" t="s">
        <v>174</v>
      </c>
      <c r="U95" s="11" t="s">
        <v>32</v>
      </c>
      <c r="V95" s="11" t="s">
        <v>33</v>
      </c>
      <c r="W95" s="13">
        <v>1</v>
      </c>
      <c r="X95" s="32">
        <v>100000</v>
      </c>
      <c r="Y95" s="11" t="s">
        <v>34</v>
      </c>
      <c r="Z95" s="11" t="s">
        <v>86</v>
      </c>
      <c r="AA95" s="11" t="s">
        <v>36</v>
      </c>
      <c r="AB95" s="11" t="s">
        <v>37</v>
      </c>
      <c r="AC95" s="10">
        <v>82</v>
      </c>
    </row>
    <row r="96" spans="1:29" hidden="1" x14ac:dyDescent="0.25">
      <c r="A96" s="11">
        <v>95</v>
      </c>
      <c r="B96" s="20" t="s">
        <v>648</v>
      </c>
      <c r="C96" s="22">
        <v>2.910200918216E+18</v>
      </c>
      <c r="D96" s="12">
        <v>42464</v>
      </c>
      <c r="E96" s="11" t="s">
        <v>438</v>
      </c>
      <c r="F96" s="8">
        <f>IF(OR(ISNUMBER(SEARCH("террит",Q96)), ISNUMBER(SEARCH("ФОМС",E96)), ISNUMBER(SEARCH("ФОМС",Q96)), (ISNUMBER(SEARCH("страх",E96)))),1,0)</f>
        <v>1</v>
      </c>
      <c r="G96" s="8">
        <f>IF(OR(ISNUMBER(SEARCH("проектиро",E96)), ISNUMBER(SEARCH("разработка",E96)),  ISNUMBER(SEARCH("приобрет",E96)),  ISNUMBER(SEARCH("установк",E96)), ISNUMBER(SEARCH("постав",E96)),  (ISNUMBER(SEARCH("создани",E96)))),1,0)</f>
        <v>0</v>
      </c>
      <c r="H96" s="8">
        <f>IF(OR(ISNUMBER(SEARCH("развит",E96)), ISNUMBER(SEARCH("модифика",E96)), ISNUMBER(SEARCH("интегра",E96)),  ISNUMBER(SEARCH("внедрен",E96)), ISNUMBER(SEARCH("расшир",E96)), ISNUMBER(SEARCH("адаптац",E96)),ISNUMBER(SEARCH("настрой",E96)), ISNUMBER(SEARCH("подключ",E96)),   (ISNUMBER(SEARCH("модерниз",E96)))),1,0)</f>
        <v>0</v>
      </c>
      <c r="I96" s="8">
        <f>IF(OR(ISNUMBER(SEARCH("сопрово",E96)), ISNUMBER(SEARCH("поддержк",E96)), ISNUMBER(SEARCH("эксплуат",E96)), ISNUMBER(SEARCH("обслужи",E96)), ISNUMBER(SEARCH("подготов",E96)), (ISNUMBER(SEARCH("обуче",E96)))),1,0)</f>
        <v>1</v>
      </c>
      <c r="J96" s="9">
        <f>SUM(G96:I96)</f>
        <v>1</v>
      </c>
      <c r="K96" s="11" t="s">
        <v>417</v>
      </c>
      <c r="L96" s="11" t="s">
        <v>418</v>
      </c>
      <c r="M96" s="30">
        <v>0</v>
      </c>
      <c r="N96" s="26" t="s">
        <v>264</v>
      </c>
      <c r="O96" s="11">
        <v>3152000</v>
      </c>
      <c r="P96" s="26" t="s">
        <v>25</v>
      </c>
      <c r="Q96" s="5" t="s">
        <v>132</v>
      </c>
      <c r="R96" s="11" t="s">
        <v>133</v>
      </c>
      <c r="S96" s="11" t="s">
        <v>134</v>
      </c>
      <c r="T96" s="11" t="s">
        <v>31</v>
      </c>
      <c r="U96" s="11" t="s">
        <v>32</v>
      </c>
      <c r="V96" s="11" t="s">
        <v>33</v>
      </c>
      <c r="W96" s="13">
        <v>1</v>
      </c>
      <c r="X96" s="32">
        <v>3152000</v>
      </c>
      <c r="Y96" s="11" t="s">
        <v>34</v>
      </c>
      <c r="Z96" s="11" t="s">
        <v>86</v>
      </c>
      <c r="AA96" s="11" t="s">
        <v>36</v>
      </c>
      <c r="AB96" s="11" t="s">
        <v>37</v>
      </c>
      <c r="AC96" s="10">
        <v>82</v>
      </c>
    </row>
    <row r="97" spans="1:29" hidden="1" x14ac:dyDescent="0.25">
      <c r="A97" s="11">
        <v>96</v>
      </c>
      <c r="B97" s="20" t="s">
        <v>648</v>
      </c>
      <c r="C97" s="22">
        <v>2.910200918216E+18</v>
      </c>
      <c r="D97" s="12">
        <v>42514</v>
      </c>
      <c r="E97" s="11" t="s">
        <v>416</v>
      </c>
      <c r="F97" s="8">
        <f>IF(OR(ISNUMBER(SEARCH("террит",Q97)), ISNUMBER(SEARCH("ФОМС",E97)), ISNUMBER(SEARCH("ФОМС",Q97)), (ISNUMBER(SEARCH("страх",E97)))),1,0)</f>
        <v>1</v>
      </c>
      <c r="G97" s="8">
        <f>IF(OR(ISNUMBER(SEARCH("проектиро",E97)), ISNUMBER(SEARCH("разработка",E97)),  ISNUMBER(SEARCH("приобрет",E97)),  ISNUMBER(SEARCH("установк",E97)), ISNUMBER(SEARCH("постав",E97)),  (ISNUMBER(SEARCH("создани",E97)))),1,0)</f>
        <v>0</v>
      </c>
      <c r="H97" s="8">
        <f>IF(OR(ISNUMBER(SEARCH("развит",E97)), ISNUMBER(SEARCH("модифика",E97)), ISNUMBER(SEARCH("интегра",E97)),  ISNUMBER(SEARCH("внедрен",E97)), ISNUMBER(SEARCH("расшир",E97)), ISNUMBER(SEARCH("адаптац",E97)),ISNUMBER(SEARCH("настрой",E97)), ISNUMBER(SEARCH("подключ",E97)),   (ISNUMBER(SEARCH("модерниз",E97)))),1,0)</f>
        <v>1</v>
      </c>
      <c r="I97" s="8">
        <f>IF(OR(ISNUMBER(SEARCH("сопрово",E97)), ISNUMBER(SEARCH("поддержк",E97)), ISNUMBER(SEARCH("эксплуат",E97)), ISNUMBER(SEARCH("обслужи",E97)), ISNUMBER(SEARCH("подготов",E97)), (ISNUMBER(SEARCH("обуче",E97)))),1,0)</f>
        <v>1</v>
      </c>
      <c r="J97" s="9">
        <f>SUM(G97:I97)</f>
        <v>2</v>
      </c>
      <c r="K97" s="11" t="s">
        <v>417</v>
      </c>
      <c r="L97" s="11" t="s">
        <v>418</v>
      </c>
      <c r="M97" s="30">
        <v>0</v>
      </c>
      <c r="N97" s="26" t="s">
        <v>264</v>
      </c>
      <c r="O97" s="11">
        <v>600000</v>
      </c>
      <c r="P97" s="26" t="s">
        <v>25</v>
      </c>
      <c r="Q97" s="5" t="s">
        <v>132</v>
      </c>
      <c r="R97" s="11" t="s">
        <v>133</v>
      </c>
      <c r="S97" s="11" t="s">
        <v>134</v>
      </c>
      <c r="T97" s="11" t="s">
        <v>121</v>
      </c>
      <c r="U97" s="11" t="s">
        <v>32</v>
      </c>
      <c r="V97" s="11" t="s">
        <v>33</v>
      </c>
      <c r="W97" s="13">
        <v>1</v>
      </c>
      <c r="X97" s="32">
        <v>600000</v>
      </c>
      <c r="Y97" s="11" t="s">
        <v>34</v>
      </c>
      <c r="Z97" s="11" t="s">
        <v>86</v>
      </c>
      <c r="AA97" s="11" t="s">
        <v>36</v>
      </c>
      <c r="AB97" s="11" t="s">
        <v>37</v>
      </c>
      <c r="AC97" s="10">
        <v>82</v>
      </c>
    </row>
    <row r="98" spans="1:29" hidden="1" x14ac:dyDescent="0.25">
      <c r="A98" s="11">
        <v>97</v>
      </c>
      <c r="B98" s="20" t="s">
        <v>648</v>
      </c>
      <c r="C98" s="22">
        <v>2.9102009182169999E+18</v>
      </c>
      <c r="D98" s="12">
        <v>42859</v>
      </c>
      <c r="E98" s="11" t="s">
        <v>306</v>
      </c>
      <c r="F98" s="8">
        <f>IF(OR(ISNUMBER(SEARCH("террит",Q98)), ISNUMBER(SEARCH("ФОМС",E98)), ISNUMBER(SEARCH("ФОМС",Q98)), (ISNUMBER(SEARCH("страх",E98)))),1,0)</f>
        <v>1</v>
      </c>
      <c r="G98" s="8">
        <f>IF(OR(ISNUMBER(SEARCH("проектиро",E98)), ISNUMBER(SEARCH("разработка",E98)),  ISNUMBER(SEARCH("приобрет",E98)),  ISNUMBER(SEARCH("установк",E98)), ISNUMBER(SEARCH("постав",E98)),  (ISNUMBER(SEARCH("создани",E98)))),1,0)</f>
        <v>0</v>
      </c>
      <c r="H98" s="8">
        <f>IF(OR(ISNUMBER(SEARCH("развит",E98)), ISNUMBER(SEARCH("модифика",E98)), ISNUMBER(SEARCH("интегра",E98)),  ISNUMBER(SEARCH("внедрен",E98)), ISNUMBER(SEARCH("расшир",E98)), ISNUMBER(SEARCH("адаптац",E98)),ISNUMBER(SEARCH("настрой",E98)), ISNUMBER(SEARCH("подключ",E98)),   (ISNUMBER(SEARCH("модерниз",E98)))),1,0)</f>
        <v>0</v>
      </c>
      <c r="I98" s="8">
        <f>IF(OR(ISNUMBER(SEARCH("сопрово",E98)), ISNUMBER(SEARCH("поддержк",E98)), ISNUMBER(SEARCH("эксплуат",E98)), ISNUMBER(SEARCH("обслужи",E98)), ISNUMBER(SEARCH("подготов",E98)), (ISNUMBER(SEARCH("обуче",E98)))),1,0)</f>
        <v>1</v>
      </c>
      <c r="J98" s="9">
        <f>SUM(G98:I98)</f>
        <v>1</v>
      </c>
      <c r="K98" s="11" t="s">
        <v>307</v>
      </c>
      <c r="L98" s="11" t="s">
        <v>308</v>
      </c>
      <c r="M98" s="30">
        <v>1100000</v>
      </c>
      <c r="N98" s="26" t="s">
        <v>264</v>
      </c>
      <c r="O98" s="11">
        <v>1100000</v>
      </c>
      <c r="P98" s="26" t="s">
        <v>184</v>
      </c>
      <c r="Q98" s="5" t="s">
        <v>132</v>
      </c>
      <c r="R98" s="11" t="s">
        <v>133</v>
      </c>
      <c r="S98" s="11" t="s">
        <v>134</v>
      </c>
      <c r="T98" s="11" t="s">
        <v>121</v>
      </c>
      <c r="U98" s="11" t="s">
        <v>32</v>
      </c>
      <c r="V98" s="11" t="s">
        <v>33</v>
      </c>
      <c r="W98" s="13">
        <v>1</v>
      </c>
      <c r="X98" s="32">
        <v>1100000</v>
      </c>
      <c r="Y98" s="11" t="s">
        <v>34</v>
      </c>
      <c r="Z98" s="11" t="s">
        <v>86</v>
      </c>
      <c r="AA98" s="11" t="s">
        <v>36</v>
      </c>
      <c r="AB98" s="11" t="s">
        <v>37</v>
      </c>
      <c r="AC98" s="10">
        <v>82</v>
      </c>
    </row>
    <row r="99" spans="1:29" hidden="1" x14ac:dyDescent="0.25">
      <c r="A99" s="11">
        <v>98</v>
      </c>
      <c r="B99" s="20" t="s">
        <v>648</v>
      </c>
      <c r="C99" s="22">
        <v>2.9102009182169999E+18</v>
      </c>
      <c r="D99" s="12">
        <v>42884</v>
      </c>
      <c r="E99" s="11" t="s">
        <v>295</v>
      </c>
      <c r="F99" s="8">
        <f>IF(OR(ISNUMBER(SEARCH("террит",Q99)), ISNUMBER(SEARCH("ФОМС",E99)), ISNUMBER(SEARCH("ФОМС",Q99)), (ISNUMBER(SEARCH("страх",E99)))),1,0)</f>
        <v>1</v>
      </c>
      <c r="G99" s="8">
        <f>IF(OR(ISNUMBER(SEARCH("проектиро",E99)), ISNUMBER(SEARCH("разработка",E99)),  ISNUMBER(SEARCH("приобрет",E99)),  ISNUMBER(SEARCH("установк",E99)), ISNUMBER(SEARCH("постав",E99)),  (ISNUMBER(SEARCH("создани",E99)))),1,0)</f>
        <v>0</v>
      </c>
      <c r="H99" s="8">
        <f>IF(OR(ISNUMBER(SEARCH("развит",E99)), ISNUMBER(SEARCH("модифика",E99)), ISNUMBER(SEARCH("интегра",E99)),  ISNUMBER(SEARCH("внедрен",E99)), ISNUMBER(SEARCH("расшир",E99)), ISNUMBER(SEARCH("адаптац",E99)),ISNUMBER(SEARCH("настрой",E99)), ISNUMBER(SEARCH("подключ",E99)),   (ISNUMBER(SEARCH("модерниз",E99)))),1,0)</f>
        <v>0</v>
      </c>
      <c r="I99" s="8">
        <f>IF(OR(ISNUMBER(SEARCH("сопрово",E99)), ISNUMBER(SEARCH("поддержк",E99)), ISNUMBER(SEARCH("эксплуат",E99)), ISNUMBER(SEARCH("обслужи",E99)), ISNUMBER(SEARCH("подготов",E99)), (ISNUMBER(SEARCH("обуче",E99)))),1,0)</f>
        <v>1</v>
      </c>
      <c r="J99" s="9">
        <f>SUM(G99:I99)</f>
        <v>1</v>
      </c>
      <c r="K99" s="11" t="s">
        <v>53</v>
      </c>
      <c r="L99" s="11" t="s">
        <v>52</v>
      </c>
      <c r="M99" s="30">
        <v>200000</v>
      </c>
      <c r="N99" s="26" t="s">
        <v>264</v>
      </c>
      <c r="O99" s="11">
        <v>200000</v>
      </c>
      <c r="P99" s="26" t="s">
        <v>184</v>
      </c>
      <c r="Q99" s="5" t="s">
        <v>132</v>
      </c>
      <c r="R99" s="11" t="s">
        <v>133</v>
      </c>
      <c r="S99" s="11" t="s">
        <v>134</v>
      </c>
      <c r="T99" s="11" t="s">
        <v>31</v>
      </c>
      <c r="U99" s="11" t="s">
        <v>32</v>
      </c>
      <c r="V99" s="11" t="s">
        <v>33</v>
      </c>
      <c r="W99" s="13">
        <v>1</v>
      </c>
      <c r="X99" s="32">
        <v>200000</v>
      </c>
      <c r="Y99" s="11" t="s">
        <v>34</v>
      </c>
      <c r="Z99" s="11" t="s">
        <v>86</v>
      </c>
      <c r="AA99" s="11" t="s">
        <v>36</v>
      </c>
      <c r="AB99" s="11" t="s">
        <v>37</v>
      </c>
      <c r="AC99" s="10">
        <v>82</v>
      </c>
    </row>
    <row r="100" spans="1:29" hidden="1" x14ac:dyDescent="0.25">
      <c r="A100" s="11">
        <v>99</v>
      </c>
      <c r="B100" s="20" t="s">
        <v>648</v>
      </c>
      <c r="C100" s="22">
        <v>2.9102009182179999E+18</v>
      </c>
      <c r="D100" s="12">
        <v>43123</v>
      </c>
      <c r="E100" s="11" t="s">
        <v>76</v>
      </c>
      <c r="F100" s="8">
        <f>IF(OR(ISNUMBER(SEARCH("террит",Q100)), ISNUMBER(SEARCH("ФОМС",E100)), ISNUMBER(SEARCH("ФОМС",Q100)), (ISNUMBER(SEARCH("страх",E100)))),1,0)</f>
        <v>1</v>
      </c>
      <c r="G100" s="8">
        <f>IF(OR(ISNUMBER(SEARCH("проектиро",E100)), ISNUMBER(SEARCH("разработка",E100)),  ISNUMBER(SEARCH("приобрет",E100)),  ISNUMBER(SEARCH("установк",E100)), ISNUMBER(SEARCH("постав",E100)),  (ISNUMBER(SEARCH("создани",E100)))),1,0)</f>
        <v>0</v>
      </c>
      <c r="H100" s="8">
        <f>IF(OR(ISNUMBER(SEARCH("развит",E100)), ISNUMBER(SEARCH("модифика",E100)), ISNUMBER(SEARCH("интегра",E100)),  ISNUMBER(SEARCH("внедрен",E100)), ISNUMBER(SEARCH("расшир",E100)), ISNUMBER(SEARCH("адаптац",E100)),ISNUMBER(SEARCH("настрой",E100)), ISNUMBER(SEARCH("подключ",E100)),   (ISNUMBER(SEARCH("модерниз",E100)))),1,0)</f>
        <v>0</v>
      </c>
      <c r="I100" s="8">
        <f>IF(OR(ISNUMBER(SEARCH("сопрово",E100)), ISNUMBER(SEARCH("поддержк",E100)), ISNUMBER(SEARCH("эксплуат",E100)), ISNUMBER(SEARCH("обслужи",E100)), ISNUMBER(SEARCH("подготов",E100)), (ISNUMBER(SEARCH("обуче",E100)))),1,0)</f>
        <v>1</v>
      </c>
      <c r="J100" s="9">
        <f>SUM(G100:I100)</f>
        <v>1</v>
      </c>
      <c r="K100" s="11" t="s">
        <v>82</v>
      </c>
      <c r="L100" s="11" t="s">
        <v>76</v>
      </c>
      <c r="M100" s="30">
        <v>200000</v>
      </c>
      <c r="N100" s="26" t="s">
        <v>26</v>
      </c>
      <c r="O100" s="11">
        <v>200000</v>
      </c>
      <c r="P100" s="26" t="s">
        <v>184</v>
      </c>
      <c r="Q100" s="5" t="s">
        <v>132</v>
      </c>
      <c r="R100" s="11" t="s">
        <v>133</v>
      </c>
      <c r="S100" s="11" t="s">
        <v>134</v>
      </c>
      <c r="T100" s="11" t="s">
        <v>121</v>
      </c>
      <c r="U100" s="11" t="s">
        <v>32</v>
      </c>
      <c r="V100" s="11" t="s">
        <v>33</v>
      </c>
      <c r="W100" s="13">
        <v>1</v>
      </c>
      <c r="X100" s="32">
        <v>200000</v>
      </c>
      <c r="Y100" s="11" t="s">
        <v>34</v>
      </c>
      <c r="Z100" s="11" t="s">
        <v>86</v>
      </c>
      <c r="AA100" s="11" t="s">
        <v>36</v>
      </c>
      <c r="AB100" s="11" t="s">
        <v>37</v>
      </c>
      <c r="AC100" s="10">
        <v>82</v>
      </c>
    </row>
    <row r="101" spans="1:29" hidden="1" x14ac:dyDescent="0.25">
      <c r="A101" s="11">
        <v>100</v>
      </c>
      <c r="B101" s="20" t="s">
        <v>648</v>
      </c>
      <c r="C101" s="22">
        <v>2.9102009182189998E+18</v>
      </c>
      <c r="D101" s="12">
        <v>43516</v>
      </c>
      <c r="E101" s="11" t="s">
        <v>129</v>
      </c>
      <c r="F101" s="8">
        <f>IF(OR(ISNUMBER(SEARCH("террит",Q101)), ISNUMBER(SEARCH("ФОМС",E101)), ISNUMBER(SEARCH("ФОМС",Q101)), (ISNUMBER(SEARCH("страх",E101)))),1,0)</f>
        <v>1</v>
      </c>
      <c r="G101" s="8">
        <f>IF(OR(ISNUMBER(SEARCH("проектиро",E101)), ISNUMBER(SEARCH("разработка",E101)),  ISNUMBER(SEARCH("приобрет",E101)),  ISNUMBER(SEARCH("установк",E101)), ISNUMBER(SEARCH("постав",E101)),  (ISNUMBER(SEARCH("создани",E101)))),1,0)</f>
        <v>0</v>
      </c>
      <c r="H101" s="8">
        <f>IF(OR(ISNUMBER(SEARCH("развит",E101)), ISNUMBER(SEARCH("модифика",E101)), ISNUMBER(SEARCH("интегра",E101)),  ISNUMBER(SEARCH("внедрен",E101)), ISNUMBER(SEARCH("расшир",E101)), ISNUMBER(SEARCH("адаптац",E101)),ISNUMBER(SEARCH("настрой",E101)), ISNUMBER(SEARCH("подключ",E101)),   (ISNUMBER(SEARCH("модерниз",E101)))),1,0)</f>
        <v>0</v>
      </c>
      <c r="I101" s="8">
        <f>IF(OR(ISNUMBER(SEARCH("сопрово",E101)), ISNUMBER(SEARCH("поддержк",E101)), ISNUMBER(SEARCH("эксплуат",E101)), ISNUMBER(SEARCH("обслужи",E101)), ISNUMBER(SEARCH("подготов",E101)), (ISNUMBER(SEARCH("обуче",E101)))),1,0)</f>
        <v>1</v>
      </c>
      <c r="J101" s="9">
        <f>SUM(G101:I101)</f>
        <v>1</v>
      </c>
      <c r="K101" s="11" t="s">
        <v>53</v>
      </c>
      <c r="L101" s="11" t="s">
        <v>52</v>
      </c>
      <c r="M101" s="30">
        <v>18916.669999999998</v>
      </c>
      <c r="N101" s="26" t="s">
        <v>130</v>
      </c>
      <c r="O101" s="11">
        <v>208083.37</v>
      </c>
      <c r="P101" s="26" t="s">
        <v>131</v>
      </c>
      <c r="Q101" s="5" t="s">
        <v>132</v>
      </c>
      <c r="R101" s="11" t="s">
        <v>133</v>
      </c>
      <c r="S101" s="11" t="s">
        <v>134</v>
      </c>
      <c r="T101" s="11" t="s">
        <v>121</v>
      </c>
      <c r="U101" s="11" t="s">
        <v>32</v>
      </c>
      <c r="V101" s="11" t="s">
        <v>33</v>
      </c>
      <c r="W101" s="13">
        <v>1</v>
      </c>
      <c r="X101" s="32">
        <v>208083.37</v>
      </c>
      <c r="Y101" s="11" t="s">
        <v>34</v>
      </c>
      <c r="Z101" s="11" t="s">
        <v>86</v>
      </c>
      <c r="AA101" s="11" t="s">
        <v>36</v>
      </c>
      <c r="AB101" s="11" t="s">
        <v>37</v>
      </c>
      <c r="AC101" s="10">
        <v>82</v>
      </c>
    </row>
    <row r="102" spans="1:29" hidden="1" x14ac:dyDescent="0.25">
      <c r="A102" s="11">
        <v>101</v>
      </c>
      <c r="B102" s="20" t="s">
        <v>648</v>
      </c>
      <c r="C102" s="22">
        <v>2.9102009182189998E+18</v>
      </c>
      <c r="D102" s="12">
        <v>43516</v>
      </c>
      <c r="E102" s="11" t="s">
        <v>135</v>
      </c>
      <c r="F102" s="8">
        <f>IF(OR(ISNUMBER(SEARCH("террит",Q102)), ISNUMBER(SEARCH("ФОМС",E102)), ISNUMBER(SEARCH("ФОМС",Q102)), (ISNUMBER(SEARCH("страх",E102)))),1,0)</f>
        <v>1</v>
      </c>
      <c r="G102" s="8">
        <f>IF(OR(ISNUMBER(SEARCH("проектиро",E102)), ISNUMBER(SEARCH("разработка",E102)),  ISNUMBER(SEARCH("приобрет",E102)),  ISNUMBER(SEARCH("установк",E102)), ISNUMBER(SEARCH("постав",E102)),  (ISNUMBER(SEARCH("создани",E102)))),1,0)</f>
        <v>0</v>
      </c>
      <c r="H102" s="8">
        <f>IF(OR(ISNUMBER(SEARCH("развит",E102)), ISNUMBER(SEARCH("модифика",E102)), ISNUMBER(SEARCH("интегра",E102)),  ISNUMBER(SEARCH("внедрен",E102)), ISNUMBER(SEARCH("расшир",E102)), ISNUMBER(SEARCH("адаптац",E102)),ISNUMBER(SEARCH("настрой",E102)), ISNUMBER(SEARCH("подключ",E102)),   (ISNUMBER(SEARCH("модерниз",E102)))),1,0)</f>
        <v>0</v>
      </c>
      <c r="I102" s="8">
        <f>IF(OR(ISNUMBER(SEARCH("сопрово",E102)), ISNUMBER(SEARCH("поддержк",E102)), ISNUMBER(SEARCH("эксплуат",E102)), ISNUMBER(SEARCH("обслужи",E102)), ISNUMBER(SEARCH("подготов",E102)), (ISNUMBER(SEARCH("обуче",E102)))),1,0)</f>
        <v>1</v>
      </c>
      <c r="J102" s="9">
        <f>SUM(G102:I102)</f>
        <v>1</v>
      </c>
      <c r="K102" s="11" t="s">
        <v>53</v>
      </c>
      <c r="L102" s="11" t="s">
        <v>52</v>
      </c>
      <c r="M102" s="30">
        <v>98583.33</v>
      </c>
      <c r="N102" s="26" t="s">
        <v>130</v>
      </c>
      <c r="O102" s="11">
        <v>1084416.6299999999</v>
      </c>
      <c r="P102" s="26" t="s">
        <v>131</v>
      </c>
      <c r="Q102" s="5" t="s">
        <v>132</v>
      </c>
      <c r="R102" s="11" t="s">
        <v>133</v>
      </c>
      <c r="S102" s="11" t="s">
        <v>134</v>
      </c>
      <c r="T102" s="11" t="s">
        <v>121</v>
      </c>
      <c r="U102" s="11" t="s">
        <v>32</v>
      </c>
      <c r="V102" s="11" t="s">
        <v>33</v>
      </c>
      <c r="W102" s="13">
        <v>1</v>
      </c>
      <c r="X102" s="32">
        <v>1084416.6299999999</v>
      </c>
      <c r="Y102" s="11" t="s">
        <v>34</v>
      </c>
      <c r="Z102" s="11" t="s">
        <v>86</v>
      </c>
      <c r="AA102" s="11" t="s">
        <v>36</v>
      </c>
      <c r="AB102" s="11" t="s">
        <v>37</v>
      </c>
      <c r="AC102" s="10">
        <v>82</v>
      </c>
    </row>
    <row r="103" spans="1:29" hidden="1" x14ac:dyDescent="0.25">
      <c r="A103" s="11">
        <v>102</v>
      </c>
      <c r="B103" s="20" t="s">
        <v>648</v>
      </c>
      <c r="C103" s="22">
        <v>2.9102060975170002E+18</v>
      </c>
      <c r="D103" s="12">
        <v>42821</v>
      </c>
      <c r="E103" s="11" t="s">
        <v>345</v>
      </c>
      <c r="F103" s="8">
        <f>IF(OR(ISNUMBER(SEARCH("террит",Q103)), ISNUMBER(SEARCH("ФОМС",E103)), ISNUMBER(SEARCH("ФОМС",Q103)), (ISNUMBER(SEARCH("страх",E103)))),1,0)</f>
        <v>0</v>
      </c>
      <c r="G103" s="8">
        <f>IF(OR(ISNUMBER(SEARCH("проектиро",E103)), ISNUMBER(SEARCH("разработка",E103)),  ISNUMBER(SEARCH("приобрет",E103)),  ISNUMBER(SEARCH("установк",E103)), ISNUMBER(SEARCH("постав",E103)),  (ISNUMBER(SEARCH("создани",E103)))),1,0)</f>
        <v>0</v>
      </c>
      <c r="H103" s="8">
        <f>IF(OR(ISNUMBER(SEARCH("развит",E103)), ISNUMBER(SEARCH("модифика",E103)), ISNUMBER(SEARCH("интегра",E103)),  ISNUMBER(SEARCH("внедрен",E103)), ISNUMBER(SEARCH("расшир",E103)), ISNUMBER(SEARCH("адаптац",E103)),ISNUMBER(SEARCH("настрой",E103)), ISNUMBER(SEARCH("подключ",E103)),   (ISNUMBER(SEARCH("модерниз",E103)))),1,0)</f>
        <v>0</v>
      </c>
      <c r="I103" s="8">
        <f>IF(OR(ISNUMBER(SEARCH("сопрово",E103)), ISNUMBER(SEARCH("поддержк",E103)), ISNUMBER(SEARCH("эксплуат",E103)), ISNUMBER(SEARCH("обслужи",E103)), ISNUMBER(SEARCH("подготов",E103)), (ISNUMBER(SEARCH("обуче",E103)))),1,0)</f>
        <v>1</v>
      </c>
      <c r="J103" s="9">
        <f>SUM(G103:I103)</f>
        <v>1</v>
      </c>
      <c r="K103" s="11" t="s">
        <v>346</v>
      </c>
      <c r="L103" s="11" t="s">
        <v>347</v>
      </c>
      <c r="M103" s="30">
        <v>200000</v>
      </c>
      <c r="N103" s="26" t="s">
        <v>264</v>
      </c>
      <c r="O103" s="11">
        <v>200000</v>
      </c>
      <c r="P103" s="26" t="s">
        <v>184</v>
      </c>
      <c r="Q103" s="5" t="s">
        <v>348</v>
      </c>
      <c r="R103" s="11" t="s">
        <v>349</v>
      </c>
      <c r="S103" s="11" t="s">
        <v>134</v>
      </c>
      <c r="T103" s="11" t="s">
        <v>31</v>
      </c>
      <c r="U103" s="11" t="s">
        <v>32</v>
      </c>
      <c r="V103" s="11" t="s">
        <v>33</v>
      </c>
      <c r="W103" s="13">
        <v>1</v>
      </c>
      <c r="X103" s="32">
        <v>200000</v>
      </c>
      <c r="Y103" s="11" t="s">
        <v>34</v>
      </c>
      <c r="Z103" s="11" t="s">
        <v>86</v>
      </c>
      <c r="AA103" s="11" t="s">
        <v>36</v>
      </c>
      <c r="AB103" s="11" t="s">
        <v>37</v>
      </c>
      <c r="AC103" s="10">
        <v>82</v>
      </c>
    </row>
    <row r="104" spans="1:29" hidden="1" x14ac:dyDescent="0.25">
      <c r="A104" s="11">
        <v>103</v>
      </c>
      <c r="B104" s="20" t="s">
        <v>648</v>
      </c>
      <c r="C104" s="22">
        <v>2.9102061369159997E+18</v>
      </c>
      <c r="D104" s="12">
        <v>42520</v>
      </c>
      <c r="E104" s="11" t="s">
        <v>411</v>
      </c>
      <c r="F104" s="8">
        <f>IF(OR(ISNUMBER(SEARCH("террит",Q104)), ISNUMBER(SEARCH("ФОМС",E104)), ISNUMBER(SEARCH("ФОМС",Q104)), (ISNUMBER(SEARCH("страх",E104)))),1,0)</f>
        <v>0</v>
      </c>
      <c r="G104" s="8">
        <f>IF(OR(ISNUMBER(SEARCH("проектиро",E104)), ISNUMBER(SEARCH("разработка",E104)),  ISNUMBER(SEARCH("приобрет",E104)),  ISNUMBER(SEARCH("установк",E104)), ISNUMBER(SEARCH("постав",E104)),  (ISNUMBER(SEARCH("создани",E104)))),1,0)</f>
        <v>1</v>
      </c>
      <c r="H104" s="8">
        <f>IF(OR(ISNUMBER(SEARCH("развит",E104)), ISNUMBER(SEARCH("модифика",E104)), ISNUMBER(SEARCH("интегра",E104)),  ISNUMBER(SEARCH("внедрен",E104)), ISNUMBER(SEARCH("расшир",E104)), ISNUMBER(SEARCH("адаптац",E104)),ISNUMBER(SEARCH("настрой",E104)), ISNUMBER(SEARCH("подключ",E104)),   (ISNUMBER(SEARCH("модерниз",E104)))),1,0)</f>
        <v>0</v>
      </c>
      <c r="I104" s="8">
        <f>IF(OR(ISNUMBER(SEARCH("сопрово",E104)), ISNUMBER(SEARCH("поддержк",E104)), ISNUMBER(SEARCH("эксплуат",E104)), ISNUMBER(SEARCH("обслужи",E104)), ISNUMBER(SEARCH("подготов",E104)), (ISNUMBER(SEARCH("обуче",E104)))),1,0)</f>
        <v>1</v>
      </c>
      <c r="J104" s="9">
        <f>SUM(G104:I104)</f>
        <v>2</v>
      </c>
      <c r="K104" s="11" t="s">
        <v>82</v>
      </c>
      <c r="L104" s="11" t="s">
        <v>76</v>
      </c>
      <c r="M104" s="30">
        <v>200000</v>
      </c>
      <c r="N104" s="26" t="s">
        <v>329</v>
      </c>
      <c r="O104" s="11">
        <v>200000</v>
      </c>
      <c r="P104" s="26" t="s">
        <v>184</v>
      </c>
      <c r="Q104" s="5" t="s">
        <v>412</v>
      </c>
      <c r="R104" s="11" t="s">
        <v>413</v>
      </c>
      <c r="S104" s="11" t="s">
        <v>134</v>
      </c>
      <c r="T104" s="11" t="s">
        <v>232</v>
      </c>
      <c r="U104" s="11" t="s">
        <v>32</v>
      </c>
      <c r="V104" s="11" t="s">
        <v>33</v>
      </c>
      <c r="W104" s="13">
        <v>1</v>
      </c>
      <c r="X104" s="32">
        <v>200000</v>
      </c>
      <c r="Y104" s="11" t="s">
        <v>34</v>
      </c>
      <c r="Z104" s="11" t="s">
        <v>86</v>
      </c>
      <c r="AA104" s="11" t="s">
        <v>36</v>
      </c>
      <c r="AB104" s="11" t="s">
        <v>37</v>
      </c>
      <c r="AC104" s="10">
        <v>82</v>
      </c>
    </row>
    <row r="105" spans="1:29" hidden="1" x14ac:dyDescent="0.25">
      <c r="A105" s="11">
        <v>104</v>
      </c>
      <c r="B105" s="20" t="s">
        <v>648</v>
      </c>
      <c r="C105" s="22">
        <v>2.9102061383160003E+18</v>
      </c>
      <c r="D105" s="12">
        <v>42495</v>
      </c>
      <c r="E105" s="11" t="s">
        <v>427</v>
      </c>
      <c r="F105" s="8">
        <f>IF(OR(ISNUMBER(SEARCH("террит",Q105)), ISNUMBER(SEARCH("ФОМС",E105)), ISNUMBER(SEARCH("ФОМС",Q105)), (ISNUMBER(SEARCH("страх",E105)))),1,0)</f>
        <v>0</v>
      </c>
      <c r="G105" s="8">
        <f>IF(OR(ISNUMBER(SEARCH("проектиро",E105)), ISNUMBER(SEARCH("разработка",E105)),  ISNUMBER(SEARCH("приобрет",E105)),  ISNUMBER(SEARCH("установк",E105)), ISNUMBER(SEARCH("постав",E105)),  (ISNUMBER(SEARCH("создани",E105)))),1,0)</f>
        <v>0</v>
      </c>
      <c r="H105" s="8">
        <f>IF(OR(ISNUMBER(SEARCH("развит",E105)), ISNUMBER(SEARCH("модифика",E105)), ISNUMBER(SEARCH("интегра",E105)),  ISNUMBER(SEARCH("внедрен",E105)), ISNUMBER(SEARCH("расшир",E105)), ISNUMBER(SEARCH("адаптац",E105)),ISNUMBER(SEARCH("настрой",E105)), ISNUMBER(SEARCH("подключ",E105)),   (ISNUMBER(SEARCH("модерниз",E105)))),1,0)</f>
        <v>0</v>
      </c>
      <c r="I105" s="8">
        <f>IF(OR(ISNUMBER(SEARCH("сопрово",E105)), ISNUMBER(SEARCH("поддержк",E105)), ISNUMBER(SEARCH("эксплуат",E105)), ISNUMBER(SEARCH("обслужи",E105)), ISNUMBER(SEARCH("подготов",E105)), (ISNUMBER(SEARCH("обуче",E105)))),1,0)</f>
        <v>1</v>
      </c>
      <c r="J105" s="9">
        <f>SUM(G105:I105)</f>
        <v>1</v>
      </c>
      <c r="K105" s="11" t="s">
        <v>64</v>
      </c>
      <c r="L105" s="11" t="s">
        <v>65</v>
      </c>
      <c r="M105" s="30">
        <v>210000</v>
      </c>
      <c r="N105" s="26" t="s">
        <v>264</v>
      </c>
      <c r="O105" s="11">
        <v>210000</v>
      </c>
      <c r="P105" s="26" t="s">
        <v>184</v>
      </c>
      <c r="Q105" s="5" t="s">
        <v>428</v>
      </c>
      <c r="R105" s="11" t="s">
        <v>244</v>
      </c>
      <c r="S105" s="11" t="s">
        <v>134</v>
      </c>
      <c r="T105" s="11" t="s">
        <v>31</v>
      </c>
      <c r="U105" s="11" t="s">
        <v>32</v>
      </c>
      <c r="V105" s="11" t="s">
        <v>33</v>
      </c>
      <c r="W105" s="13">
        <v>1</v>
      </c>
      <c r="X105" s="32">
        <v>210000</v>
      </c>
      <c r="Y105" s="11" t="s">
        <v>34</v>
      </c>
      <c r="Z105" s="11" t="s">
        <v>86</v>
      </c>
      <c r="AA105" s="11" t="s">
        <v>36</v>
      </c>
      <c r="AB105" s="11" t="s">
        <v>37</v>
      </c>
      <c r="AC105" s="10">
        <v>82</v>
      </c>
    </row>
    <row r="106" spans="1:29" hidden="1" x14ac:dyDescent="0.25">
      <c r="A106" s="11">
        <v>105</v>
      </c>
      <c r="B106" s="20" t="s">
        <v>648</v>
      </c>
      <c r="C106" s="22">
        <v>2.9102061383180001E+18</v>
      </c>
      <c r="D106" s="12">
        <v>43129</v>
      </c>
      <c r="E106" s="11" t="s">
        <v>242</v>
      </c>
      <c r="F106" s="8">
        <f>IF(OR(ISNUMBER(SEARCH("террит",Q106)), ISNUMBER(SEARCH("ФОМС",E106)), ISNUMBER(SEARCH("ФОМС",Q106)), (ISNUMBER(SEARCH("страх",E106)))),1,0)</f>
        <v>0</v>
      </c>
      <c r="G106" s="8">
        <f>IF(OR(ISNUMBER(SEARCH("проектиро",E106)), ISNUMBER(SEARCH("разработка",E106)),  ISNUMBER(SEARCH("приобрет",E106)),  ISNUMBER(SEARCH("установк",E106)), ISNUMBER(SEARCH("постав",E106)),  (ISNUMBER(SEARCH("создани",E106)))),1,0)</f>
        <v>0</v>
      </c>
      <c r="H106" s="8">
        <f>IF(OR(ISNUMBER(SEARCH("развит",E106)), ISNUMBER(SEARCH("модифика",E106)), ISNUMBER(SEARCH("интегра",E106)),  ISNUMBER(SEARCH("внедрен",E106)), ISNUMBER(SEARCH("расшир",E106)), ISNUMBER(SEARCH("адаптац",E106)),ISNUMBER(SEARCH("настрой",E106)), ISNUMBER(SEARCH("подключ",E106)),   (ISNUMBER(SEARCH("модерниз",E106)))),1,0)</f>
        <v>0</v>
      </c>
      <c r="I106" s="8">
        <f>IF(OR(ISNUMBER(SEARCH("сопрово",E106)), ISNUMBER(SEARCH("поддержк",E106)), ISNUMBER(SEARCH("эксплуат",E106)), ISNUMBER(SEARCH("обслужи",E106)), ISNUMBER(SEARCH("подготов",E106)), (ISNUMBER(SEARCH("обуче",E106)))),1,0)</f>
        <v>1</v>
      </c>
      <c r="J106" s="9">
        <f>SUM(G106:I106)</f>
        <v>1</v>
      </c>
      <c r="K106" s="11" t="s">
        <v>64</v>
      </c>
      <c r="L106" s="11" t="s">
        <v>65</v>
      </c>
      <c r="M106" s="30">
        <v>200000</v>
      </c>
      <c r="N106" s="26" t="s">
        <v>26</v>
      </c>
      <c r="O106" s="11">
        <v>200000</v>
      </c>
      <c r="P106" s="26" t="s">
        <v>184</v>
      </c>
      <c r="Q106" s="5" t="s">
        <v>243</v>
      </c>
      <c r="R106" s="11" t="s">
        <v>244</v>
      </c>
      <c r="S106" s="11" t="s">
        <v>134</v>
      </c>
      <c r="T106" s="11" t="s">
        <v>31</v>
      </c>
      <c r="U106" s="11" t="s">
        <v>32</v>
      </c>
      <c r="V106" s="11" t="s">
        <v>33</v>
      </c>
      <c r="W106" s="13">
        <v>1</v>
      </c>
      <c r="X106" s="32">
        <v>200000</v>
      </c>
      <c r="Y106" s="11" t="s">
        <v>34</v>
      </c>
      <c r="Z106" s="11" t="s">
        <v>86</v>
      </c>
      <c r="AA106" s="11" t="s">
        <v>36</v>
      </c>
      <c r="AB106" s="11" t="s">
        <v>37</v>
      </c>
      <c r="AC106" s="10">
        <v>82</v>
      </c>
    </row>
    <row r="107" spans="1:29" hidden="1" x14ac:dyDescent="0.25">
      <c r="A107" s="11">
        <v>106</v>
      </c>
      <c r="B107" s="20" t="s">
        <v>648</v>
      </c>
      <c r="C107" s="22">
        <v>2.910206324616E+18</v>
      </c>
      <c r="D107" s="12">
        <v>42480</v>
      </c>
      <c r="E107" s="11" t="s">
        <v>432</v>
      </c>
      <c r="F107" s="8">
        <f>IF(OR(ISNUMBER(SEARCH("террит",Q107)), ISNUMBER(SEARCH("ФОМС",E107)), ISNUMBER(SEARCH("ФОМС",Q107)), (ISNUMBER(SEARCH("страх",E107)))),1,0)</f>
        <v>0</v>
      </c>
      <c r="G107" s="8">
        <f>IF(OR(ISNUMBER(SEARCH("проектиро",E107)), ISNUMBER(SEARCH("разработка",E107)),  ISNUMBER(SEARCH("приобрет",E107)),  ISNUMBER(SEARCH("установк",E107)), ISNUMBER(SEARCH("постав",E107)),  (ISNUMBER(SEARCH("создани",E107)))),1,0)</f>
        <v>0</v>
      </c>
      <c r="H107" s="8">
        <f>IF(OR(ISNUMBER(SEARCH("развит",E107)), ISNUMBER(SEARCH("модифика",E107)), ISNUMBER(SEARCH("интегра",E107)),  ISNUMBER(SEARCH("внедрен",E107)), ISNUMBER(SEARCH("расшир",E107)), ISNUMBER(SEARCH("адаптац",E107)),ISNUMBER(SEARCH("настрой",E107)), ISNUMBER(SEARCH("подключ",E107)),   (ISNUMBER(SEARCH("модерниз",E107)))),1,0)</f>
        <v>0</v>
      </c>
      <c r="I107" s="8">
        <f>IF(OR(ISNUMBER(SEARCH("сопрово",E107)), ISNUMBER(SEARCH("поддержк",E107)), ISNUMBER(SEARCH("эксплуат",E107)), ISNUMBER(SEARCH("обслужи",E107)), ISNUMBER(SEARCH("подготов",E107)), (ISNUMBER(SEARCH("обуче",E107)))),1,0)</f>
        <v>0</v>
      </c>
      <c r="J107" s="9">
        <f>SUM(G107:I107)</f>
        <v>0</v>
      </c>
      <c r="K107" s="11" t="s">
        <v>53</v>
      </c>
      <c r="L107" s="11" t="s">
        <v>52</v>
      </c>
      <c r="M107" s="30">
        <v>23333.360000000001</v>
      </c>
      <c r="N107" s="26" t="s">
        <v>329</v>
      </c>
      <c r="O107" s="11">
        <v>23333.360000000001</v>
      </c>
      <c r="P107" s="26" t="s">
        <v>184</v>
      </c>
      <c r="Q107" s="5" t="s">
        <v>433</v>
      </c>
      <c r="R107" s="11" t="s">
        <v>322</v>
      </c>
      <c r="S107" s="11" t="s">
        <v>134</v>
      </c>
      <c r="T107" s="11" t="s">
        <v>182</v>
      </c>
      <c r="U107" s="11" t="s">
        <v>32</v>
      </c>
      <c r="V107" s="11" t="s">
        <v>33</v>
      </c>
      <c r="W107" s="13">
        <v>1</v>
      </c>
      <c r="X107" s="32">
        <v>210000</v>
      </c>
      <c r="Y107" s="11" t="s">
        <v>34</v>
      </c>
      <c r="Z107" s="11" t="s">
        <v>86</v>
      </c>
      <c r="AA107" s="11" t="s">
        <v>36</v>
      </c>
      <c r="AB107" s="11" t="s">
        <v>37</v>
      </c>
      <c r="AC107" s="10">
        <v>82</v>
      </c>
    </row>
    <row r="108" spans="1:29" hidden="1" x14ac:dyDescent="0.25">
      <c r="A108" s="11">
        <v>107</v>
      </c>
      <c r="B108" s="20" t="s">
        <v>648</v>
      </c>
      <c r="C108" s="22">
        <v>2.9102063246169999E+18</v>
      </c>
      <c r="D108" s="12">
        <v>42846</v>
      </c>
      <c r="E108" s="11" t="s">
        <v>318</v>
      </c>
      <c r="F108" s="8">
        <f>IF(OR(ISNUMBER(SEARCH("террит",Q108)), ISNUMBER(SEARCH("ФОМС",E108)), ISNUMBER(SEARCH("ФОМС",Q108)), (ISNUMBER(SEARCH("страх",E108)))),1,0)</f>
        <v>0</v>
      </c>
      <c r="G108" s="8">
        <f>IF(OR(ISNUMBER(SEARCH("проектиро",E108)), ISNUMBER(SEARCH("разработка",E108)),  ISNUMBER(SEARCH("приобрет",E108)),  ISNUMBER(SEARCH("установк",E108)), ISNUMBER(SEARCH("постав",E108)),  (ISNUMBER(SEARCH("создани",E108)))),1,0)</f>
        <v>0</v>
      </c>
      <c r="H108" s="8">
        <f>IF(OR(ISNUMBER(SEARCH("развит",E108)), ISNUMBER(SEARCH("модифика",E108)), ISNUMBER(SEARCH("интегра",E108)),  ISNUMBER(SEARCH("внедрен",E108)), ISNUMBER(SEARCH("расшир",E108)), ISNUMBER(SEARCH("адаптац",E108)),ISNUMBER(SEARCH("настрой",E108)), ISNUMBER(SEARCH("подключ",E108)),   (ISNUMBER(SEARCH("модерниз",E108)))),1,0)</f>
        <v>0</v>
      </c>
      <c r="I108" s="8">
        <f>IF(OR(ISNUMBER(SEARCH("сопрово",E108)), ISNUMBER(SEARCH("поддержк",E108)), ISNUMBER(SEARCH("эксплуат",E108)), ISNUMBER(SEARCH("обслужи",E108)), ISNUMBER(SEARCH("подготов",E108)), (ISNUMBER(SEARCH("обуче",E108)))),1,0)</f>
        <v>1</v>
      </c>
      <c r="J108" s="9">
        <f>SUM(G108:I108)</f>
        <v>1</v>
      </c>
      <c r="K108" s="11" t="s">
        <v>319</v>
      </c>
      <c r="L108" s="11" t="s">
        <v>320</v>
      </c>
      <c r="M108" s="30">
        <v>200000</v>
      </c>
      <c r="N108" s="26" t="s">
        <v>264</v>
      </c>
      <c r="O108" s="11">
        <v>200000</v>
      </c>
      <c r="P108" s="26" t="s">
        <v>184</v>
      </c>
      <c r="Q108" s="5" t="s">
        <v>321</v>
      </c>
      <c r="R108" s="11" t="s">
        <v>322</v>
      </c>
      <c r="S108" s="11" t="s">
        <v>134</v>
      </c>
      <c r="T108" s="11" t="s">
        <v>182</v>
      </c>
      <c r="U108" s="11" t="s">
        <v>32</v>
      </c>
      <c r="V108" s="11" t="s">
        <v>33</v>
      </c>
      <c r="W108" s="13">
        <v>1</v>
      </c>
      <c r="X108" s="32">
        <v>200000</v>
      </c>
      <c r="Y108" s="11" t="s">
        <v>34</v>
      </c>
      <c r="Z108" s="11" t="s">
        <v>86</v>
      </c>
      <c r="AA108" s="11" t="s">
        <v>36</v>
      </c>
      <c r="AB108" s="11" t="s">
        <v>37</v>
      </c>
      <c r="AC108" s="10">
        <v>82</v>
      </c>
    </row>
    <row r="109" spans="1:29" hidden="1" x14ac:dyDescent="0.25">
      <c r="A109" s="11">
        <v>108</v>
      </c>
      <c r="B109" s="20" t="s">
        <v>648</v>
      </c>
      <c r="C109" s="22">
        <v>2.910206378216E+18</v>
      </c>
      <c r="D109" s="12">
        <v>42494</v>
      </c>
      <c r="E109" s="11" t="s">
        <v>427</v>
      </c>
      <c r="F109" s="8">
        <f>IF(OR(ISNUMBER(SEARCH("террит",Q109)), ISNUMBER(SEARCH("ФОМС",E109)), ISNUMBER(SEARCH("ФОМС",Q109)), (ISNUMBER(SEARCH("страх",E109)))),1,0)</f>
        <v>0</v>
      </c>
      <c r="G109" s="8">
        <f>IF(OR(ISNUMBER(SEARCH("проектиро",E109)), ISNUMBER(SEARCH("разработка",E109)),  ISNUMBER(SEARCH("приобрет",E109)),  ISNUMBER(SEARCH("установк",E109)), ISNUMBER(SEARCH("постав",E109)),  (ISNUMBER(SEARCH("создани",E109)))),1,0)</f>
        <v>0</v>
      </c>
      <c r="H109" s="8">
        <f>IF(OR(ISNUMBER(SEARCH("развит",E109)), ISNUMBER(SEARCH("модифика",E109)), ISNUMBER(SEARCH("интегра",E109)),  ISNUMBER(SEARCH("внедрен",E109)), ISNUMBER(SEARCH("расшир",E109)), ISNUMBER(SEARCH("адаптац",E109)),ISNUMBER(SEARCH("настрой",E109)), ISNUMBER(SEARCH("подключ",E109)),   (ISNUMBER(SEARCH("модерниз",E109)))),1,0)</f>
        <v>0</v>
      </c>
      <c r="I109" s="8">
        <f>IF(OR(ISNUMBER(SEARCH("сопрово",E109)), ISNUMBER(SEARCH("поддержк",E109)), ISNUMBER(SEARCH("эксплуат",E109)), ISNUMBER(SEARCH("обслужи",E109)), ISNUMBER(SEARCH("подготов",E109)), (ISNUMBER(SEARCH("обуче",E109)))),1,0)</f>
        <v>1</v>
      </c>
      <c r="J109" s="9">
        <f>SUM(G109:I109)</f>
        <v>1</v>
      </c>
      <c r="K109" s="11" t="s">
        <v>82</v>
      </c>
      <c r="L109" s="11" t="s">
        <v>76</v>
      </c>
      <c r="M109" s="30">
        <v>215000</v>
      </c>
      <c r="N109" s="26" t="s">
        <v>264</v>
      </c>
      <c r="O109" s="11">
        <v>215000</v>
      </c>
      <c r="P109" s="26" t="s">
        <v>184</v>
      </c>
      <c r="Q109" s="5" t="s">
        <v>226</v>
      </c>
      <c r="R109" s="11" t="s">
        <v>227</v>
      </c>
      <c r="S109" s="11" t="s">
        <v>134</v>
      </c>
      <c r="T109" s="11" t="s">
        <v>31</v>
      </c>
      <c r="U109" s="11" t="s">
        <v>32</v>
      </c>
      <c r="V109" s="11" t="s">
        <v>33</v>
      </c>
      <c r="W109" s="13">
        <v>1</v>
      </c>
      <c r="X109" s="32">
        <v>215000</v>
      </c>
      <c r="Y109" s="11" t="s">
        <v>34</v>
      </c>
      <c r="Z109" s="11" t="s">
        <v>86</v>
      </c>
      <c r="AA109" s="11" t="s">
        <v>36</v>
      </c>
      <c r="AB109" s="11" t="s">
        <v>37</v>
      </c>
      <c r="AC109" s="10">
        <v>82</v>
      </c>
    </row>
    <row r="110" spans="1:29" hidden="1" x14ac:dyDescent="0.25">
      <c r="A110" s="11">
        <v>109</v>
      </c>
      <c r="B110" s="20" t="s">
        <v>648</v>
      </c>
      <c r="C110" s="22">
        <v>2.9102063782169999E+18</v>
      </c>
      <c r="D110" s="12">
        <v>42755</v>
      </c>
      <c r="E110" s="11" t="s">
        <v>359</v>
      </c>
      <c r="F110" s="8">
        <f>IF(OR(ISNUMBER(SEARCH("террит",Q110)), ISNUMBER(SEARCH("ФОМС",E110)), ISNUMBER(SEARCH("ФОМС",Q110)), (ISNUMBER(SEARCH("страх",E110)))),1,0)</f>
        <v>0</v>
      </c>
      <c r="G110" s="8">
        <f>IF(OR(ISNUMBER(SEARCH("проектиро",E110)), ISNUMBER(SEARCH("разработка",E110)),  ISNUMBER(SEARCH("приобрет",E110)),  ISNUMBER(SEARCH("установк",E110)), ISNUMBER(SEARCH("постав",E110)),  (ISNUMBER(SEARCH("создани",E110)))),1,0)</f>
        <v>0</v>
      </c>
      <c r="H110" s="8">
        <f>IF(OR(ISNUMBER(SEARCH("развит",E110)), ISNUMBER(SEARCH("модифика",E110)), ISNUMBER(SEARCH("интегра",E110)),  ISNUMBER(SEARCH("внедрен",E110)), ISNUMBER(SEARCH("расшир",E110)), ISNUMBER(SEARCH("адаптац",E110)),ISNUMBER(SEARCH("настрой",E110)), ISNUMBER(SEARCH("подключ",E110)),   (ISNUMBER(SEARCH("модерниз",E110)))),1,0)</f>
        <v>0</v>
      </c>
      <c r="I110" s="8">
        <f>IF(OR(ISNUMBER(SEARCH("сопрово",E110)), ISNUMBER(SEARCH("поддержк",E110)), ISNUMBER(SEARCH("эксплуат",E110)), ISNUMBER(SEARCH("обслужи",E110)), ISNUMBER(SEARCH("подготов",E110)), (ISNUMBER(SEARCH("обуче",E110)))),1,0)</f>
        <v>1</v>
      </c>
      <c r="J110" s="9">
        <f>SUM(G110:I110)</f>
        <v>1</v>
      </c>
      <c r="K110" s="11" t="s">
        <v>82</v>
      </c>
      <c r="L110" s="11" t="s">
        <v>76</v>
      </c>
      <c r="M110" s="30">
        <v>100000.02</v>
      </c>
      <c r="N110" s="26" t="s">
        <v>264</v>
      </c>
      <c r="O110" s="11">
        <v>100000.02</v>
      </c>
      <c r="P110" s="26" t="s">
        <v>184</v>
      </c>
      <c r="Q110" s="5" t="s">
        <v>226</v>
      </c>
      <c r="R110" s="11" t="s">
        <v>227</v>
      </c>
      <c r="S110" s="11" t="s">
        <v>134</v>
      </c>
      <c r="T110" s="11" t="s">
        <v>31</v>
      </c>
      <c r="U110" s="11" t="s">
        <v>32</v>
      </c>
      <c r="V110" s="11" t="s">
        <v>33</v>
      </c>
      <c r="W110" s="13">
        <v>1</v>
      </c>
      <c r="X110" s="32">
        <v>100000.02</v>
      </c>
      <c r="Y110" s="11" t="s">
        <v>34</v>
      </c>
      <c r="Z110" s="11" t="s">
        <v>86</v>
      </c>
      <c r="AA110" s="11" t="s">
        <v>36</v>
      </c>
      <c r="AB110" s="11" t="s">
        <v>37</v>
      </c>
      <c r="AC110" s="10">
        <v>82</v>
      </c>
    </row>
    <row r="111" spans="1:29" hidden="1" x14ac:dyDescent="0.25">
      <c r="A111" s="11">
        <v>110</v>
      </c>
      <c r="B111" s="20" t="s">
        <v>648</v>
      </c>
      <c r="C111" s="22">
        <v>2.9102063782179999E+18</v>
      </c>
      <c r="D111" s="12">
        <v>43179</v>
      </c>
      <c r="E111" s="11" t="s">
        <v>224</v>
      </c>
      <c r="F111" s="8">
        <f>IF(OR(ISNUMBER(SEARCH("террит",Q111)), ISNUMBER(SEARCH("ФОМС",E111)), ISNUMBER(SEARCH("ФОМС",Q111)), (ISNUMBER(SEARCH("страх",E111)))),1,0)</f>
        <v>0</v>
      </c>
      <c r="G111" s="8">
        <f>IF(OR(ISNUMBER(SEARCH("проектиро",E111)), ISNUMBER(SEARCH("разработка",E111)),  ISNUMBER(SEARCH("приобрет",E111)),  ISNUMBER(SEARCH("установк",E111)), ISNUMBER(SEARCH("постав",E111)),  (ISNUMBER(SEARCH("создани",E111)))),1,0)</f>
        <v>0</v>
      </c>
      <c r="H111" s="8">
        <f>IF(OR(ISNUMBER(SEARCH("развит",E111)), ISNUMBER(SEARCH("модифика",E111)), ISNUMBER(SEARCH("интегра",E111)),  ISNUMBER(SEARCH("внедрен",E111)), ISNUMBER(SEARCH("расшир",E111)), ISNUMBER(SEARCH("адаптац",E111)),ISNUMBER(SEARCH("настрой",E111)), ISNUMBER(SEARCH("подключ",E111)),   (ISNUMBER(SEARCH("модерниз",E111)))),1,0)</f>
        <v>0</v>
      </c>
      <c r="I111" s="8">
        <f>IF(OR(ISNUMBER(SEARCH("сопрово",E111)), ISNUMBER(SEARCH("поддержк",E111)), ISNUMBER(SEARCH("эксплуат",E111)), ISNUMBER(SEARCH("обслужи",E111)), ISNUMBER(SEARCH("подготов",E111)), (ISNUMBER(SEARCH("обуче",E111)))),1,0)</f>
        <v>1</v>
      </c>
      <c r="J111" s="9">
        <f>SUM(G111:I111)</f>
        <v>1</v>
      </c>
      <c r="K111" s="11" t="s">
        <v>82</v>
      </c>
      <c r="L111" s="11" t="s">
        <v>76</v>
      </c>
      <c r="M111" s="30">
        <v>20000</v>
      </c>
      <c r="N111" s="26" t="s">
        <v>130</v>
      </c>
      <c r="O111" s="11">
        <v>200000</v>
      </c>
      <c r="P111" s="26" t="s">
        <v>225</v>
      </c>
      <c r="Q111" s="5" t="s">
        <v>226</v>
      </c>
      <c r="R111" s="11" t="s">
        <v>227</v>
      </c>
      <c r="S111" s="11" t="s">
        <v>134</v>
      </c>
      <c r="T111" s="11" t="s">
        <v>31</v>
      </c>
      <c r="U111" s="11" t="s">
        <v>32</v>
      </c>
      <c r="V111" s="11" t="s">
        <v>33</v>
      </c>
      <c r="W111" s="13">
        <v>1</v>
      </c>
      <c r="X111" s="32">
        <v>200000</v>
      </c>
      <c r="Y111" s="11" t="s">
        <v>34</v>
      </c>
      <c r="Z111" s="11" t="s">
        <v>86</v>
      </c>
      <c r="AA111" s="11" t="s">
        <v>36</v>
      </c>
      <c r="AB111" s="11" t="s">
        <v>37</v>
      </c>
      <c r="AC111" s="10">
        <v>82</v>
      </c>
    </row>
    <row r="112" spans="1:29" hidden="1" x14ac:dyDescent="0.25">
      <c r="A112" s="11">
        <v>111</v>
      </c>
      <c r="B112" s="20" t="s">
        <v>648</v>
      </c>
      <c r="C112" s="22">
        <v>2.9102064137159997E+18</v>
      </c>
      <c r="D112" s="12">
        <v>42605</v>
      </c>
      <c r="E112" s="11" t="s">
        <v>351</v>
      </c>
      <c r="F112" s="8">
        <f>IF(OR(ISNUMBER(SEARCH("террит",Q112)), ISNUMBER(SEARCH("ФОМС",E112)), ISNUMBER(SEARCH("ФОМС",Q112)), (ISNUMBER(SEARCH("страх",E112)))),1,0)</f>
        <v>0</v>
      </c>
      <c r="G112" s="8">
        <f>IF(OR(ISNUMBER(SEARCH("проектиро",E112)), ISNUMBER(SEARCH("разработка",E112)),  ISNUMBER(SEARCH("приобрет",E112)),  ISNUMBER(SEARCH("установк",E112)), ISNUMBER(SEARCH("постав",E112)),  (ISNUMBER(SEARCH("создани",E112)))),1,0)</f>
        <v>0</v>
      </c>
      <c r="H112" s="8">
        <f>IF(OR(ISNUMBER(SEARCH("развит",E112)), ISNUMBER(SEARCH("модифика",E112)), ISNUMBER(SEARCH("интегра",E112)),  ISNUMBER(SEARCH("внедрен",E112)), ISNUMBER(SEARCH("расшир",E112)), ISNUMBER(SEARCH("адаптац",E112)),ISNUMBER(SEARCH("настрой",E112)), ISNUMBER(SEARCH("подключ",E112)),   (ISNUMBER(SEARCH("модерниз",E112)))),1,0)</f>
        <v>0</v>
      </c>
      <c r="I112" s="8">
        <f>IF(OR(ISNUMBER(SEARCH("сопрово",E112)), ISNUMBER(SEARCH("поддержк",E112)), ISNUMBER(SEARCH("эксплуат",E112)), ISNUMBER(SEARCH("обслужи",E112)), ISNUMBER(SEARCH("подготов",E112)), (ISNUMBER(SEARCH("обуче",E112)))),1,0)</f>
        <v>1</v>
      </c>
      <c r="J112" s="9">
        <f>SUM(G112:I112)</f>
        <v>1</v>
      </c>
      <c r="K112" s="11" t="s">
        <v>82</v>
      </c>
      <c r="L112" s="11" t="s">
        <v>76</v>
      </c>
      <c r="M112" s="30">
        <v>200000</v>
      </c>
      <c r="N112" s="26" t="s">
        <v>264</v>
      </c>
      <c r="O112" s="11">
        <v>200000</v>
      </c>
      <c r="P112" s="26" t="s">
        <v>184</v>
      </c>
      <c r="Q112" s="5" t="s">
        <v>352</v>
      </c>
      <c r="R112" s="11" t="s">
        <v>353</v>
      </c>
      <c r="S112" s="11" t="s">
        <v>134</v>
      </c>
      <c r="T112" s="11" t="s">
        <v>121</v>
      </c>
      <c r="U112" s="11" t="s">
        <v>32</v>
      </c>
      <c r="V112" s="11" t="s">
        <v>33</v>
      </c>
      <c r="W112" s="13">
        <v>1</v>
      </c>
      <c r="X112" s="32">
        <v>200000</v>
      </c>
      <c r="Y112" s="11" t="s">
        <v>34</v>
      </c>
      <c r="Z112" s="11" t="s">
        <v>86</v>
      </c>
      <c r="AA112" s="11" t="s">
        <v>36</v>
      </c>
      <c r="AB112" s="11" t="s">
        <v>37</v>
      </c>
      <c r="AC112" s="10">
        <v>82</v>
      </c>
    </row>
    <row r="113" spans="1:29" hidden="1" x14ac:dyDescent="0.25">
      <c r="A113" s="11">
        <v>112</v>
      </c>
      <c r="B113" s="20" t="s">
        <v>648</v>
      </c>
      <c r="C113" s="22">
        <v>2.9102064137170002E+18</v>
      </c>
      <c r="D113" s="12">
        <v>42815</v>
      </c>
      <c r="E113" s="11" t="s">
        <v>351</v>
      </c>
      <c r="F113" s="8">
        <f>IF(OR(ISNUMBER(SEARCH("террит",Q113)), ISNUMBER(SEARCH("ФОМС",E113)), ISNUMBER(SEARCH("ФОМС",Q113)), (ISNUMBER(SEARCH("страх",E113)))),1,0)</f>
        <v>0</v>
      </c>
      <c r="G113" s="8">
        <f>IF(OR(ISNUMBER(SEARCH("проектиро",E113)), ISNUMBER(SEARCH("разработка",E113)),  ISNUMBER(SEARCH("приобрет",E113)),  ISNUMBER(SEARCH("установк",E113)), ISNUMBER(SEARCH("постав",E113)),  (ISNUMBER(SEARCH("создани",E113)))),1,0)</f>
        <v>0</v>
      </c>
      <c r="H113" s="8">
        <f>IF(OR(ISNUMBER(SEARCH("развит",E113)), ISNUMBER(SEARCH("модифика",E113)), ISNUMBER(SEARCH("интегра",E113)),  ISNUMBER(SEARCH("внедрен",E113)), ISNUMBER(SEARCH("расшир",E113)), ISNUMBER(SEARCH("адаптац",E113)),ISNUMBER(SEARCH("настрой",E113)), ISNUMBER(SEARCH("подключ",E113)),   (ISNUMBER(SEARCH("модерниз",E113)))),1,0)</f>
        <v>0</v>
      </c>
      <c r="I113" s="8">
        <f>IF(OR(ISNUMBER(SEARCH("сопрово",E113)), ISNUMBER(SEARCH("поддержк",E113)), ISNUMBER(SEARCH("эксплуат",E113)), ISNUMBER(SEARCH("обслужи",E113)), ISNUMBER(SEARCH("подготов",E113)), (ISNUMBER(SEARCH("обуче",E113)))),1,0)</f>
        <v>1</v>
      </c>
      <c r="J113" s="9">
        <f>SUM(G113:I113)</f>
        <v>1</v>
      </c>
      <c r="K113" s="11" t="s">
        <v>82</v>
      </c>
      <c r="L113" s="11" t="s">
        <v>76</v>
      </c>
      <c r="M113" s="30">
        <v>200000</v>
      </c>
      <c r="N113" s="26" t="s">
        <v>264</v>
      </c>
      <c r="O113" s="11">
        <v>200000</v>
      </c>
      <c r="P113" s="26" t="s">
        <v>184</v>
      </c>
      <c r="Q113" s="5" t="s">
        <v>352</v>
      </c>
      <c r="R113" s="11" t="s">
        <v>353</v>
      </c>
      <c r="S113" s="11" t="s">
        <v>134</v>
      </c>
      <c r="T113" s="11" t="s">
        <v>31</v>
      </c>
      <c r="U113" s="11" t="s">
        <v>32</v>
      </c>
      <c r="V113" s="11" t="s">
        <v>33</v>
      </c>
      <c r="W113" s="13">
        <v>1</v>
      </c>
      <c r="X113" s="32">
        <v>200000</v>
      </c>
      <c r="Y113" s="11" t="s">
        <v>34</v>
      </c>
      <c r="Z113" s="11" t="s">
        <v>86</v>
      </c>
      <c r="AA113" s="11" t="s">
        <v>36</v>
      </c>
      <c r="AB113" s="11" t="s">
        <v>37</v>
      </c>
      <c r="AC113" s="10">
        <v>82</v>
      </c>
    </row>
    <row r="114" spans="1:29" hidden="1" x14ac:dyDescent="0.25">
      <c r="A114" s="11">
        <v>113</v>
      </c>
      <c r="B114" s="20" t="s">
        <v>648</v>
      </c>
      <c r="C114" s="22">
        <v>2.910206438416E+18</v>
      </c>
      <c r="D114" s="12">
        <v>42555</v>
      </c>
      <c r="E114" s="11" t="s">
        <v>388</v>
      </c>
      <c r="F114" s="8">
        <f>IF(OR(ISNUMBER(SEARCH("террит",Q114)), ISNUMBER(SEARCH("ФОМС",E114)), ISNUMBER(SEARCH("ФОМС",Q114)), (ISNUMBER(SEARCH("страх",E114)))),1,0)</f>
        <v>0</v>
      </c>
      <c r="G114" s="8">
        <f>IF(OR(ISNUMBER(SEARCH("проектиро",E114)), ISNUMBER(SEARCH("разработка",E114)),  ISNUMBER(SEARCH("приобрет",E114)),  ISNUMBER(SEARCH("установк",E114)), ISNUMBER(SEARCH("постав",E114)),  (ISNUMBER(SEARCH("создани",E114)))),1,0)</f>
        <v>0</v>
      </c>
      <c r="H114" s="8">
        <f>IF(OR(ISNUMBER(SEARCH("развит",E114)), ISNUMBER(SEARCH("модифика",E114)), ISNUMBER(SEARCH("интегра",E114)),  ISNUMBER(SEARCH("внедрен",E114)), ISNUMBER(SEARCH("расшир",E114)), ISNUMBER(SEARCH("адаптац",E114)),ISNUMBER(SEARCH("настрой",E114)), ISNUMBER(SEARCH("подключ",E114)),   (ISNUMBER(SEARCH("модерниз",E114)))),1,0)</f>
        <v>0</v>
      </c>
      <c r="I114" s="8">
        <f>IF(OR(ISNUMBER(SEARCH("сопрово",E114)), ISNUMBER(SEARCH("поддержк",E114)), ISNUMBER(SEARCH("эксплуат",E114)), ISNUMBER(SEARCH("обслужи",E114)), ISNUMBER(SEARCH("подготов",E114)), (ISNUMBER(SEARCH("обуче",E114)))),1,0)</f>
        <v>1</v>
      </c>
      <c r="J114" s="9">
        <f>SUM(G114:I114)</f>
        <v>1</v>
      </c>
      <c r="K114" s="11" t="s">
        <v>142</v>
      </c>
      <c r="L114" s="11" t="s">
        <v>143</v>
      </c>
      <c r="M114" s="30">
        <v>1</v>
      </c>
      <c r="N114" s="26" t="s">
        <v>329</v>
      </c>
      <c r="O114" s="11">
        <v>117000</v>
      </c>
      <c r="P114" s="26" t="s">
        <v>389</v>
      </c>
      <c r="Q114" s="5" t="s">
        <v>390</v>
      </c>
      <c r="R114" s="11" t="s">
        <v>262</v>
      </c>
      <c r="S114" s="11" t="s">
        <v>134</v>
      </c>
      <c r="T114" s="11" t="s">
        <v>111</v>
      </c>
      <c r="U114" s="11" t="s">
        <v>32</v>
      </c>
      <c r="V114" s="11" t="s">
        <v>33</v>
      </c>
      <c r="W114" s="13">
        <v>1</v>
      </c>
      <c r="X114" s="32">
        <v>117000</v>
      </c>
      <c r="Y114" s="11" t="s">
        <v>34</v>
      </c>
      <c r="Z114" s="11" t="s">
        <v>86</v>
      </c>
      <c r="AA114" s="11" t="s">
        <v>36</v>
      </c>
      <c r="AB114" s="11" t="s">
        <v>37</v>
      </c>
      <c r="AC114" s="10">
        <v>82</v>
      </c>
    </row>
    <row r="115" spans="1:29" hidden="1" x14ac:dyDescent="0.25">
      <c r="A115" s="11">
        <v>114</v>
      </c>
      <c r="B115" s="20" t="s">
        <v>648</v>
      </c>
      <c r="C115" s="22">
        <v>2.9102064384169999E+18</v>
      </c>
      <c r="D115" s="12">
        <v>42828</v>
      </c>
      <c r="E115" s="11" t="s">
        <v>340</v>
      </c>
      <c r="F115" s="8">
        <f>IF(OR(ISNUMBER(SEARCH("террит",Q115)), ISNUMBER(SEARCH("ФОМС",E115)), ISNUMBER(SEARCH("ФОМС",Q115)), (ISNUMBER(SEARCH("страх",E115)))),1,0)</f>
        <v>0</v>
      </c>
      <c r="G115" s="8">
        <f>IF(OR(ISNUMBER(SEARCH("проектиро",E115)), ISNUMBER(SEARCH("разработка",E115)),  ISNUMBER(SEARCH("приобрет",E115)),  ISNUMBER(SEARCH("установк",E115)), ISNUMBER(SEARCH("постав",E115)),  (ISNUMBER(SEARCH("создани",E115)))),1,0)</f>
        <v>0</v>
      </c>
      <c r="H115" s="8">
        <f>IF(OR(ISNUMBER(SEARCH("развит",E115)), ISNUMBER(SEARCH("модифика",E115)), ISNUMBER(SEARCH("интегра",E115)),  ISNUMBER(SEARCH("внедрен",E115)), ISNUMBER(SEARCH("расшир",E115)), ISNUMBER(SEARCH("адаптац",E115)),ISNUMBER(SEARCH("настрой",E115)), ISNUMBER(SEARCH("подключ",E115)),   (ISNUMBER(SEARCH("модерниз",E115)))),1,0)</f>
        <v>0</v>
      </c>
      <c r="I115" s="8">
        <f>IF(OR(ISNUMBER(SEARCH("сопрово",E115)), ISNUMBER(SEARCH("поддержк",E115)), ISNUMBER(SEARCH("эксплуат",E115)), ISNUMBER(SEARCH("обслужи",E115)), ISNUMBER(SEARCH("подготов",E115)), (ISNUMBER(SEARCH("обуче",E115)))),1,0)</f>
        <v>1</v>
      </c>
      <c r="J115" s="9">
        <f>SUM(G115:I115)</f>
        <v>1</v>
      </c>
      <c r="K115" s="11" t="s">
        <v>82</v>
      </c>
      <c r="L115" s="11" t="s">
        <v>76</v>
      </c>
      <c r="M115" s="30">
        <v>199999.98</v>
      </c>
      <c r="N115" s="26" t="s">
        <v>264</v>
      </c>
      <c r="O115" s="11">
        <v>199999.98</v>
      </c>
      <c r="P115" s="26" t="s">
        <v>184</v>
      </c>
      <c r="Q115" s="5" t="s">
        <v>261</v>
      </c>
      <c r="R115" s="11" t="s">
        <v>262</v>
      </c>
      <c r="S115" s="11" t="s">
        <v>134</v>
      </c>
      <c r="T115" s="11" t="s">
        <v>111</v>
      </c>
      <c r="U115" s="11" t="s">
        <v>32</v>
      </c>
      <c r="V115" s="11" t="s">
        <v>33</v>
      </c>
      <c r="W115" s="13">
        <v>1</v>
      </c>
      <c r="X115" s="32">
        <v>199999.98</v>
      </c>
      <c r="Y115" s="11" t="s">
        <v>34</v>
      </c>
      <c r="Z115" s="11" t="s">
        <v>86</v>
      </c>
      <c r="AA115" s="11" t="s">
        <v>36</v>
      </c>
      <c r="AB115" s="11" t="s">
        <v>37</v>
      </c>
      <c r="AC115" s="10">
        <v>82</v>
      </c>
    </row>
    <row r="116" spans="1:29" hidden="1" x14ac:dyDescent="0.25">
      <c r="A116" s="11">
        <v>115</v>
      </c>
      <c r="B116" s="20" t="s">
        <v>648</v>
      </c>
      <c r="C116" s="22">
        <v>2.9102064384169999E+18</v>
      </c>
      <c r="D116" s="12">
        <v>43066</v>
      </c>
      <c r="E116" s="11" t="s">
        <v>76</v>
      </c>
      <c r="F116" s="8">
        <f>IF(OR(ISNUMBER(SEARCH("террит",Q116)), ISNUMBER(SEARCH("ФОМС",E116)), ISNUMBER(SEARCH("ФОМС",Q116)), (ISNUMBER(SEARCH("страх",E116)))),1,0)</f>
        <v>0</v>
      </c>
      <c r="G116" s="8">
        <f>IF(OR(ISNUMBER(SEARCH("проектиро",E116)), ISNUMBER(SEARCH("разработка",E116)),  ISNUMBER(SEARCH("приобрет",E116)),  ISNUMBER(SEARCH("установк",E116)), ISNUMBER(SEARCH("постав",E116)),  (ISNUMBER(SEARCH("создани",E116)))),1,0)</f>
        <v>0</v>
      </c>
      <c r="H116" s="8">
        <f>IF(OR(ISNUMBER(SEARCH("развит",E116)), ISNUMBER(SEARCH("модифика",E116)), ISNUMBER(SEARCH("интегра",E116)),  ISNUMBER(SEARCH("внедрен",E116)), ISNUMBER(SEARCH("расшир",E116)), ISNUMBER(SEARCH("адаптац",E116)),ISNUMBER(SEARCH("настрой",E116)), ISNUMBER(SEARCH("подключ",E116)),   (ISNUMBER(SEARCH("модерниз",E116)))),1,0)</f>
        <v>0</v>
      </c>
      <c r="I116" s="8">
        <f>IF(OR(ISNUMBER(SEARCH("сопрово",E116)), ISNUMBER(SEARCH("поддержк",E116)), ISNUMBER(SEARCH("эксплуат",E116)), ISNUMBER(SEARCH("обслужи",E116)), ISNUMBER(SEARCH("подготов",E116)), (ISNUMBER(SEARCH("обуче",E116)))),1,0)</f>
        <v>1</v>
      </c>
      <c r="J116" s="9">
        <f>SUM(G116:I116)</f>
        <v>1</v>
      </c>
      <c r="K116" s="11" t="s">
        <v>82</v>
      </c>
      <c r="L116" s="11" t="s">
        <v>76</v>
      </c>
      <c r="M116" s="30">
        <v>50000</v>
      </c>
      <c r="N116" s="26" t="s">
        <v>260</v>
      </c>
      <c r="O116" s="11">
        <v>200000</v>
      </c>
      <c r="P116" s="26" t="s">
        <v>247</v>
      </c>
      <c r="Q116" s="5" t="s">
        <v>261</v>
      </c>
      <c r="R116" s="11" t="s">
        <v>262</v>
      </c>
      <c r="S116" s="11" t="s">
        <v>134</v>
      </c>
      <c r="T116" s="11" t="s">
        <v>111</v>
      </c>
      <c r="U116" s="11" t="s">
        <v>32</v>
      </c>
      <c r="V116" s="11" t="s">
        <v>33</v>
      </c>
      <c r="W116" s="13">
        <v>1</v>
      </c>
      <c r="X116" s="32">
        <v>200000</v>
      </c>
      <c r="Y116" s="11" t="s">
        <v>34</v>
      </c>
      <c r="Z116" s="11" t="s">
        <v>86</v>
      </c>
      <c r="AA116" s="11" t="s">
        <v>36</v>
      </c>
      <c r="AB116" s="11" t="s">
        <v>37</v>
      </c>
      <c r="AC116" s="10">
        <v>82</v>
      </c>
    </row>
    <row r="117" spans="1:29" hidden="1" x14ac:dyDescent="0.25">
      <c r="A117" s="11">
        <v>116</v>
      </c>
      <c r="B117" s="20" t="s">
        <v>648</v>
      </c>
      <c r="C117" s="22">
        <v>2.9102064465159997E+18</v>
      </c>
      <c r="D117" s="12">
        <v>42542</v>
      </c>
      <c r="E117" s="11" t="s">
        <v>398</v>
      </c>
      <c r="F117" s="8">
        <f>IF(OR(ISNUMBER(SEARCH("террит",Q117)), ISNUMBER(SEARCH("ФОМС",E117)), ISNUMBER(SEARCH("ФОМС",Q117)), (ISNUMBER(SEARCH("страх",E117)))),1,0)</f>
        <v>0</v>
      </c>
      <c r="G117" s="8">
        <f>IF(OR(ISNUMBER(SEARCH("проектиро",E117)), ISNUMBER(SEARCH("разработка",E117)),  ISNUMBER(SEARCH("приобрет",E117)),  ISNUMBER(SEARCH("установк",E117)), ISNUMBER(SEARCH("постав",E117)),  (ISNUMBER(SEARCH("создани",E117)))),1,0)</f>
        <v>0</v>
      </c>
      <c r="H117" s="8">
        <f>IF(OR(ISNUMBER(SEARCH("развит",E117)), ISNUMBER(SEARCH("модифика",E117)), ISNUMBER(SEARCH("интегра",E117)),  ISNUMBER(SEARCH("внедрен",E117)), ISNUMBER(SEARCH("расшир",E117)), ISNUMBER(SEARCH("адаптац",E117)),ISNUMBER(SEARCH("настрой",E117)), ISNUMBER(SEARCH("подключ",E117)),   (ISNUMBER(SEARCH("модерниз",E117)))),1,0)</f>
        <v>0</v>
      </c>
      <c r="I117" s="8">
        <f>IF(OR(ISNUMBER(SEARCH("сопрово",E117)), ISNUMBER(SEARCH("поддержк",E117)), ISNUMBER(SEARCH("эксплуат",E117)), ISNUMBER(SEARCH("обслужи",E117)), ISNUMBER(SEARCH("подготов",E117)), (ISNUMBER(SEARCH("обуче",E117)))),1,0)</f>
        <v>1</v>
      </c>
      <c r="J117" s="9">
        <f>SUM(G117:I117)</f>
        <v>1</v>
      </c>
      <c r="K117" s="11" t="s">
        <v>82</v>
      </c>
      <c r="L117" s="11" t="s">
        <v>76</v>
      </c>
      <c r="M117" s="30">
        <v>35000</v>
      </c>
      <c r="N117" s="26" t="s">
        <v>266</v>
      </c>
      <c r="O117" s="11">
        <v>210000</v>
      </c>
      <c r="P117" s="26" t="s">
        <v>399</v>
      </c>
      <c r="Q117" s="5" t="s">
        <v>400</v>
      </c>
      <c r="R117" s="11" t="s">
        <v>401</v>
      </c>
      <c r="S117" s="11" t="s">
        <v>134</v>
      </c>
      <c r="T117" s="11" t="s">
        <v>111</v>
      </c>
      <c r="U117" s="11" t="s">
        <v>32</v>
      </c>
      <c r="V117" s="11" t="s">
        <v>33</v>
      </c>
      <c r="W117" s="13">
        <v>1</v>
      </c>
      <c r="X117" s="32">
        <v>210000</v>
      </c>
      <c r="Y117" s="11" t="s">
        <v>34</v>
      </c>
      <c r="Z117" s="11" t="s">
        <v>86</v>
      </c>
      <c r="AA117" s="11" t="s">
        <v>36</v>
      </c>
      <c r="AB117" s="11" t="s">
        <v>37</v>
      </c>
      <c r="AC117" s="10">
        <v>82</v>
      </c>
    </row>
    <row r="118" spans="1:29" hidden="1" x14ac:dyDescent="0.25">
      <c r="A118" s="11">
        <v>117</v>
      </c>
      <c r="B118" s="20" t="s">
        <v>648</v>
      </c>
      <c r="C118" s="22">
        <v>2.910301725016E+18</v>
      </c>
      <c r="D118" s="12">
        <v>42495</v>
      </c>
      <c r="E118" s="11" t="s">
        <v>426</v>
      </c>
      <c r="F118" s="8">
        <f>IF(OR(ISNUMBER(SEARCH("террит",Q118)), ISNUMBER(SEARCH("ФОМС",E118)), ISNUMBER(SEARCH("ФОМС",Q118)), (ISNUMBER(SEARCH("страх",E118)))),1,0)</f>
        <v>0</v>
      </c>
      <c r="G118" s="8">
        <f>IF(OR(ISNUMBER(SEARCH("проектиро",E118)), ISNUMBER(SEARCH("разработка",E118)),  ISNUMBER(SEARCH("приобрет",E118)),  ISNUMBER(SEARCH("установк",E118)), ISNUMBER(SEARCH("постав",E118)),  (ISNUMBER(SEARCH("создани",E118)))),1,0)</f>
        <v>1</v>
      </c>
      <c r="H118" s="8">
        <f>IF(OR(ISNUMBER(SEARCH("развит",E118)), ISNUMBER(SEARCH("модифика",E118)), ISNUMBER(SEARCH("интегра",E118)),  ISNUMBER(SEARCH("внедрен",E118)), ISNUMBER(SEARCH("расшир",E118)), ISNUMBER(SEARCH("адаптац",E118)),ISNUMBER(SEARCH("настрой",E118)), ISNUMBER(SEARCH("подключ",E118)),   (ISNUMBER(SEARCH("модерниз",E118)))),1,0)</f>
        <v>0</v>
      </c>
      <c r="I118" s="8">
        <f>IF(OR(ISNUMBER(SEARCH("сопрово",E118)), ISNUMBER(SEARCH("поддержк",E118)), ISNUMBER(SEARCH("эксплуат",E118)), ISNUMBER(SEARCH("обслужи",E118)), ISNUMBER(SEARCH("подготов",E118)), (ISNUMBER(SEARCH("обуче",E118)))),1,0)</f>
        <v>1</v>
      </c>
      <c r="J118" s="9">
        <f>SUM(G118:I118)</f>
        <v>2</v>
      </c>
      <c r="K118" s="11" t="s">
        <v>142</v>
      </c>
      <c r="L118" s="11" t="s">
        <v>143</v>
      </c>
      <c r="M118" s="30">
        <v>165000</v>
      </c>
      <c r="N118" s="26" t="s">
        <v>264</v>
      </c>
      <c r="O118" s="11">
        <v>165000</v>
      </c>
      <c r="P118" s="26" t="s">
        <v>184</v>
      </c>
      <c r="Q118" s="5" t="s">
        <v>212</v>
      </c>
      <c r="R118" s="11" t="s">
        <v>213</v>
      </c>
      <c r="S118" s="11" t="s">
        <v>153</v>
      </c>
      <c r="T118" s="11" t="s">
        <v>31</v>
      </c>
      <c r="U118" s="11" t="s">
        <v>32</v>
      </c>
      <c r="V118" s="11" t="s">
        <v>33</v>
      </c>
      <c r="W118" s="13">
        <v>1</v>
      </c>
      <c r="X118" s="32">
        <v>165000</v>
      </c>
      <c r="Y118" s="11" t="s">
        <v>34</v>
      </c>
      <c r="Z118" s="11" t="s">
        <v>86</v>
      </c>
      <c r="AA118" s="11" t="s">
        <v>36</v>
      </c>
      <c r="AB118" s="11" t="s">
        <v>37</v>
      </c>
      <c r="AC118" s="10">
        <v>82</v>
      </c>
    </row>
    <row r="119" spans="1:29" hidden="1" x14ac:dyDescent="0.25">
      <c r="A119" s="11">
        <v>118</v>
      </c>
      <c r="B119" s="20" t="s">
        <v>648</v>
      </c>
      <c r="C119" s="22">
        <v>2.9103017250169999E+18</v>
      </c>
      <c r="D119" s="12">
        <v>42829</v>
      </c>
      <c r="E119" s="11" t="s">
        <v>339</v>
      </c>
      <c r="F119" s="8">
        <f>IF(OR(ISNUMBER(SEARCH("террит",Q119)), ISNUMBER(SEARCH("ФОМС",E119)), ISNUMBER(SEARCH("ФОМС",Q119)), (ISNUMBER(SEARCH("страх",E119)))),1,0)</f>
        <v>0</v>
      </c>
      <c r="G119" s="8">
        <f>IF(OR(ISNUMBER(SEARCH("проектиро",E119)), ISNUMBER(SEARCH("разработка",E119)),  ISNUMBER(SEARCH("приобрет",E119)),  ISNUMBER(SEARCH("установк",E119)), ISNUMBER(SEARCH("постав",E119)),  (ISNUMBER(SEARCH("создани",E119)))),1,0)</f>
        <v>0</v>
      </c>
      <c r="H119" s="8">
        <f>IF(OR(ISNUMBER(SEARCH("развит",E119)), ISNUMBER(SEARCH("модифика",E119)), ISNUMBER(SEARCH("интегра",E119)),  ISNUMBER(SEARCH("внедрен",E119)), ISNUMBER(SEARCH("расшир",E119)), ISNUMBER(SEARCH("адаптац",E119)),ISNUMBER(SEARCH("настрой",E119)), ISNUMBER(SEARCH("подключ",E119)),   (ISNUMBER(SEARCH("модерниз",E119)))),1,0)</f>
        <v>0</v>
      </c>
      <c r="I119" s="8">
        <f>IF(OR(ISNUMBER(SEARCH("сопрово",E119)), ISNUMBER(SEARCH("поддержк",E119)), ISNUMBER(SEARCH("эксплуат",E119)), ISNUMBER(SEARCH("обслужи",E119)), ISNUMBER(SEARCH("подготов",E119)), (ISNUMBER(SEARCH("обуче",E119)))),1,0)</f>
        <v>1</v>
      </c>
      <c r="J119" s="9">
        <f>SUM(G119:I119)</f>
        <v>1</v>
      </c>
      <c r="K119" s="11" t="s">
        <v>82</v>
      </c>
      <c r="L119" s="11" t="s">
        <v>76</v>
      </c>
      <c r="M119" s="30">
        <v>24444.48</v>
      </c>
      <c r="N119" s="26" t="s">
        <v>26</v>
      </c>
      <c r="O119" s="11">
        <v>24444.48</v>
      </c>
      <c r="P119" s="26" t="s">
        <v>184</v>
      </c>
      <c r="Q119" s="5" t="s">
        <v>212</v>
      </c>
      <c r="R119" s="11" t="s">
        <v>213</v>
      </c>
      <c r="S119" s="11" t="s">
        <v>153</v>
      </c>
      <c r="T119" s="11" t="s">
        <v>31</v>
      </c>
      <c r="U119" s="11" t="s">
        <v>32</v>
      </c>
      <c r="V119" s="11" t="s">
        <v>33</v>
      </c>
      <c r="W119" s="13">
        <v>1</v>
      </c>
      <c r="X119" s="32">
        <v>220000</v>
      </c>
      <c r="Y119" s="11" t="s">
        <v>34</v>
      </c>
      <c r="Z119" s="11" t="s">
        <v>86</v>
      </c>
      <c r="AA119" s="11" t="s">
        <v>36</v>
      </c>
      <c r="AB119" s="11" t="s">
        <v>37</v>
      </c>
      <c r="AC119" s="10">
        <v>82</v>
      </c>
    </row>
    <row r="120" spans="1:29" hidden="1" x14ac:dyDescent="0.25">
      <c r="A120" s="11">
        <v>119</v>
      </c>
      <c r="B120" s="20" t="s">
        <v>648</v>
      </c>
      <c r="C120" s="22">
        <v>2.9103017250179999E+18</v>
      </c>
      <c r="D120" s="12">
        <v>43238</v>
      </c>
      <c r="E120" s="11" t="s">
        <v>211</v>
      </c>
      <c r="F120" s="8">
        <f>IF(OR(ISNUMBER(SEARCH("террит",Q120)), ISNUMBER(SEARCH("ФОМС",E120)), ISNUMBER(SEARCH("ФОМС",Q120)), (ISNUMBER(SEARCH("страх",E120)))),1,0)</f>
        <v>0</v>
      </c>
      <c r="G120" s="8">
        <f>IF(OR(ISNUMBER(SEARCH("проектиро",E120)), ISNUMBER(SEARCH("разработка",E120)),  ISNUMBER(SEARCH("приобрет",E120)),  ISNUMBER(SEARCH("установк",E120)), ISNUMBER(SEARCH("постав",E120)),  (ISNUMBER(SEARCH("создани",E120)))),1,0)</f>
        <v>0</v>
      </c>
      <c r="H120" s="8">
        <f>IF(OR(ISNUMBER(SEARCH("развит",E120)), ISNUMBER(SEARCH("модифика",E120)), ISNUMBER(SEARCH("интегра",E120)),  ISNUMBER(SEARCH("внедрен",E120)), ISNUMBER(SEARCH("расшир",E120)), ISNUMBER(SEARCH("адаптац",E120)),ISNUMBER(SEARCH("настрой",E120)), ISNUMBER(SEARCH("подключ",E120)),   (ISNUMBER(SEARCH("модерниз",E120)))),1,0)</f>
        <v>0</v>
      </c>
      <c r="I120" s="8">
        <f>IF(OR(ISNUMBER(SEARCH("сопрово",E120)), ISNUMBER(SEARCH("поддержк",E120)), ISNUMBER(SEARCH("эксплуат",E120)), ISNUMBER(SEARCH("обслужи",E120)), ISNUMBER(SEARCH("подготов",E120)), (ISNUMBER(SEARCH("обуче",E120)))),1,0)</f>
        <v>1</v>
      </c>
      <c r="J120" s="9">
        <f>SUM(G120:I120)</f>
        <v>1</v>
      </c>
      <c r="K120" s="11" t="s">
        <v>82</v>
      </c>
      <c r="L120" s="11" t="s">
        <v>76</v>
      </c>
      <c r="M120" s="30">
        <v>165000</v>
      </c>
      <c r="N120" s="26" t="s">
        <v>26</v>
      </c>
      <c r="O120" s="11">
        <v>165000</v>
      </c>
      <c r="P120" s="26" t="s">
        <v>184</v>
      </c>
      <c r="Q120" s="5" t="s">
        <v>212</v>
      </c>
      <c r="R120" s="11" t="s">
        <v>213</v>
      </c>
      <c r="S120" s="11" t="s">
        <v>153</v>
      </c>
      <c r="T120" s="11" t="s">
        <v>31</v>
      </c>
      <c r="U120" s="11" t="s">
        <v>32</v>
      </c>
      <c r="V120" s="11" t="s">
        <v>33</v>
      </c>
      <c r="W120" s="13">
        <v>1</v>
      </c>
      <c r="X120" s="32">
        <v>165000</v>
      </c>
      <c r="Y120" s="11" t="s">
        <v>34</v>
      </c>
      <c r="Z120" s="11" t="s">
        <v>86</v>
      </c>
      <c r="AA120" s="11" t="s">
        <v>36</v>
      </c>
      <c r="AB120" s="11" t="s">
        <v>37</v>
      </c>
      <c r="AC120" s="10">
        <v>82</v>
      </c>
    </row>
    <row r="121" spans="1:29" hidden="1" x14ac:dyDescent="0.25">
      <c r="A121" s="11">
        <v>120</v>
      </c>
      <c r="B121" s="20" t="s">
        <v>648</v>
      </c>
      <c r="C121" s="22">
        <v>2.910301767616E+18</v>
      </c>
      <c r="D121" s="12">
        <v>42551</v>
      </c>
      <c r="E121" s="11" t="s">
        <v>391</v>
      </c>
      <c r="F121" s="8">
        <f>IF(OR(ISNUMBER(SEARCH("террит",Q121)), ISNUMBER(SEARCH("ФОМС",E121)), ISNUMBER(SEARCH("ФОМС",Q121)), (ISNUMBER(SEARCH("страх",E121)))),1,0)</f>
        <v>0</v>
      </c>
      <c r="G121" s="8">
        <f>IF(OR(ISNUMBER(SEARCH("проектиро",E121)), ISNUMBER(SEARCH("разработка",E121)),  ISNUMBER(SEARCH("приобрет",E121)),  ISNUMBER(SEARCH("установк",E121)), ISNUMBER(SEARCH("постав",E121)),  (ISNUMBER(SEARCH("создани",E121)))),1,0)</f>
        <v>0</v>
      </c>
      <c r="H121" s="8">
        <f>IF(OR(ISNUMBER(SEARCH("развит",E121)), ISNUMBER(SEARCH("модифика",E121)), ISNUMBER(SEARCH("интегра",E121)),  ISNUMBER(SEARCH("внедрен",E121)), ISNUMBER(SEARCH("расшир",E121)), ISNUMBER(SEARCH("адаптац",E121)),ISNUMBER(SEARCH("настрой",E121)), ISNUMBER(SEARCH("подключ",E121)),   (ISNUMBER(SEARCH("модерниз",E121)))),1,0)</f>
        <v>0</v>
      </c>
      <c r="I121" s="8">
        <f>IF(OR(ISNUMBER(SEARCH("сопрово",E121)), ISNUMBER(SEARCH("поддержк",E121)), ISNUMBER(SEARCH("эксплуат",E121)), ISNUMBER(SEARCH("обслужи",E121)), ISNUMBER(SEARCH("подготов",E121)), (ISNUMBER(SEARCH("обуче",E121)))),1,0)</f>
        <v>1</v>
      </c>
      <c r="J121" s="9">
        <f>SUM(G121:I121)</f>
        <v>1</v>
      </c>
      <c r="K121" s="11" t="s">
        <v>82</v>
      </c>
      <c r="L121" s="11" t="s">
        <v>76</v>
      </c>
      <c r="M121" s="30">
        <v>150000</v>
      </c>
      <c r="N121" s="26" t="s">
        <v>329</v>
      </c>
      <c r="O121" s="11">
        <v>150000</v>
      </c>
      <c r="P121" s="26" t="s">
        <v>184</v>
      </c>
      <c r="Q121" s="5" t="s">
        <v>392</v>
      </c>
      <c r="R121" s="11" t="s">
        <v>393</v>
      </c>
      <c r="S121" s="11" t="s">
        <v>153</v>
      </c>
      <c r="T121" s="11" t="s">
        <v>31</v>
      </c>
      <c r="U121" s="11" t="s">
        <v>32</v>
      </c>
      <c r="V121" s="11" t="s">
        <v>33</v>
      </c>
      <c r="W121" s="13">
        <v>1</v>
      </c>
      <c r="X121" s="32">
        <v>150000</v>
      </c>
      <c r="Y121" s="11" t="s">
        <v>34</v>
      </c>
      <c r="Z121" s="11" t="s">
        <v>86</v>
      </c>
      <c r="AA121" s="11" t="s">
        <v>36</v>
      </c>
      <c r="AB121" s="11" t="s">
        <v>37</v>
      </c>
      <c r="AC121" s="10">
        <v>82</v>
      </c>
    </row>
    <row r="122" spans="1:29" hidden="1" x14ac:dyDescent="0.25">
      <c r="A122" s="11">
        <v>121</v>
      </c>
      <c r="B122" s="20" t="s">
        <v>648</v>
      </c>
      <c r="C122" s="22">
        <v>2.9103018895170002E+18</v>
      </c>
      <c r="D122" s="12">
        <v>42842</v>
      </c>
      <c r="E122" s="11" t="s">
        <v>327</v>
      </c>
      <c r="F122" s="8">
        <f>IF(OR(ISNUMBER(SEARCH("террит",Q122)), ISNUMBER(SEARCH("ФОМС",E122)), ISNUMBER(SEARCH("ФОМС",Q122)), (ISNUMBER(SEARCH("страх",E122)))),1,0)</f>
        <v>0</v>
      </c>
      <c r="G122" s="8">
        <f>IF(OR(ISNUMBER(SEARCH("проектиро",E122)), ISNUMBER(SEARCH("разработка",E122)),  ISNUMBER(SEARCH("приобрет",E122)),  ISNUMBER(SEARCH("установк",E122)), ISNUMBER(SEARCH("постав",E122)),  (ISNUMBER(SEARCH("создани",E122)))),1,0)</f>
        <v>0</v>
      </c>
      <c r="H122" s="8">
        <f>IF(OR(ISNUMBER(SEARCH("развит",E122)), ISNUMBER(SEARCH("модифика",E122)), ISNUMBER(SEARCH("интегра",E122)),  ISNUMBER(SEARCH("внедрен",E122)), ISNUMBER(SEARCH("расшир",E122)), ISNUMBER(SEARCH("адаптац",E122)),ISNUMBER(SEARCH("настрой",E122)), ISNUMBER(SEARCH("подключ",E122)),   (ISNUMBER(SEARCH("модерниз",E122)))),1,0)</f>
        <v>0</v>
      </c>
      <c r="I122" s="8">
        <f>IF(OR(ISNUMBER(SEARCH("сопрово",E122)), ISNUMBER(SEARCH("поддержк",E122)), ISNUMBER(SEARCH("эксплуат",E122)), ISNUMBER(SEARCH("обслужи",E122)), ISNUMBER(SEARCH("подготов",E122)), (ISNUMBER(SEARCH("обуче",E122)))),1,0)</f>
        <v>1</v>
      </c>
      <c r="J122" s="9">
        <f>SUM(G122:I122)</f>
        <v>1</v>
      </c>
      <c r="K122" s="11" t="s">
        <v>53</v>
      </c>
      <c r="L122" s="11" t="s">
        <v>52</v>
      </c>
      <c r="M122" s="30">
        <v>200000</v>
      </c>
      <c r="N122" s="26" t="s">
        <v>264</v>
      </c>
      <c r="O122" s="11">
        <v>200000</v>
      </c>
      <c r="P122" s="26" t="s">
        <v>184</v>
      </c>
      <c r="Q122" s="5" t="s">
        <v>151</v>
      </c>
      <c r="R122" s="11" t="s">
        <v>152</v>
      </c>
      <c r="S122" s="11" t="s">
        <v>153</v>
      </c>
      <c r="T122" s="11" t="s">
        <v>31</v>
      </c>
      <c r="U122" s="11" t="s">
        <v>32</v>
      </c>
      <c r="V122" s="11" t="s">
        <v>33</v>
      </c>
      <c r="W122" s="13">
        <v>1</v>
      </c>
      <c r="X122" s="32">
        <v>200000</v>
      </c>
      <c r="Y122" s="11" t="s">
        <v>34</v>
      </c>
      <c r="Z122" s="11" t="s">
        <v>86</v>
      </c>
      <c r="AA122" s="11" t="s">
        <v>36</v>
      </c>
      <c r="AB122" s="11" t="s">
        <v>37</v>
      </c>
      <c r="AC122" s="10">
        <v>82</v>
      </c>
    </row>
    <row r="123" spans="1:29" hidden="1" x14ac:dyDescent="0.25">
      <c r="A123" s="11">
        <v>122</v>
      </c>
      <c r="B123" s="20" t="s">
        <v>648</v>
      </c>
      <c r="C123" s="22">
        <v>2.9103018895180001E+18</v>
      </c>
      <c r="D123" s="12">
        <v>43157</v>
      </c>
      <c r="E123" s="11" t="s">
        <v>148</v>
      </c>
      <c r="F123" s="8">
        <f>IF(OR(ISNUMBER(SEARCH("террит",Q123)), ISNUMBER(SEARCH("ФОМС",E123)), ISNUMBER(SEARCH("ФОМС",Q123)), (ISNUMBER(SEARCH("страх",E123)))),1,0)</f>
        <v>0</v>
      </c>
      <c r="G123" s="8">
        <f>IF(OR(ISNUMBER(SEARCH("проектиро",E123)), ISNUMBER(SEARCH("разработка",E123)),  ISNUMBER(SEARCH("приобрет",E123)),  ISNUMBER(SEARCH("установк",E123)), ISNUMBER(SEARCH("постав",E123)),  (ISNUMBER(SEARCH("создани",E123)))),1,0)</f>
        <v>0</v>
      </c>
      <c r="H123" s="8">
        <f>IF(OR(ISNUMBER(SEARCH("развит",E123)), ISNUMBER(SEARCH("модифика",E123)), ISNUMBER(SEARCH("интегра",E123)),  ISNUMBER(SEARCH("внедрен",E123)), ISNUMBER(SEARCH("расшир",E123)), ISNUMBER(SEARCH("адаптац",E123)),ISNUMBER(SEARCH("настрой",E123)), ISNUMBER(SEARCH("подключ",E123)),   (ISNUMBER(SEARCH("модерниз",E123)))),1,0)</f>
        <v>0</v>
      </c>
      <c r="I123" s="8">
        <f>IF(OR(ISNUMBER(SEARCH("сопрово",E123)), ISNUMBER(SEARCH("поддержк",E123)), ISNUMBER(SEARCH("эксплуат",E123)), ISNUMBER(SEARCH("обслужи",E123)), ISNUMBER(SEARCH("подготов",E123)), (ISNUMBER(SEARCH("обуче",E123)))),1,0)</f>
        <v>1</v>
      </c>
      <c r="J123" s="9">
        <f>SUM(G123:I123)</f>
        <v>1</v>
      </c>
      <c r="K123" s="11" t="s">
        <v>149</v>
      </c>
      <c r="L123" s="11" t="s">
        <v>150</v>
      </c>
      <c r="M123" s="30">
        <v>200000</v>
      </c>
      <c r="N123" s="26" t="s">
        <v>26</v>
      </c>
      <c r="O123" s="11">
        <v>200000</v>
      </c>
      <c r="P123" s="26" t="s">
        <v>184</v>
      </c>
      <c r="Q123" s="5" t="s">
        <v>151</v>
      </c>
      <c r="R123" s="11" t="s">
        <v>152</v>
      </c>
      <c r="S123" s="11" t="s">
        <v>153</v>
      </c>
      <c r="T123" s="11" t="s">
        <v>31</v>
      </c>
      <c r="U123" s="11" t="s">
        <v>32</v>
      </c>
      <c r="V123" s="11" t="s">
        <v>33</v>
      </c>
      <c r="W123" s="13">
        <v>1</v>
      </c>
      <c r="X123" s="32">
        <v>200000</v>
      </c>
      <c r="Y123" s="11" t="s">
        <v>34</v>
      </c>
      <c r="Z123" s="11" t="s">
        <v>86</v>
      </c>
      <c r="AA123" s="11" t="s">
        <v>36</v>
      </c>
      <c r="AB123" s="11" t="s">
        <v>37</v>
      </c>
      <c r="AC123" s="10">
        <v>82</v>
      </c>
    </row>
    <row r="124" spans="1:29" hidden="1" x14ac:dyDescent="0.25">
      <c r="A124" s="11">
        <v>123</v>
      </c>
      <c r="B124" s="20" t="s">
        <v>648</v>
      </c>
      <c r="C124" s="22">
        <v>2.9103018895190001E+18</v>
      </c>
      <c r="D124" s="12">
        <v>43474</v>
      </c>
      <c r="E124" s="11" t="s">
        <v>148</v>
      </c>
      <c r="F124" s="8">
        <f>IF(OR(ISNUMBER(SEARCH("террит",Q124)), ISNUMBER(SEARCH("ФОМС",E124)), ISNUMBER(SEARCH("ФОМС",Q124)), (ISNUMBER(SEARCH("страх",E124)))),1,0)</f>
        <v>0</v>
      </c>
      <c r="G124" s="8">
        <f>IF(OR(ISNUMBER(SEARCH("проектиро",E124)), ISNUMBER(SEARCH("разработка",E124)),  ISNUMBER(SEARCH("приобрет",E124)),  ISNUMBER(SEARCH("установк",E124)), ISNUMBER(SEARCH("постав",E124)),  (ISNUMBER(SEARCH("создани",E124)))),1,0)</f>
        <v>0</v>
      </c>
      <c r="H124" s="8">
        <f>IF(OR(ISNUMBER(SEARCH("развит",E124)), ISNUMBER(SEARCH("модифика",E124)), ISNUMBER(SEARCH("интегра",E124)),  ISNUMBER(SEARCH("внедрен",E124)), ISNUMBER(SEARCH("расшир",E124)), ISNUMBER(SEARCH("адаптац",E124)),ISNUMBER(SEARCH("настрой",E124)), ISNUMBER(SEARCH("подключ",E124)),   (ISNUMBER(SEARCH("модерниз",E124)))),1,0)</f>
        <v>0</v>
      </c>
      <c r="I124" s="8">
        <f>IF(OR(ISNUMBER(SEARCH("сопрово",E124)), ISNUMBER(SEARCH("поддержк",E124)), ISNUMBER(SEARCH("эксплуат",E124)), ISNUMBER(SEARCH("обслужи",E124)), ISNUMBER(SEARCH("подготов",E124)), (ISNUMBER(SEARCH("обуче",E124)))),1,0)</f>
        <v>1</v>
      </c>
      <c r="J124" s="9">
        <f>SUM(G124:I124)</f>
        <v>1</v>
      </c>
      <c r="K124" s="11" t="s">
        <v>149</v>
      </c>
      <c r="L124" s="11" t="s">
        <v>150</v>
      </c>
      <c r="M124" s="30">
        <v>49999.98</v>
      </c>
      <c r="N124" s="26" t="s">
        <v>26</v>
      </c>
      <c r="O124" s="11">
        <v>49999.98</v>
      </c>
      <c r="P124" s="26" t="s">
        <v>27</v>
      </c>
      <c r="Q124" s="5" t="s">
        <v>151</v>
      </c>
      <c r="R124" s="11" t="s">
        <v>152</v>
      </c>
      <c r="S124" s="11" t="s">
        <v>153</v>
      </c>
      <c r="T124" s="11" t="s">
        <v>31</v>
      </c>
      <c r="U124" s="11" t="s">
        <v>32</v>
      </c>
      <c r="V124" s="11" t="s">
        <v>33</v>
      </c>
      <c r="W124" s="13">
        <v>1</v>
      </c>
      <c r="X124" s="32">
        <v>49999.98</v>
      </c>
      <c r="Y124" s="11" t="s">
        <v>34</v>
      </c>
      <c r="Z124" s="11" t="s">
        <v>86</v>
      </c>
      <c r="AA124" s="11" t="s">
        <v>36</v>
      </c>
      <c r="AB124" s="11" t="s">
        <v>37</v>
      </c>
      <c r="AC124" s="10">
        <v>82</v>
      </c>
    </row>
    <row r="125" spans="1:29" hidden="1" x14ac:dyDescent="0.25">
      <c r="A125" s="11">
        <v>124</v>
      </c>
      <c r="B125" s="20" t="s">
        <v>648</v>
      </c>
      <c r="C125" s="22">
        <v>2.9104003370179999E+18</v>
      </c>
      <c r="D125" s="12">
        <v>43124</v>
      </c>
      <c r="E125" s="11" t="s">
        <v>246</v>
      </c>
      <c r="F125" s="8">
        <f>IF(OR(ISNUMBER(SEARCH("террит",Q125)), ISNUMBER(SEARCH("ФОМС",E125)), ISNUMBER(SEARCH("ФОМС",Q125)), (ISNUMBER(SEARCH("страх",E125)))),1,0)</f>
        <v>0</v>
      </c>
      <c r="G125" s="8">
        <f>IF(OR(ISNUMBER(SEARCH("проектиро",E125)), ISNUMBER(SEARCH("разработка",E125)),  ISNUMBER(SEARCH("приобрет",E125)),  ISNUMBER(SEARCH("установк",E125)), ISNUMBER(SEARCH("постав",E125)),  (ISNUMBER(SEARCH("создани",E125)))),1,0)</f>
        <v>0</v>
      </c>
      <c r="H125" s="8">
        <f>IF(OR(ISNUMBER(SEARCH("развит",E125)), ISNUMBER(SEARCH("модифика",E125)), ISNUMBER(SEARCH("интегра",E125)),  ISNUMBER(SEARCH("внедрен",E125)), ISNUMBER(SEARCH("расшир",E125)), ISNUMBER(SEARCH("адаптац",E125)),ISNUMBER(SEARCH("настрой",E125)), ISNUMBER(SEARCH("подключ",E125)),   (ISNUMBER(SEARCH("модерниз",E125)))),1,0)</f>
        <v>0</v>
      </c>
      <c r="I125" s="8">
        <f>IF(OR(ISNUMBER(SEARCH("сопрово",E125)), ISNUMBER(SEARCH("поддержк",E125)), ISNUMBER(SEARCH("эксплуат",E125)), ISNUMBER(SEARCH("обслужи",E125)), ISNUMBER(SEARCH("подготов",E125)), (ISNUMBER(SEARCH("обуче",E125)))),1,0)</f>
        <v>1</v>
      </c>
      <c r="J125" s="9">
        <f>SUM(G125:I125)</f>
        <v>1</v>
      </c>
      <c r="K125" s="11" t="s">
        <v>64</v>
      </c>
      <c r="L125" s="11" t="s">
        <v>65</v>
      </c>
      <c r="M125" s="30">
        <v>50000</v>
      </c>
      <c r="N125" s="26" t="s">
        <v>26</v>
      </c>
      <c r="O125" s="11">
        <v>200000</v>
      </c>
      <c r="P125" s="26" t="s">
        <v>247</v>
      </c>
      <c r="Q125" s="5" t="s">
        <v>248</v>
      </c>
      <c r="R125" s="11" t="s">
        <v>249</v>
      </c>
      <c r="S125" s="11" t="s">
        <v>250</v>
      </c>
      <c r="T125" s="11" t="s">
        <v>31</v>
      </c>
      <c r="U125" s="11" t="s">
        <v>32</v>
      </c>
      <c r="V125" s="11" t="s">
        <v>33</v>
      </c>
      <c r="W125" s="13">
        <v>1</v>
      </c>
      <c r="X125" s="32">
        <v>200000</v>
      </c>
      <c r="Y125" s="11" t="s">
        <v>34</v>
      </c>
      <c r="Z125" s="11" t="s">
        <v>86</v>
      </c>
      <c r="AA125" s="11" t="s">
        <v>36</v>
      </c>
      <c r="AB125" s="11" t="s">
        <v>37</v>
      </c>
      <c r="AC125" s="10">
        <v>82</v>
      </c>
    </row>
    <row r="126" spans="1:29" hidden="1" x14ac:dyDescent="0.25">
      <c r="A126" s="11">
        <v>125</v>
      </c>
      <c r="B126" s="20" t="s">
        <v>648</v>
      </c>
      <c r="C126" s="22">
        <v>2.9105007105159997E+18</v>
      </c>
      <c r="D126" s="12">
        <v>42549</v>
      </c>
      <c r="E126" s="11" t="s">
        <v>394</v>
      </c>
      <c r="F126" s="8">
        <f>IF(OR(ISNUMBER(SEARCH("террит",Q126)), ISNUMBER(SEARCH("ФОМС",E126)), ISNUMBER(SEARCH("ФОМС",Q126)), (ISNUMBER(SEARCH("страх",E126)))),1,0)</f>
        <v>0</v>
      </c>
      <c r="G126" s="8">
        <f>IF(OR(ISNUMBER(SEARCH("проектиро",E126)), ISNUMBER(SEARCH("разработка",E126)),  ISNUMBER(SEARCH("приобрет",E126)),  ISNUMBER(SEARCH("установк",E126)), ISNUMBER(SEARCH("постав",E126)),  (ISNUMBER(SEARCH("создани",E126)))),1,0)</f>
        <v>0</v>
      </c>
      <c r="H126" s="8">
        <f>IF(OR(ISNUMBER(SEARCH("развит",E126)), ISNUMBER(SEARCH("модифика",E126)), ISNUMBER(SEARCH("интегра",E126)),  ISNUMBER(SEARCH("внедрен",E126)), ISNUMBER(SEARCH("расшир",E126)), ISNUMBER(SEARCH("адаптац",E126)),ISNUMBER(SEARCH("настрой",E126)), ISNUMBER(SEARCH("подключ",E126)),   (ISNUMBER(SEARCH("модерниз",E126)))),1,0)</f>
        <v>0</v>
      </c>
      <c r="I126" s="8">
        <f>IF(OR(ISNUMBER(SEARCH("сопрово",E126)), ISNUMBER(SEARCH("поддержк",E126)), ISNUMBER(SEARCH("эксплуат",E126)), ISNUMBER(SEARCH("обслужи",E126)), ISNUMBER(SEARCH("подготов",E126)), (ISNUMBER(SEARCH("обуче",E126)))),1,0)</f>
        <v>1</v>
      </c>
      <c r="J126" s="9">
        <f>SUM(G126:I126)</f>
        <v>1</v>
      </c>
      <c r="K126" s="11" t="s">
        <v>149</v>
      </c>
      <c r="L126" s="11" t="s">
        <v>150</v>
      </c>
      <c r="M126" s="30">
        <v>200000</v>
      </c>
      <c r="N126" s="26" t="s">
        <v>264</v>
      </c>
      <c r="O126" s="11">
        <v>200000</v>
      </c>
      <c r="P126" s="26" t="s">
        <v>184</v>
      </c>
      <c r="Q126" s="5" t="s">
        <v>275</v>
      </c>
      <c r="R126" s="11" t="s">
        <v>276</v>
      </c>
      <c r="S126" s="11" t="s">
        <v>277</v>
      </c>
      <c r="T126" s="11" t="s">
        <v>31</v>
      </c>
      <c r="U126" s="11" t="s">
        <v>32</v>
      </c>
      <c r="V126" s="11" t="s">
        <v>33</v>
      </c>
      <c r="W126" s="13">
        <v>1</v>
      </c>
      <c r="X126" s="32">
        <v>200000</v>
      </c>
      <c r="Y126" s="11" t="s">
        <v>34</v>
      </c>
      <c r="Z126" s="11" t="s">
        <v>86</v>
      </c>
      <c r="AA126" s="11" t="s">
        <v>36</v>
      </c>
      <c r="AB126" s="11" t="s">
        <v>37</v>
      </c>
      <c r="AC126" s="10">
        <v>82</v>
      </c>
    </row>
    <row r="127" spans="1:29" hidden="1" x14ac:dyDescent="0.25">
      <c r="A127" s="11">
        <v>126</v>
      </c>
      <c r="B127" s="20" t="s">
        <v>648</v>
      </c>
      <c r="C127" s="22">
        <v>2.9105007105170002E+18</v>
      </c>
      <c r="D127" s="12">
        <v>42984</v>
      </c>
      <c r="E127" s="11" t="s">
        <v>274</v>
      </c>
      <c r="F127" s="8">
        <f>IF(OR(ISNUMBER(SEARCH("террит",Q127)), ISNUMBER(SEARCH("ФОМС",E127)), ISNUMBER(SEARCH("ФОМС",Q127)), (ISNUMBER(SEARCH("страх",E127)))),1,0)</f>
        <v>0</v>
      </c>
      <c r="G127" s="8">
        <f>IF(OR(ISNUMBER(SEARCH("проектиро",E127)), ISNUMBER(SEARCH("разработка",E127)),  ISNUMBER(SEARCH("приобрет",E127)),  ISNUMBER(SEARCH("установк",E127)), ISNUMBER(SEARCH("постав",E127)),  (ISNUMBER(SEARCH("создани",E127)))),1,0)</f>
        <v>0</v>
      </c>
      <c r="H127" s="8">
        <f>IF(OR(ISNUMBER(SEARCH("развит",E127)), ISNUMBER(SEARCH("модифика",E127)), ISNUMBER(SEARCH("интегра",E127)),  ISNUMBER(SEARCH("внедрен",E127)), ISNUMBER(SEARCH("расшир",E127)), ISNUMBER(SEARCH("адаптац",E127)),ISNUMBER(SEARCH("настрой",E127)), ISNUMBER(SEARCH("подключ",E127)),   (ISNUMBER(SEARCH("модерниз",E127)))),1,0)</f>
        <v>0</v>
      </c>
      <c r="I127" s="8">
        <f>IF(OR(ISNUMBER(SEARCH("сопрово",E127)), ISNUMBER(SEARCH("поддержк",E127)), ISNUMBER(SEARCH("эксплуат",E127)), ISNUMBER(SEARCH("обслужи",E127)), ISNUMBER(SEARCH("подготов",E127)), (ISNUMBER(SEARCH("обуче",E127)))),1,0)</f>
        <v>1</v>
      </c>
      <c r="J127" s="9">
        <f>SUM(G127:I127)</f>
        <v>1</v>
      </c>
      <c r="K127" s="11" t="s">
        <v>269</v>
      </c>
      <c r="L127" s="11" t="s">
        <v>270</v>
      </c>
      <c r="M127" s="30">
        <v>102500</v>
      </c>
      <c r="N127" s="26" t="s">
        <v>264</v>
      </c>
      <c r="O127" s="11">
        <v>102500</v>
      </c>
      <c r="P127" s="26" t="s">
        <v>184</v>
      </c>
      <c r="Q127" s="5" t="s">
        <v>275</v>
      </c>
      <c r="R127" s="11" t="s">
        <v>276</v>
      </c>
      <c r="S127" s="11" t="s">
        <v>277</v>
      </c>
      <c r="T127" s="11" t="s">
        <v>31</v>
      </c>
      <c r="U127" s="11" t="s">
        <v>32</v>
      </c>
      <c r="V127" s="11" t="s">
        <v>33</v>
      </c>
      <c r="W127" s="13">
        <v>1</v>
      </c>
      <c r="X127" s="32">
        <v>102500</v>
      </c>
      <c r="Y127" s="11" t="s">
        <v>34</v>
      </c>
      <c r="Z127" s="11" t="s">
        <v>86</v>
      </c>
      <c r="AA127" s="11" t="s">
        <v>36</v>
      </c>
      <c r="AB127" s="11" t="s">
        <v>37</v>
      </c>
      <c r="AC127" s="10">
        <v>82</v>
      </c>
    </row>
    <row r="128" spans="1:29" hidden="1" x14ac:dyDescent="0.25">
      <c r="A128" s="11">
        <v>127</v>
      </c>
      <c r="B128" s="20" t="s">
        <v>648</v>
      </c>
      <c r="C128" s="22">
        <v>2.9106007002169999E+18</v>
      </c>
      <c r="D128" s="12">
        <v>42852</v>
      </c>
      <c r="E128" s="11" t="s">
        <v>52</v>
      </c>
      <c r="F128" s="8">
        <f>IF(OR(ISNUMBER(SEARCH("террит",Q128)), ISNUMBER(SEARCH("ФОМС",E128)), ISNUMBER(SEARCH("ФОМС",Q128)), (ISNUMBER(SEARCH("страх",E128)))),1,0)</f>
        <v>0</v>
      </c>
      <c r="G128" s="8">
        <f>IF(OR(ISNUMBER(SEARCH("проектиро",E128)), ISNUMBER(SEARCH("разработка",E128)),  ISNUMBER(SEARCH("приобрет",E128)),  ISNUMBER(SEARCH("установк",E128)), ISNUMBER(SEARCH("постав",E128)),  (ISNUMBER(SEARCH("создани",E128)))),1,0)</f>
        <v>0</v>
      </c>
      <c r="H128" s="8">
        <f>IF(OR(ISNUMBER(SEARCH("развит",E128)), ISNUMBER(SEARCH("модифика",E128)), ISNUMBER(SEARCH("интегра",E128)),  ISNUMBER(SEARCH("внедрен",E128)), ISNUMBER(SEARCH("расшир",E128)), ISNUMBER(SEARCH("адаптац",E128)),ISNUMBER(SEARCH("настрой",E128)), ISNUMBER(SEARCH("подключ",E128)),   (ISNUMBER(SEARCH("модерниз",E128)))),1,0)</f>
        <v>0</v>
      </c>
      <c r="I128" s="8">
        <f>IF(OR(ISNUMBER(SEARCH("сопрово",E128)), ISNUMBER(SEARCH("поддержк",E128)), ISNUMBER(SEARCH("эксплуат",E128)), ISNUMBER(SEARCH("обслужи",E128)), ISNUMBER(SEARCH("подготов",E128)), (ISNUMBER(SEARCH("обуче",E128)))),1,0)</f>
        <v>1</v>
      </c>
      <c r="J128" s="9">
        <f>SUM(G128:I128)</f>
        <v>1</v>
      </c>
      <c r="K128" s="11" t="s">
        <v>53</v>
      </c>
      <c r="L128" s="11" t="s">
        <v>52</v>
      </c>
      <c r="M128" s="30">
        <v>200000</v>
      </c>
      <c r="N128" s="26" t="s">
        <v>264</v>
      </c>
      <c r="O128" s="11">
        <v>200000</v>
      </c>
      <c r="P128" s="26" t="s">
        <v>184</v>
      </c>
      <c r="Q128" s="5" t="s">
        <v>311</v>
      </c>
      <c r="R128" s="11" t="s">
        <v>312</v>
      </c>
      <c r="S128" s="11" t="s">
        <v>313</v>
      </c>
      <c r="T128" s="11" t="s">
        <v>31</v>
      </c>
      <c r="U128" s="11" t="s">
        <v>32</v>
      </c>
      <c r="V128" s="11" t="s">
        <v>33</v>
      </c>
      <c r="W128" s="13">
        <v>1</v>
      </c>
      <c r="X128" s="32">
        <v>200000</v>
      </c>
      <c r="Y128" s="11" t="s">
        <v>34</v>
      </c>
      <c r="Z128" s="11" t="s">
        <v>86</v>
      </c>
      <c r="AA128" s="11" t="s">
        <v>36</v>
      </c>
      <c r="AB128" s="11" t="s">
        <v>37</v>
      </c>
      <c r="AC128" s="10">
        <v>82</v>
      </c>
    </row>
    <row r="129" spans="1:29" hidden="1" x14ac:dyDescent="0.25">
      <c r="A129" s="11">
        <v>128</v>
      </c>
      <c r="B129" s="20" t="s">
        <v>648</v>
      </c>
      <c r="C129" s="22">
        <v>2.910600806016E+18</v>
      </c>
      <c r="D129" s="12">
        <v>42549</v>
      </c>
      <c r="E129" s="11" t="s">
        <v>395</v>
      </c>
      <c r="F129" s="8">
        <f>IF(OR(ISNUMBER(SEARCH("террит",Q129)), ISNUMBER(SEARCH("ФОМС",E129)), ISNUMBER(SEARCH("ФОМС",Q129)), (ISNUMBER(SEARCH("страх",E129)))),1,0)</f>
        <v>0</v>
      </c>
      <c r="G129" s="8">
        <f>IF(OR(ISNUMBER(SEARCH("проектиро",E129)), ISNUMBER(SEARCH("разработка",E129)),  ISNUMBER(SEARCH("приобрет",E129)),  ISNUMBER(SEARCH("установк",E129)), ISNUMBER(SEARCH("постав",E129)),  (ISNUMBER(SEARCH("создани",E129)))),1,0)</f>
        <v>0</v>
      </c>
      <c r="H129" s="8">
        <f>IF(OR(ISNUMBER(SEARCH("развит",E129)), ISNUMBER(SEARCH("модифика",E129)), ISNUMBER(SEARCH("интегра",E129)),  ISNUMBER(SEARCH("внедрен",E129)), ISNUMBER(SEARCH("расшир",E129)), ISNUMBER(SEARCH("адаптац",E129)),ISNUMBER(SEARCH("настрой",E129)), ISNUMBER(SEARCH("подключ",E129)),   (ISNUMBER(SEARCH("модерниз",E129)))),1,0)</f>
        <v>0</v>
      </c>
      <c r="I129" s="8">
        <f>IF(OR(ISNUMBER(SEARCH("сопрово",E129)), ISNUMBER(SEARCH("поддержк",E129)), ISNUMBER(SEARCH("эксплуат",E129)), ISNUMBER(SEARCH("обслужи",E129)), ISNUMBER(SEARCH("подготов",E129)), (ISNUMBER(SEARCH("обуче",E129)))),1,0)</f>
        <v>1</v>
      </c>
      <c r="J129" s="9">
        <f>SUM(G129:I129)</f>
        <v>1</v>
      </c>
      <c r="K129" s="11" t="s">
        <v>82</v>
      </c>
      <c r="L129" s="11" t="s">
        <v>76</v>
      </c>
      <c r="M129" s="30">
        <v>199999.98</v>
      </c>
      <c r="N129" s="26" t="s">
        <v>264</v>
      </c>
      <c r="O129" s="11">
        <v>199999.98</v>
      </c>
      <c r="P129" s="26" t="s">
        <v>184</v>
      </c>
      <c r="Q129" s="5" t="s">
        <v>396</v>
      </c>
      <c r="R129" s="11" t="s">
        <v>397</v>
      </c>
      <c r="S129" s="11" t="s">
        <v>313</v>
      </c>
      <c r="T129" s="11" t="s">
        <v>31</v>
      </c>
      <c r="U129" s="11" t="s">
        <v>32</v>
      </c>
      <c r="V129" s="11" t="s">
        <v>33</v>
      </c>
      <c r="W129" s="13">
        <v>1</v>
      </c>
      <c r="X129" s="32">
        <v>199999.98</v>
      </c>
      <c r="Y129" s="11" t="s">
        <v>34</v>
      </c>
      <c r="Z129" s="11" t="s">
        <v>86</v>
      </c>
      <c r="AA129" s="11" t="s">
        <v>36</v>
      </c>
      <c r="AB129" s="11" t="s">
        <v>37</v>
      </c>
      <c r="AC129" s="10">
        <v>82</v>
      </c>
    </row>
    <row r="130" spans="1:29" hidden="1" x14ac:dyDescent="0.25">
      <c r="A130" s="11">
        <v>129</v>
      </c>
      <c r="B130" s="20" t="s">
        <v>648</v>
      </c>
      <c r="C130" s="22">
        <v>2.910700469216E+18</v>
      </c>
      <c r="D130" s="12">
        <v>42569</v>
      </c>
      <c r="E130" s="11" t="s">
        <v>285</v>
      </c>
      <c r="F130" s="8">
        <f>IF(OR(ISNUMBER(SEARCH("террит",Q130)), ISNUMBER(SEARCH("ФОМС",E130)), ISNUMBER(SEARCH("ФОМС",Q130)), (ISNUMBER(SEARCH("страх",E130)))),1,0)</f>
        <v>0</v>
      </c>
      <c r="G130" s="8">
        <f>IF(OR(ISNUMBER(SEARCH("проектиро",E130)), ISNUMBER(SEARCH("разработка",E130)),  ISNUMBER(SEARCH("приобрет",E130)),  ISNUMBER(SEARCH("установк",E130)), ISNUMBER(SEARCH("постав",E130)),  (ISNUMBER(SEARCH("создани",E130)))),1,0)</f>
        <v>0</v>
      </c>
      <c r="H130" s="8">
        <f>IF(OR(ISNUMBER(SEARCH("развит",E130)), ISNUMBER(SEARCH("модифика",E130)), ISNUMBER(SEARCH("интегра",E130)),  ISNUMBER(SEARCH("внедрен",E130)), ISNUMBER(SEARCH("расшир",E130)), ISNUMBER(SEARCH("адаптац",E130)),ISNUMBER(SEARCH("настрой",E130)), ISNUMBER(SEARCH("подключ",E130)),   (ISNUMBER(SEARCH("модерниз",E130)))),1,0)</f>
        <v>0</v>
      </c>
      <c r="I130" s="8">
        <f>IF(OR(ISNUMBER(SEARCH("сопрово",E130)), ISNUMBER(SEARCH("поддержк",E130)), ISNUMBER(SEARCH("эксплуат",E130)), ISNUMBER(SEARCH("обслужи",E130)), ISNUMBER(SEARCH("подготов",E130)), (ISNUMBER(SEARCH("обуче",E130)))),1,0)</f>
        <v>1</v>
      </c>
      <c r="J130" s="9">
        <f>SUM(G130:I130)</f>
        <v>1</v>
      </c>
      <c r="K130" s="11" t="s">
        <v>142</v>
      </c>
      <c r="L130" s="11" t="s">
        <v>143</v>
      </c>
      <c r="M130" s="30">
        <v>200000</v>
      </c>
      <c r="N130" s="26" t="s">
        <v>264</v>
      </c>
      <c r="O130" s="11">
        <v>200000</v>
      </c>
      <c r="P130" s="26" t="s">
        <v>184</v>
      </c>
      <c r="Q130" s="5" t="s">
        <v>382</v>
      </c>
      <c r="R130" s="11" t="s">
        <v>383</v>
      </c>
      <c r="S130" s="11" t="s">
        <v>384</v>
      </c>
      <c r="T130" s="11" t="s">
        <v>31</v>
      </c>
      <c r="U130" s="11" t="s">
        <v>32</v>
      </c>
      <c r="V130" s="11" t="s">
        <v>33</v>
      </c>
      <c r="W130" s="13">
        <v>1</v>
      </c>
      <c r="X130" s="32">
        <v>200000</v>
      </c>
      <c r="Y130" s="11" t="s">
        <v>34</v>
      </c>
      <c r="Z130" s="11" t="s">
        <v>86</v>
      </c>
      <c r="AA130" s="11" t="s">
        <v>36</v>
      </c>
      <c r="AB130" s="11" t="s">
        <v>37</v>
      </c>
      <c r="AC130" s="10">
        <v>82</v>
      </c>
    </row>
    <row r="131" spans="1:29" hidden="1" x14ac:dyDescent="0.25">
      <c r="A131" s="11">
        <v>130</v>
      </c>
      <c r="B131" s="20" t="s">
        <v>648</v>
      </c>
      <c r="C131" s="22">
        <v>2.9108103495170002E+18</v>
      </c>
      <c r="D131" s="12">
        <v>42865</v>
      </c>
      <c r="E131" s="11" t="s">
        <v>303</v>
      </c>
      <c r="F131" s="8">
        <f>IF(OR(ISNUMBER(SEARCH("террит",Q131)), ISNUMBER(SEARCH("ФОМС",E131)), ISNUMBER(SEARCH("ФОМС",Q131)), (ISNUMBER(SEARCH("страх",E131)))),1,0)</f>
        <v>0</v>
      </c>
      <c r="G131" s="8">
        <f>IF(OR(ISNUMBER(SEARCH("проектиро",E131)), ISNUMBER(SEARCH("разработка",E131)),  ISNUMBER(SEARCH("приобрет",E131)),  ISNUMBER(SEARCH("установк",E131)), ISNUMBER(SEARCH("постав",E131)),  (ISNUMBER(SEARCH("создани",E131)))),1,0)</f>
        <v>0</v>
      </c>
      <c r="H131" s="8">
        <f>IF(OR(ISNUMBER(SEARCH("развит",E131)), ISNUMBER(SEARCH("модифика",E131)), ISNUMBER(SEARCH("интегра",E131)),  ISNUMBER(SEARCH("внедрен",E131)), ISNUMBER(SEARCH("расшир",E131)), ISNUMBER(SEARCH("адаптац",E131)),ISNUMBER(SEARCH("настрой",E131)), ISNUMBER(SEARCH("подключ",E131)),   (ISNUMBER(SEARCH("модерниз",E131)))),1,0)</f>
        <v>0</v>
      </c>
      <c r="I131" s="8">
        <f>IF(OR(ISNUMBER(SEARCH("сопрово",E131)), ISNUMBER(SEARCH("поддержк",E131)), ISNUMBER(SEARCH("эксплуат",E131)), ISNUMBER(SEARCH("обслужи",E131)), ISNUMBER(SEARCH("подготов",E131)), (ISNUMBER(SEARCH("обуче",E131)))),1,0)</f>
        <v>1</v>
      </c>
      <c r="J131" s="9">
        <f>SUM(G131:I131)</f>
        <v>1</v>
      </c>
      <c r="K131" s="11" t="s">
        <v>53</v>
      </c>
      <c r="L131" s="11" t="s">
        <v>52</v>
      </c>
      <c r="M131" s="30">
        <v>150000</v>
      </c>
      <c r="N131" s="26" t="s">
        <v>264</v>
      </c>
      <c r="O131" s="11">
        <v>150000</v>
      </c>
      <c r="P131" s="26" t="s">
        <v>184</v>
      </c>
      <c r="Q131" s="5" t="s">
        <v>304</v>
      </c>
      <c r="R131" s="11" t="s">
        <v>305</v>
      </c>
      <c r="S131" s="11" t="s">
        <v>302</v>
      </c>
      <c r="T131" s="11" t="s">
        <v>121</v>
      </c>
      <c r="U131" s="11" t="s">
        <v>32</v>
      </c>
      <c r="V131" s="11" t="s">
        <v>33</v>
      </c>
      <c r="W131" s="13">
        <v>1</v>
      </c>
      <c r="X131" s="32">
        <v>150000</v>
      </c>
      <c r="Y131" s="11" t="s">
        <v>34</v>
      </c>
      <c r="Z131" s="11" t="s">
        <v>86</v>
      </c>
      <c r="AA131" s="11" t="s">
        <v>36</v>
      </c>
      <c r="AB131" s="11" t="s">
        <v>37</v>
      </c>
      <c r="AC131" s="10">
        <v>82</v>
      </c>
    </row>
    <row r="132" spans="1:29" hidden="1" x14ac:dyDescent="0.25">
      <c r="A132" s="11">
        <v>131</v>
      </c>
      <c r="B132" s="20" t="s">
        <v>648</v>
      </c>
      <c r="C132" s="22">
        <v>2.9108116840169999E+18</v>
      </c>
      <c r="D132" s="12">
        <v>42866</v>
      </c>
      <c r="E132" s="11" t="s">
        <v>299</v>
      </c>
      <c r="F132" s="8">
        <f>IF(OR(ISNUMBER(SEARCH("террит",Q132)), ISNUMBER(SEARCH("ФОМС",E132)), ISNUMBER(SEARCH("ФОМС",Q132)), (ISNUMBER(SEARCH("страх",E132)))),1,0)</f>
        <v>0</v>
      </c>
      <c r="G132" s="8">
        <f>IF(OR(ISNUMBER(SEARCH("проектиро",E132)), ISNUMBER(SEARCH("разработка",E132)),  ISNUMBER(SEARCH("приобрет",E132)),  ISNUMBER(SEARCH("установк",E132)), ISNUMBER(SEARCH("постав",E132)),  (ISNUMBER(SEARCH("создани",E132)))),1,0)</f>
        <v>0</v>
      </c>
      <c r="H132" s="8">
        <f>IF(OR(ISNUMBER(SEARCH("развит",E132)), ISNUMBER(SEARCH("модифика",E132)), ISNUMBER(SEARCH("интегра",E132)),  ISNUMBER(SEARCH("внедрен",E132)), ISNUMBER(SEARCH("расшир",E132)), ISNUMBER(SEARCH("адаптац",E132)),ISNUMBER(SEARCH("настрой",E132)), ISNUMBER(SEARCH("подключ",E132)),   (ISNUMBER(SEARCH("модерниз",E132)))),1,0)</f>
        <v>0</v>
      </c>
      <c r="I132" s="8">
        <f>IF(OR(ISNUMBER(SEARCH("сопрово",E132)), ISNUMBER(SEARCH("поддержк",E132)), ISNUMBER(SEARCH("эксплуат",E132)), ISNUMBER(SEARCH("обслужи",E132)), ISNUMBER(SEARCH("подготов",E132)), (ISNUMBER(SEARCH("обуче",E132)))),1,0)</f>
        <v>1</v>
      </c>
      <c r="J132" s="9">
        <f>SUM(G132:I132)</f>
        <v>1</v>
      </c>
      <c r="K132" s="11" t="s">
        <v>82</v>
      </c>
      <c r="L132" s="11" t="s">
        <v>76</v>
      </c>
      <c r="M132" s="30">
        <v>100000</v>
      </c>
      <c r="N132" s="26" t="s">
        <v>264</v>
      </c>
      <c r="O132" s="11">
        <v>100000</v>
      </c>
      <c r="P132" s="26" t="s">
        <v>184</v>
      </c>
      <c r="Q132" s="5" t="s">
        <v>300</v>
      </c>
      <c r="R132" s="11" t="s">
        <v>301</v>
      </c>
      <c r="S132" s="11" t="s">
        <v>302</v>
      </c>
      <c r="T132" s="11" t="s">
        <v>31</v>
      </c>
      <c r="U132" s="11" t="s">
        <v>32</v>
      </c>
      <c r="V132" s="11" t="s">
        <v>33</v>
      </c>
      <c r="W132" s="13">
        <v>1</v>
      </c>
      <c r="X132" s="32">
        <v>100000</v>
      </c>
      <c r="Y132" s="11" t="s">
        <v>34</v>
      </c>
      <c r="Z132" s="11" t="s">
        <v>86</v>
      </c>
      <c r="AA132" s="11" t="s">
        <v>36</v>
      </c>
      <c r="AB132" s="11" t="s">
        <v>37</v>
      </c>
      <c r="AC132" s="10">
        <v>82</v>
      </c>
    </row>
    <row r="133" spans="1:29" hidden="1" x14ac:dyDescent="0.25">
      <c r="A133" s="11">
        <v>132</v>
      </c>
      <c r="B133" s="20" t="s">
        <v>648</v>
      </c>
      <c r="C133" s="22">
        <v>2.9109008212169999E+18</v>
      </c>
      <c r="D133" s="12">
        <v>42822</v>
      </c>
      <c r="E133" s="11" t="s">
        <v>341</v>
      </c>
      <c r="F133" s="8">
        <f>IF(OR(ISNUMBER(SEARCH("террит",Q133)), ISNUMBER(SEARCH("ФОМС",E133)), ISNUMBER(SEARCH("ФОМС",Q133)), (ISNUMBER(SEARCH("страх",E133)))),1,0)</f>
        <v>0</v>
      </c>
      <c r="G133" s="8">
        <f>IF(OR(ISNUMBER(SEARCH("проектиро",E133)), ISNUMBER(SEARCH("разработка",E133)),  ISNUMBER(SEARCH("приобрет",E133)),  ISNUMBER(SEARCH("установк",E133)), ISNUMBER(SEARCH("постав",E133)),  (ISNUMBER(SEARCH("создани",E133)))),1,0)</f>
        <v>0</v>
      </c>
      <c r="H133" s="8">
        <f>IF(OR(ISNUMBER(SEARCH("развит",E133)), ISNUMBER(SEARCH("модифика",E133)), ISNUMBER(SEARCH("интегра",E133)),  ISNUMBER(SEARCH("внедрен",E133)), ISNUMBER(SEARCH("расшир",E133)), ISNUMBER(SEARCH("адаптац",E133)),ISNUMBER(SEARCH("настрой",E133)), ISNUMBER(SEARCH("подключ",E133)),   (ISNUMBER(SEARCH("модерниз",E133)))),1,0)</f>
        <v>0</v>
      </c>
      <c r="I133" s="8">
        <f>IF(OR(ISNUMBER(SEARCH("сопрово",E133)), ISNUMBER(SEARCH("поддержк",E133)), ISNUMBER(SEARCH("эксплуат",E133)), ISNUMBER(SEARCH("обслужи",E133)), ISNUMBER(SEARCH("подготов",E133)), (ISNUMBER(SEARCH("обуче",E133)))),1,0)</f>
        <v>1</v>
      </c>
      <c r="J133" s="9">
        <f>SUM(G133:I133)</f>
        <v>1</v>
      </c>
      <c r="K133" s="11" t="s">
        <v>142</v>
      </c>
      <c r="L133" s="11" t="s">
        <v>143</v>
      </c>
      <c r="M133" s="30">
        <v>210000</v>
      </c>
      <c r="N133" s="26" t="s">
        <v>26</v>
      </c>
      <c r="O133" s="11">
        <v>210000</v>
      </c>
      <c r="P133" s="26" t="s">
        <v>184</v>
      </c>
      <c r="Q133" s="5" t="s">
        <v>342</v>
      </c>
      <c r="R133" s="11" t="s">
        <v>343</v>
      </c>
      <c r="S133" s="11" t="s">
        <v>338</v>
      </c>
      <c r="T133" s="11" t="s">
        <v>31</v>
      </c>
      <c r="U133" s="11" t="s">
        <v>32</v>
      </c>
      <c r="V133" s="11" t="s">
        <v>33</v>
      </c>
      <c r="W133" s="13">
        <v>1</v>
      </c>
      <c r="X133" s="32">
        <v>210000</v>
      </c>
      <c r="Y133" s="11" t="s">
        <v>34</v>
      </c>
      <c r="Z133" s="11" t="s">
        <v>86</v>
      </c>
      <c r="AA133" s="11" t="s">
        <v>36</v>
      </c>
      <c r="AB133" s="11" t="s">
        <v>37</v>
      </c>
      <c r="AC133" s="10">
        <v>82</v>
      </c>
    </row>
    <row r="134" spans="1:29" hidden="1" x14ac:dyDescent="0.25">
      <c r="A134" s="11">
        <v>133</v>
      </c>
      <c r="B134" s="20" t="s">
        <v>648</v>
      </c>
      <c r="C134" s="22">
        <v>2.9109008798169999E+18</v>
      </c>
      <c r="D134" s="12">
        <v>42831</v>
      </c>
      <c r="E134" s="11" t="s">
        <v>334</v>
      </c>
      <c r="F134" s="8">
        <f>IF(OR(ISNUMBER(SEARCH("террит",Q134)), ISNUMBER(SEARCH("ФОМС",E134)), ISNUMBER(SEARCH("ФОМС",Q134)), (ISNUMBER(SEARCH("страх",E134)))),1,0)</f>
        <v>0</v>
      </c>
      <c r="G134" s="8">
        <f>IF(OR(ISNUMBER(SEARCH("проектиро",E134)), ISNUMBER(SEARCH("разработка",E134)),  ISNUMBER(SEARCH("приобрет",E134)),  ISNUMBER(SEARCH("установк",E134)), ISNUMBER(SEARCH("постав",E134)),  (ISNUMBER(SEARCH("создани",E134)))),1,0)</f>
        <v>0</v>
      </c>
      <c r="H134" s="8">
        <f>IF(OR(ISNUMBER(SEARCH("развит",E134)), ISNUMBER(SEARCH("модифика",E134)), ISNUMBER(SEARCH("интегра",E134)),  ISNUMBER(SEARCH("внедрен",E134)), ISNUMBER(SEARCH("расшир",E134)), ISNUMBER(SEARCH("адаптац",E134)),ISNUMBER(SEARCH("настрой",E134)), ISNUMBER(SEARCH("подключ",E134)),   (ISNUMBER(SEARCH("модерниз",E134)))),1,0)</f>
        <v>0</v>
      </c>
      <c r="I134" s="8">
        <f>IF(OR(ISNUMBER(SEARCH("сопрово",E134)), ISNUMBER(SEARCH("поддержк",E134)), ISNUMBER(SEARCH("эксплуат",E134)), ISNUMBER(SEARCH("обслужи",E134)), ISNUMBER(SEARCH("подготов",E134)), (ISNUMBER(SEARCH("обуче",E134)))),1,0)</f>
        <v>1</v>
      </c>
      <c r="J134" s="9">
        <f>SUM(G134:I134)</f>
        <v>1</v>
      </c>
      <c r="K134" s="11" t="s">
        <v>149</v>
      </c>
      <c r="L134" s="11" t="s">
        <v>150</v>
      </c>
      <c r="M134" s="30">
        <v>16625</v>
      </c>
      <c r="N134" s="26" t="s">
        <v>264</v>
      </c>
      <c r="O134" s="11">
        <v>149625</v>
      </c>
      <c r="P134" s="26" t="s">
        <v>335</v>
      </c>
      <c r="Q134" s="5" t="s">
        <v>336</v>
      </c>
      <c r="R134" s="11" t="s">
        <v>337</v>
      </c>
      <c r="S134" s="11" t="s">
        <v>338</v>
      </c>
      <c r="T134" s="11" t="s">
        <v>31</v>
      </c>
      <c r="U134" s="11" t="s">
        <v>32</v>
      </c>
      <c r="V134" s="11" t="s">
        <v>33</v>
      </c>
      <c r="W134" s="13">
        <v>1</v>
      </c>
      <c r="X134" s="32">
        <v>149625</v>
      </c>
      <c r="Y134" s="11" t="s">
        <v>34</v>
      </c>
      <c r="Z134" s="11" t="s">
        <v>86</v>
      </c>
      <c r="AA134" s="11" t="s">
        <v>36</v>
      </c>
      <c r="AB134" s="11" t="s">
        <v>37</v>
      </c>
      <c r="AC134" s="10">
        <v>82</v>
      </c>
    </row>
    <row r="135" spans="1:29" hidden="1" x14ac:dyDescent="0.25">
      <c r="A135" s="11">
        <v>134</v>
      </c>
      <c r="B135" s="20" t="s">
        <v>648</v>
      </c>
      <c r="C135" s="22">
        <v>2.911008693816E+18</v>
      </c>
      <c r="D135" s="12">
        <v>42562</v>
      </c>
      <c r="E135" s="11" t="s">
        <v>385</v>
      </c>
      <c r="F135" s="8">
        <f>IF(OR(ISNUMBER(SEARCH("террит",Q135)), ISNUMBER(SEARCH("ФОМС",E135)), ISNUMBER(SEARCH("ФОМС",Q135)), (ISNUMBER(SEARCH("страх",E135)))),1,0)</f>
        <v>0</v>
      </c>
      <c r="G135" s="8">
        <f>IF(OR(ISNUMBER(SEARCH("проектиро",E135)), ISNUMBER(SEARCH("разработка",E135)),  ISNUMBER(SEARCH("приобрет",E135)),  ISNUMBER(SEARCH("установк",E135)), ISNUMBER(SEARCH("постав",E135)),  (ISNUMBER(SEARCH("создани",E135)))),1,0)</f>
        <v>0</v>
      </c>
      <c r="H135" s="8">
        <f>IF(OR(ISNUMBER(SEARCH("развит",E135)), ISNUMBER(SEARCH("модифика",E135)), ISNUMBER(SEARCH("интегра",E135)),  ISNUMBER(SEARCH("внедрен",E135)), ISNUMBER(SEARCH("расшир",E135)), ISNUMBER(SEARCH("адаптац",E135)),ISNUMBER(SEARCH("настрой",E135)), ISNUMBER(SEARCH("подключ",E135)),   (ISNUMBER(SEARCH("модерниз",E135)))),1,0)</f>
        <v>0</v>
      </c>
      <c r="I135" s="8">
        <f>IF(OR(ISNUMBER(SEARCH("сопрово",E135)), ISNUMBER(SEARCH("поддержк",E135)), ISNUMBER(SEARCH("эксплуат",E135)), ISNUMBER(SEARCH("обслужи",E135)), ISNUMBER(SEARCH("подготов",E135)), (ISNUMBER(SEARCH("обуче",E135)))),1,0)</f>
        <v>0</v>
      </c>
      <c r="J135" s="9">
        <f>SUM(G135:I135)</f>
        <v>0</v>
      </c>
      <c r="K135" s="11" t="s">
        <v>346</v>
      </c>
      <c r="L135" s="11" t="s">
        <v>347</v>
      </c>
      <c r="M135" s="30">
        <v>200000</v>
      </c>
      <c r="N135" s="26" t="s">
        <v>264</v>
      </c>
      <c r="O135" s="11">
        <v>200000</v>
      </c>
      <c r="P135" s="26" t="s">
        <v>184</v>
      </c>
      <c r="Q135" s="5" t="s">
        <v>386</v>
      </c>
      <c r="R135" s="11" t="s">
        <v>387</v>
      </c>
      <c r="S135" s="11" t="s">
        <v>85</v>
      </c>
      <c r="T135" s="11" t="s">
        <v>31</v>
      </c>
      <c r="U135" s="11" t="s">
        <v>32</v>
      </c>
      <c r="V135" s="11" t="s">
        <v>33</v>
      </c>
      <c r="W135" s="13">
        <v>1</v>
      </c>
      <c r="X135" s="32">
        <v>200000</v>
      </c>
      <c r="Y135" s="11" t="s">
        <v>34</v>
      </c>
      <c r="Z135" s="11" t="s">
        <v>86</v>
      </c>
      <c r="AA135" s="11" t="s">
        <v>36</v>
      </c>
      <c r="AB135" s="11" t="s">
        <v>37</v>
      </c>
      <c r="AC135" s="10">
        <v>82</v>
      </c>
    </row>
    <row r="136" spans="1:29" hidden="1" x14ac:dyDescent="0.25">
      <c r="A136" s="11">
        <v>135</v>
      </c>
      <c r="B136" s="20" t="s">
        <v>648</v>
      </c>
      <c r="C136" s="22">
        <v>2.9110089047180001E+18</v>
      </c>
      <c r="D136" s="12">
        <v>43182</v>
      </c>
      <c r="E136" s="11" t="s">
        <v>220</v>
      </c>
      <c r="F136" s="8">
        <f>IF(OR(ISNUMBER(SEARCH("террит",Q136)), ISNUMBER(SEARCH("ФОМС",E136)), ISNUMBER(SEARCH("ФОМС",Q136)), (ISNUMBER(SEARCH("страх",E136)))),1,0)</f>
        <v>0</v>
      </c>
      <c r="G136" s="8">
        <f>IF(OR(ISNUMBER(SEARCH("проектиро",E136)), ISNUMBER(SEARCH("разработка",E136)),  ISNUMBER(SEARCH("приобрет",E136)),  ISNUMBER(SEARCH("установк",E136)), ISNUMBER(SEARCH("постав",E136)),  (ISNUMBER(SEARCH("создани",E136)))),1,0)</f>
        <v>0</v>
      </c>
      <c r="H136" s="8">
        <f>IF(OR(ISNUMBER(SEARCH("развит",E136)), ISNUMBER(SEARCH("модифика",E136)), ISNUMBER(SEARCH("интегра",E136)),  ISNUMBER(SEARCH("внедрен",E136)), ISNUMBER(SEARCH("расшир",E136)), ISNUMBER(SEARCH("адаптац",E136)),ISNUMBER(SEARCH("настрой",E136)), ISNUMBER(SEARCH("подключ",E136)),   (ISNUMBER(SEARCH("модерниз",E136)))),1,0)</f>
        <v>0</v>
      </c>
      <c r="I136" s="8">
        <f>IF(OR(ISNUMBER(SEARCH("сопрово",E136)), ISNUMBER(SEARCH("поддержк",E136)), ISNUMBER(SEARCH("эксплуат",E136)), ISNUMBER(SEARCH("обслужи",E136)), ISNUMBER(SEARCH("подготов",E136)), (ISNUMBER(SEARCH("обуче",E136)))),1,0)</f>
        <v>1</v>
      </c>
      <c r="J136" s="9">
        <f>SUM(G136:I136)</f>
        <v>1</v>
      </c>
      <c r="K136" s="11" t="s">
        <v>53</v>
      </c>
      <c r="L136" s="11" t="s">
        <v>52</v>
      </c>
      <c r="M136" s="30">
        <v>83333.33</v>
      </c>
      <c r="N136" s="26" t="s">
        <v>26</v>
      </c>
      <c r="O136" s="11">
        <v>249999.99</v>
      </c>
      <c r="P136" s="26" t="s">
        <v>221</v>
      </c>
      <c r="Q136" s="5" t="s">
        <v>222</v>
      </c>
      <c r="R136" s="11" t="s">
        <v>223</v>
      </c>
      <c r="S136" s="11" t="s">
        <v>85</v>
      </c>
      <c r="T136" s="11" t="s">
        <v>31</v>
      </c>
      <c r="U136" s="11" t="s">
        <v>32</v>
      </c>
      <c r="V136" s="11" t="s">
        <v>33</v>
      </c>
      <c r="W136" s="13">
        <v>1</v>
      </c>
      <c r="X136" s="32">
        <v>249999.99</v>
      </c>
      <c r="Y136" s="11" t="s">
        <v>34</v>
      </c>
      <c r="Z136" s="11" t="s">
        <v>86</v>
      </c>
      <c r="AA136" s="11" t="s">
        <v>36</v>
      </c>
      <c r="AB136" s="11" t="s">
        <v>37</v>
      </c>
      <c r="AC136" s="10">
        <v>82</v>
      </c>
    </row>
    <row r="137" spans="1:29" hidden="1" x14ac:dyDescent="0.25">
      <c r="A137" s="11">
        <v>136</v>
      </c>
      <c r="B137" s="20" t="s">
        <v>648</v>
      </c>
      <c r="C137" s="22">
        <v>2.911008938216E+18</v>
      </c>
      <c r="D137" s="12">
        <v>42514</v>
      </c>
      <c r="E137" s="11" t="s">
        <v>414</v>
      </c>
      <c r="F137" s="8">
        <f>IF(OR(ISNUMBER(SEARCH("террит",Q137)), ISNUMBER(SEARCH("ФОМС",E137)), ISNUMBER(SEARCH("ФОМС",Q137)), (ISNUMBER(SEARCH("страх",E137)))),1,0)</f>
        <v>0</v>
      </c>
      <c r="G137" s="8">
        <f>IF(OR(ISNUMBER(SEARCH("проектиро",E137)), ISNUMBER(SEARCH("разработка",E137)),  ISNUMBER(SEARCH("приобрет",E137)),  ISNUMBER(SEARCH("установк",E137)), ISNUMBER(SEARCH("постав",E137)),  (ISNUMBER(SEARCH("создани",E137)))),1,0)</f>
        <v>1</v>
      </c>
      <c r="H137" s="8">
        <f>IF(OR(ISNUMBER(SEARCH("развит",E137)), ISNUMBER(SEARCH("модифика",E137)), ISNUMBER(SEARCH("интегра",E137)),  ISNUMBER(SEARCH("внедрен",E137)), ISNUMBER(SEARCH("расшир",E137)), ISNUMBER(SEARCH("адаптац",E137)),ISNUMBER(SEARCH("настрой",E137)), ISNUMBER(SEARCH("подключ",E137)),   (ISNUMBER(SEARCH("модерниз",E137)))),1,0)</f>
        <v>0</v>
      </c>
      <c r="I137" s="8">
        <f>IF(OR(ISNUMBER(SEARCH("сопрово",E137)), ISNUMBER(SEARCH("поддержк",E137)), ISNUMBER(SEARCH("эксплуат",E137)), ISNUMBER(SEARCH("обслужи",E137)), ISNUMBER(SEARCH("подготов",E137)), (ISNUMBER(SEARCH("обуче",E137)))),1,0)</f>
        <v>0</v>
      </c>
      <c r="J137" s="9">
        <f>SUM(G137:I137)</f>
        <v>1</v>
      </c>
      <c r="K137" s="11" t="s">
        <v>82</v>
      </c>
      <c r="L137" s="11" t="s">
        <v>76</v>
      </c>
      <c r="M137" s="30">
        <v>210000</v>
      </c>
      <c r="N137" s="26" t="s">
        <v>329</v>
      </c>
      <c r="O137" s="11">
        <v>210000</v>
      </c>
      <c r="P137" s="26" t="s">
        <v>184</v>
      </c>
      <c r="Q137" s="5" t="s">
        <v>415</v>
      </c>
      <c r="R137" s="11" t="s">
        <v>84</v>
      </c>
      <c r="S137" s="11" t="s">
        <v>85</v>
      </c>
      <c r="T137" s="11" t="s">
        <v>31</v>
      </c>
      <c r="U137" s="11" t="s">
        <v>32</v>
      </c>
      <c r="V137" s="11" t="s">
        <v>33</v>
      </c>
      <c r="W137" s="13">
        <v>1</v>
      </c>
      <c r="X137" s="32">
        <v>210000</v>
      </c>
      <c r="Y137" s="11" t="s">
        <v>34</v>
      </c>
      <c r="Z137" s="11" t="s">
        <v>86</v>
      </c>
      <c r="AA137" s="11" t="s">
        <v>36</v>
      </c>
      <c r="AB137" s="11" t="s">
        <v>37</v>
      </c>
      <c r="AC137" s="10">
        <v>82</v>
      </c>
    </row>
    <row r="138" spans="1:29" hidden="1" x14ac:dyDescent="0.25">
      <c r="A138" s="11">
        <v>137</v>
      </c>
      <c r="B138" s="20" t="s">
        <v>648</v>
      </c>
      <c r="C138" s="22">
        <v>2.9110089382169999E+18</v>
      </c>
      <c r="D138" s="12">
        <v>42835</v>
      </c>
      <c r="E138" s="11" t="s">
        <v>333</v>
      </c>
      <c r="F138" s="8">
        <f>IF(OR(ISNUMBER(SEARCH("террит",Q138)), ISNUMBER(SEARCH("ФОМС",E138)), ISNUMBER(SEARCH("ФОМС",Q138)), (ISNUMBER(SEARCH("страх",E138)))),1,0)</f>
        <v>0</v>
      </c>
      <c r="G138" s="8">
        <f>IF(OR(ISNUMBER(SEARCH("проектиро",E138)), ISNUMBER(SEARCH("разработка",E138)),  ISNUMBER(SEARCH("приобрет",E138)),  ISNUMBER(SEARCH("установк",E138)), ISNUMBER(SEARCH("постав",E138)),  (ISNUMBER(SEARCH("создани",E138)))),1,0)</f>
        <v>0</v>
      </c>
      <c r="H138" s="8">
        <f>IF(OR(ISNUMBER(SEARCH("развит",E138)), ISNUMBER(SEARCH("модифика",E138)), ISNUMBER(SEARCH("интегра",E138)),  ISNUMBER(SEARCH("внедрен",E138)), ISNUMBER(SEARCH("расшир",E138)), ISNUMBER(SEARCH("адаптац",E138)),ISNUMBER(SEARCH("настрой",E138)), ISNUMBER(SEARCH("подключ",E138)),   (ISNUMBER(SEARCH("модерниз",E138)))),1,0)</f>
        <v>0</v>
      </c>
      <c r="I138" s="8">
        <f>IF(OR(ISNUMBER(SEARCH("сопрово",E138)), ISNUMBER(SEARCH("поддержк",E138)), ISNUMBER(SEARCH("эксплуат",E138)), ISNUMBER(SEARCH("обслужи",E138)), ISNUMBER(SEARCH("подготов",E138)), (ISNUMBER(SEARCH("обуче",E138)))),1,0)</f>
        <v>1</v>
      </c>
      <c r="J138" s="9">
        <f>SUM(G138:I138)</f>
        <v>1</v>
      </c>
      <c r="K138" s="11" t="s">
        <v>82</v>
      </c>
      <c r="L138" s="11" t="s">
        <v>76</v>
      </c>
      <c r="M138" s="30">
        <v>200000</v>
      </c>
      <c r="N138" s="26" t="s">
        <v>264</v>
      </c>
      <c r="O138" s="11">
        <v>200000</v>
      </c>
      <c r="P138" s="26" t="s">
        <v>184</v>
      </c>
      <c r="Q138" s="5" t="s">
        <v>83</v>
      </c>
      <c r="R138" s="11" t="s">
        <v>84</v>
      </c>
      <c r="S138" s="11" t="s">
        <v>85</v>
      </c>
      <c r="T138" s="11" t="s">
        <v>31</v>
      </c>
      <c r="U138" s="11" t="s">
        <v>32</v>
      </c>
      <c r="V138" s="11" t="s">
        <v>33</v>
      </c>
      <c r="W138" s="13">
        <v>1</v>
      </c>
      <c r="X138" s="32">
        <v>200000</v>
      </c>
      <c r="Y138" s="11" t="s">
        <v>34</v>
      </c>
      <c r="Z138" s="11" t="s">
        <v>86</v>
      </c>
      <c r="AA138" s="11" t="s">
        <v>36</v>
      </c>
      <c r="AB138" s="11" t="s">
        <v>37</v>
      </c>
      <c r="AC138" s="10">
        <v>82</v>
      </c>
    </row>
    <row r="139" spans="1:29" hidden="1" x14ac:dyDescent="0.25">
      <c r="A139" s="11">
        <v>138</v>
      </c>
      <c r="B139" s="20" t="s">
        <v>648</v>
      </c>
      <c r="C139" s="22">
        <v>2.9110089382179999E+18</v>
      </c>
      <c r="D139" s="12">
        <v>43157</v>
      </c>
      <c r="E139" s="11" t="s">
        <v>240</v>
      </c>
      <c r="F139" s="8">
        <f>IF(OR(ISNUMBER(SEARCH("террит",Q139)), ISNUMBER(SEARCH("ФОМС",E139)), ISNUMBER(SEARCH("ФОМС",Q139)), (ISNUMBER(SEARCH("страх",E139)))),1,0)</f>
        <v>0</v>
      </c>
      <c r="G139" s="8">
        <f>IF(OR(ISNUMBER(SEARCH("проектиро",E139)), ISNUMBER(SEARCH("разработка",E139)),  ISNUMBER(SEARCH("приобрет",E139)),  ISNUMBER(SEARCH("установк",E139)), ISNUMBER(SEARCH("постав",E139)),  (ISNUMBER(SEARCH("создани",E139)))),1,0)</f>
        <v>0</v>
      </c>
      <c r="H139" s="8">
        <f>IF(OR(ISNUMBER(SEARCH("развит",E139)), ISNUMBER(SEARCH("модифика",E139)), ISNUMBER(SEARCH("интегра",E139)),  ISNUMBER(SEARCH("внедрен",E139)), ISNUMBER(SEARCH("расшир",E139)), ISNUMBER(SEARCH("адаптац",E139)),ISNUMBER(SEARCH("настрой",E139)), ISNUMBER(SEARCH("подключ",E139)),   (ISNUMBER(SEARCH("модерниз",E139)))),1,0)</f>
        <v>0</v>
      </c>
      <c r="I139" s="8">
        <f>IF(OR(ISNUMBER(SEARCH("сопрово",E139)), ISNUMBER(SEARCH("поддержк",E139)), ISNUMBER(SEARCH("эксплуат",E139)), ISNUMBER(SEARCH("обслужи",E139)), ISNUMBER(SEARCH("подготов",E139)), (ISNUMBER(SEARCH("обуче",E139)))),1,0)</f>
        <v>1</v>
      </c>
      <c r="J139" s="9">
        <f>SUM(G139:I139)</f>
        <v>1</v>
      </c>
      <c r="K139" s="11" t="s">
        <v>53</v>
      </c>
      <c r="L139" s="11" t="s">
        <v>52</v>
      </c>
      <c r="M139" s="30">
        <v>200000</v>
      </c>
      <c r="N139" s="26" t="s">
        <v>26</v>
      </c>
      <c r="O139" s="11">
        <v>200000</v>
      </c>
      <c r="P139" s="26" t="s">
        <v>184</v>
      </c>
      <c r="Q139" s="5" t="s">
        <v>83</v>
      </c>
      <c r="R139" s="11" t="s">
        <v>84</v>
      </c>
      <c r="S139" s="11" t="s">
        <v>85</v>
      </c>
      <c r="T139" s="11" t="s">
        <v>31</v>
      </c>
      <c r="U139" s="11" t="s">
        <v>32</v>
      </c>
      <c r="V139" s="11" t="s">
        <v>33</v>
      </c>
      <c r="W139" s="13">
        <v>1</v>
      </c>
      <c r="X139" s="32">
        <v>200000</v>
      </c>
      <c r="Y139" s="11" t="s">
        <v>34</v>
      </c>
      <c r="Z139" s="11" t="s">
        <v>86</v>
      </c>
      <c r="AA139" s="11" t="s">
        <v>36</v>
      </c>
      <c r="AB139" s="11" t="s">
        <v>37</v>
      </c>
      <c r="AC139" s="10">
        <v>82</v>
      </c>
    </row>
    <row r="140" spans="1:29" hidden="1" x14ac:dyDescent="0.25">
      <c r="A140" s="11">
        <v>139</v>
      </c>
      <c r="B140" s="20" t="s">
        <v>648</v>
      </c>
      <c r="C140" s="22">
        <v>2.9110089382189998E+18</v>
      </c>
      <c r="D140" s="12">
        <v>43641</v>
      </c>
      <c r="E140" s="11" t="s">
        <v>81</v>
      </c>
      <c r="F140" s="8">
        <f>IF(OR(ISNUMBER(SEARCH("террит",Q140)), ISNUMBER(SEARCH("ФОМС",E140)), ISNUMBER(SEARCH("ФОМС",Q140)), (ISNUMBER(SEARCH("страх",E140)))),1,0)</f>
        <v>0</v>
      </c>
      <c r="G140" s="8">
        <f>IF(OR(ISNUMBER(SEARCH("проектиро",E140)), ISNUMBER(SEARCH("разработка",E140)),  ISNUMBER(SEARCH("приобрет",E140)),  ISNUMBER(SEARCH("установк",E140)), ISNUMBER(SEARCH("постав",E140)),  (ISNUMBER(SEARCH("создани",E140)))),1,0)</f>
        <v>0</v>
      </c>
      <c r="H140" s="8">
        <f>IF(OR(ISNUMBER(SEARCH("развит",E140)), ISNUMBER(SEARCH("модифика",E140)), ISNUMBER(SEARCH("интегра",E140)),  ISNUMBER(SEARCH("внедрен",E140)), ISNUMBER(SEARCH("расшир",E140)), ISNUMBER(SEARCH("адаптац",E140)),ISNUMBER(SEARCH("настрой",E140)), ISNUMBER(SEARCH("подключ",E140)),   (ISNUMBER(SEARCH("модерниз",E140)))),1,0)</f>
        <v>0</v>
      </c>
      <c r="I140" s="8">
        <f>IF(OR(ISNUMBER(SEARCH("сопрово",E140)), ISNUMBER(SEARCH("поддержк",E140)), ISNUMBER(SEARCH("эксплуат",E140)), ISNUMBER(SEARCH("обслужи",E140)), ISNUMBER(SEARCH("подготов",E140)), (ISNUMBER(SEARCH("обуче",E140)))),1,0)</f>
        <v>1</v>
      </c>
      <c r="J140" s="9">
        <f>SUM(G140:I140)</f>
        <v>1</v>
      </c>
      <c r="K140" s="11" t="s">
        <v>82</v>
      </c>
      <c r="L140" s="11" t="s">
        <v>76</v>
      </c>
      <c r="M140" s="30">
        <v>128331</v>
      </c>
      <c r="N140" s="26" t="s">
        <v>26</v>
      </c>
      <c r="O140" s="11">
        <v>128331</v>
      </c>
      <c r="P140" s="26" t="s">
        <v>27</v>
      </c>
      <c r="Q140" s="5" t="s">
        <v>83</v>
      </c>
      <c r="R140" s="11" t="s">
        <v>84</v>
      </c>
      <c r="S140" s="11" t="s">
        <v>85</v>
      </c>
      <c r="T140" s="11" t="s">
        <v>31</v>
      </c>
      <c r="U140" s="11" t="s">
        <v>32</v>
      </c>
      <c r="V140" s="11" t="s">
        <v>33</v>
      </c>
      <c r="W140" s="13">
        <v>1</v>
      </c>
      <c r="X140" s="32">
        <v>128331</v>
      </c>
      <c r="Y140" s="11" t="s">
        <v>34</v>
      </c>
      <c r="Z140" s="11" t="s">
        <v>86</v>
      </c>
      <c r="AA140" s="11" t="s">
        <v>36</v>
      </c>
      <c r="AB140" s="11" t="s">
        <v>37</v>
      </c>
      <c r="AC140" s="10">
        <v>82</v>
      </c>
    </row>
    <row r="141" spans="1:29" hidden="1" x14ac:dyDescent="0.25">
      <c r="A141" s="11">
        <v>140</v>
      </c>
      <c r="B141" s="20" t="s">
        <v>648</v>
      </c>
      <c r="C141" s="22">
        <v>2.9111008555160003E+18</v>
      </c>
      <c r="D141" s="12">
        <v>42513</v>
      </c>
      <c r="E141" s="11" t="s">
        <v>419</v>
      </c>
      <c r="F141" s="8">
        <f>IF(OR(ISNUMBER(SEARCH("террит",Q141)), ISNUMBER(SEARCH("ФОМС",E141)), ISNUMBER(SEARCH("ФОМС",Q141)), (ISNUMBER(SEARCH("страх",E141)))),1,0)</f>
        <v>0</v>
      </c>
      <c r="G141" s="8">
        <f>IF(OR(ISNUMBER(SEARCH("проектиро",E141)), ISNUMBER(SEARCH("разработка",E141)),  ISNUMBER(SEARCH("приобрет",E141)),  ISNUMBER(SEARCH("установк",E141)), ISNUMBER(SEARCH("постав",E141)),  (ISNUMBER(SEARCH("создани",E141)))),1,0)</f>
        <v>0</v>
      </c>
      <c r="H141" s="8">
        <f>IF(OR(ISNUMBER(SEARCH("развит",E141)), ISNUMBER(SEARCH("модифика",E141)), ISNUMBER(SEARCH("интегра",E141)),  ISNUMBER(SEARCH("внедрен",E141)), ISNUMBER(SEARCH("расшир",E141)), ISNUMBER(SEARCH("адаптац",E141)),ISNUMBER(SEARCH("настрой",E141)), ISNUMBER(SEARCH("подключ",E141)),   (ISNUMBER(SEARCH("модерниз",E141)))),1,0)</f>
        <v>0</v>
      </c>
      <c r="I141" s="8">
        <f>IF(OR(ISNUMBER(SEARCH("сопрово",E141)), ISNUMBER(SEARCH("поддержк",E141)), ISNUMBER(SEARCH("эксплуат",E141)), ISNUMBER(SEARCH("обслужи",E141)), ISNUMBER(SEARCH("подготов",E141)), (ISNUMBER(SEARCH("обуче",E141)))),1,0)</f>
        <v>0</v>
      </c>
      <c r="J141" s="9">
        <f>SUM(G141:I141)</f>
        <v>0</v>
      </c>
      <c r="K141" s="11" t="s">
        <v>53</v>
      </c>
      <c r="L141" s="11" t="s">
        <v>52</v>
      </c>
      <c r="M141" s="30">
        <v>210000</v>
      </c>
      <c r="N141" s="26" t="s">
        <v>264</v>
      </c>
      <c r="O141" s="11">
        <v>210000</v>
      </c>
      <c r="P141" s="26" t="s">
        <v>184</v>
      </c>
      <c r="Q141" s="5" t="s">
        <v>297</v>
      </c>
      <c r="R141" s="11" t="s">
        <v>298</v>
      </c>
      <c r="S141" s="11" t="s">
        <v>273</v>
      </c>
      <c r="T141" s="11" t="s">
        <v>31</v>
      </c>
      <c r="U141" s="11" t="s">
        <v>32</v>
      </c>
      <c r="V141" s="11" t="s">
        <v>33</v>
      </c>
      <c r="W141" s="13">
        <v>1</v>
      </c>
      <c r="X141" s="32">
        <v>210000</v>
      </c>
      <c r="Y141" s="11" t="s">
        <v>34</v>
      </c>
      <c r="Z141" s="11" t="s">
        <v>86</v>
      </c>
      <c r="AA141" s="11" t="s">
        <v>36</v>
      </c>
      <c r="AB141" s="11" t="s">
        <v>37</v>
      </c>
      <c r="AC141" s="10">
        <v>82</v>
      </c>
    </row>
    <row r="142" spans="1:29" hidden="1" x14ac:dyDescent="0.25">
      <c r="A142" s="11">
        <v>141</v>
      </c>
      <c r="B142" s="20" t="s">
        <v>648</v>
      </c>
      <c r="C142" s="22">
        <v>2.9111008555170002E+18</v>
      </c>
      <c r="D142" s="12">
        <v>42877</v>
      </c>
      <c r="E142" s="11" t="s">
        <v>296</v>
      </c>
      <c r="F142" s="8">
        <f>IF(OR(ISNUMBER(SEARCH("террит",Q142)), ISNUMBER(SEARCH("ФОМС",E142)), ISNUMBER(SEARCH("ФОМС",Q142)), (ISNUMBER(SEARCH("страх",E142)))),1,0)</f>
        <v>0</v>
      </c>
      <c r="G142" s="8">
        <f>IF(OR(ISNUMBER(SEARCH("проектиро",E142)), ISNUMBER(SEARCH("разработка",E142)),  ISNUMBER(SEARCH("приобрет",E142)),  ISNUMBER(SEARCH("установк",E142)), ISNUMBER(SEARCH("постав",E142)),  (ISNUMBER(SEARCH("создани",E142)))),1,0)</f>
        <v>0</v>
      </c>
      <c r="H142" s="8">
        <f>IF(OR(ISNUMBER(SEARCH("развит",E142)), ISNUMBER(SEARCH("модифика",E142)), ISNUMBER(SEARCH("интегра",E142)),  ISNUMBER(SEARCH("внедрен",E142)), ISNUMBER(SEARCH("расшир",E142)), ISNUMBER(SEARCH("адаптац",E142)),ISNUMBER(SEARCH("настрой",E142)), ISNUMBER(SEARCH("подключ",E142)),   (ISNUMBER(SEARCH("модерниз",E142)))),1,0)</f>
        <v>0</v>
      </c>
      <c r="I142" s="8">
        <f>IF(OR(ISNUMBER(SEARCH("сопрово",E142)), ISNUMBER(SEARCH("поддержк",E142)), ISNUMBER(SEARCH("эксплуат",E142)), ISNUMBER(SEARCH("обслужи",E142)), ISNUMBER(SEARCH("подготов",E142)), (ISNUMBER(SEARCH("обуче",E142)))),1,0)</f>
        <v>0</v>
      </c>
      <c r="J142" s="9">
        <f>SUM(G142:I142)</f>
        <v>0</v>
      </c>
      <c r="K142" s="11" t="s">
        <v>53</v>
      </c>
      <c r="L142" s="11" t="s">
        <v>52</v>
      </c>
      <c r="M142" s="30">
        <v>200000</v>
      </c>
      <c r="N142" s="26" t="s">
        <v>264</v>
      </c>
      <c r="O142" s="11">
        <v>200000</v>
      </c>
      <c r="P142" s="26" t="s">
        <v>184</v>
      </c>
      <c r="Q142" s="5" t="s">
        <v>297</v>
      </c>
      <c r="R142" s="11" t="s">
        <v>298</v>
      </c>
      <c r="S142" s="11" t="s">
        <v>273</v>
      </c>
      <c r="T142" s="11" t="s">
        <v>31</v>
      </c>
      <c r="U142" s="11" t="s">
        <v>32</v>
      </c>
      <c r="V142" s="11" t="s">
        <v>33</v>
      </c>
      <c r="W142" s="13">
        <v>1</v>
      </c>
      <c r="X142" s="32">
        <v>200000</v>
      </c>
      <c r="Y142" s="11" t="s">
        <v>34</v>
      </c>
      <c r="Z142" s="11" t="s">
        <v>86</v>
      </c>
      <c r="AA142" s="11" t="s">
        <v>36</v>
      </c>
      <c r="AB142" s="11" t="s">
        <v>37</v>
      </c>
      <c r="AC142" s="10">
        <v>82</v>
      </c>
    </row>
    <row r="143" spans="1:29" hidden="1" x14ac:dyDescent="0.25">
      <c r="A143" s="11">
        <v>142</v>
      </c>
      <c r="B143" s="20" t="s">
        <v>648</v>
      </c>
      <c r="C143" s="22">
        <v>2.9111008629170002E+18</v>
      </c>
      <c r="D143" s="12">
        <v>42843</v>
      </c>
      <c r="E143" s="11" t="s">
        <v>323</v>
      </c>
      <c r="F143" s="8">
        <f>IF(OR(ISNUMBER(SEARCH("террит",Q143)), ISNUMBER(SEARCH("ФОМС",E143)), ISNUMBER(SEARCH("ФОМС",Q143)), (ISNUMBER(SEARCH("страх",E143)))),1,0)</f>
        <v>0</v>
      </c>
      <c r="G143" s="8">
        <f>IF(OR(ISNUMBER(SEARCH("проектиро",E143)), ISNUMBER(SEARCH("разработка",E143)),  ISNUMBER(SEARCH("приобрет",E143)),  ISNUMBER(SEARCH("установк",E143)), ISNUMBER(SEARCH("постав",E143)),  (ISNUMBER(SEARCH("создани",E143)))),1,0)</f>
        <v>0</v>
      </c>
      <c r="H143" s="8">
        <f>IF(OR(ISNUMBER(SEARCH("развит",E143)), ISNUMBER(SEARCH("модифика",E143)), ISNUMBER(SEARCH("интегра",E143)),  ISNUMBER(SEARCH("внедрен",E143)), ISNUMBER(SEARCH("расшир",E143)), ISNUMBER(SEARCH("адаптац",E143)),ISNUMBER(SEARCH("настрой",E143)), ISNUMBER(SEARCH("подключ",E143)),   (ISNUMBER(SEARCH("модерниз",E143)))),1,0)</f>
        <v>0</v>
      </c>
      <c r="I143" s="8">
        <f>IF(OR(ISNUMBER(SEARCH("сопрово",E143)), ISNUMBER(SEARCH("поддержк",E143)), ISNUMBER(SEARCH("эксплуат",E143)), ISNUMBER(SEARCH("обслужи",E143)), ISNUMBER(SEARCH("подготов",E143)), (ISNUMBER(SEARCH("обуче",E143)))),1,0)</f>
        <v>1</v>
      </c>
      <c r="J143" s="9">
        <f>SUM(G143:I143)</f>
        <v>1</v>
      </c>
      <c r="K143" s="11" t="s">
        <v>82</v>
      </c>
      <c r="L143" s="11" t="s">
        <v>76</v>
      </c>
      <c r="M143" s="30">
        <v>200000</v>
      </c>
      <c r="N143" s="26" t="s">
        <v>264</v>
      </c>
      <c r="O143" s="11">
        <v>200000</v>
      </c>
      <c r="P143" s="26" t="s">
        <v>184</v>
      </c>
      <c r="Q143" s="5" t="s">
        <v>324</v>
      </c>
      <c r="R143" s="11" t="s">
        <v>325</v>
      </c>
      <c r="S143" s="11" t="s">
        <v>273</v>
      </c>
      <c r="T143" s="11" t="s">
        <v>31</v>
      </c>
      <c r="U143" s="11" t="s">
        <v>32</v>
      </c>
      <c r="V143" s="11" t="s">
        <v>33</v>
      </c>
      <c r="W143" s="13">
        <v>1</v>
      </c>
      <c r="X143" s="32">
        <v>200000</v>
      </c>
      <c r="Y143" s="11" t="s">
        <v>34</v>
      </c>
      <c r="Z143" s="11" t="s">
        <v>86</v>
      </c>
      <c r="AA143" s="11" t="s">
        <v>36</v>
      </c>
      <c r="AB143" s="11" t="s">
        <v>37</v>
      </c>
      <c r="AC143" s="10">
        <v>82</v>
      </c>
    </row>
    <row r="144" spans="1:29" hidden="1" x14ac:dyDescent="0.25">
      <c r="A144" s="11">
        <v>143</v>
      </c>
      <c r="B144" s="20" t="s">
        <v>648</v>
      </c>
      <c r="C144" s="22">
        <v>2.911100902016E+18</v>
      </c>
      <c r="D144" s="12">
        <v>42500</v>
      </c>
      <c r="E144" s="11" t="s">
        <v>420</v>
      </c>
      <c r="F144" s="8">
        <f>IF(OR(ISNUMBER(SEARCH("террит",Q144)), ISNUMBER(SEARCH("ФОМС",E144)), ISNUMBER(SEARCH("ФОМС",Q144)), (ISNUMBER(SEARCH("страх",E144)))),1,0)</f>
        <v>0</v>
      </c>
      <c r="G144" s="8">
        <f>IF(OR(ISNUMBER(SEARCH("проектиро",E144)), ISNUMBER(SEARCH("разработка",E144)),  ISNUMBER(SEARCH("приобрет",E144)),  ISNUMBER(SEARCH("установк",E144)), ISNUMBER(SEARCH("постав",E144)),  (ISNUMBER(SEARCH("создани",E144)))),1,0)</f>
        <v>1</v>
      </c>
      <c r="H144" s="8">
        <f>IF(OR(ISNUMBER(SEARCH("развит",E144)), ISNUMBER(SEARCH("модифика",E144)), ISNUMBER(SEARCH("интегра",E144)),  ISNUMBER(SEARCH("внедрен",E144)), ISNUMBER(SEARCH("расшир",E144)), ISNUMBER(SEARCH("адаптац",E144)),ISNUMBER(SEARCH("настрой",E144)), ISNUMBER(SEARCH("подключ",E144)),   (ISNUMBER(SEARCH("модерниз",E144)))),1,0)</f>
        <v>0</v>
      </c>
      <c r="I144" s="8">
        <f>IF(OR(ISNUMBER(SEARCH("сопрово",E144)), ISNUMBER(SEARCH("поддержк",E144)), ISNUMBER(SEARCH("эксплуат",E144)), ISNUMBER(SEARCH("обслужи",E144)), ISNUMBER(SEARCH("подготов",E144)), (ISNUMBER(SEARCH("обуче",E144)))),1,0)</f>
        <v>0</v>
      </c>
      <c r="J144" s="9">
        <f>SUM(G144:I144)</f>
        <v>1</v>
      </c>
      <c r="K144" s="11" t="s">
        <v>64</v>
      </c>
      <c r="L144" s="11" t="s">
        <v>65</v>
      </c>
      <c r="M144" s="30">
        <v>210000</v>
      </c>
      <c r="N144" s="26" t="s">
        <v>264</v>
      </c>
      <c r="O144" s="11">
        <v>210000</v>
      </c>
      <c r="P144" s="26" t="s">
        <v>184</v>
      </c>
      <c r="Q144" s="5" t="s">
        <v>421</v>
      </c>
      <c r="R144" s="11" t="s">
        <v>332</v>
      </c>
      <c r="S144" s="11" t="s">
        <v>273</v>
      </c>
      <c r="T144" s="11" t="s">
        <v>121</v>
      </c>
      <c r="U144" s="11" t="s">
        <v>32</v>
      </c>
      <c r="V144" s="11" t="s">
        <v>33</v>
      </c>
      <c r="W144" s="13">
        <v>1</v>
      </c>
      <c r="X144" s="32">
        <v>210000</v>
      </c>
      <c r="Y144" s="11" t="s">
        <v>34</v>
      </c>
      <c r="Z144" s="11" t="s">
        <v>86</v>
      </c>
      <c r="AA144" s="11" t="s">
        <v>36</v>
      </c>
      <c r="AB144" s="11" t="s">
        <v>37</v>
      </c>
      <c r="AC144" s="10">
        <v>82</v>
      </c>
    </row>
    <row r="145" spans="1:29" hidden="1" x14ac:dyDescent="0.25">
      <c r="A145" s="11">
        <v>144</v>
      </c>
      <c r="B145" s="20" t="s">
        <v>648</v>
      </c>
      <c r="C145" s="22">
        <v>2.9111009020169999E+18</v>
      </c>
      <c r="D145" s="12">
        <v>42835</v>
      </c>
      <c r="E145" s="11" t="s">
        <v>330</v>
      </c>
      <c r="F145" s="8">
        <f>IF(OR(ISNUMBER(SEARCH("террит",Q145)), ISNUMBER(SEARCH("ФОМС",E145)), ISNUMBER(SEARCH("ФОМС",Q145)), (ISNUMBER(SEARCH("страх",E145)))),1,0)</f>
        <v>0</v>
      </c>
      <c r="G145" s="8">
        <f>IF(OR(ISNUMBER(SEARCH("проектиро",E145)), ISNUMBER(SEARCH("разработка",E145)),  ISNUMBER(SEARCH("приобрет",E145)),  ISNUMBER(SEARCH("установк",E145)), ISNUMBER(SEARCH("постав",E145)),  (ISNUMBER(SEARCH("создани",E145)))),1,0)</f>
        <v>0</v>
      </c>
      <c r="H145" s="8">
        <f>IF(OR(ISNUMBER(SEARCH("развит",E145)), ISNUMBER(SEARCH("модифика",E145)), ISNUMBER(SEARCH("интегра",E145)),  ISNUMBER(SEARCH("внедрен",E145)), ISNUMBER(SEARCH("расшир",E145)), ISNUMBER(SEARCH("адаптац",E145)),ISNUMBER(SEARCH("настрой",E145)), ISNUMBER(SEARCH("подключ",E145)),   (ISNUMBER(SEARCH("модерниз",E145)))),1,0)</f>
        <v>0</v>
      </c>
      <c r="I145" s="8">
        <f>IF(OR(ISNUMBER(SEARCH("сопрово",E145)), ISNUMBER(SEARCH("поддержк",E145)), ISNUMBER(SEARCH("эксплуат",E145)), ISNUMBER(SEARCH("обслужи",E145)), ISNUMBER(SEARCH("подготов",E145)), (ISNUMBER(SEARCH("обуче",E145)))),1,0)</f>
        <v>1</v>
      </c>
      <c r="J145" s="9">
        <f>SUM(G145:I145)</f>
        <v>1</v>
      </c>
      <c r="K145" s="11" t="s">
        <v>64</v>
      </c>
      <c r="L145" s="11" t="s">
        <v>65</v>
      </c>
      <c r="M145" s="30">
        <v>200000</v>
      </c>
      <c r="N145" s="26" t="s">
        <v>264</v>
      </c>
      <c r="O145" s="11">
        <v>200000</v>
      </c>
      <c r="P145" s="26" t="s">
        <v>184</v>
      </c>
      <c r="Q145" s="5" t="s">
        <v>331</v>
      </c>
      <c r="R145" s="11" t="s">
        <v>332</v>
      </c>
      <c r="S145" s="11" t="s">
        <v>273</v>
      </c>
      <c r="T145" s="11" t="s">
        <v>31</v>
      </c>
      <c r="U145" s="11" t="s">
        <v>32</v>
      </c>
      <c r="V145" s="11" t="s">
        <v>33</v>
      </c>
      <c r="W145" s="13">
        <v>1</v>
      </c>
      <c r="X145" s="32">
        <v>200000</v>
      </c>
      <c r="Y145" s="11" t="s">
        <v>34</v>
      </c>
      <c r="Z145" s="11" t="s">
        <v>86</v>
      </c>
      <c r="AA145" s="11" t="s">
        <v>36</v>
      </c>
      <c r="AB145" s="11" t="s">
        <v>37</v>
      </c>
      <c r="AC145" s="10">
        <v>82</v>
      </c>
    </row>
    <row r="146" spans="1:29" hidden="1" x14ac:dyDescent="0.25">
      <c r="A146" s="11">
        <v>145</v>
      </c>
      <c r="B146" s="20" t="s">
        <v>648</v>
      </c>
      <c r="C146" s="22">
        <v>2.911100904416E+18</v>
      </c>
      <c r="D146" s="12">
        <v>42520</v>
      </c>
      <c r="E146" s="11" t="s">
        <v>355</v>
      </c>
      <c r="F146" s="8">
        <f>IF(OR(ISNUMBER(SEARCH("террит",Q146)), ISNUMBER(SEARCH("ФОМС",E146)), ISNUMBER(SEARCH("ФОМС",Q146)), (ISNUMBER(SEARCH("страх",E146)))),1,0)</f>
        <v>0</v>
      </c>
      <c r="G146" s="8">
        <f>IF(OR(ISNUMBER(SEARCH("проектиро",E146)), ISNUMBER(SEARCH("разработка",E146)),  ISNUMBER(SEARCH("приобрет",E146)),  ISNUMBER(SEARCH("установк",E146)), ISNUMBER(SEARCH("постав",E146)),  (ISNUMBER(SEARCH("создани",E146)))),1,0)</f>
        <v>0</v>
      </c>
      <c r="H146" s="8">
        <f>IF(OR(ISNUMBER(SEARCH("развит",E146)), ISNUMBER(SEARCH("модифика",E146)), ISNUMBER(SEARCH("интегра",E146)),  ISNUMBER(SEARCH("внедрен",E146)), ISNUMBER(SEARCH("расшир",E146)), ISNUMBER(SEARCH("адаптац",E146)),ISNUMBER(SEARCH("настрой",E146)), ISNUMBER(SEARCH("подключ",E146)),   (ISNUMBER(SEARCH("модерниз",E146)))),1,0)</f>
        <v>0</v>
      </c>
      <c r="I146" s="8">
        <f>IF(OR(ISNUMBER(SEARCH("сопрово",E146)), ISNUMBER(SEARCH("поддержк",E146)), ISNUMBER(SEARCH("эксплуат",E146)), ISNUMBER(SEARCH("обслужи",E146)), ISNUMBER(SEARCH("подготов",E146)), (ISNUMBER(SEARCH("обуче",E146)))),1,0)</f>
        <v>1</v>
      </c>
      <c r="J146" s="9">
        <f>SUM(G146:I146)</f>
        <v>1</v>
      </c>
      <c r="K146" s="11" t="s">
        <v>346</v>
      </c>
      <c r="L146" s="11" t="s">
        <v>347</v>
      </c>
      <c r="M146" s="30">
        <v>200000</v>
      </c>
      <c r="N146" s="26" t="s">
        <v>264</v>
      </c>
      <c r="O146" s="11">
        <v>200000</v>
      </c>
      <c r="P146" s="26" t="s">
        <v>184</v>
      </c>
      <c r="Q146" s="5" t="s">
        <v>410</v>
      </c>
      <c r="R146" s="11" t="s">
        <v>357</v>
      </c>
      <c r="S146" s="11" t="s">
        <v>273</v>
      </c>
      <c r="T146" s="11" t="s">
        <v>31</v>
      </c>
      <c r="U146" s="11" t="s">
        <v>32</v>
      </c>
      <c r="V146" s="11" t="s">
        <v>33</v>
      </c>
      <c r="W146" s="13">
        <v>1</v>
      </c>
      <c r="X146" s="32">
        <v>200000</v>
      </c>
      <c r="Y146" s="11" t="s">
        <v>34</v>
      </c>
      <c r="Z146" s="11" t="s">
        <v>86</v>
      </c>
      <c r="AA146" s="11" t="s">
        <v>36</v>
      </c>
      <c r="AB146" s="11" t="s">
        <v>37</v>
      </c>
      <c r="AC146" s="10">
        <v>82</v>
      </c>
    </row>
    <row r="147" spans="1:29" hidden="1" x14ac:dyDescent="0.25">
      <c r="A147" s="11">
        <v>146</v>
      </c>
      <c r="B147" s="20" t="s">
        <v>648</v>
      </c>
      <c r="C147" s="22">
        <v>2.9111009044169999E+18</v>
      </c>
      <c r="D147" s="12">
        <v>42786</v>
      </c>
      <c r="E147" s="11" t="s">
        <v>355</v>
      </c>
      <c r="F147" s="8">
        <f>IF(OR(ISNUMBER(SEARCH("террит",Q147)), ISNUMBER(SEARCH("ФОМС",E147)), ISNUMBER(SEARCH("ФОМС",Q147)), (ISNUMBER(SEARCH("страх",E147)))),1,0)</f>
        <v>0</v>
      </c>
      <c r="G147" s="8">
        <f>IF(OR(ISNUMBER(SEARCH("проектиро",E147)), ISNUMBER(SEARCH("разработка",E147)),  ISNUMBER(SEARCH("приобрет",E147)),  ISNUMBER(SEARCH("установк",E147)), ISNUMBER(SEARCH("постав",E147)),  (ISNUMBER(SEARCH("создани",E147)))),1,0)</f>
        <v>0</v>
      </c>
      <c r="H147" s="8">
        <f>IF(OR(ISNUMBER(SEARCH("развит",E147)), ISNUMBER(SEARCH("модифика",E147)), ISNUMBER(SEARCH("интегра",E147)),  ISNUMBER(SEARCH("внедрен",E147)), ISNUMBER(SEARCH("расшир",E147)), ISNUMBER(SEARCH("адаптац",E147)),ISNUMBER(SEARCH("настрой",E147)), ISNUMBER(SEARCH("подключ",E147)),   (ISNUMBER(SEARCH("модерниз",E147)))),1,0)</f>
        <v>0</v>
      </c>
      <c r="I147" s="8">
        <f>IF(OR(ISNUMBER(SEARCH("сопрово",E147)), ISNUMBER(SEARCH("поддержк",E147)), ISNUMBER(SEARCH("эксплуат",E147)), ISNUMBER(SEARCH("обслужи",E147)), ISNUMBER(SEARCH("подготов",E147)), (ISNUMBER(SEARCH("обуче",E147)))),1,0)</f>
        <v>1</v>
      </c>
      <c r="J147" s="9">
        <f>SUM(G147:I147)</f>
        <v>1</v>
      </c>
      <c r="K147" s="11" t="s">
        <v>346</v>
      </c>
      <c r="L147" s="11" t="s">
        <v>347</v>
      </c>
      <c r="M147" s="30">
        <v>200000</v>
      </c>
      <c r="N147" s="26" t="s">
        <v>264</v>
      </c>
      <c r="O147" s="11">
        <v>200000</v>
      </c>
      <c r="P147" s="26" t="s">
        <v>184</v>
      </c>
      <c r="Q147" s="5" t="s">
        <v>356</v>
      </c>
      <c r="R147" s="11" t="s">
        <v>357</v>
      </c>
      <c r="S147" s="11" t="s">
        <v>273</v>
      </c>
      <c r="T147" s="11" t="s">
        <v>31</v>
      </c>
      <c r="U147" s="11" t="s">
        <v>32</v>
      </c>
      <c r="V147" s="11" t="s">
        <v>33</v>
      </c>
      <c r="W147" s="13">
        <v>1</v>
      </c>
      <c r="X147" s="32">
        <v>200000</v>
      </c>
      <c r="Y147" s="11" t="s">
        <v>34</v>
      </c>
      <c r="Z147" s="11" t="s">
        <v>86</v>
      </c>
      <c r="AA147" s="11" t="s">
        <v>36</v>
      </c>
      <c r="AB147" s="11" t="s">
        <v>37</v>
      </c>
      <c r="AC147" s="10">
        <v>82</v>
      </c>
    </row>
    <row r="148" spans="1:29" hidden="1" x14ac:dyDescent="0.25">
      <c r="A148" s="11">
        <v>147</v>
      </c>
      <c r="B148" s="20" t="s">
        <v>648</v>
      </c>
      <c r="C148" s="22">
        <v>3.911101016016E+18</v>
      </c>
      <c r="D148" s="12">
        <v>42535</v>
      </c>
      <c r="E148" s="11" t="s">
        <v>406</v>
      </c>
      <c r="F148" s="8">
        <f>IF(OR(ISNUMBER(SEARCH("террит",Q148)), ISNUMBER(SEARCH("ФОМС",E148)), ISNUMBER(SEARCH("ФОМС",Q148)), (ISNUMBER(SEARCH("страх",E148)))),1,0)</f>
        <v>0</v>
      </c>
      <c r="G148" s="8">
        <f>IF(OR(ISNUMBER(SEARCH("проектиро",E148)), ISNUMBER(SEARCH("разработка",E148)),  ISNUMBER(SEARCH("приобрет",E148)),  ISNUMBER(SEARCH("установк",E148)), ISNUMBER(SEARCH("постав",E148)),  (ISNUMBER(SEARCH("создани",E148)))),1,0)</f>
        <v>0</v>
      </c>
      <c r="H148" s="8">
        <f>IF(OR(ISNUMBER(SEARCH("развит",E148)), ISNUMBER(SEARCH("модифика",E148)), ISNUMBER(SEARCH("интегра",E148)),  ISNUMBER(SEARCH("внедрен",E148)), ISNUMBER(SEARCH("расшир",E148)), ISNUMBER(SEARCH("адаптац",E148)),ISNUMBER(SEARCH("настрой",E148)), ISNUMBER(SEARCH("подключ",E148)),   (ISNUMBER(SEARCH("модерниз",E148)))),1,0)</f>
        <v>0</v>
      </c>
      <c r="I148" s="8">
        <f>IF(OR(ISNUMBER(SEARCH("сопрово",E148)), ISNUMBER(SEARCH("поддержк",E148)), ISNUMBER(SEARCH("эксплуат",E148)), ISNUMBER(SEARCH("обслужи",E148)), ISNUMBER(SEARCH("подготов",E148)), (ISNUMBER(SEARCH("обуче",E148)))),1,0)</f>
        <v>1</v>
      </c>
      <c r="J148" s="9">
        <f>SUM(G148:I148)</f>
        <v>1</v>
      </c>
      <c r="K148" s="11" t="s">
        <v>82</v>
      </c>
      <c r="L148" s="11" t="s">
        <v>76</v>
      </c>
      <c r="M148" s="30">
        <v>200000</v>
      </c>
      <c r="N148" s="26" t="s">
        <v>329</v>
      </c>
      <c r="O148" s="11">
        <v>200000</v>
      </c>
      <c r="P148" s="26" t="s">
        <v>184</v>
      </c>
      <c r="Q148" s="5" t="s">
        <v>407</v>
      </c>
      <c r="R148" s="11" t="s">
        <v>272</v>
      </c>
      <c r="S148" s="11" t="s">
        <v>273</v>
      </c>
      <c r="T148" s="11" t="s">
        <v>111</v>
      </c>
      <c r="U148" s="11" t="s">
        <v>32</v>
      </c>
      <c r="V148" s="11" t="s">
        <v>33</v>
      </c>
      <c r="W148" s="13">
        <v>1</v>
      </c>
      <c r="X148" s="32">
        <v>200000</v>
      </c>
      <c r="Y148" s="11" t="s">
        <v>34</v>
      </c>
      <c r="Z148" s="11" t="s">
        <v>86</v>
      </c>
      <c r="AA148" s="11" t="s">
        <v>36</v>
      </c>
      <c r="AB148" s="11" t="s">
        <v>37</v>
      </c>
      <c r="AC148" s="10">
        <v>82</v>
      </c>
    </row>
    <row r="149" spans="1:29" hidden="1" x14ac:dyDescent="0.25">
      <c r="A149" s="11">
        <v>148</v>
      </c>
      <c r="B149" s="20" t="s">
        <v>648</v>
      </c>
      <c r="C149" s="22">
        <v>3.9111010160169999E+18</v>
      </c>
      <c r="D149" s="12">
        <v>42899</v>
      </c>
      <c r="E149" s="11" t="s">
        <v>181</v>
      </c>
      <c r="F149" s="8">
        <f>IF(OR(ISNUMBER(SEARCH("террит",Q149)), ISNUMBER(SEARCH("ФОМС",E149)), ISNUMBER(SEARCH("ФОМС",Q149)), (ISNUMBER(SEARCH("страх",E149)))),1,0)</f>
        <v>0</v>
      </c>
      <c r="G149" s="8">
        <f>IF(OR(ISNUMBER(SEARCH("проектиро",E149)), ISNUMBER(SEARCH("разработка",E149)),  ISNUMBER(SEARCH("приобрет",E149)),  ISNUMBER(SEARCH("установк",E149)), ISNUMBER(SEARCH("постав",E149)),  (ISNUMBER(SEARCH("создани",E149)))),1,0)</f>
        <v>0</v>
      </c>
      <c r="H149" s="8">
        <f>IF(OR(ISNUMBER(SEARCH("развит",E149)), ISNUMBER(SEARCH("модифика",E149)), ISNUMBER(SEARCH("интегра",E149)),  ISNUMBER(SEARCH("внедрен",E149)), ISNUMBER(SEARCH("расшир",E149)), ISNUMBER(SEARCH("адаптац",E149)),ISNUMBER(SEARCH("настрой",E149)), ISNUMBER(SEARCH("подключ",E149)),   (ISNUMBER(SEARCH("модерниз",E149)))),1,0)</f>
        <v>0</v>
      </c>
      <c r="I149" s="8">
        <f>IF(OR(ISNUMBER(SEARCH("сопрово",E149)), ISNUMBER(SEARCH("поддержк",E149)), ISNUMBER(SEARCH("эксплуат",E149)), ISNUMBER(SEARCH("обслужи",E149)), ISNUMBER(SEARCH("подготов",E149)), (ISNUMBER(SEARCH("обуче",E149)))),1,0)</f>
        <v>0</v>
      </c>
      <c r="J149" s="9">
        <f>SUM(G149:I149)</f>
        <v>0</v>
      </c>
      <c r="K149" s="11" t="s">
        <v>269</v>
      </c>
      <c r="L149" s="11" t="s">
        <v>270</v>
      </c>
      <c r="M149" s="30">
        <v>150000</v>
      </c>
      <c r="N149" s="26" t="s">
        <v>264</v>
      </c>
      <c r="O149" s="11">
        <v>150000</v>
      </c>
      <c r="P149" s="26" t="s">
        <v>184</v>
      </c>
      <c r="Q149" s="5" t="s">
        <v>271</v>
      </c>
      <c r="R149" s="11" t="s">
        <v>272</v>
      </c>
      <c r="S149" s="11" t="s">
        <v>273</v>
      </c>
      <c r="T149" s="11" t="s">
        <v>31</v>
      </c>
      <c r="U149" s="11" t="s">
        <v>32</v>
      </c>
      <c r="V149" s="11" t="s">
        <v>33</v>
      </c>
      <c r="W149" s="13">
        <v>1</v>
      </c>
      <c r="X149" s="32">
        <v>150000</v>
      </c>
      <c r="Y149" s="11" t="s">
        <v>34</v>
      </c>
      <c r="Z149" s="11" t="s">
        <v>86</v>
      </c>
      <c r="AA149" s="11" t="s">
        <v>36</v>
      </c>
      <c r="AB149" s="11" t="s">
        <v>37</v>
      </c>
      <c r="AC149" s="10">
        <v>82</v>
      </c>
    </row>
    <row r="150" spans="1:29" hidden="1" x14ac:dyDescent="0.25">
      <c r="A150" s="11">
        <v>149</v>
      </c>
      <c r="B150" s="20" t="s">
        <v>648</v>
      </c>
      <c r="C150" s="22">
        <v>3.9111010160169999E+18</v>
      </c>
      <c r="D150" s="12">
        <v>43019</v>
      </c>
      <c r="E150" s="11" t="s">
        <v>268</v>
      </c>
      <c r="F150" s="8">
        <f>IF(OR(ISNUMBER(SEARCH("террит",Q150)), ISNUMBER(SEARCH("ФОМС",E150)), ISNUMBER(SEARCH("ФОМС",Q150)), (ISNUMBER(SEARCH("страх",E150)))),1,0)</f>
        <v>0</v>
      </c>
      <c r="G150" s="8">
        <f>IF(OR(ISNUMBER(SEARCH("проектиро",E150)), ISNUMBER(SEARCH("разработка",E150)),  ISNUMBER(SEARCH("приобрет",E150)),  ISNUMBER(SEARCH("установк",E150)), ISNUMBER(SEARCH("постав",E150)),  (ISNUMBER(SEARCH("создани",E150)))),1,0)</f>
        <v>0</v>
      </c>
      <c r="H150" s="8">
        <f>IF(OR(ISNUMBER(SEARCH("развит",E150)), ISNUMBER(SEARCH("модифика",E150)), ISNUMBER(SEARCH("интегра",E150)),  ISNUMBER(SEARCH("внедрен",E150)), ISNUMBER(SEARCH("расшир",E150)), ISNUMBER(SEARCH("адаптац",E150)),ISNUMBER(SEARCH("настрой",E150)), ISNUMBER(SEARCH("подключ",E150)),   (ISNUMBER(SEARCH("модерниз",E150)))),1,0)</f>
        <v>0</v>
      </c>
      <c r="I150" s="8">
        <f>IF(OR(ISNUMBER(SEARCH("сопрово",E150)), ISNUMBER(SEARCH("поддержк",E150)), ISNUMBER(SEARCH("эксплуат",E150)), ISNUMBER(SEARCH("обслужи",E150)), ISNUMBER(SEARCH("подготов",E150)), (ISNUMBER(SEARCH("обуче",E150)))),1,0)</f>
        <v>1</v>
      </c>
      <c r="J150" s="9">
        <f>SUM(G150:I150)</f>
        <v>1</v>
      </c>
      <c r="K150" s="11" t="s">
        <v>269</v>
      </c>
      <c r="L150" s="11" t="s">
        <v>270</v>
      </c>
      <c r="M150" s="30">
        <v>52000</v>
      </c>
      <c r="N150" s="26" t="s">
        <v>264</v>
      </c>
      <c r="O150" s="11">
        <v>52000</v>
      </c>
      <c r="P150" s="26" t="s">
        <v>184</v>
      </c>
      <c r="Q150" s="5" t="s">
        <v>271</v>
      </c>
      <c r="R150" s="11" t="s">
        <v>272</v>
      </c>
      <c r="S150" s="11" t="s">
        <v>273</v>
      </c>
      <c r="T150" s="11" t="s">
        <v>31</v>
      </c>
      <c r="U150" s="11" t="s">
        <v>32</v>
      </c>
      <c r="V150" s="11" t="s">
        <v>33</v>
      </c>
      <c r="W150" s="13">
        <v>1</v>
      </c>
      <c r="X150" s="32">
        <v>52000</v>
      </c>
      <c r="Y150" s="11" t="s">
        <v>34</v>
      </c>
      <c r="Z150" s="11" t="s">
        <v>86</v>
      </c>
      <c r="AA150" s="11" t="s">
        <v>36</v>
      </c>
      <c r="AB150" s="11" t="s">
        <v>37</v>
      </c>
      <c r="AC150" s="10">
        <v>82</v>
      </c>
    </row>
    <row r="151" spans="1:29" hidden="1" x14ac:dyDescent="0.25">
      <c r="A151" s="11">
        <v>150</v>
      </c>
      <c r="B151" s="20" t="s">
        <v>648</v>
      </c>
      <c r="C151" s="22">
        <v>2.1200000345169999E+18</v>
      </c>
      <c r="D151" s="12">
        <v>42857</v>
      </c>
      <c r="E151" s="11" t="s">
        <v>309</v>
      </c>
      <c r="F151" s="8">
        <f>IF(OR(ISNUMBER(SEARCH("террит",Q151)), ISNUMBER(SEARCH("ФОМС",E151)), ISNUMBER(SEARCH("ФОМС",Q151)), (ISNUMBER(SEARCH("страх",E151)))),1,0)</f>
        <v>1</v>
      </c>
      <c r="G151" s="8">
        <f>IF(OR(ISNUMBER(SEARCH("проектиро",E151)), ISNUMBER(SEARCH("разработка",E151)),  ISNUMBER(SEARCH("приобрет",E151)),  ISNUMBER(SEARCH("установк",E151)), ISNUMBER(SEARCH("постав",E151)),  (ISNUMBER(SEARCH("создани",E151)))),1,0)</f>
        <v>0</v>
      </c>
      <c r="H151" s="8">
        <f>IF(OR(ISNUMBER(SEARCH("развит",E151)), ISNUMBER(SEARCH("модифика",E151)), ISNUMBER(SEARCH("интегра",E151)),  ISNUMBER(SEARCH("внедрен",E151)), ISNUMBER(SEARCH("расшир",E151)), ISNUMBER(SEARCH("адаптац",E151)),ISNUMBER(SEARCH("настрой",E151)), ISNUMBER(SEARCH("подключ",E151)),   (ISNUMBER(SEARCH("модерниз",E151)))),1,0)</f>
        <v>0</v>
      </c>
      <c r="I151" s="8">
        <f>IF(OR(ISNUMBER(SEARCH("сопрово",E151)), ISNUMBER(SEARCH("поддержк",E151)), ISNUMBER(SEARCH("эксплуат",E151)), ISNUMBER(SEARCH("обслужи",E151)), ISNUMBER(SEARCH("подготов",E151)), (ISNUMBER(SEARCH("обуче",E151)))),1,0)</f>
        <v>1</v>
      </c>
      <c r="J151" s="9">
        <f>SUM(G151:I151)</f>
        <v>1</v>
      </c>
      <c r="K151" s="11" t="s">
        <v>82</v>
      </c>
      <c r="L151" s="11" t="s">
        <v>76</v>
      </c>
      <c r="M151" s="30">
        <v>55250</v>
      </c>
      <c r="N151" s="26" t="s">
        <v>266</v>
      </c>
      <c r="O151" s="11">
        <v>442000</v>
      </c>
      <c r="P151" s="26" t="s">
        <v>310</v>
      </c>
      <c r="Q151" s="5" t="s">
        <v>137</v>
      </c>
      <c r="R151" s="11" t="s">
        <v>138</v>
      </c>
      <c r="S151" s="11" t="s">
        <v>139</v>
      </c>
      <c r="T151" s="11" t="s">
        <v>31</v>
      </c>
      <c r="U151" s="11" t="s">
        <v>32</v>
      </c>
      <c r="V151" s="11" t="s">
        <v>33</v>
      </c>
      <c r="W151" s="13">
        <v>1</v>
      </c>
      <c r="X151" s="32">
        <v>442000</v>
      </c>
      <c r="Y151" s="11" t="s">
        <v>34</v>
      </c>
      <c r="Z151" s="11" t="s">
        <v>140</v>
      </c>
      <c r="AA151" s="11" t="s">
        <v>36</v>
      </c>
      <c r="AB151" s="11" t="s">
        <v>37</v>
      </c>
      <c r="AC151" s="10">
        <v>12</v>
      </c>
    </row>
    <row r="152" spans="1:29" hidden="1" x14ac:dyDescent="0.25">
      <c r="A152" s="11">
        <v>151</v>
      </c>
      <c r="B152" s="20" t="s">
        <v>648</v>
      </c>
      <c r="C152" s="22">
        <v>2.1200000345180001E+18</v>
      </c>
      <c r="D152" s="12">
        <v>43173</v>
      </c>
      <c r="E152" s="11" t="s">
        <v>234</v>
      </c>
      <c r="F152" s="8">
        <f>IF(OR(ISNUMBER(SEARCH("террит",Q152)), ISNUMBER(SEARCH("ФОМС",E152)), ISNUMBER(SEARCH("ФОМС",Q152)), (ISNUMBER(SEARCH("страх",E152)))),1,0)</f>
        <v>1</v>
      </c>
      <c r="G152" s="8">
        <f>IF(OR(ISNUMBER(SEARCH("проектиро",E152)), ISNUMBER(SEARCH("разработка",E152)),  ISNUMBER(SEARCH("приобрет",E152)),  ISNUMBER(SEARCH("установк",E152)), ISNUMBER(SEARCH("постав",E152)),  (ISNUMBER(SEARCH("создани",E152)))),1,0)</f>
        <v>0</v>
      </c>
      <c r="H152" s="8">
        <f>IF(OR(ISNUMBER(SEARCH("развит",E152)), ISNUMBER(SEARCH("модифика",E152)), ISNUMBER(SEARCH("интегра",E152)),  ISNUMBER(SEARCH("внедрен",E152)), ISNUMBER(SEARCH("расшир",E152)), ISNUMBER(SEARCH("адаптац",E152)),ISNUMBER(SEARCH("настрой",E152)), ISNUMBER(SEARCH("подключ",E152)),   (ISNUMBER(SEARCH("модерниз",E152)))),1,0)</f>
        <v>0</v>
      </c>
      <c r="I152" s="8">
        <f>IF(OR(ISNUMBER(SEARCH("сопрово",E152)), ISNUMBER(SEARCH("поддержк",E152)), ISNUMBER(SEARCH("эксплуат",E152)), ISNUMBER(SEARCH("обслужи",E152)), ISNUMBER(SEARCH("подготов",E152)), (ISNUMBER(SEARCH("обуче",E152)))),1,0)</f>
        <v>1</v>
      </c>
      <c r="J152" s="9">
        <f>SUM(G152:I152)</f>
        <v>1</v>
      </c>
      <c r="K152" s="11" t="s">
        <v>82</v>
      </c>
      <c r="L152" s="11" t="s">
        <v>76</v>
      </c>
      <c r="M152" s="30">
        <v>35000</v>
      </c>
      <c r="N152" s="26" t="s">
        <v>130</v>
      </c>
      <c r="O152" s="11">
        <v>350000</v>
      </c>
      <c r="P152" s="26" t="s">
        <v>225</v>
      </c>
      <c r="Q152" s="5" t="s">
        <v>137</v>
      </c>
      <c r="R152" s="11" t="s">
        <v>138</v>
      </c>
      <c r="S152" s="11" t="s">
        <v>139</v>
      </c>
      <c r="T152" s="11" t="s">
        <v>31</v>
      </c>
      <c r="U152" s="11" t="s">
        <v>32</v>
      </c>
      <c r="V152" s="11" t="s">
        <v>33</v>
      </c>
      <c r="W152" s="13">
        <v>1</v>
      </c>
      <c r="X152" s="32">
        <v>350000</v>
      </c>
      <c r="Y152" s="11" t="s">
        <v>34</v>
      </c>
      <c r="Z152" s="11" t="s">
        <v>140</v>
      </c>
      <c r="AA152" s="11" t="s">
        <v>36</v>
      </c>
      <c r="AB152" s="11" t="s">
        <v>37</v>
      </c>
      <c r="AC152" s="10">
        <v>12</v>
      </c>
    </row>
    <row r="153" spans="1:29" hidden="1" x14ac:dyDescent="0.25">
      <c r="A153" s="11">
        <v>152</v>
      </c>
      <c r="B153" s="20" t="s">
        <v>648</v>
      </c>
      <c r="C153" s="22">
        <v>2.1200000345190001E+18</v>
      </c>
      <c r="D153" s="12">
        <v>43500</v>
      </c>
      <c r="E153" s="11" t="s">
        <v>136</v>
      </c>
      <c r="F153" s="8">
        <f>IF(OR(ISNUMBER(SEARCH("террит",Q153)), ISNUMBER(SEARCH("ФОМС",E153)), ISNUMBER(SEARCH("ФОМС",Q153)), (ISNUMBER(SEARCH("страх",E153)))),1,0)</f>
        <v>1</v>
      </c>
      <c r="G153" s="8">
        <f>IF(OR(ISNUMBER(SEARCH("проектиро",E153)), ISNUMBER(SEARCH("разработка",E153)),  ISNUMBER(SEARCH("приобрет",E153)),  ISNUMBER(SEARCH("установк",E153)), ISNUMBER(SEARCH("постав",E153)),  (ISNUMBER(SEARCH("создани",E153)))),1,0)</f>
        <v>0</v>
      </c>
      <c r="H153" s="8">
        <f>IF(OR(ISNUMBER(SEARCH("развит",E153)), ISNUMBER(SEARCH("модифика",E153)), ISNUMBER(SEARCH("интегра",E153)),  ISNUMBER(SEARCH("внедрен",E153)), ISNUMBER(SEARCH("расшир",E153)), ISNUMBER(SEARCH("адаптац",E153)),ISNUMBER(SEARCH("настрой",E153)), ISNUMBER(SEARCH("подключ",E153)),   (ISNUMBER(SEARCH("модерниз",E153)))),1,0)</f>
        <v>0</v>
      </c>
      <c r="I153" s="8">
        <f>IF(OR(ISNUMBER(SEARCH("сопрово",E153)), ISNUMBER(SEARCH("поддержк",E153)), ISNUMBER(SEARCH("эксплуат",E153)), ISNUMBER(SEARCH("обслужи",E153)), ISNUMBER(SEARCH("подготов",E153)), (ISNUMBER(SEARCH("обуче",E153)))),1,0)</f>
        <v>1</v>
      </c>
      <c r="J153" s="9">
        <f>SUM(G153:I153)</f>
        <v>1</v>
      </c>
      <c r="K153" s="11" t="s">
        <v>82</v>
      </c>
      <c r="L153" s="11" t="s">
        <v>76</v>
      </c>
      <c r="M153" s="30">
        <v>350000</v>
      </c>
      <c r="N153" s="26" t="s">
        <v>26</v>
      </c>
      <c r="O153" s="11">
        <v>350000</v>
      </c>
      <c r="P153" s="26" t="s">
        <v>27</v>
      </c>
      <c r="Q153" s="5" t="s">
        <v>137</v>
      </c>
      <c r="R153" s="11" t="s">
        <v>138</v>
      </c>
      <c r="S153" s="11" t="s">
        <v>139</v>
      </c>
      <c r="T153" s="11" t="s">
        <v>111</v>
      </c>
      <c r="U153" s="11" t="s">
        <v>32</v>
      </c>
      <c r="V153" s="11" t="s">
        <v>33</v>
      </c>
      <c r="W153" s="13">
        <v>1</v>
      </c>
      <c r="X153" s="32">
        <v>350000</v>
      </c>
      <c r="Y153" s="11" t="s">
        <v>34</v>
      </c>
      <c r="Z153" s="11" t="s">
        <v>140</v>
      </c>
      <c r="AA153" s="11" t="s">
        <v>36</v>
      </c>
      <c r="AB153" s="11" t="s">
        <v>37</v>
      </c>
      <c r="AC153" s="10">
        <v>12</v>
      </c>
    </row>
    <row r="154" spans="1:29" hidden="1" x14ac:dyDescent="0.25">
      <c r="A154" s="11">
        <v>153</v>
      </c>
      <c r="B154" s="20" t="s">
        <v>648</v>
      </c>
      <c r="C154" s="22">
        <v>2.132502661316E+18</v>
      </c>
      <c r="D154" s="12">
        <v>42706</v>
      </c>
      <c r="E154" s="11" t="s">
        <v>363</v>
      </c>
      <c r="F154" s="8">
        <f>IF(OR(ISNUMBER(SEARCH("террит",Q154)), ISNUMBER(SEARCH("ФОМС",E154)), ISNUMBER(SEARCH("ФОМС",Q154)), (ISNUMBER(SEARCH("страх",E154)))),1,0)</f>
        <v>1</v>
      </c>
      <c r="G154" s="8">
        <f>IF(OR(ISNUMBER(SEARCH("проектиро",E154)), ISNUMBER(SEARCH("разработка",E154)),  ISNUMBER(SEARCH("приобрет",E154)),  ISNUMBER(SEARCH("установк",E154)), ISNUMBER(SEARCH("постав",E154)),  (ISNUMBER(SEARCH("создани",E154)))),1,0)</f>
        <v>0</v>
      </c>
      <c r="H154" s="8">
        <f>IF(OR(ISNUMBER(SEARCH("развит",E154)), ISNUMBER(SEARCH("модифика",E154)), ISNUMBER(SEARCH("интегра",E154)),  ISNUMBER(SEARCH("внедрен",E154)), ISNUMBER(SEARCH("расшир",E154)), ISNUMBER(SEARCH("адаптац",E154)),ISNUMBER(SEARCH("настрой",E154)), ISNUMBER(SEARCH("подключ",E154)),   (ISNUMBER(SEARCH("модерниз",E154)))),1,0)</f>
        <v>0</v>
      </c>
      <c r="I154" s="8">
        <f>IF(OR(ISNUMBER(SEARCH("сопрово",E154)), ISNUMBER(SEARCH("поддержк",E154)), ISNUMBER(SEARCH("эксплуат",E154)), ISNUMBER(SEARCH("обслужи",E154)), ISNUMBER(SEARCH("подготов",E154)), (ISNUMBER(SEARCH("обуче",E154)))),1,0)</f>
        <v>0</v>
      </c>
      <c r="J154" s="9">
        <f>SUM(G154:I154)</f>
        <v>0</v>
      </c>
      <c r="K154" s="11" t="s">
        <v>88</v>
      </c>
      <c r="L154" s="11" t="s">
        <v>38</v>
      </c>
      <c r="M154" s="30">
        <v>2462500</v>
      </c>
      <c r="N154" s="26" t="s">
        <v>264</v>
      </c>
      <c r="O154" s="11">
        <v>2462500</v>
      </c>
      <c r="P154" s="26" t="s">
        <v>184</v>
      </c>
      <c r="Q154" s="5" t="s">
        <v>364</v>
      </c>
      <c r="R154" s="11" t="s">
        <v>109</v>
      </c>
      <c r="S154" s="11" t="s">
        <v>110</v>
      </c>
      <c r="T154" s="11" t="s">
        <v>31</v>
      </c>
      <c r="U154" s="11" t="s">
        <v>32</v>
      </c>
      <c r="V154" s="11" t="s">
        <v>33</v>
      </c>
      <c r="W154" s="13">
        <v>1</v>
      </c>
      <c r="X154" s="32">
        <v>2462500</v>
      </c>
      <c r="Y154" s="11" t="s">
        <v>34</v>
      </c>
      <c r="Z154" s="11" t="s">
        <v>112</v>
      </c>
      <c r="AA154" s="11" t="s">
        <v>36</v>
      </c>
      <c r="AB154" s="11" t="s">
        <v>37</v>
      </c>
      <c r="AC154" s="10">
        <v>13</v>
      </c>
    </row>
    <row r="155" spans="1:29" hidden="1" x14ac:dyDescent="0.25">
      <c r="A155" s="11">
        <v>154</v>
      </c>
      <c r="B155" s="20" t="s">
        <v>648</v>
      </c>
      <c r="C155" s="22">
        <v>2.1325026613180001E+18</v>
      </c>
      <c r="D155" s="12">
        <v>43251</v>
      </c>
      <c r="E155" s="11" t="s">
        <v>106</v>
      </c>
      <c r="F155" s="8">
        <f>IF(OR(ISNUMBER(SEARCH("террит",Q155)), ISNUMBER(SEARCH("ФОМС",E155)), ISNUMBER(SEARCH("ФОМС",Q155)), (ISNUMBER(SEARCH("страх",E155)))),1,0)</f>
        <v>1</v>
      </c>
      <c r="G155" s="8">
        <f>IF(OR(ISNUMBER(SEARCH("проектиро",E155)), ISNUMBER(SEARCH("разработка",E155)),  ISNUMBER(SEARCH("приобрет",E155)),  ISNUMBER(SEARCH("установк",E155)), ISNUMBER(SEARCH("постав",E155)),  (ISNUMBER(SEARCH("создани",E155)))),1,0)</f>
        <v>0</v>
      </c>
      <c r="H155" s="8">
        <f>IF(OR(ISNUMBER(SEARCH("развит",E155)), ISNUMBER(SEARCH("модифика",E155)), ISNUMBER(SEARCH("интегра",E155)),  ISNUMBER(SEARCH("внедрен",E155)), ISNUMBER(SEARCH("расшир",E155)), ISNUMBER(SEARCH("адаптац",E155)),ISNUMBER(SEARCH("настрой",E155)), ISNUMBER(SEARCH("подключ",E155)),   (ISNUMBER(SEARCH("модерниз",E155)))),1,0)</f>
        <v>0</v>
      </c>
      <c r="I155" s="8">
        <f>IF(OR(ISNUMBER(SEARCH("сопрово",E155)), ISNUMBER(SEARCH("поддержк",E155)), ISNUMBER(SEARCH("эксплуат",E155)), ISNUMBER(SEARCH("обслужи",E155)), ISNUMBER(SEARCH("подготов",E155)), (ISNUMBER(SEARCH("обуче",E155)))),1,0)</f>
        <v>1</v>
      </c>
      <c r="J155" s="9">
        <f>SUM(G155:I155)</f>
        <v>1</v>
      </c>
      <c r="K155" s="11" t="s">
        <v>53</v>
      </c>
      <c r="L155" s="11" t="s">
        <v>52</v>
      </c>
      <c r="M155" s="30">
        <v>114285.71</v>
      </c>
      <c r="N155" s="26" t="s">
        <v>130</v>
      </c>
      <c r="O155" s="11">
        <v>799999.97</v>
      </c>
      <c r="P155" s="26" t="s">
        <v>209</v>
      </c>
      <c r="Q155" s="5" t="s">
        <v>108</v>
      </c>
      <c r="R155" s="11" t="s">
        <v>109</v>
      </c>
      <c r="S155" s="11" t="s">
        <v>110</v>
      </c>
      <c r="T155" s="11" t="s">
        <v>210</v>
      </c>
      <c r="U155" s="11" t="s">
        <v>32</v>
      </c>
      <c r="V155" s="11" t="s">
        <v>33</v>
      </c>
      <c r="W155" s="13">
        <v>1</v>
      </c>
      <c r="X155" s="32">
        <v>799999.97</v>
      </c>
      <c r="Y155" s="11" t="s">
        <v>34</v>
      </c>
      <c r="Z155" s="11" t="s">
        <v>112</v>
      </c>
      <c r="AA155" s="11" t="s">
        <v>36</v>
      </c>
      <c r="AB155" s="11" t="s">
        <v>37</v>
      </c>
      <c r="AC155" s="10">
        <v>13</v>
      </c>
    </row>
    <row r="156" spans="1:29" hidden="1" x14ac:dyDescent="0.25">
      <c r="A156" s="11">
        <v>155</v>
      </c>
      <c r="B156" s="20" t="s">
        <v>648</v>
      </c>
      <c r="C156" s="22">
        <v>2.1325026613190001E+18</v>
      </c>
      <c r="D156" s="12">
        <v>43570</v>
      </c>
      <c r="E156" s="11" t="s">
        <v>106</v>
      </c>
      <c r="F156" s="8">
        <f>IF(OR(ISNUMBER(SEARCH("террит",Q156)), ISNUMBER(SEARCH("ФОМС",E156)), ISNUMBER(SEARCH("ФОМС",Q156)), (ISNUMBER(SEARCH("страх",E156)))),1,0)</f>
        <v>1</v>
      </c>
      <c r="G156" s="8">
        <f>IF(OR(ISNUMBER(SEARCH("проектиро",E156)), ISNUMBER(SEARCH("разработка",E156)),  ISNUMBER(SEARCH("приобрет",E156)),  ISNUMBER(SEARCH("установк",E156)), ISNUMBER(SEARCH("постав",E156)),  (ISNUMBER(SEARCH("создани",E156)))),1,0)</f>
        <v>0</v>
      </c>
      <c r="H156" s="8">
        <f>IF(OR(ISNUMBER(SEARCH("развит",E156)), ISNUMBER(SEARCH("модифика",E156)), ISNUMBER(SEARCH("интегра",E156)),  ISNUMBER(SEARCH("внедрен",E156)), ISNUMBER(SEARCH("расшир",E156)), ISNUMBER(SEARCH("адаптац",E156)),ISNUMBER(SEARCH("настрой",E156)), ISNUMBER(SEARCH("подключ",E156)),   (ISNUMBER(SEARCH("модерниз",E156)))),1,0)</f>
        <v>0</v>
      </c>
      <c r="I156" s="8">
        <f>IF(OR(ISNUMBER(SEARCH("сопрово",E156)), ISNUMBER(SEARCH("поддержк",E156)), ISNUMBER(SEARCH("эксплуат",E156)), ISNUMBER(SEARCH("обслужи",E156)), ISNUMBER(SEARCH("подготов",E156)), (ISNUMBER(SEARCH("обуче",E156)))),1,0)</f>
        <v>1</v>
      </c>
      <c r="J156" s="9">
        <f>SUM(G156:I156)</f>
        <v>1</v>
      </c>
      <c r="K156" s="11" t="s">
        <v>53</v>
      </c>
      <c r="L156" s="11" t="s">
        <v>52</v>
      </c>
      <c r="M156" s="30">
        <v>126333.33</v>
      </c>
      <c r="N156" s="26" t="s">
        <v>26</v>
      </c>
      <c r="O156" s="11">
        <v>1010666.64</v>
      </c>
      <c r="P156" s="26" t="s">
        <v>107</v>
      </c>
      <c r="Q156" s="5" t="s">
        <v>108</v>
      </c>
      <c r="R156" s="11" t="s">
        <v>109</v>
      </c>
      <c r="S156" s="11" t="s">
        <v>110</v>
      </c>
      <c r="T156" s="11" t="s">
        <v>111</v>
      </c>
      <c r="U156" s="11" t="s">
        <v>32</v>
      </c>
      <c r="V156" s="11" t="s">
        <v>33</v>
      </c>
      <c r="W156" s="13">
        <v>1</v>
      </c>
      <c r="X156" s="32">
        <v>1010666.64</v>
      </c>
      <c r="Y156" s="11" t="s">
        <v>34</v>
      </c>
      <c r="Z156" s="11" t="s">
        <v>112</v>
      </c>
      <c r="AA156" s="11" t="s">
        <v>36</v>
      </c>
      <c r="AB156" s="11" t="s">
        <v>37</v>
      </c>
      <c r="AC156" s="10">
        <v>13</v>
      </c>
    </row>
    <row r="157" spans="1:29" hidden="1" x14ac:dyDescent="0.25">
      <c r="A157" s="11">
        <v>156</v>
      </c>
      <c r="B157" s="20" t="s">
        <v>648</v>
      </c>
      <c r="C157" s="22">
        <v>3.62300038114E+17</v>
      </c>
      <c r="D157" s="12">
        <v>41967</v>
      </c>
      <c r="E157" s="11" t="s">
        <v>482</v>
      </c>
      <c r="F157" s="8">
        <f>IF(OR(ISNUMBER(SEARCH("террит",Q157)), ISNUMBER(SEARCH("ФОМС",E157)), ISNUMBER(SEARCH("ФОМС",Q157)), (ISNUMBER(SEARCH("страх",E157)))),1,0)</f>
        <v>0</v>
      </c>
      <c r="G157" s="8">
        <f>IF(OR(ISNUMBER(SEARCH("проектиро",E157)), ISNUMBER(SEARCH("разработка",E157)),  ISNUMBER(SEARCH("приобрет",E157)),  ISNUMBER(SEARCH("установк",E157)), ISNUMBER(SEARCH("постав",E157)),  (ISNUMBER(SEARCH("создани",E157)))),1,0)</f>
        <v>0</v>
      </c>
      <c r="H157" s="8">
        <f>IF(OR(ISNUMBER(SEARCH("развит",E157)), ISNUMBER(SEARCH("модифика",E157)), ISNUMBER(SEARCH("интегра",E157)),  ISNUMBER(SEARCH("внедрен",E157)), ISNUMBER(SEARCH("расшир",E157)), ISNUMBER(SEARCH("адаптац",E157)),ISNUMBER(SEARCH("настрой",E157)), ISNUMBER(SEARCH("подключ",E157)),   (ISNUMBER(SEARCH("модерниз",E157)))),1,0)</f>
        <v>0</v>
      </c>
      <c r="I157" s="8">
        <f>IF(OR(ISNUMBER(SEARCH("сопрово",E157)), ISNUMBER(SEARCH("поддержк",E157)), ISNUMBER(SEARCH("эксплуат",E157)), ISNUMBER(SEARCH("обслужи",E157)), ISNUMBER(SEARCH("подготов",E157)), (ISNUMBER(SEARCH("обуче",E157)))),1,0)</f>
        <v>1</v>
      </c>
      <c r="J157" s="9">
        <f>SUM(G157:I157)</f>
        <v>1</v>
      </c>
      <c r="K157" s="11" t="s">
        <v>475</v>
      </c>
      <c r="L157" s="11" t="s">
        <v>476</v>
      </c>
      <c r="M157" s="30">
        <v>2900700</v>
      </c>
      <c r="N157" s="26" t="s">
        <v>329</v>
      </c>
      <c r="O157" s="11">
        <v>2900700</v>
      </c>
      <c r="P157" s="26" t="s">
        <v>184</v>
      </c>
      <c r="Q157" s="5" t="s">
        <v>483</v>
      </c>
      <c r="R157" s="11" t="s">
        <v>370</v>
      </c>
      <c r="S157" s="11" t="s">
        <v>371</v>
      </c>
      <c r="T157" s="11" t="s">
        <v>101</v>
      </c>
      <c r="U157" s="11" t="s">
        <v>32</v>
      </c>
      <c r="V157" s="11" t="s">
        <v>33</v>
      </c>
      <c r="W157" s="13">
        <v>1</v>
      </c>
      <c r="X157" s="32">
        <v>2900700</v>
      </c>
      <c r="Y157" s="11" t="s">
        <v>34</v>
      </c>
      <c r="Z157" s="11" t="s">
        <v>372</v>
      </c>
      <c r="AA157" s="11" t="s">
        <v>36</v>
      </c>
      <c r="AB157" s="11" t="s">
        <v>37</v>
      </c>
      <c r="AC157" s="10">
        <v>66</v>
      </c>
    </row>
    <row r="158" spans="1:29" hidden="1" x14ac:dyDescent="0.25">
      <c r="A158" s="11">
        <v>157</v>
      </c>
      <c r="B158" s="20" t="s">
        <v>648</v>
      </c>
      <c r="C158" s="22">
        <v>3.6658080366150001E+18</v>
      </c>
      <c r="D158" s="12">
        <v>42254</v>
      </c>
      <c r="E158" s="11" t="s">
        <v>368</v>
      </c>
      <c r="F158" s="8">
        <f>IF(OR(ISNUMBER(SEARCH("террит",Q158)), ISNUMBER(SEARCH("ФОМС",E158)), ISNUMBER(SEARCH("ФОМС",Q158)), (ISNUMBER(SEARCH("страх",E158)))),1,0)</f>
        <v>0</v>
      </c>
      <c r="G158" s="8">
        <f>IF(OR(ISNUMBER(SEARCH("проектиро",E158)), ISNUMBER(SEARCH("разработка",E158)),  ISNUMBER(SEARCH("приобрет",E158)),  ISNUMBER(SEARCH("установк",E158)), ISNUMBER(SEARCH("постав",E158)),  (ISNUMBER(SEARCH("создани",E158)))),1,0)</f>
        <v>0</v>
      </c>
      <c r="H158" s="8">
        <f>IF(OR(ISNUMBER(SEARCH("развит",E158)), ISNUMBER(SEARCH("модифика",E158)), ISNUMBER(SEARCH("интегра",E158)),  ISNUMBER(SEARCH("внедрен",E158)), ISNUMBER(SEARCH("расшир",E158)), ISNUMBER(SEARCH("адаптац",E158)),ISNUMBER(SEARCH("настрой",E158)), ISNUMBER(SEARCH("подключ",E158)),   (ISNUMBER(SEARCH("модерниз",E158)))),1,0)</f>
        <v>0</v>
      </c>
      <c r="I158" s="8">
        <f>IF(OR(ISNUMBER(SEARCH("сопрово",E158)), ISNUMBER(SEARCH("поддержк",E158)), ISNUMBER(SEARCH("эксплуат",E158)), ISNUMBER(SEARCH("обслужи",E158)), ISNUMBER(SEARCH("подготов",E158)), (ISNUMBER(SEARCH("обуче",E158)))),1,0)</f>
        <v>1</v>
      </c>
      <c r="J158" s="9">
        <f>SUM(G158:I158)</f>
        <v>1</v>
      </c>
      <c r="K158" s="11" t="s">
        <v>475</v>
      </c>
      <c r="L158" s="11" t="s">
        <v>476</v>
      </c>
      <c r="M158" s="30">
        <v>3026430</v>
      </c>
      <c r="N158" s="26" t="s">
        <v>329</v>
      </c>
      <c r="O158" s="11">
        <v>3026430</v>
      </c>
      <c r="P158" s="26" t="s">
        <v>184</v>
      </c>
      <c r="Q158" s="5" t="s">
        <v>369</v>
      </c>
      <c r="R158" s="11" t="s">
        <v>370</v>
      </c>
      <c r="S158" s="11" t="s">
        <v>371</v>
      </c>
      <c r="T158" s="11" t="s">
        <v>111</v>
      </c>
      <c r="U158" s="11" t="s">
        <v>32</v>
      </c>
      <c r="V158" s="11" t="s">
        <v>485</v>
      </c>
      <c r="W158" s="13">
        <v>1</v>
      </c>
      <c r="X158" s="32">
        <v>3026430</v>
      </c>
      <c r="Y158" s="11" t="s">
        <v>34</v>
      </c>
      <c r="Z158" s="11" t="s">
        <v>372</v>
      </c>
      <c r="AA158" s="11" t="s">
        <v>36</v>
      </c>
      <c r="AB158" s="11" t="s">
        <v>37</v>
      </c>
      <c r="AC158" s="10">
        <v>66</v>
      </c>
    </row>
    <row r="159" spans="1:29" hidden="1" x14ac:dyDescent="0.25">
      <c r="A159" s="11">
        <v>158</v>
      </c>
      <c r="B159" s="20" t="s">
        <v>648</v>
      </c>
      <c r="C159" s="22">
        <v>3.665808036616E+18</v>
      </c>
      <c r="D159" s="12">
        <v>42538</v>
      </c>
      <c r="E159" s="11" t="s">
        <v>402</v>
      </c>
      <c r="F159" s="8">
        <f>IF(OR(ISNUMBER(SEARCH("террит",Q159)), ISNUMBER(SEARCH("ФОМС",E159)), ISNUMBER(SEARCH("ФОМС",Q159)), (ISNUMBER(SEARCH("страх",E159)))),1,0)</f>
        <v>0</v>
      </c>
      <c r="G159" s="8">
        <f>IF(OR(ISNUMBER(SEARCH("проектиро",E159)), ISNUMBER(SEARCH("разработка",E159)),  ISNUMBER(SEARCH("приобрет",E159)),  ISNUMBER(SEARCH("установк",E159)), ISNUMBER(SEARCH("постав",E159)),  (ISNUMBER(SEARCH("создани",E159)))),1,0)</f>
        <v>0</v>
      </c>
      <c r="H159" s="8">
        <f>IF(OR(ISNUMBER(SEARCH("развит",E159)), ISNUMBER(SEARCH("модифика",E159)), ISNUMBER(SEARCH("интегра",E159)),  ISNUMBER(SEARCH("внедрен",E159)), ISNUMBER(SEARCH("расшир",E159)), ISNUMBER(SEARCH("адаптац",E159)),ISNUMBER(SEARCH("настрой",E159)), ISNUMBER(SEARCH("подключ",E159)),   (ISNUMBER(SEARCH("модерниз",E159)))),1,0)</f>
        <v>1</v>
      </c>
      <c r="I159" s="8">
        <f>IF(OR(ISNUMBER(SEARCH("сопрово",E159)), ISNUMBER(SEARCH("поддержк",E159)), ISNUMBER(SEARCH("эксплуат",E159)), ISNUMBER(SEARCH("обслужи",E159)), ISNUMBER(SEARCH("подготов",E159)), (ISNUMBER(SEARCH("обуче",E159)))),1,0)</f>
        <v>0</v>
      </c>
      <c r="J159" s="9">
        <f>SUM(G159:I159)</f>
        <v>1</v>
      </c>
      <c r="K159" s="11" t="s">
        <v>82</v>
      </c>
      <c r="L159" s="11" t="s">
        <v>76</v>
      </c>
      <c r="M159" s="30">
        <v>438795</v>
      </c>
      <c r="N159" s="26" t="s">
        <v>329</v>
      </c>
      <c r="O159" s="11">
        <v>438795</v>
      </c>
      <c r="P159" s="26" t="s">
        <v>184</v>
      </c>
      <c r="Q159" s="5" t="s">
        <v>369</v>
      </c>
      <c r="R159" s="11" t="s">
        <v>370</v>
      </c>
      <c r="S159" s="11" t="s">
        <v>371</v>
      </c>
      <c r="T159" s="11" t="s">
        <v>111</v>
      </c>
      <c r="U159" s="11" t="s">
        <v>32</v>
      </c>
      <c r="V159" s="11" t="s">
        <v>33</v>
      </c>
      <c r="W159" s="13">
        <v>1</v>
      </c>
      <c r="X159" s="32">
        <v>438795</v>
      </c>
      <c r="Y159" s="11" t="s">
        <v>34</v>
      </c>
      <c r="Z159" s="11" t="s">
        <v>372</v>
      </c>
      <c r="AA159" s="11" t="s">
        <v>36</v>
      </c>
      <c r="AB159" s="11" t="s">
        <v>37</v>
      </c>
      <c r="AC159" s="10">
        <v>66</v>
      </c>
    </row>
    <row r="160" spans="1:29" hidden="1" x14ac:dyDescent="0.25">
      <c r="A160" s="11">
        <v>159</v>
      </c>
      <c r="B160" s="20" t="s">
        <v>648</v>
      </c>
      <c r="C160" s="22">
        <v>3.665808036616E+18</v>
      </c>
      <c r="D160" s="12">
        <v>42619</v>
      </c>
      <c r="E160" s="11" t="s">
        <v>368</v>
      </c>
      <c r="F160" s="8">
        <f>IF(OR(ISNUMBER(SEARCH("террит",Q160)), ISNUMBER(SEARCH("ФОМС",E160)), ISNUMBER(SEARCH("ФОМС",Q160)), (ISNUMBER(SEARCH("страх",E160)))),1,0)</f>
        <v>0</v>
      </c>
      <c r="G160" s="8">
        <f>IF(OR(ISNUMBER(SEARCH("проектиро",E160)), ISNUMBER(SEARCH("разработка",E160)),  ISNUMBER(SEARCH("приобрет",E160)),  ISNUMBER(SEARCH("установк",E160)), ISNUMBER(SEARCH("постав",E160)),  (ISNUMBER(SEARCH("создани",E160)))),1,0)</f>
        <v>0</v>
      </c>
      <c r="H160" s="8">
        <f>IF(OR(ISNUMBER(SEARCH("развит",E160)), ISNUMBER(SEARCH("модифика",E160)), ISNUMBER(SEARCH("интегра",E160)),  ISNUMBER(SEARCH("внедрен",E160)), ISNUMBER(SEARCH("расшир",E160)), ISNUMBER(SEARCH("адаптац",E160)),ISNUMBER(SEARCH("настрой",E160)), ISNUMBER(SEARCH("подключ",E160)),   (ISNUMBER(SEARCH("модерниз",E160)))),1,0)</f>
        <v>0</v>
      </c>
      <c r="I160" s="8">
        <f>IF(OR(ISNUMBER(SEARCH("сопрово",E160)), ISNUMBER(SEARCH("поддержк",E160)), ISNUMBER(SEARCH("эксплуат",E160)), ISNUMBER(SEARCH("обслужи",E160)), ISNUMBER(SEARCH("подготов",E160)), (ISNUMBER(SEARCH("обуче",E160)))),1,0)</f>
        <v>1</v>
      </c>
      <c r="J160" s="9">
        <f>SUM(G160:I160)</f>
        <v>1</v>
      </c>
      <c r="K160" s="11" t="s">
        <v>82</v>
      </c>
      <c r="L160" s="11" t="s">
        <v>76</v>
      </c>
      <c r="M160" s="30">
        <v>3078125</v>
      </c>
      <c r="N160" s="26" t="s">
        <v>329</v>
      </c>
      <c r="O160" s="11">
        <v>3078125</v>
      </c>
      <c r="P160" s="26" t="s">
        <v>184</v>
      </c>
      <c r="Q160" s="5" t="s">
        <v>369</v>
      </c>
      <c r="R160" s="11" t="s">
        <v>370</v>
      </c>
      <c r="S160" s="11" t="s">
        <v>371</v>
      </c>
      <c r="T160" s="11" t="s">
        <v>111</v>
      </c>
      <c r="U160" s="11" t="s">
        <v>32</v>
      </c>
      <c r="V160" s="11" t="s">
        <v>33</v>
      </c>
      <c r="W160" s="13">
        <v>1</v>
      </c>
      <c r="X160" s="32">
        <v>3078125</v>
      </c>
      <c r="Y160" s="11" t="s">
        <v>34</v>
      </c>
      <c r="Z160" s="11" t="s">
        <v>372</v>
      </c>
      <c r="AA160" s="11" t="s">
        <v>36</v>
      </c>
      <c r="AB160" s="11" t="s">
        <v>37</v>
      </c>
      <c r="AC160" s="10">
        <v>66</v>
      </c>
    </row>
    <row r="161" spans="1:29" hidden="1" x14ac:dyDescent="0.25">
      <c r="A161" s="11">
        <v>160</v>
      </c>
      <c r="B161" s="20" t="s">
        <v>648</v>
      </c>
      <c r="C161" s="22">
        <v>1.9204009706179999E+18</v>
      </c>
      <c r="D161" s="12">
        <v>43395</v>
      </c>
      <c r="E161" s="11" t="s">
        <v>176</v>
      </c>
      <c r="F161" s="8">
        <f>IF(OR(ISNUMBER(SEARCH("террит",Q161)), ISNUMBER(SEARCH("ФОМС",E161)), ISNUMBER(SEARCH("ФОМС",Q161)), (ISNUMBER(SEARCH("страх",E161)))),1,0)</f>
        <v>0</v>
      </c>
      <c r="G161" s="8">
        <f>IF(OR(ISNUMBER(SEARCH("проектиро",E161)), ISNUMBER(SEARCH("разработка",E161)),  ISNUMBER(SEARCH("приобрет",E161)),  ISNUMBER(SEARCH("установк",E161)), ISNUMBER(SEARCH("постав",E161)),  (ISNUMBER(SEARCH("создани",E161)))),1,0)</f>
        <v>0</v>
      </c>
      <c r="H161" s="8">
        <f>IF(OR(ISNUMBER(SEARCH("развит",E161)), ISNUMBER(SEARCH("модифика",E161)), ISNUMBER(SEARCH("интегра",E161)),  ISNUMBER(SEARCH("внедрен",E161)), ISNUMBER(SEARCH("расшир",E161)), ISNUMBER(SEARCH("адаптац",E161)),ISNUMBER(SEARCH("настрой",E161)), ISNUMBER(SEARCH("подключ",E161)),   (ISNUMBER(SEARCH("модерниз",E161)))),1,0)</f>
        <v>0</v>
      </c>
      <c r="I161" s="8">
        <f>IF(OR(ISNUMBER(SEARCH("сопрово",E161)), ISNUMBER(SEARCH("поддержк",E161)), ISNUMBER(SEARCH("эксплуат",E161)), ISNUMBER(SEARCH("обслужи",E161)), ISNUMBER(SEARCH("подготов",E161)), (ISNUMBER(SEARCH("обуче",E161)))),1,0)</f>
        <v>0</v>
      </c>
      <c r="J161" s="9">
        <f>SUM(G161:I161)</f>
        <v>0</v>
      </c>
      <c r="K161" s="11" t="s">
        <v>177</v>
      </c>
      <c r="L161" s="11" t="s">
        <v>178</v>
      </c>
      <c r="M161" s="30">
        <v>170980</v>
      </c>
      <c r="N161" s="26" t="s">
        <v>26</v>
      </c>
      <c r="O161" s="11">
        <v>170980</v>
      </c>
      <c r="P161" s="26" t="s">
        <v>27</v>
      </c>
      <c r="Q161" s="5" t="s">
        <v>179</v>
      </c>
      <c r="R161" s="11" t="s">
        <v>180</v>
      </c>
      <c r="S161" s="11" t="s">
        <v>124</v>
      </c>
      <c r="T161" s="11" t="s">
        <v>31</v>
      </c>
      <c r="U161" s="11" t="s">
        <v>32</v>
      </c>
      <c r="V161" s="11" t="s">
        <v>33</v>
      </c>
      <c r="W161" s="13">
        <v>1</v>
      </c>
      <c r="X161" s="32">
        <v>170980</v>
      </c>
      <c r="Y161" s="11" t="s">
        <v>34</v>
      </c>
      <c r="Z161" s="11" t="s">
        <v>74</v>
      </c>
      <c r="AA161" s="11" t="s">
        <v>36</v>
      </c>
      <c r="AB161" s="11" t="s">
        <v>37</v>
      </c>
      <c r="AC161" s="10">
        <v>92</v>
      </c>
    </row>
    <row r="162" spans="1:29" hidden="1" x14ac:dyDescent="0.25">
      <c r="A162" s="11">
        <v>161</v>
      </c>
      <c r="B162" s="20" t="s">
        <v>648</v>
      </c>
      <c r="C162" s="22">
        <v>2.9201014240179999E+18</v>
      </c>
      <c r="D162" s="12">
        <v>43350</v>
      </c>
      <c r="E162" s="11" t="s">
        <v>191</v>
      </c>
      <c r="F162" s="8">
        <f>IF(OR(ISNUMBER(SEARCH("террит",Q162)), ISNUMBER(SEARCH("ФОМС",E162)), ISNUMBER(SEARCH("ФОМС",Q162)), (ISNUMBER(SEARCH("страх",E162)))),1,0)</f>
        <v>0</v>
      </c>
      <c r="G162" s="8">
        <f>IF(OR(ISNUMBER(SEARCH("проектиро",E162)), ISNUMBER(SEARCH("разработка",E162)),  ISNUMBER(SEARCH("приобрет",E162)),  ISNUMBER(SEARCH("установк",E162)), ISNUMBER(SEARCH("постав",E162)),  (ISNUMBER(SEARCH("создани",E162)))),1,0)</f>
        <v>0</v>
      </c>
      <c r="H162" s="8">
        <f>IF(OR(ISNUMBER(SEARCH("развит",E162)), ISNUMBER(SEARCH("модифика",E162)), ISNUMBER(SEARCH("интегра",E162)),  ISNUMBER(SEARCH("внедрен",E162)), ISNUMBER(SEARCH("расшир",E162)), ISNUMBER(SEARCH("адаптац",E162)),ISNUMBER(SEARCH("настрой",E162)), ISNUMBER(SEARCH("подключ",E162)),   (ISNUMBER(SEARCH("модерниз",E162)))),1,0)</f>
        <v>1</v>
      </c>
      <c r="I162" s="8">
        <f>IF(OR(ISNUMBER(SEARCH("сопрово",E162)), ISNUMBER(SEARCH("поддержк",E162)), ISNUMBER(SEARCH("эксплуат",E162)), ISNUMBER(SEARCH("обслужи",E162)), ISNUMBER(SEARCH("подготов",E162)), (ISNUMBER(SEARCH("обуче",E162)))),1,0)</f>
        <v>0</v>
      </c>
      <c r="J162" s="9">
        <f>SUM(G162:I162)</f>
        <v>1</v>
      </c>
      <c r="K162" s="11" t="s">
        <v>45</v>
      </c>
      <c r="L162" s="11" t="s">
        <v>46</v>
      </c>
      <c r="M162" s="30">
        <v>300000</v>
      </c>
      <c r="N162" s="26" t="s">
        <v>26</v>
      </c>
      <c r="O162" s="11">
        <v>300000</v>
      </c>
      <c r="P162" s="26" t="s">
        <v>184</v>
      </c>
      <c r="Q162" s="5" t="s">
        <v>71</v>
      </c>
      <c r="R162" s="11" t="s">
        <v>72</v>
      </c>
      <c r="S162" s="11" t="s">
        <v>73</v>
      </c>
      <c r="T162" s="11" t="s">
        <v>31</v>
      </c>
      <c r="U162" s="11" t="s">
        <v>32</v>
      </c>
      <c r="V162" s="11" t="s">
        <v>33</v>
      </c>
      <c r="W162" s="13">
        <v>1</v>
      </c>
      <c r="X162" s="32">
        <v>300000</v>
      </c>
      <c r="Y162" s="11" t="s">
        <v>34</v>
      </c>
      <c r="Z162" s="11" t="s">
        <v>74</v>
      </c>
      <c r="AA162" s="11" t="s">
        <v>36</v>
      </c>
      <c r="AB162" s="11" t="s">
        <v>37</v>
      </c>
      <c r="AC162" s="10">
        <v>92</v>
      </c>
    </row>
    <row r="163" spans="1:29" hidden="1" x14ac:dyDescent="0.25">
      <c r="A163" s="11">
        <v>162</v>
      </c>
      <c r="B163" s="20" t="s">
        <v>648</v>
      </c>
      <c r="C163" s="22">
        <v>2.9201014240179999E+18</v>
      </c>
      <c r="D163" s="12">
        <v>43383</v>
      </c>
      <c r="E163" s="11" t="s">
        <v>181</v>
      </c>
      <c r="F163" s="8">
        <f>IF(OR(ISNUMBER(SEARCH("террит",Q163)), ISNUMBER(SEARCH("ФОМС",E163)), ISNUMBER(SEARCH("ФОМС",Q163)), (ISNUMBER(SEARCH("страх",E163)))),1,0)</f>
        <v>0</v>
      </c>
      <c r="G163" s="8">
        <f>IF(OR(ISNUMBER(SEARCH("проектиро",E163)), ISNUMBER(SEARCH("разработка",E163)),  ISNUMBER(SEARCH("приобрет",E163)),  ISNUMBER(SEARCH("установк",E163)), ISNUMBER(SEARCH("постав",E163)),  (ISNUMBER(SEARCH("создани",E163)))),1,0)</f>
        <v>0</v>
      </c>
      <c r="H163" s="8">
        <f>IF(OR(ISNUMBER(SEARCH("развит",E163)), ISNUMBER(SEARCH("модифика",E163)), ISNUMBER(SEARCH("интегра",E163)),  ISNUMBER(SEARCH("внедрен",E163)), ISNUMBER(SEARCH("расшир",E163)), ISNUMBER(SEARCH("адаптац",E163)),ISNUMBER(SEARCH("настрой",E163)), ISNUMBER(SEARCH("подключ",E163)),   (ISNUMBER(SEARCH("модерниз",E163)))),1,0)</f>
        <v>0</v>
      </c>
      <c r="I163" s="8">
        <f>IF(OR(ISNUMBER(SEARCH("сопрово",E163)), ISNUMBER(SEARCH("поддержк",E163)), ISNUMBER(SEARCH("эксплуат",E163)), ISNUMBER(SEARCH("обслужи",E163)), ISNUMBER(SEARCH("подготов",E163)), (ISNUMBER(SEARCH("обуче",E163)))),1,0)</f>
        <v>0</v>
      </c>
      <c r="J163" s="9">
        <f>SUM(G163:I163)</f>
        <v>0</v>
      </c>
      <c r="K163" s="11" t="s">
        <v>45</v>
      </c>
      <c r="L163" s="11" t="s">
        <v>46</v>
      </c>
      <c r="M163" s="30">
        <v>5970000</v>
      </c>
      <c r="N163" s="26" t="s">
        <v>26</v>
      </c>
      <c r="O163" s="11">
        <v>5970000</v>
      </c>
      <c r="P163" s="26" t="s">
        <v>27</v>
      </c>
      <c r="Q163" s="5" t="s">
        <v>71</v>
      </c>
      <c r="R163" s="11" t="s">
        <v>72</v>
      </c>
      <c r="S163" s="11" t="s">
        <v>73</v>
      </c>
      <c r="T163" s="11" t="s">
        <v>182</v>
      </c>
      <c r="U163" s="11" t="s">
        <v>32</v>
      </c>
      <c r="V163" s="11" t="s">
        <v>33</v>
      </c>
      <c r="W163" s="13">
        <v>1</v>
      </c>
      <c r="X163" s="32">
        <v>5970000</v>
      </c>
      <c r="Y163" s="11" t="s">
        <v>34</v>
      </c>
      <c r="Z163" s="11" t="s">
        <v>74</v>
      </c>
      <c r="AA163" s="11" t="s">
        <v>36</v>
      </c>
      <c r="AB163" s="11" t="s">
        <v>37</v>
      </c>
      <c r="AC163" s="10">
        <v>92</v>
      </c>
    </row>
    <row r="164" spans="1:29" hidden="1" x14ac:dyDescent="0.25">
      <c r="A164" s="11">
        <v>163</v>
      </c>
      <c r="B164" s="20" t="s">
        <v>648</v>
      </c>
      <c r="C164" s="22">
        <v>2.9201014240189998E+18</v>
      </c>
      <c r="D164" s="12">
        <v>43710</v>
      </c>
      <c r="E164" s="11" t="s">
        <v>75</v>
      </c>
      <c r="F164" s="8">
        <f>IF(OR(ISNUMBER(SEARCH("террит",Q164)), ISNUMBER(SEARCH("ФОМС",E164)), ISNUMBER(SEARCH("ФОМС",Q164)), (ISNUMBER(SEARCH("страх",E164)))),1,0)</f>
        <v>0</v>
      </c>
      <c r="G164" s="8">
        <f>IF(OR(ISNUMBER(SEARCH("проектиро",E164)), ISNUMBER(SEARCH("разработка",E164)),  ISNUMBER(SEARCH("приобрет",E164)),  ISNUMBER(SEARCH("установк",E164)), ISNUMBER(SEARCH("постав",E164)),  (ISNUMBER(SEARCH("создани",E164)))),1,0)</f>
        <v>1</v>
      </c>
      <c r="H164" s="8">
        <f>IF(OR(ISNUMBER(SEARCH("развит",E164)), ISNUMBER(SEARCH("модифика",E164)), ISNUMBER(SEARCH("интегра",E164)),  ISNUMBER(SEARCH("внедрен",E164)), ISNUMBER(SEARCH("расшир",E164)), ISNUMBER(SEARCH("адаптац",E164)),ISNUMBER(SEARCH("настрой",E164)), ISNUMBER(SEARCH("подключ",E164)),   (ISNUMBER(SEARCH("модерниз",E164)))),1,0)</f>
        <v>0</v>
      </c>
      <c r="I164" s="8">
        <f>IF(OR(ISNUMBER(SEARCH("сопрово",E164)), ISNUMBER(SEARCH("поддержк",E164)), ISNUMBER(SEARCH("эксплуат",E164)), ISNUMBER(SEARCH("обслужи",E164)), ISNUMBER(SEARCH("подготов",E164)), (ISNUMBER(SEARCH("обуче",E164)))),1,0)</f>
        <v>0</v>
      </c>
      <c r="J164" s="9">
        <f>SUM(G164:I164)</f>
        <v>1</v>
      </c>
      <c r="K164" s="11" t="s">
        <v>45</v>
      </c>
      <c r="L164" s="11" t="s">
        <v>46</v>
      </c>
      <c r="M164" s="30">
        <v>3465000</v>
      </c>
      <c r="N164" s="26" t="s">
        <v>26</v>
      </c>
      <c r="O164" s="11">
        <v>3465000</v>
      </c>
      <c r="P164" s="26" t="s">
        <v>27</v>
      </c>
      <c r="Q164" s="5" t="s">
        <v>71</v>
      </c>
      <c r="R164" s="11" t="s">
        <v>72</v>
      </c>
      <c r="S164" s="11" t="s">
        <v>73</v>
      </c>
      <c r="T164" s="11" t="s">
        <v>31</v>
      </c>
      <c r="U164" s="11" t="s">
        <v>32</v>
      </c>
      <c r="V164" s="11" t="s">
        <v>33</v>
      </c>
      <c r="W164" s="13">
        <v>1</v>
      </c>
      <c r="X164" s="32">
        <v>3465000</v>
      </c>
      <c r="Y164" s="11" t="s">
        <v>34</v>
      </c>
      <c r="Z164" s="11" t="s">
        <v>74</v>
      </c>
      <c r="AA164" s="11" t="s">
        <v>36</v>
      </c>
      <c r="AB164" s="11" t="s">
        <v>37</v>
      </c>
      <c r="AC164" s="10">
        <v>92</v>
      </c>
    </row>
    <row r="165" spans="1:29" hidden="1" x14ac:dyDescent="0.25">
      <c r="A165" s="11">
        <v>164</v>
      </c>
      <c r="B165" s="20" t="s">
        <v>648</v>
      </c>
      <c r="C165" s="22">
        <v>2.9201014240189998E+18</v>
      </c>
      <c r="D165" s="12">
        <v>43731</v>
      </c>
      <c r="E165" s="11" t="s">
        <v>70</v>
      </c>
      <c r="F165" s="8">
        <f>IF(OR(ISNUMBER(SEARCH("террит",Q165)), ISNUMBER(SEARCH("ФОМС",E165)), ISNUMBER(SEARCH("ФОМС",Q165)), (ISNUMBER(SEARCH("страх",E165)))),1,0)</f>
        <v>0</v>
      </c>
      <c r="G165" s="8">
        <f>IF(OR(ISNUMBER(SEARCH("проектиро",E165)), ISNUMBER(SEARCH("разработка",E165)),  ISNUMBER(SEARCH("приобрет",E165)),  ISNUMBER(SEARCH("установк",E165)), ISNUMBER(SEARCH("постав",E165)),  (ISNUMBER(SEARCH("создани",E165)))),1,0)</f>
        <v>1</v>
      </c>
      <c r="H165" s="8">
        <f>IF(OR(ISNUMBER(SEARCH("развит",E165)), ISNUMBER(SEARCH("модифика",E165)), ISNUMBER(SEARCH("интегра",E165)),  ISNUMBER(SEARCH("внедрен",E165)), ISNUMBER(SEARCH("расшир",E165)), ISNUMBER(SEARCH("адаптац",E165)),ISNUMBER(SEARCH("настрой",E165)), ISNUMBER(SEARCH("подключ",E165)),   (ISNUMBER(SEARCH("модерниз",E165)))),1,0)</f>
        <v>1</v>
      </c>
      <c r="I165" s="8">
        <f>IF(OR(ISNUMBER(SEARCH("сопрово",E165)), ISNUMBER(SEARCH("поддержк",E165)), ISNUMBER(SEARCH("эксплуат",E165)), ISNUMBER(SEARCH("обслужи",E165)), ISNUMBER(SEARCH("подготов",E165)), (ISNUMBER(SEARCH("обуче",E165)))),1,0)</f>
        <v>0</v>
      </c>
      <c r="J165" s="9">
        <f>SUM(G165:I165)</f>
        <v>2</v>
      </c>
      <c r="K165" s="11" t="s">
        <v>45</v>
      </c>
      <c r="L165" s="11" t="s">
        <v>46</v>
      </c>
      <c r="M165" s="30">
        <v>2990000</v>
      </c>
      <c r="N165" s="26" t="s">
        <v>26</v>
      </c>
      <c r="O165" s="11">
        <v>2990000</v>
      </c>
      <c r="P165" s="26" t="s">
        <v>27</v>
      </c>
      <c r="Q165" s="5" t="s">
        <v>71</v>
      </c>
      <c r="R165" s="11" t="s">
        <v>72</v>
      </c>
      <c r="S165" s="11" t="s">
        <v>73</v>
      </c>
      <c r="T165" s="11" t="s">
        <v>31</v>
      </c>
      <c r="U165" s="11" t="s">
        <v>32</v>
      </c>
      <c r="V165" s="11" t="s">
        <v>33</v>
      </c>
      <c r="W165" s="13">
        <v>1</v>
      </c>
      <c r="X165" s="32">
        <v>2990000</v>
      </c>
      <c r="Y165" s="11" t="s">
        <v>34</v>
      </c>
      <c r="Z165" s="11" t="s">
        <v>74</v>
      </c>
      <c r="AA165" s="11" t="s">
        <v>36</v>
      </c>
      <c r="AB165" s="11" t="s">
        <v>37</v>
      </c>
      <c r="AC165" s="10">
        <v>92</v>
      </c>
    </row>
    <row r="166" spans="1:29" hidden="1" x14ac:dyDescent="0.25">
      <c r="A166" s="11">
        <v>165</v>
      </c>
      <c r="B166" s="20" t="s">
        <v>648</v>
      </c>
      <c r="C166" s="22">
        <v>2.9202002504169999E+18</v>
      </c>
      <c r="D166" s="12">
        <v>42849</v>
      </c>
      <c r="E166" s="11" t="s">
        <v>314</v>
      </c>
      <c r="F166" s="8">
        <f>IF(OR(ISNUMBER(SEARCH("террит",Q166)), ISNUMBER(SEARCH("ФОМС",E166)), ISNUMBER(SEARCH("ФОМС",Q166)), (ISNUMBER(SEARCH("страх",E166)))),1,0)</f>
        <v>0</v>
      </c>
      <c r="G166" s="8">
        <f>IF(OR(ISNUMBER(SEARCH("проектиро",E166)), ISNUMBER(SEARCH("разработка",E166)),  ISNUMBER(SEARCH("приобрет",E166)),  ISNUMBER(SEARCH("установк",E166)), ISNUMBER(SEARCH("постав",E166)),  (ISNUMBER(SEARCH("создани",E166)))),1,0)</f>
        <v>0</v>
      </c>
      <c r="H166" s="8">
        <f>IF(OR(ISNUMBER(SEARCH("развит",E166)), ISNUMBER(SEARCH("модифика",E166)), ISNUMBER(SEARCH("интегра",E166)),  ISNUMBER(SEARCH("внедрен",E166)), ISNUMBER(SEARCH("расшир",E166)), ISNUMBER(SEARCH("адаптац",E166)),ISNUMBER(SEARCH("настрой",E166)), ISNUMBER(SEARCH("подключ",E166)),   (ISNUMBER(SEARCH("модерниз",E166)))),1,0)</f>
        <v>0</v>
      </c>
      <c r="I166" s="8">
        <f>IF(OR(ISNUMBER(SEARCH("сопрово",E166)), ISNUMBER(SEARCH("поддержк",E166)), ISNUMBER(SEARCH("эксплуат",E166)), ISNUMBER(SEARCH("обслужи",E166)), ISNUMBER(SEARCH("подготов",E166)), (ISNUMBER(SEARCH("обуче",E166)))),1,0)</f>
        <v>1</v>
      </c>
      <c r="J166" s="9">
        <f>SUM(G166:I166)</f>
        <v>1</v>
      </c>
      <c r="K166" s="11" t="s">
        <v>142</v>
      </c>
      <c r="L166" s="11" t="s">
        <v>143</v>
      </c>
      <c r="M166" s="30">
        <v>90000</v>
      </c>
      <c r="N166" s="26" t="s">
        <v>264</v>
      </c>
      <c r="O166" s="11">
        <v>90000</v>
      </c>
      <c r="P166" s="26" t="s">
        <v>184</v>
      </c>
      <c r="Q166" s="5" t="s">
        <v>315</v>
      </c>
      <c r="R166" s="11" t="s">
        <v>316</v>
      </c>
      <c r="S166" s="11" t="s">
        <v>317</v>
      </c>
      <c r="T166" s="11" t="s">
        <v>31</v>
      </c>
      <c r="U166" s="11" t="s">
        <v>32</v>
      </c>
      <c r="V166" s="11" t="s">
        <v>33</v>
      </c>
      <c r="W166" s="13">
        <v>1</v>
      </c>
      <c r="X166" s="32">
        <v>90000</v>
      </c>
      <c r="Y166" s="11" t="s">
        <v>34</v>
      </c>
      <c r="Z166" s="11" t="s">
        <v>74</v>
      </c>
      <c r="AA166" s="11" t="s">
        <v>36</v>
      </c>
      <c r="AB166" s="11" t="s">
        <v>37</v>
      </c>
      <c r="AC166" s="10">
        <v>92</v>
      </c>
    </row>
    <row r="167" spans="1:29" hidden="1" x14ac:dyDescent="0.25">
      <c r="A167" s="11">
        <v>166</v>
      </c>
      <c r="B167" s="20" t="s">
        <v>648</v>
      </c>
      <c r="C167" s="22">
        <v>2.9203007640169999E+18</v>
      </c>
      <c r="D167" s="12">
        <v>42948</v>
      </c>
      <c r="E167" s="11" t="s">
        <v>281</v>
      </c>
      <c r="F167" s="8">
        <f>IF(OR(ISNUMBER(SEARCH("террит",Q167)), ISNUMBER(SEARCH("ФОМС",E167)), ISNUMBER(SEARCH("ФОМС",Q167)), (ISNUMBER(SEARCH("страх",E167)))),1,0)</f>
        <v>0</v>
      </c>
      <c r="G167" s="8">
        <f>IF(OR(ISNUMBER(SEARCH("проектиро",E167)), ISNUMBER(SEARCH("разработка",E167)),  ISNUMBER(SEARCH("приобрет",E167)),  ISNUMBER(SEARCH("установк",E167)), ISNUMBER(SEARCH("постав",E167)),  (ISNUMBER(SEARCH("создани",E167)))),1,0)</f>
        <v>0</v>
      </c>
      <c r="H167" s="8">
        <f>IF(OR(ISNUMBER(SEARCH("развит",E167)), ISNUMBER(SEARCH("модифика",E167)), ISNUMBER(SEARCH("интегра",E167)),  ISNUMBER(SEARCH("внедрен",E167)), ISNUMBER(SEARCH("расшир",E167)), ISNUMBER(SEARCH("адаптац",E167)),ISNUMBER(SEARCH("настрой",E167)), ISNUMBER(SEARCH("подключ",E167)),   (ISNUMBER(SEARCH("модерниз",E167)))),1,0)</f>
        <v>0</v>
      </c>
      <c r="I167" s="8">
        <f>IF(OR(ISNUMBER(SEARCH("сопрово",E167)), ISNUMBER(SEARCH("поддержк",E167)), ISNUMBER(SEARCH("эксплуат",E167)), ISNUMBER(SEARCH("обслужи",E167)), ISNUMBER(SEARCH("подготов",E167)), (ISNUMBER(SEARCH("обуче",E167)))),1,0)</f>
        <v>1</v>
      </c>
      <c r="J167" s="9">
        <f>SUM(G167:I167)</f>
        <v>1</v>
      </c>
      <c r="K167" s="11" t="s">
        <v>53</v>
      </c>
      <c r="L167" s="11" t="s">
        <v>52</v>
      </c>
      <c r="M167" s="30">
        <v>350000</v>
      </c>
      <c r="N167" s="26" t="s">
        <v>264</v>
      </c>
      <c r="O167" s="11">
        <v>350000</v>
      </c>
      <c r="P167" s="26" t="s">
        <v>184</v>
      </c>
      <c r="Q167" s="5" t="s">
        <v>282</v>
      </c>
      <c r="R167" s="11" t="s">
        <v>283</v>
      </c>
      <c r="S167" s="11" t="s">
        <v>284</v>
      </c>
      <c r="T167" s="11" t="s">
        <v>31</v>
      </c>
      <c r="U167" s="11" t="s">
        <v>32</v>
      </c>
      <c r="V167" s="11" t="s">
        <v>33</v>
      </c>
      <c r="W167" s="13">
        <v>1</v>
      </c>
      <c r="X167" s="32">
        <v>350000</v>
      </c>
      <c r="Y167" s="11" t="s">
        <v>34</v>
      </c>
      <c r="Z167" s="11" t="s">
        <v>74</v>
      </c>
      <c r="AA167" s="11" t="s">
        <v>36</v>
      </c>
      <c r="AB167" s="11" t="s">
        <v>37</v>
      </c>
      <c r="AC167" s="10">
        <v>92</v>
      </c>
    </row>
    <row r="168" spans="1:29" hidden="1" x14ac:dyDescent="0.25">
      <c r="A168" s="11">
        <v>167</v>
      </c>
      <c r="B168" s="20" t="s">
        <v>648</v>
      </c>
      <c r="C168" s="22">
        <v>2.9204002683149998E+18</v>
      </c>
      <c r="D168" s="12">
        <v>42082</v>
      </c>
      <c r="E168" s="11" t="s">
        <v>441</v>
      </c>
      <c r="F168" s="8">
        <f>IF(OR(ISNUMBER(SEARCH("террит",Q168)), ISNUMBER(SEARCH("ФОМС",E168)), ISNUMBER(SEARCH("ФОМС",Q168)), (ISNUMBER(SEARCH("страх",E168)))),1,0)</f>
        <v>1</v>
      </c>
      <c r="G168" s="8">
        <f>IF(OR(ISNUMBER(SEARCH("проектиро",E168)), ISNUMBER(SEARCH("разработка",E168)),  ISNUMBER(SEARCH("приобрет",E168)),  ISNUMBER(SEARCH("установк",E168)), ISNUMBER(SEARCH("постав",E168)),  (ISNUMBER(SEARCH("создани",E168)))),1,0)</f>
        <v>0</v>
      </c>
      <c r="H168" s="8">
        <f>IF(OR(ISNUMBER(SEARCH("развит",E168)), ISNUMBER(SEARCH("модифика",E168)), ISNUMBER(SEARCH("интегра",E168)),  ISNUMBER(SEARCH("внедрен",E168)), ISNUMBER(SEARCH("расшир",E168)), ISNUMBER(SEARCH("адаптац",E168)),ISNUMBER(SEARCH("настрой",E168)), ISNUMBER(SEARCH("подключ",E168)),   (ISNUMBER(SEARCH("модерниз",E168)))),1,0)</f>
        <v>0</v>
      </c>
      <c r="I168" s="8">
        <f>IF(OR(ISNUMBER(SEARCH("сопрово",E168)), ISNUMBER(SEARCH("поддержк",E168)), ISNUMBER(SEARCH("эксплуат",E168)), ISNUMBER(SEARCH("обслужи",E168)), ISNUMBER(SEARCH("подготов",E168)), (ISNUMBER(SEARCH("обуче",E168)))),1,0)</f>
        <v>1</v>
      </c>
      <c r="J168" s="9">
        <f>SUM(G168:I168)</f>
        <v>1</v>
      </c>
      <c r="K168" s="11" t="s">
        <v>453</v>
      </c>
      <c r="L168" s="11" t="s">
        <v>454</v>
      </c>
      <c r="M168" s="30">
        <v>1287000</v>
      </c>
      <c r="N168" s="26" t="s">
        <v>264</v>
      </c>
      <c r="O168" s="11">
        <v>1287000</v>
      </c>
      <c r="P168" s="26" t="s">
        <v>184</v>
      </c>
      <c r="Q168" s="5" t="s">
        <v>442</v>
      </c>
      <c r="R168" s="11" t="s">
        <v>123</v>
      </c>
      <c r="S168" s="11" t="s">
        <v>124</v>
      </c>
      <c r="T168" s="11" t="s">
        <v>111</v>
      </c>
      <c r="U168" s="11" t="s">
        <v>32</v>
      </c>
      <c r="V168" s="11" t="s">
        <v>485</v>
      </c>
      <c r="W168" s="13">
        <v>1</v>
      </c>
      <c r="X168" s="32">
        <v>1287000</v>
      </c>
      <c r="Y168" s="11" t="s">
        <v>34</v>
      </c>
      <c r="Z168" s="11" t="s">
        <v>74</v>
      </c>
      <c r="AA168" s="11" t="s">
        <v>36</v>
      </c>
      <c r="AB168" s="11" t="s">
        <v>37</v>
      </c>
      <c r="AC168" s="10">
        <v>92</v>
      </c>
    </row>
    <row r="169" spans="1:29" hidden="1" x14ac:dyDescent="0.25">
      <c r="A169" s="11">
        <v>168</v>
      </c>
      <c r="B169" s="20" t="s">
        <v>648</v>
      </c>
      <c r="C169" s="22">
        <v>2.9204002683160003E+18</v>
      </c>
      <c r="D169" s="12">
        <v>42453</v>
      </c>
      <c r="E169" s="11" t="s">
        <v>441</v>
      </c>
      <c r="F169" s="8">
        <f>IF(OR(ISNUMBER(SEARCH("террит",Q169)), ISNUMBER(SEARCH("ФОМС",E169)), ISNUMBER(SEARCH("ФОМС",Q169)), (ISNUMBER(SEARCH("страх",E169)))),1,0)</f>
        <v>1</v>
      </c>
      <c r="G169" s="8">
        <f>IF(OR(ISNUMBER(SEARCH("проектиро",E169)), ISNUMBER(SEARCH("разработка",E169)),  ISNUMBER(SEARCH("приобрет",E169)),  ISNUMBER(SEARCH("установк",E169)), ISNUMBER(SEARCH("постав",E169)),  (ISNUMBER(SEARCH("создани",E169)))),1,0)</f>
        <v>0</v>
      </c>
      <c r="H169" s="8">
        <f>IF(OR(ISNUMBER(SEARCH("развит",E169)), ISNUMBER(SEARCH("модифика",E169)), ISNUMBER(SEARCH("интегра",E169)),  ISNUMBER(SEARCH("внедрен",E169)), ISNUMBER(SEARCH("расшир",E169)), ISNUMBER(SEARCH("адаптац",E169)),ISNUMBER(SEARCH("настрой",E169)), ISNUMBER(SEARCH("подключ",E169)),   (ISNUMBER(SEARCH("модерниз",E169)))),1,0)</f>
        <v>0</v>
      </c>
      <c r="I169" s="8">
        <f>IF(OR(ISNUMBER(SEARCH("сопрово",E169)), ISNUMBER(SEARCH("поддержк",E169)), ISNUMBER(SEARCH("эксплуат",E169)), ISNUMBER(SEARCH("обслужи",E169)), ISNUMBER(SEARCH("подготов",E169)), (ISNUMBER(SEARCH("обуче",E169)))),1,0)</f>
        <v>1</v>
      </c>
      <c r="J169" s="9">
        <f>SUM(G169:I169)</f>
        <v>1</v>
      </c>
      <c r="K169" s="11" t="s">
        <v>193</v>
      </c>
      <c r="L169" s="11" t="s">
        <v>194</v>
      </c>
      <c r="M169" s="30">
        <v>1420000</v>
      </c>
      <c r="N169" s="26" t="s">
        <v>264</v>
      </c>
      <c r="O169" s="11">
        <v>1420000</v>
      </c>
      <c r="P169" s="26" t="s">
        <v>184</v>
      </c>
      <c r="Q169" s="5" t="s">
        <v>442</v>
      </c>
      <c r="R169" s="11" t="s">
        <v>123</v>
      </c>
      <c r="S169" s="11" t="s">
        <v>124</v>
      </c>
      <c r="T169" s="11" t="s">
        <v>111</v>
      </c>
      <c r="U169" s="11" t="s">
        <v>32</v>
      </c>
      <c r="V169" s="11" t="s">
        <v>33</v>
      </c>
      <c r="W169" s="13">
        <v>1</v>
      </c>
      <c r="X169" s="32">
        <v>1420000</v>
      </c>
      <c r="Y169" s="11" t="s">
        <v>34</v>
      </c>
      <c r="Z169" s="11" t="s">
        <v>74</v>
      </c>
      <c r="AA169" s="11" t="s">
        <v>36</v>
      </c>
      <c r="AB169" s="11" t="s">
        <v>37</v>
      </c>
      <c r="AC169" s="10">
        <v>92</v>
      </c>
    </row>
    <row r="170" spans="1:29" hidden="1" x14ac:dyDescent="0.25">
      <c r="A170" s="11">
        <v>169</v>
      </c>
      <c r="B170" s="20" t="s">
        <v>648</v>
      </c>
      <c r="C170" s="22">
        <v>2.9204002683170002E+18</v>
      </c>
      <c r="D170" s="12">
        <v>42884</v>
      </c>
      <c r="E170" s="11" t="s">
        <v>294</v>
      </c>
      <c r="F170" s="8">
        <f>IF(OR(ISNUMBER(SEARCH("террит",Q170)), ISNUMBER(SEARCH("ФОМС",E170)), ISNUMBER(SEARCH("ФОМС",Q170)), (ISNUMBER(SEARCH("страх",E170)))),1,0)</f>
        <v>1</v>
      </c>
      <c r="G170" s="8">
        <f>IF(OR(ISNUMBER(SEARCH("проектиро",E170)), ISNUMBER(SEARCH("разработка",E170)),  ISNUMBER(SEARCH("приобрет",E170)),  ISNUMBER(SEARCH("установк",E170)), ISNUMBER(SEARCH("постав",E170)),  (ISNUMBER(SEARCH("создани",E170)))),1,0)</f>
        <v>0</v>
      </c>
      <c r="H170" s="8">
        <f>IF(OR(ISNUMBER(SEARCH("развит",E170)), ISNUMBER(SEARCH("модифика",E170)), ISNUMBER(SEARCH("интегра",E170)),  ISNUMBER(SEARCH("внедрен",E170)), ISNUMBER(SEARCH("расшир",E170)), ISNUMBER(SEARCH("адаптац",E170)),ISNUMBER(SEARCH("настрой",E170)), ISNUMBER(SEARCH("подключ",E170)),   (ISNUMBER(SEARCH("модерниз",E170)))),1,0)</f>
        <v>0</v>
      </c>
      <c r="I170" s="8">
        <f>IF(OR(ISNUMBER(SEARCH("сопрово",E170)), ISNUMBER(SEARCH("поддержк",E170)), ISNUMBER(SEARCH("эксплуат",E170)), ISNUMBER(SEARCH("обслужи",E170)), ISNUMBER(SEARCH("подготов",E170)), (ISNUMBER(SEARCH("обуче",E170)))),1,0)</f>
        <v>1</v>
      </c>
      <c r="J170" s="9">
        <f>SUM(G170:I170)</f>
        <v>1</v>
      </c>
      <c r="K170" s="11" t="s">
        <v>64</v>
      </c>
      <c r="L170" s="11" t="s">
        <v>65</v>
      </c>
      <c r="M170" s="30">
        <v>1540000</v>
      </c>
      <c r="N170" s="26" t="s">
        <v>264</v>
      </c>
      <c r="O170" s="11">
        <v>1540000</v>
      </c>
      <c r="P170" s="26" t="s">
        <v>184</v>
      </c>
      <c r="Q170" s="5" t="s">
        <v>122</v>
      </c>
      <c r="R170" s="11" t="s">
        <v>123</v>
      </c>
      <c r="S170" s="11" t="s">
        <v>124</v>
      </c>
      <c r="T170" s="11" t="s">
        <v>31</v>
      </c>
      <c r="U170" s="11" t="s">
        <v>32</v>
      </c>
      <c r="V170" s="11" t="s">
        <v>33</v>
      </c>
      <c r="W170" s="13">
        <v>1</v>
      </c>
      <c r="X170" s="32">
        <v>1540000</v>
      </c>
      <c r="Y170" s="11" t="s">
        <v>34</v>
      </c>
      <c r="Z170" s="11" t="s">
        <v>74</v>
      </c>
      <c r="AA170" s="11" t="s">
        <v>36</v>
      </c>
      <c r="AB170" s="11" t="s">
        <v>37</v>
      </c>
      <c r="AC170" s="10">
        <v>92</v>
      </c>
    </row>
    <row r="171" spans="1:29" hidden="1" x14ac:dyDescent="0.25">
      <c r="A171" s="11">
        <v>170</v>
      </c>
      <c r="B171" s="20" t="s">
        <v>648</v>
      </c>
      <c r="C171" s="22">
        <v>1.032302983218E+18</v>
      </c>
      <c r="D171" s="12">
        <v>43410</v>
      </c>
      <c r="E171" s="11" t="s">
        <v>170</v>
      </c>
      <c r="F171" s="8">
        <f>IF(OR(ISNUMBER(SEARCH("террит",Q171)), ISNUMBER(SEARCH("ФОМС",E171)), ISNUMBER(SEARCH("ФОМС",Q171)), (ISNUMBER(SEARCH("страх",E171)))),1,0)</f>
        <v>1</v>
      </c>
      <c r="G171" s="8">
        <f>IF(OR(ISNUMBER(SEARCH("проектиро",E171)), ISNUMBER(SEARCH("разработка",E171)),  ISNUMBER(SEARCH("приобрет",E171)),  ISNUMBER(SEARCH("установк",E171)), ISNUMBER(SEARCH("постав",E171)),  (ISNUMBER(SEARCH("создани",E171)))),1,0)</f>
        <v>1</v>
      </c>
      <c r="H171" s="8">
        <f>IF(OR(ISNUMBER(SEARCH("развит",E171)), ISNUMBER(SEARCH("модифика",E171)), ISNUMBER(SEARCH("интегра",E171)),  ISNUMBER(SEARCH("внедрен",E171)), ISNUMBER(SEARCH("расшир",E171)), ISNUMBER(SEARCH("адаптац",E171)),ISNUMBER(SEARCH("настрой",E171)), ISNUMBER(SEARCH("подключ",E171)),   (ISNUMBER(SEARCH("модерниз",E171)))),1,0)</f>
        <v>1</v>
      </c>
      <c r="I171" s="8">
        <f>IF(OR(ISNUMBER(SEARCH("сопрово",E171)), ISNUMBER(SEARCH("поддержк",E171)), ISNUMBER(SEARCH("эксплуат",E171)), ISNUMBER(SEARCH("обслужи",E171)), ISNUMBER(SEARCH("подготов",E171)), (ISNUMBER(SEARCH("обуче",E171)))),1,0)</f>
        <v>0</v>
      </c>
      <c r="J171" s="9">
        <f>SUM(G171:I171)</f>
        <v>2</v>
      </c>
      <c r="K171" s="11" t="s">
        <v>45</v>
      </c>
      <c r="L171" s="11" t="s">
        <v>46</v>
      </c>
      <c r="M171" s="30">
        <v>500000</v>
      </c>
      <c r="N171" s="26" t="s">
        <v>26</v>
      </c>
      <c r="O171" s="11">
        <v>500000</v>
      </c>
      <c r="P171" s="26" t="s">
        <v>27</v>
      </c>
      <c r="Q171" s="5" t="s">
        <v>144</v>
      </c>
      <c r="R171" s="11" t="s">
        <v>145</v>
      </c>
      <c r="S171" s="11" t="s">
        <v>91</v>
      </c>
      <c r="T171" s="11" t="s">
        <v>111</v>
      </c>
      <c r="U171" s="11" t="s">
        <v>32</v>
      </c>
      <c r="V171" s="11" t="s">
        <v>33</v>
      </c>
      <c r="W171" s="13">
        <v>1</v>
      </c>
      <c r="X171" s="32">
        <v>500000</v>
      </c>
      <c r="Y171" s="11" t="s">
        <v>34</v>
      </c>
      <c r="Z171" s="11" t="s">
        <v>92</v>
      </c>
      <c r="AA171" s="11" t="s">
        <v>36</v>
      </c>
      <c r="AB171" s="11" t="s">
        <v>37</v>
      </c>
      <c r="AC171" s="10">
        <v>3</v>
      </c>
    </row>
    <row r="172" spans="1:29" x14ac:dyDescent="0.25">
      <c r="A172" s="11">
        <v>171</v>
      </c>
      <c r="B172" s="20" t="s">
        <v>648</v>
      </c>
      <c r="C172" s="22">
        <v>2.9204002683190001E+18</v>
      </c>
      <c r="D172" s="12">
        <v>43530</v>
      </c>
      <c r="E172" s="11" t="s">
        <v>46</v>
      </c>
      <c r="F172" s="8">
        <f>IF(OR(ISNUMBER(SEARCH("террит",Q172)), ISNUMBER(SEARCH("ФОМС",E172)), ISNUMBER(SEARCH("ФОМС",Q172)), (ISNUMBER(SEARCH("страх",E172)))),1,0)</f>
        <v>1</v>
      </c>
      <c r="G172" s="8">
        <f>IF(OR(ISNUMBER(SEARCH("проектиро",E172)), ISNUMBER(SEARCH("разработка",E172)),  ISNUMBER(SEARCH("приобрет",E172)),  ISNUMBER(SEARCH("установк",E172)), ISNUMBER(SEARCH("постав",E172)),  (ISNUMBER(SEARCH("создани",E172)))),1,0)</f>
        <v>1</v>
      </c>
      <c r="H172" s="8">
        <f>IF(OR(ISNUMBER(SEARCH("развит",E172)), ISNUMBER(SEARCH("модифика",E172)), ISNUMBER(SEARCH("интегра",E172)),  ISNUMBER(SEARCH("внедрен",E172)), ISNUMBER(SEARCH("расшир",E172)), ISNUMBER(SEARCH("адаптац",E172)),ISNUMBER(SEARCH("настрой",E172)), ISNUMBER(SEARCH("подключ",E172)),   (ISNUMBER(SEARCH("модерниз",E172)))),1,0)</f>
        <v>0</v>
      </c>
      <c r="I172" s="8">
        <f>IF(OR(ISNUMBER(SEARCH("сопрово",E172)), ISNUMBER(SEARCH("поддержк",E172)), ISNUMBER(SEARCH("эксплуат",E172)), ISNUMBER(SEARCH("обслужи",E172)), ISNUMBER(SEARCH("подготов",E172)), (ISNUMBER(SEARCH("обуче",E172)))),1,0)</f>
        <v>0</v>
      </c>
      <c r="J172" s="9">
        <f>SUM(G172:I172)</f>
        <v>1</v>
      </c>
      <c r="K172" s="11" t="s">
        <v>45</v>
      </c>
      <c r="L172" s="11" t="s">
        <v>46</v>
      </c>
      <c r="M172" s="30">
        <v>1769060</v>
      </c>
      <c r="N172" s="26" t="s">
        <v>26</v>
      </c>
      <c r="O172" s="11">
        <v>1769060</v>
      </c>
      <c r="P172" s="26" t="s">
        <v>27</v>
      </c>
      <c r="Q172" s="5" t="s">
        <v>122</v>
      </c>
      <c r="R172" s="11" t="s">
        <v>123</v>
      </c>
      <c r="S172" s="11" t="s">
        <v>124</v>
      </c>
      <c r="T172" s="11" t="s">
        <v>111</v>
      </c>
      <c r="U172" s="11" t="s">
        <v>32</v>
      </c>
      <c r="V172" s="11" t="s">
        <v>33</v>
      </c>
      <c r="W172" s="13">
        <v>1</v>
      </c>
      <c r="X172" s="32">
        <v>1769060</v>
      </c>
      <c r="Y172" s="11" t="s">
        <v>34</v>
      </c>
      <c r="Z172" s="11" t="s">
        <v>74</v>
      </c>
      <c r="AA172" s="11" t="s">
        <v>36</v>
      </c>
      <c r="AB172" s="11" t="s">
        <v>37</v>
      </c>
      <c r="AC172" s="10">
        <v>92</v>
      </c>
    </row>
    <row r="173" spans="1:29" hidden="1" x14ac:dyDescent="0.25">
      <c r="A173" s="11">
        <v>172</v>
      </c>
      <c r="B173" s="20" t="s">
        <v>648</v>
      </c>
      <c r="C173" s="22">
        <v>2.9204021661170002E+18</v>
      </c>
      <c r="D173" s="12">
        <v>42905</v>
      </c>
      <c r="E173" s="11" t="s">
        <v>291</v>
      </c>
      <c r="F173" s="8">
        <f>IF(OR(ISNUMBER(SEARCH("террит",Q173)), ISNUMBER(SEARCH("ФОМС",E173)), ISNUMBER(SEARCH("ФОМС",Q173)), (ISNUMBER(SEARCH("страх",E173)))),1,0)</f>
        <v>0</v>
      </c>
      <c r="G173" s="8">
        <f>IF(OR(ISNUMBER(SEARCH("проектиро",E173)), ISNUMBER(SEARCH("разработка",E173)),  ISNUMBER(SEARCH("приобрет",E173)),  ISNUMBER(SEARCH("установк",E173)), ISNUMBER(SEARCH("постав",E173)),  (ISNUMBER(SEARCH("создани",E173)))),1,0)</f>
        <v>0</v>
      </c>
      <c r="H173" s="8">
        <f>IF(OR(ISNUMBER(SEARCH("развит",E173)), ISNUMBER(SEARCH("модифика",E173)), ISNUMBER(SEARCH("интегра",E173)),  ISNUMBER(SEARCH("внедрен",E173)), ISNUMBER(SEARCH("расшир",E173)), ISNUMBER(SEARCH("адаптац",E173)),ISNUMBER(SEARCH("настрой",E173)), ISNUMBER(SEARCH("подключ",E173)),   (ISNUMBER(SEARCH("модерниз",E173)))),1,0)</f>
        <v>0</v>
      </c>
      <c r="I173" s="8">
        <f>IF(OR(ISNUMBER(SEARCH("сопрово",E173)), ISNUMBER(SEARCH("поддержк",E173)), ISNUMBER(SEARCH("эксплуат",E173)), ISNUMBER(SEARCH("обслужи",E173)), ISNUMBER(SEARCH("подготов",E173)), (ISNUMBER(SEARCH("обуче",E173)))),1,0)</f>
        <v>1</v>
      </c>
      <c r="J173" s="9">
        <f>SUM(G173:I173)</f>
        <v>1</v>
      </c>
      <c r="K173" s="11" t="s">
        <v>53</v>
      </c>
      <c r="L173" s="11" t="s">
        <v>52</v>
      </c>
      <c r="M173" s="30">
        <v>300000</v>
      </c>
      <c r="N173" s="26" t="s">
        <v>264</v>
      </c>
      <c r="O173" s="11">
        <v>300000</v>
      </c>
      <c r="P173" s="26" t="s">
        <v>184</v>
      </c>
      <c r="Q173" s="5" t="s">
        <v>292</v>
      </c>
      <c r="R173" s="11" t="s">
        <v>293</v>
      </c>
      <c r="S173" s="11" t="s">
        <v>124</v>
      </c>
      <c r="T173" s="11" t="s">
        <v>121</v>
      </c>
      <c r="U173" s="11" t="s">
        <v>32</v>
      </c>
      <c r="V173" s="11" t="s">
        <v>33</v>
      </c>
      <c r="W173" s="13">
        <v>1</v>
      </c>
      <c r="X173" s="32">
        <v>300000</v>
      </c>
      <c r="Y173" s="11" t="s">
        <v>34</v>
      </c>
      <c r="Z173" s="11" t="s">
        <v>74</v>
      </c>
      <c r="AA173" s="11" t="s">
        <v>36</v>
      </c>
      <c r="AB173" s="11" t="s">
        <v>37</v>
      </c>
      <c r="AC173" s="10">
        <v>92</v>
      </c>
    </row>
    <row r="174" spans="1:29" hidden="1" x14ac:dyDescent="0.25">
      <c r="A174" s="11">
        <v>173</v>
      </c>
      <c r="B174" s="20" t="s">
        <v>648</v>
      </c>
      <c r="C174" s="22">
        <v>3.68200006314E+17</v>
      </c>
      <c r="D174" s="12">
        <v>41648</v>
      </c>
      <c r="E174" s="11" t="s">
        <v>492</v>
      </c>
      <c r="F174" s="8">
        <f>IF(OR(ISNUMBER(SEARCH("террит",Q174)), ISNUMBER(SEARCH("ФОМС",E174)), ISNUMBER(SEARCH("ФОМС",Q174)), (ISNUMBER(SEARCH("страх",E174)))),1,0)</f>
        <v>0</v>
      </c>
      <c r="G174" s="8">
        <f>IF(OR(ISNUMBER(SEARCH("проектиро",E174)), ISNUMBER(SEARCH("разработка",E174)),  ISNUMBER(SEARCH("приобрет",E174)),  ISNUMBER(SEARCH("установк",E174)), ISNUMBER(SEARCH("постав",E174)),  (ISNUMBER(SEARCH("создани",E174)))),1,0)</f>
        <v>0</v>
      </c>
      <c r="H174" s="8">
        <f>IF(OR(ISNUMBER(SEARCH("развит",E174)), ISNUMBER(SEARCH("модифика",E174)), ISNUMBER(SEARCH("интегра",E174)),  ISNUMBER(SEARCH("внедрен",E174)), ISNUMBER(SEARCH("расшир",E174)), ISNUMBER(SEARCH("адаптац",E174)),ISNUMBER(SEARCH("настрой",E174)), ISNUMBER(SEARCH("подключ",E174)),   (ISNUMBER(SEARCH("модерниз",E174)))),1,0)</f>
        <v>0</v>
      </c>
      <c r="I174" s="8">
        <f>IF(OR(ISNUMBER(SEARCH("сопрово",E174)), ISNUMBER(SEARCH("поддержк",E174)), ISNUMBER(SEARCH("эксплуат",E174)), ISNUMBER(SEARCH("обслужи",E174)), ISNUMBER(SEARCH("подготов",E174)), (ISNUMBER(SEARCH("обуче",E174)))),1,0)</f>
        <v>0</v>
      </c>
      <c r="J174" s="9">
        <f>SUM(G174:I174)</f>
        <v>0</v>
      </c>
      <c r="K174" s="11" t="s">
        <v>492</v>
      </c>
      <c r="L174" s="11" t="s">
        <v>25</v>
      </c>
      <c r="M174" s="30">
        <v>7900000</v>
      </c>
      <c r="N174" s="26" t="s">
        <v>280</v>
      </c>
      <c r="O174" s="11">
        <v>7900000</v>
      </c>
      <c r="P174" s="26" t="s">
        <v>27</v>
      </c>
      <c r="Q174" s="5" t="s">
        <v>481</v>
      </c>
      <c r="R174" s="11" t="s">
        <v>100</v>
      </c>
      <c r="S174" s="11" t="s">
        <v>61</v>
      </c>
      <c r="T174" s="11" t="s">
        <v>101</v>
      </c>
      <c r="U174" s="11" t="s">
        <v>32</v>
      </c>
      <c r="V174" s="11" t="s">
        <v>485</v>
      </c>
      <c r="W174" s="13">
        <v>1</v>
      </c>
      <c r="X174" s="32">
        <v>7900000</v>
      </c>
      <c r="Y174" s="11" t="s">
        <v>34</v>
      </c>
      <c r="Z174" s="11" t="s">
        <v>62</v>
      </c>
      <c r="AA174" s="11" t="s">
        <v>36</v>
      </c>
      <c r="AB174" s="11" t="s">
        <v>37</v>
      </c>
      <c r="AC174" s="10">
        <v>73</v>
      </c>
    </row>
    <row r="175" spans="1:29" hidden="1" x14ac:dyDescent="0.25">
      <c r="A175" s="11">
        <v>174</v>
      </c>
      <c r="B175" s="20" t="s">
        <v>648</v>
      </c>
      <c r="C175" s="22">
        <v>1.7303003042150001E+18</v>
      </c>
      <c r="D175" s="12">
        <v>42016</v>
      </c>
      <c r="E175" s="11" t="s">
        <v>457</v>
      </c>
      <c r="F175" s="8">
        <f>IF(OR(ISNUMBER(SEARCH("террит",Q175)), ISNUMBER(SEARCH("ФОМС",E175)), ISNUMBER(SEARCH("ФОМС",Q175)), (ISNUMBER(SEARCH("страх",E175)))),1,0)</f>
        <v>1</v>
      </c>
      <c r="G175" s="8">
        <f>IF(OR(ISNUMBER(SEARCH("проектиро",E175)), ISNUMBER(SEARCH("разработка",E175)),  ISNUMBER(SEARCH("приобрет",E175)),  ISNUMBER(SEARCH("установк",E175)), ISNUMBER(SEARCH("постав",E175)),  (ISNUMBER(SEARCH("создани",E175)))),1,0)</f>
        <v>0</v>
      </c>
      <c r="H175" s="8">
        <f>IF(OR(ISNUMBER(SEARCH("развит",E175)), ISNUMBER(SEARCH("модифика",E175)), ISNUMBER(SEARCH("интегра",E175)),  ISNUMBER(SEARCH("внедрен",E175)), ISNUMBER(SEARCH("расшир",E175)), ISNUMBER(SEARCH("адаптац",E175)),ISNUMBER(SEARCH("настрой",E175)), ISNUMBER(SEARCH("подключ",E175)),   (ISNUMBER(SEARCH("модерниз",E175)))),1,0)</f>
        <v>0</v>
      </c>
      <c r="I175" s="8">
        <f>IF(OR(ISNUMBER(SEARCH("сопрово",E175)), ISNUMBER(SEARCH("поддержк",E175)), ISNUMBER(SEARCH("эксплуат",E175)), ISNUMBER(SEARCH("обслужи",E175)), ISNUMBER(SEARCH("подготов",E175)), (ISNUMBER(SEARCH("обуче",E175)))),1,0)</f>
        <v>1</v>
      </c>
      <c r="J175" s="9">
        <f>SUM(G175:I175)</f>
        <v>1</v>
      </c>
      <c r="K175" s="11" t="s">
        <v>456</v>
      </c>
      <c r="L175" s="11" t="s">
        <v>457</v>
      </c>
      <c r="M175" s="30">
        <v>1485000</v>
      </c>
      <c r="N175" s="26" t="s">
        <v>264</v>
      </c>
      <c r="O175" s="11">
        <v>1485000</v>
      </c>
      <c r="P175" s="26" t="s">
        <v>184</v>
      </c>
      <c r="Q175" s="5" t="s">
        <v>59</v>
      </c>
      <c r="R175" s="11" t="s">
        <v>60</v>
      </c>
      <c r="S175" s="11" t="s">
        <v>61</v>
      </c>
      <c r="T175" s="11" t="s">
        <v>111</v>
      </c>
      <c r="U175" s="11" t="s">
        <v>32</v>
      </c>
      <c r="V175" s="11" t="s">
        <v>485</v>
      </c>
      <c r="W175" s="13">
        <v>1</v>
      </c>
      <c r="X175" s="32">
        <v>1485000</v>
      </c>
      <c r="Y175" s="11" t="s">
        <v>34</v>
      </c>
      <c r="Z175" s="11" t="s">
        <v>62</v>
      </c>
      <c r="AA175" s="11" t="s">
        <v>36</v>
      </c>
      <c r="AB175" s="11" t="s">
        <v>37</v>
      </c>
      <c r="AC175" s="10">
        <v>73</v>
      </c>
    </row>
    <row r="176" spans="1:29" hidden="1" x14ac:dyDescent="0.25">
      <c r="A176" s="11">
        <v>175</v>
      </c>
      <c r="B176" s="20" t="s">
        <v>648</v>
      </c>
      <c r="C176" s="22">
        <v>1.730300304216E+18</v>
      </c>
      <c r="D176" s="12">
        <v>42453</v>
      </c>
      <c r="E176" s="11" t="s">
        <v>440</v>
      </c>
      <c r="F176" s="8">
        <f>IF(OR(ISNUMBER(SEARCH("террит",Q176)), ISNUMBER(SEARCH("ФОМС",E176)), ISNUMBER(SEARCH("ФОМС",Q176)), (ISNUMBER(SEARCH("страх",E176)))),1,0)</f>
        <v>1</v>
      </c>
      <c r="G176" s="8">
        <f>IF(OR(ISNUMBER(SEARCH("проектиро",E176)), ISNUMBER(SEARCH("разработка",E176)),  ISNUMBER(SEARCH("приобрет",E176)),  ISNUMBER(SEARCH("установк",E176)), ISNUMBER(SEARCH("постав",E176)),  (ISNUMBER(SEARCH("создани",E176)))),1,0)</f>
        <v>0</v>
      </c>
      <c r="H176" s="8">
        <f>IF(OR(ISNUMBER(SEARCH("развит",E176)), ISNUMBER(SEARCH("модифика",E176)), ISNUMBER(SEARCH("интегра",E176)),  ISNUMBER(SEARCH("внедрен",E176)), ISNUMBER(SEARCH("расшир",E176)), ISNUMBER(SEARCH("адаптац",E176)),ISNUMBER(SEARCH("настрой",E176)), ISNUMBER(SEARCH("подключ",E176)),   (ISNUMBER(SEARCH("модерниз",E176)))),1,0)</f>
        <v>0</v>
      </c>
      <c r="I176" s="8">
        <f>IF(OR(ISNUMBER(SEARCH("сопрово",E176)), ISNUMBER(SEARCH("поддержк",E176)), ISNUMBER(SEARCH("эксплуат",E176)), ISNUMBER(SEARCH("обслужи",E176)), ISNUMBER(SEARCH("подготов",E176)), (ISNUMBER(SEARCH("обуче",E176)))),1,0)</f>
        <v>1</v>
      </c>
      <c r="J176" s="9">
        <f>SUM(G176:I176)</f>
        <v>1</v>
      </c>
      <c r="K176" s="11" t="s">
        <v>142</v>
      </c>
      <c r="L176" s="11" t="s">
        <v>143</v>
      </c>
      <c r="M176" s="30">
        <v>1489928</v>
      </c>
      <c r="N176" s="26" t="s">
        <v>264</v>
      </c>
      <c r="O176" s="11">
        <v>1489928</v>
      </c>
      <c r="P176" s="26" t="s">
        <v>184</v>
      </c>
      <c r="Q176" s="5" t="s">
        <v>59</v>
      </c>
      <c r="R176" s="11" t="s">
        <v>60</v>
      </c>
      <c r="S176" s="11" t="s">
        <v>61</v>
      </c>
      <c r="T176" s="11" t="s">
        <v>111</v>
      </c>
      <c r="U176" s="11" t="s">
        <v>32</v>
      </c>
      <c r="V176" s="11" t="s">
        <v>33</v>
      </c>
      <c r="W176" s="13">
        <v>1</v>
      </c>
      <c r="X176" s="32">
        <v>1489928</v>
      </c>
      <c r="Y176" s="11" t="s">
        <v>34</v>
      </c>
      <c r="Z176" s="11" t="s">
        <v>62</v>
      </c>
      <c r="AA176" s="11" t="s">
        <v>36</v>
      </c>
      <c r="AB176" s="11" t="s">
        <v>37</v>
      </c>
      <c r="AC176" s="10">
        <v>73</v>
      </c>
    </row>
    <row r="177" spans="1:29" hidden="1" x14ac:dyDescent="0.25">
      <c r="A177" s="11">
        <v>176</v>
      </c>
      <c r="B177" s="20" t="s">
        <v>648</v>
      </c>
      <c r="C177" s="22">
        <v>1.730300304216E+18</v>
      </c>
      <c r="D177" s="12">
        <v>42453</v>
      </c>
      <c r="E177" s="11" t="s">
        <v>439</v>
      </c>
      <c r="F177" s="8">
        <f>IF(OR(ISNUMBER(SEARCH("террит",Q177)), ISNUMBER(SEARCH("ФОМС",E177)), ISNUMBER(SEARCH("ФОМС",Q177)), (ISNUMBER(SEARCH("страх",E177)))),1,0)</f>
        <v>1</v>
      </c>
      <c r="G177" s="8">
        <f>IF(OR(ISNUMBER(SEARCH("проектиро",E177)), ISNUMBER(SEARCH("разработка",E177)),  ISNUMBER(SEARCH("приобрет",E177)),  ISNUMBER(SEARCH("установк",E177)), ISNUMBER(SEARCH("постав",E177)),  (ISNUMBER(SEARCH("создани",E177)))),1,0)</f>
        <v>0</v>
      </c>
      <c r="H177" s="8">
        <f>IF(OR(ISNUMBER(SEARCH("развит",E177)), ISNUMBER(SEARCH("модифика",E177)), ISNUMBER(SEARCH("интегра",E177)),  ISNUMBER(SEARCH("внедрен",E177)), ISNUMBER(SEARCH("расшир",E177)), ISNUMBER(SEARCH("адаптац",E177)),ISNUMBER(SEARCH("настрой",E177)), ISNUMBER(SEARCH("подключ",E177)),   (ISNUMBER(SEARCH("модерниз",E177)))),1,0)</f>
        <v>0</v>
      </c>
      <c r="I177" s="8">
        <f>IF(OR(ISNUMBER(SEARCH("сопрово",E177)), ISNUMBER(SEARCH("поддержк",E177)), ISNUMBER(SEARCH("эксплуат",E177)), ISNUMBER(SEARCH("обслужи",E177)), ISNUMBER(SEARCH("подготов",E177)), (ISNUMBER(SEARCH("обуче",E177)))),1,0)</f>
        <v>1</v>
      </c>
      <c r="J177" s="9">
        <f>SUM(G177:I177)</f>
        <v>1</v>
      </c>
      <c r="K177" s="11" t="s">
        <v>142</v>
      </c>
      <c r="L177" s="11" t="s">
        <v>143</v>
      </c>
      <c r="M177" s="30">
        <v>195384</v>
      </c>
      <c r="N177" s="26" t="s">
        <v>264</v>
      </c>
      <c r="O177" s="11">
        <v>195384</v>
      </c>
      <c r="P177" s="26" t="s">
        <v>184</v>
      </c>
      <c r="Q177" s="5" t="s">
        <v>59</v>
      </c>
      <c r="R177" s="11" t="s">
        <v>60</v>
      </c>
      <c r="S177" s="11" t="s">
        <v>61</v>
      </c>
      <c r="T177" s="11" t="s">
        <v>111</v>
      </c>
      <c r="U177" s="11" t="s">
        <v>32</v>
      </c>
      <c r="V177" s="11" t="s">
        <v>33</v>
      </c>
      <c r="W177" s="13">
        <v>1</v>
      </c>
      <c r="X177" s="32">
        <v>195384</v>
      </c>
      <c r="Y177" s="11" t="s">
        <v>34</v>
      </c>
      <c r="Z177" s="11" t="s">
        <v>62</v>
      </c>
      <c r="AA177" s="11" t="s">
        <v>36</v>
      </c>
      <c r="AB177" s="11" t="s">
        <v>37</v>
      </c>
      <c r="AC177" s="10">
        <v>73</v>
      </c>
    </row>
    <row r="178" spans="1:29" x14ac:dyDescent="0.25">
      <c r="A178" s="11">
        <v>177</v>
      </c>
      <c r="B178" s="20" t="s">
        <v>648</v>
      </c>
      <c r="C178" s="22">
        <v>1.7702129350190001E+18</v>
      </c>
      <c r="D178" s="12">
        <v>43578</v>
      </c>
      <c r="E178" s="11" t="s">
        <v>46</v>
      </c>
      <c r="F178" s="8">
        <f>IF(OR(ISNUMBER(SEARCH("террит",Q178)), ISNUMBER(SEARCH("ФОМС",E178)), ISNUMBER(SEARCH("ФОМС",Q178)), (ISNUMBER(SEARCH("страх",E178)))),1,0)</f>
        <v>1</v>
      </c>
      <c r="G178" s="8">
        <f>IF(OR(ISNUMBER(SEARCH("проектиро",E178)), ISNUMBER(SEARCH("разработка",E178)),  ISNUMBER(SEARCH("приобрет",E178)),  ISNUMBER(SEARCH("установк",E178)), ISNUMBER(SEARCH("постав",E178)),  (ISNUMBER(SEARCH("создани",E178)))),1,0)</f>
        <v>1</v>
      </c>
      <c r="H178" s="8">
        <f>IF(OR(ISNUMBER(SEARCH("развит",E178)), ISNUMBER(SEARCH("модифика",E178)), ISNUMBER(SEARCH("интегра",E178)),  ISNUMBER(SEARCH("внедрен",E178)), ISNUMBER(SEARCH("расшир",E178)), ISNUMBER(SEARCH("адаптац",E178)),ISNUMBER(SEARCH("настрой",E178)), ISNUMBER(SEARCH("подключ",E178)),   (ISNUMBER(SEARCH("модерниз",E178)))),1,0)</f>
        <v>0</v>
      </c>
      <c r="I178" s="8">
        <f>IF(OR(ISNUMBER(SEARCH("сопрово",E178)), ISNUMBER(SEARCH("поддержк",E178)), ISNUMBER(SEARCH("эксплуат",E178)), ISNUMBER(SEARCH("обслужи",E178)), ISNUMBER(SEARCH("подготов",E178)), (ISNUMBER(SEARCH("обуче",E178)))),1,0)</f>
        <v>0</v>
      </c>
      <c r="J178" s="9">
        <f>SUM(G178:I178)</f>
        <v>1</v>
      </c>
      <c r="K178" s="11" t="s">
        <v>45</v>
      </c>
      <c r="L178" s="11" t="s">
        <v>46</v>
      </c>
      <c r="M178" s="30">
        <v>900000</v>
      </c>
      <c r="N178" s="26" t="s">
        <v>26</v>
      </c>
      <c r="O178" s="11">
        <v>900000</v>
      </c>
      <c r="P178" s="26" t="s">
        <v>27</v>
      </c>
      <c r="Q178" s="5" t="s">
        <v>102</v>
      </c>
      <c r="R178" s="11" t="s">
        <v>103</v>
      </c>
      <c r="S178" s="11" t="s">
        <v>104</v>
      </c>
      <c r="T178" s="11" t="s">
        <v>31</v>
      </c>
      <c r="U178" s="11" t="s">
        <v>32</v>
      </c>
      <c r="V178" s="11" t="s">
        <v>33</v>
      </c>
      <c r="W178" s="13">
        <v>1</v>
      </c>
      <c r="X178" s="32">
        <v>900000</v>
      </c>
      <c r="Y178" s="11" t="s">
        <v>34</v>
      </c>
      <c r="Z178" s="11" t="s">
        <v>105</v>
      </c>
      <c r="AA178" s="11" t="s">
        <v>36</v>
      </c>
      <c r="AB178" s="11" t="s">
        <v>37</v>
      </c>
      <c r="AC178" s="10">
        <v>50</v>
      </c>
    </row>
    <row r="179" spans="1:29" hidden="1" x14ac:dyDescent="0.25">
      <c r="A179" s="11">
        <v>178</v>
      </c>
      <c r="B179" s="20" t="s">
        <v>648</v>
      </c>
      <c r="C179" s="22">
        <v>1.730300304216E+18</v>
      </c>
      <c r="D179" s="12">
        <v>42724</v>
      </c>
      <c r="E179" s="11" t="s">
        <v>361</v>
      </c>
      <c r="F179" s="8">
        <f>IF(OR(ISNUMBER(SEARCH("террит",Q179)), ISNUMBER(SEARCH("ФОМС",E179)), ISNUMBER(SEARCH("ФОМС",Q179)), (ISNUMBER(SEARCH("страх",E179)))),1,0)</f>
        <v>1</v>
      </c>
      <c r="G179" s="8">
        <f>IF(OR(ISNUMBER(SEARCH("проектиро",E179)), ISNUMBER(SEARCH("разработка",E179)),  ISNUMBER(SEARCH("приобрет",E179)),  ISNUMBER(SEARCH("установк",E179)), ISNUMBER(SEARCH("постав",E179)),  (ISNUMBER(SEARCH("создани",E179)))),1,0)</f>
        <v>0</v>
      </c>
      <c r="H179" s="8">
        <f>IF(OR(ISNUMBER(SEARCH("развит",E179)), ISNUMBER(SEARCH("модифика",E179)), ISNUMBER(SEARCH("интегра",E179)),  ISNUMBER(SEARCH("внедрен",E179)), ISNUMBER(SEARCH("расшир",E179)), ISNUMBER(SEARCH("адаптац",E179)),ISNUMBER(SEARCH("настрой",E179)), ISNUMBER(SEARCH("подключ",E179)),   (ISNUMBER(SEARCH("модерниз",E179)))),1,0)</f>
        <v>0</v>
      </c>
      <c r="I179" s="8">
        <f>IF(OR(ISNUMBER(SEARCH("сопрово",E179)), ISNUMBER(SEARCH("поддержк",E179)), ISNUMBER(SEARCH("эксплуат",E179)), ISNUMBER(SEARCH("обслужи",E179)), ISNUMBER(SEARCH("подготов",E179)), (ISNUMBER(SEARCH("обуче",E179)))),1,0)</f>
        <v>1</v>
      </c>
      <c r="J179" s="9">
        <f>SUM(G179:I179)</f>
        <v>1</v>
      </c>
      <c r="K179" s="11" t="s">
        <v>142</v>
      </c>
      <c r="L179" s="11" t="s">
        <v>143</v>
      </c>
      <c r="M179" s="30">
        <v>1489928</v>
      </c>
      <c r="N179" s="26" t="s">
        <v>264</v>
      </c>
      <c r="O179" s="11">
        <v>1489928</v>
      </c>
      <c r="P179" s="26" t="s">
        <v>184</v>
      </c>
      <c r="Q179" s="5" t="s">
        <v>59</v>
      </c>
      <c r="R179" s="11" t="s">
        <v>60</v>
      </c>
      <c r="S179" s="11" t="s">
        <v>61</v>
      </c>
      <c r="T179" s="11" t="s">
        <v>111</v>
      </c>
      <c r="U179" s="11" t="s">
        <v>32</v>
      </c>
      <c r="V179" s="11" t="s">
        <v>33</v>
      </c>
      <c r="W179" s="13">
        <v>1</v>
      </c>
      <c r="X179" s="32">
        <v>1489928</v>
      </c>
      <c r="Y179" s="11" t="s">
        <v>34</v>
      </c>
      <c r="Z179" s="11" t="s">
        <v>62</v>
      </c>
      <c r="AA179" s="11" t="s">
        <v>36</v>
      </c>
      <c r="AB179" s="11" t="s">
        <v>37</v>
      </c>
      <c r="AC179" s="10">
        <v>73</v>
      </c>
    </row>
    <row r="180" spans="1:29" hidden="1" x14ac:dyDescent="0.25">
      <c r="A180" s="11">
        <v>179</v>
      </c>
      <c r="B180" s="20" t="s">
        <v>648</v>
      </c>
      <c r="C180" s="22">
        <v>1.730300304216E+18</v>
      </c>
      <c r="D180" s="12">
        <v>42724</v>
      </c>
      <c r="E180" s="11" t="s">
        <v>156</v>
      </c>
      <c r="F180" s="8">
        <f>IF(OR(ISNUMBER(SEARCH("террит",Q180)), ISNUMBER(SEARCH("ФОМС",E180)), ISNUMBER(SEARCH("ФОМС",Q180)), (ISNUMBER(SEARCH("страх",E180)))),1,0)</f>
        <v>1</v>
      </c>
      <c r="G180" s="8">
        <f>IF(OR(ISNUMBER(SEARCH("проектиро",E180)), ISNUMBER(SEARCH("разработка",E180)),  ISNUMBER(SEARCH("приобрет",E180)),  ISNUMBER(SEARCH("установк",E180)), ISNUMBER(SEARCH("постав",E180)),  (ISNUMBER(SEARCH("создани",E180)))),1,0)</f>
        <v>0</v>
      </c>
      <c r="H180" s="8">
        <f>IF(OR(ISNUMBER(SEARCH("развит",E180)), ISNUMBER(SEARCH("модифика",E180)), ISNUMBER(SEARCH("интегра",E180)),  ISNUMBER(SEARCH("внедрен",E180)), ISNUMBER(SEARCH("расшир",E180)), ISNUMBER(SEARCH("адаптац",E180)),ISNUMBER(SEARCH("настрой",E180)), ISNUMBER(SEARCH("подключ",E180)),   (ISNUMBER(SEARCH("модерниз",E180)))),1,0)</f>
        <v>0</v>
      </c>
      <c r="I180" s="8">
        <f>IF(OR(ISNUMBER(SEARCH("сопрово",E180)), ISNUMBER(SEARCH("поддержк",E180)), ISNUMBER(SEARCH("эксплуат",E180)), ISNUMBER(SEARCH("обслужи",E180)), ISNUMBER(SEARCH("подготов",E180)), (ISNUMBER(SEARCH("обуче",E180)))),1,0)</f>
        <v>1</v>
      </c>
      <c r="J180" s="9">
        <f>SUM(G180:I180)</f>
        <v>1</v>
      </c>
      <c r="K180" s="11" t="s">
        <v>142</v>
      </c>
      <c r="L180" s="11" t="s">
        <v>143</v>
      </c>
      <c r="M180" s="30">
        <v>256666.67</v>
      </c>
      <c r="N180" s="26" t="s">
        <v>264</v>
      </c>
      <c r="O180" s="11">
        <v>256666.67</v>
      </c>
      <c r="P180" s="26" t="s">
        <v>184</v>
      </c>
      <c r="Q180" s="5" t="s">
        <v>59</v>
      </c>
      <c r="R180" s="11" t="s">
        <v>60</v>
      </c>
      <c r="S180" s="11" t="s">
        <v>61</v>
      </c>
      <c r="T180" s="11" t="s">
        <v>111</v>
      </c>
      <c r="U180" s="11" t="s">
        <v>32</v>
      </c>
      <c r="V180" s="11" t="s">
        <v>33</v>
      </c>
      <c r="W180" s="13">
        <v>1</v>
      </c>
      <c r="X180" s="32">
        <v>256666.67</v>
      </c>
      <c r="Y180" s="11" t="s">
        <v>34</v>
      </c>
      <c r="Z180" s="11" t="s">
        <v>62</v>
      </c>
      <c r="AA180" s="11" t="s">
        <v>36</v>
      </c>
      <c r="AB180" s="11" t="s">
        <v>37</v>
      </c>
      <c r="AC180" s="10">
        <v>73</v>
      </c>
    </row>
    <row r="181" spans="1:29" hidden="1" x14ac:dyDescent="0.25">
      <c r="A181" s="11">
        <v>180</v>
      </c>
      <c r="B181" s="20" t="s">
        <v>648</v>
      </c>
      <c r="C181" s="22">
        <v>1.7303003042169999E+18</v>
      </c>
      <c r="D181" s="12">
        <v>43089</v>
      </c>
      <c r="E181" s="11" t="s">
        <v>154</v>
      </c>
      <c r="F181" s="8">
        <f>IF(OR(ISNUMBER(SEARCH("террит",Q181)), ISNUMBER(SEARCH("ФОМС",E181)), ISNUMBER(SEARCH("ФОМС",Q181)), (ISNUMBER(SEARCH("страх",E181)))),1,0)</f>
        <v>1</v>
      </c>
      <c r="G181" s="8">
        <f>IF(OR(ISNUMBER(SEARCH("проектиро",E181)), ISNUMBER(SEARCH("разработка",E181)),  ISNUMBER(SEARCH("приобрет",E181)),  ISNUMBER(SEARCH("установк",E181)), ISNUMBER(SEARCH("постав",E181)),  (ISNUMBER(SEARCH("создани",E181)))),1,0)</f>
        <v>0</v>
      </c>
      <c r="H181" s="8">
        <f>IF(OR(ISNUMBER(SEARCH("развит",E181)), ISNUMBER(SEARCH("модифика",E181)), ISNUMBER(SEARCH("интегра",E181)),  ISNUMBER(SEARCH("внедрен",E181)), ISNUMBER(SEARCH("расшир",E181)), ISNUMBER(SEARCH("адаптац",E181)),ISNUMBER(SEARCH("настрой",E181)), ISNUMBER(SEARCH("подключ",E181)),   (ISNUMBER(SEARCH("модерниз",E181)))),1,0)</f>
        <v>0</v>
      </c>
      <c r="I181" s="8">
        <f>IF(OR(ISNUMBER(SEARCH("сопрово",E181)), ISNUMBER(SEARCH("поддержк",E181)), ISNUMBER(SEARCH("эксплуат",E181)), ISNUMBER(SEARCH("обслужи",E181)), ISNUMBER(SEARCH("подготов",E181)), (ISNUMBER(SEARCH("обуче",E181)))),1,0)</f>
        <v>1</v>
      </c>
      <c r="J181" s="9">
        <f>SUM(G181:I181)</f>
        <v>1</v>
      </c>
      <c r="K181" s="11" t="s">
        <v>142</v>
      </c>
      <c r="L181" s="11" t="s">
        <v>143</v>
      </c>
      <c r="M181" s="30">
        <v>1500000</v>
      </c>
      <c r="N181" s="26" t="s">
        <v>26</v>
      </c>
      <c r="O181" s="11">
        <v>1500000</v>
      </c>
      <c r="P181" s="26" t="s">
        <v>184</v>
      </c>
      <c r="Q181" s="5" t="s">
        <v>59</v>
      </c>
      <c r="R181" s="11" t="s">
        <v>60</v>
      </c>
      <c r="S181" s="11" t="s">
        <v>61</v>
      </c>
      <c r="T181" s="11" t="s">
        <v>111</v>
      </c>
      <c r="U181" s="11" t="s">
        <v>32</v>
      </c>
      <c r="V181" s="11" t="s">
        <v>33</v>
      </c>
      <c r="W181" s="13">
        <v>1</v>
      </c>
      <c r="X181" s="32">
        <v>1500000</v>
      </c>
      <c r="Y181" s="11" t="s">
        <v>34</v>
      </c>
      <c r="Z181" s="11" t="s">
        <v>62</v>
      </c>
      <c r="AA181" s="11" t="s">
        <v>36</v>
      </c>
      <c r="AB181" s="11" t="s">
        <v>37</v>
      </c>
      <c r="AC181" s="10">
        <v>73</v>
      </c>
    </row>
    <row r="182" spans="1:29" hidden="1" x14ac:dyDescent="0.25">
      <c r="A182" s="11">
        <v>181</v>
      </c>
      <c r="B182" s="20" t="s">
        <v>648</v>
      </c>
      <c r="C182" s="22">
        <v>1.7303003042169999E+18</v>
      </c>
      <c r="D182" s="12">
        <v>43089</v>
      </c>
      <c r="E182" s="11" t="s">
        <v>156</v>
      </c>
      <c r="F182" s="8">
        <f>IF(OR(ISNUMBER(SEARCH("террит",Q182)), ISNUMBER(SEARCH("ФОМС",E182)), ISNUMBER(SEARCH("ФОМС",Q182)), (ISNUMBER(SEARCH("страх",E182)))),1,0)</f>
        <v>1</v>
      </c>
      <c r="G182" s="8">
        <f>IF(OR(ISNUMBER(SEARCH("проектиро",E182)), ISNUMBER(SEARCH("разработка",E182)),  ISNUMBER(SEARCH("приобрет",E182)),  ISNUMBER(SEARCH("установк",E182)), ISNUMBER(SEARCH("постав",E182)),  (ISNUMBER(SEARCH("создани",E182)))),1,0)</f>
        <v>0</v>
      </c>
      <c r="H182" s="8">
        <f>IF(OR(ISNUMBER(SEARCH("развит",E182)), ISNUMBER(SEARCH("модифика",E182)), ISNUMBER(SEARCH("интегра",E182)),  ISNUMBER(SEARCH("внедрен",E182)), ISNUMBER(SEARCH("расшир",E182)), ISNUMBER(SEARCH("адаптац",E182)),ISNUMBER(SEARCH("настрой",E182)), ISNUMBER(SEARCH("подключ",E182)),   (ISNUMBER(SEARCH("модерниз",E182)))),1,0)</f>
        <v>0</v>
      </c>
      <c r="I182" s="8">
        <f>IF(OR(ISNUMBER(SEARCH("сопрово",E182)), ISNUMBER(SEARCH("поддержк",E182)), ISNUMBER(SEARCH("эксплуат",E182)), ISNUMBER(SEARCH("обслужи",E182)), ISNUMBER(SEARCH("подготов",E182)), (ISNUMBER(SEARCH("обуче",E182)))),1,0)</f>
        <v>1</v>
      </c>
      <c r="J182" s="9">
        <f>SUM(G182:I182)</f>
        <v>1</v>
      </c>
      <c r="K182" s="11" t="s">
        <v>142</v>
      </c>
      <c r="L182" s="11" t="s">
        <v>143</v>
      </c>
      <c r="M182" s="30">
        <v>300000</v>
      </c>
      <c r="N182" s="26" t="s">
        <v>26</v>
      </c>
      <c r="O182" s="11">
        <v>300000</v>
      </c>
      <c r="P182" s="26" t="s">
        <v>184</v>
      </c>
      <c r="Q182" s="5" t="s">
        <v>59</v>
      </c>
      <c r="R182" s="11" t="s">
        <v>60</v>
      </c>
      <c r="S182" s="11" t="s">
        <v>61</v>
      </c>
      <c r="T182" s="11" t="s">
        <v>111</v>
      </c>
      <c r="U182" s="11" t="s">
        <v>32</v>
      </c>
      <c r="V182" s="11" t="s">
        <v>33</v>
      </c>
      <c r="W182" s="13">
        <v>1</v>
      </c>
      <c r="X182" s="32">
        <v>300000</v>
      </c>
      <c r="Y182" s="11" t="s">
        <v>34</v>
      </c>
      <c r="Z182" s="11" t="s">
        <v>62</v>
      </c>
      <c r="AA182" s="11" t="s">
        <v>36</v>
      </c>
      <c r="AB182" s="11" t="s">
        <v>37</v>
      </c>
      <c r="AC182" s="10">
        <v>73</v>
      </c>
    </row>
    <row r="183" spans="1:29" hidden="1" x14ac:dyDescent="0.25">
      <c r="A183" s="11">
        <v>182</v>
      </c>
      <c r="B183" s="20" t="s">
        <v>648</v>
      </c>
      <c r="C183" s="22">
        <v>1.7303003042169999E+18</v>
      </c>
      <c r="D183" s="12">
        <v>43089</v>
      </c>
      <c r="E183" s="11" t="s">
        <v>257</v>
      </c>
      <c r="F183" s="8">
        <f>IF(OR(ISNUMBER(SEARCH("террит",Q183)), ISNUMBER(SEARCH("ФОМС",E183)), ISNUMBER(SEARCH("ФОМС",Q183)), (ISNUMBER(SEARCH("страх",E183)))),1,0)</f>
        <v>1</v>
      </c>
      <c r="G183" s="8">
        <f>IF(OR(ISNUMBER(SEARCH("проектиро",E183)), ISNUMBER(SEARCH("разработка",E183)),  ISNUMBER(SEARCH("приобрет",E183)),  ISNUMBER(SEARCH("установк",E183)), ISNUMBER(SEARCH("постав",E183)),  (ISNUMBER(SEARCH("создани",E183)))),1,0)</f>
        <v>0</v>
      </c>
      <c r="H183" s="8">
        <f>IF(OR(ISNUMBER(SEARCH("развит",E183)), ISNUMBER(SEARCH("модифика",E183)), ISNUMBER(SEARCH("интегра",E183)),  ISNUMBER(SEARCH("внедрен",E183)), ISNUMBER(SEARCH("расшир",E183)), ISNUMBER(SEARCH("адаптац",E183)),ISNUMBER(SEARCH("настрой",E183)), ISNUMBER(SEARCH("подключ",E183)),   (ISNUMBER(SEARCH("модерниз",E183)))),1,0)</f>
        <v>0</v>
      </c>
      <c r="I183" s="8">
        <f>IF(OR(ISNUMBER(SEARCH("сопрово",E183)), ISNUMBER(SEARCH("поддержк",E183)), ISNUMBER(SEARCH("эксплуат",E183)), ISNUMBER(SEARCH("обслужи",E183)), ISNUMBER(SEARCH("подготов",E183)), (ISNUMBER(SEARCH("обуче",E183)))),1,0)</f>
        <v>1</v>
      </c>
      <c r="J183" s="9">
        <f>SUM(G183:I183)</f>
        <v>1</v>
      </c>
      <c r="K183" s="11" t="s">
        <v>142</v>
      </c>
      <c r="L183" s="11" t="s">
        <v>143</v>
      </c>
      <c r="M183" s="30">
        <v>500000</v>
      </c>
      <c r="N183" s="26" t="s">
        <v>26</v>
      </c>
      <c r="O183" s="11">
        <v>500000</v>
      </c>
      <c r="P183" s="26" t="s">
        <v>184</v>
      </c>
      <c r="Q183" s="5" t="s">
        <v>59</v>
      </c>
      <c r="R183" s="11" t="s">
        <v>60</v>
      </c>
      <c r="S183" s="11" t="s">
        <v>61</v>
      </c>
      <c r="T183" s="11" t="s">
        <v>111</v>
      </c>
      <c r="U183" s="11" t="s">
        <v>32</v>
      </c>
      <c r="V183" s="11" t="s">
        <v>33</v>
      </c>
      <c r="W183" s="13">
        <v>1</v>
      </c>
      <c r="X183" s="32">
        <v>500000</v>
      </c>
      <c r="Y183" s="11" t="s">
        <v>34</v>
      </c>
      <c r="Z183" s="11" t="s">
        <v>62</v>
      </c>
      <c r="AA183" s="11" t="s">
        <v>36</v>
      </c>
      <c r="AB183" s="11" t="s">
        <v>37</v>
      </c>
      <c r="AC183" s="10">
        <v>73</v>
      </c>
    </row>
    <row r="184" spans="1:29" hidden="1" x14ac:dyDescent="0.25">
      <c r="A184" s="11">
        <v>183</v>
      </c>
      <c r="B184" s="20" t="s">
        <v>648</v>
      </c>
      <c r="C184" s="22">
        <v>1.7303003042179999E+18</v>
      </c>
      <c r="D184" s="12">
        <v>43458</v>
      </c>
      <c r="E184" s="11" t="s">
        <v>154</v>
      </c>
      <c r="F184" s="8">
        <f>IF(OR(ISNUMBER(SEARCH("террит",Q184)), ISNUMBER(SEARCH("ФОМС",E184)), ISNUMBER(SEARCH("ФОМС",Q184)), (ISNUMBER(SEARCH("страх",E184)))),1,0)</f>
        <v>1</v>
      </c>
      <c r="G184" s="8">
        <f>IF(OR(ISNUMBER(SEARCH("проектиро",E184)), ISNUMBER(SEARCH("разработка",E184)),  ISNUMBER(SEARCH("приобрет",E184)),  ISNUMBER(SEARCH("установк",E184)), ISNUMBER(SEARCH("постав",E184)),  (ISNUMBER(SEARCH("создани",E184)))),1,0)</f>
        <v>0</v>
      </c>
      <c r="H184" s="8">
        <f>IF(OR(ISNUMBER(SEARCH("развит",E184)), ISNUMBER(SEARCH("модифика",E184)), ISNUMBER(SEARCH("интегра",E184)),  ISNUMBER(SEARCH("внедрен",E184)), ISNUMBER(SEARCH("расшир",E184)), ISNUMBER(SEARCH("адаптац",E184)),ISNUMBER(SEARCH("настрой",E184)), ISNUMBER(SEARCH("подключ",E184)),   (ISNUMBER(SEARCH("модерниз",E184)))),1,0)</f>
        <v>0</v>
      </c>
      <c r="I184" s="8">
        <f>IF(OR(ISNUMBER(SEARCH("сопрово",E184)), ISNUMBER(SEARCH("поддержк",E184)), ISNUMBER(SEARCH("эксплуат",E184)), ISNUMBER(SEARCH("обслужи",E184)), ISNUMBER(SEARCH("подготов",E184)), (ISNUMBER(SEARCH("обуче",E184)))),1,0)</f>
        <v>1</v>
      </c>
      <c r="J184" s="9">
        <f>SUM(G184:I184)</f>
        <v>1</v>
      </c>
      <c r="K184" s="11" t="s">
        <v>142</v>
      </c>
      <c r="L184" s="11" t="s">
        <v>143</v>
      </c>
      <c r="M184" s="30">
        <v>1560000</v>
      </c>
      <c r="N184" s="26" t="s">
        <v>26</v>
      </c>
      <c r="O184" s="11">
        <v>1560000</v>
      </c>
      <c r="P184" s="26" t="s">
        <v>27</v>
      </c>
      <c r="Q184" s="5" t="s">
        <v>59</v>
      </c>
      <c r="R184" s="11" t="s">
        <v>60</v>
      </c>
      <c r="S184" s="11" t="s">
        <v>61</v>
      </c>
      <c r="T184" s="11" t="s">
        <v>111</v>
      </c>
      <c r="U184" s="11" t="s">
        <v>32</v>
      </c>
      <c r="V184" s="11" t="s">
        <v>33</v>
      </c>
      <c r="W184" s="13">
        <v>1</v>
      </c>
      <c r="X184" s="32">
        <v>1560000</v>
      </c>
      <c r="Y184" s="11" t="s">
        <v>34</v>
      </c>
      <c r="Z184" s="11" t="s">
        <v>62</v>
      </c>
      <c r="AA184" s="11" t="s">
        <v>36</v>
      </c>
      <c r="AB184" s="11" t="s">
        <v>37</v>
      </c>
      <c r="AC184" s="10">
        <v>73</v>
      </c>
    </row>
    <row r="185" spans="1:29" hidden="1" x14ac:dyDescent="0.25">
      <c r="A185" s="11">
        <v>184</v>
      </c>
      <c r="B185" s="20" t="s">
        <v>648</v>
      </c>
      <c r="C185" s="22">
        <v>1.7303003042179999E+18</v>
      </c>
      <c r="D185" s="12">
        <v>43458</v>
      </c>
      <c r="E185" s="11" t="s">
        <v>156</v>
      </c>
      <c r="F185" s="8">
        <f>IF(OR(ISNUMBER(SEARCH("террит",Q185)), ISNUMBER(SEARCH("ФОМС",E185)), ISNUMBER(SEARCH("ФОМС",Q185)), (ISNUMBER(SEARCH("страх",E185)))),1,0)</f>
        <v>1</v>
      </c>
      <c r="G185" s="8">
        <f>IF(OR(ISNUMBER(SEARCH("проектиро",E185)), ISNUMBER(SEARCH("разработка",E185)),  ISNUMBER(SEARCH("приобрет",E185)),  ISNUMBER(SEARCH("установк",E185)), ISNUMBER(SEARCH("постав",E185)),  (ISNUMBER(SEARCH("создани",E185)))),1,0)</f>
        <v>0</v>
      </c>
      <c r="H185" s="8">
        <f>IF(OR(ISNUMBER(SEARCH("развит",E185)), ISNUMBER(SEARCH("модифика",E185)), ISNUMBER(SEARCH("интегра",E185)),  ISNUMBER(SEARCH("внедрен",E185)), ISNUMBER(SEARCH("расшир",E185)), ISNUMBER(SEARCH("адаптац",E185)),ISNUMBER(SEARCH("настрой",E185)), ISNUMBER(SEARCH("подключ",E185)),   (ISNUMBER(SEARCH("модерниз",E185)))),1,0)</f>
        <v>0</v>
      </c>
      <c r="I185" s="8">
        <f>IF(OR(ISNUMBER(SEARCH("сопрово",E185)), ISNUMBER(SEARCH("поддержк",E185)), ISNUMBER(SEARCH("эксплуат",E185)), ISNUMBER(SEARCH("обслужи",E185)), ISNUMBER(SEARCH("подготов",E185)), (ISNUMBER(SEARCH("обуче",E185)))),1,0)</f>
        <v>1</v>
      </c>
      <c r="J185" s="9">
        <f>SUM(G185:I185)</f>
        <v>1</v>
      </c>
      <c r="K185" s="11" t="s">
        <v>142</v>
      </c>
      <c r="L185" s="11" t="s">
        <v>143</v>
      </c>
      <c r="M185" s="30">
        <v>312000</v>
      </c>
      <c r="N185" s="26" t="s">
        <v>26</v>
      </c>
      <c r="O185" s="11">
        <v>312000</v>
      </c>
      <c r="P185" s="26" t="s">
        <v>27</v>
      </c>
      <c r="Q185" s="5" t="s">
        <v>59</v>
      </c>
      <c r="R185" s="11" t="s">
        <v>60</v>
      </c>
      <c r="S185" s="11" t="s">
        <v>61</v>
      </c>
      <c r="T185" s="11" t="s">
        <v>111</v>
      </c>
      <c r="U185" s="11" t="s">
        <v>32</v>
      </c>
      <c r="V185" s="11" t="s">
        <v>33</v>
      </c>
      <c r="W185" s="13">
        <v>1</v>
      </c>
      <c r="X185" s="32">
        <v>312000</v>
      </c>
      <c r="Y185" s="11" t="s">
        <v>34</v>
      </c>
      <c r="Z185" s="11" t="s">
        <v>62</v>
      </c>
      <c r="AA185" s="11" t="s">
        <v>36</v>
      </c>
      <c r="AB185" s="11" t="s">
        <v>37</v>
      </c>
      <c r="AC185" s="10">
        <v>73</v>
      </c>
    </row>
    <row r="186" spans="1:29" hidden="1" x14ac:dyDescent="0.25">
      <c r="A186" s="11">
        <v>185</v>
      </c>
      <c r="B186" s="20" t="s">
        <v>648</v>
      </c>
      <c r="C186" s="22">
        <v>1.7303003042179999E+18</v>
      </c>
      <c r="D186" s="12">
        <v>43458</v>
      </c>
      <c r="E186" s="11" t="s">
        <v>155</v>
      </c>
      <c r="F186" s="8">
        <f>IF(OR(ISNUMBER(SEARCH("террит",Q186)), ISNUMBER(SEARCH("ФОМС",E186)), ISNUMBER(SEARCH("ФОМС",Q186)), (ISNUMBER(SEARCH("страх",E186)))),1,0)</f>
        <v>1</v>
      </c>
      <c r="G186" s="8">
        <f>IF(OR(ISNUMBER(SEARCH("проектиро",E186)), ISNUMBER(SEARCH("разработка",E186)),  ISNUMBER(SEARCH("приобрет",E186)),  ISNUMBER(SEARCH("установк",E186)), ISNUMBER(SEARCH("постав",E186)),  (ISNUMBER(SEARCH("создани",E186)))),1,0)</f>
        <v>0</v>
      </c>
      <c r="H186" s="8">
        <f>IF(OR(ISNUMBER(SEARCH("развит",E186)), ISNUMBER(SEARCH("модифика",E186)), ISNUMBER(SEARCH("интегра",E186)),  ISNUMBER(SEARCH("внедрен",E186)), ISNUMBER(SEARCH("расшир",E186)), ISNUMBER(SEARCH("адаптац",E186)),ISNUMBER(SEARCH("настрой",E186)), ISNUMBER(SEARCH("подключ",E186)),   (ISNUMBER(SEARCH("модерниз",E186)))),1,0)</f>
        <v>0</v>
      </c>
      <c r="I186" s="8">
        <f>IF(OR(ISNUMBER(SEARCH("сопрово",E186)), ISNUMBER(SEARCH("поддержк",E186)), ISNUMBER(SEARCH("эксплуат",E186)), ISNUMBER(SEARCH("обслужи",E186)), ISNUMBER(SEARCH("подготов",E186)), (ISNUMBER(SEARCH("обуче",E186)))),1,0)</f>
        <v>1</v>
      </c>
      <c r="J186" s="9">
        <f>SUM(G186:I186)</f>
        <v>1</v>
      </c>
      <c r="K186" s="11" t="s">
        <v>142</v>
      </c>
      <c r="L186" s="11" t="s">
        <v>143</v>
      </c>
      <c r="M186" s="30">
        <v>520000</v>
      </c>
      <c r="N186" s="26" t="s">
        <v>26</v>
      </c>
      <c r="O186" s="11">
        <v>520000</v>
      </c>
      <c r="P186" s="26" t="s">
        <v>27</v>
      </c>
      <c r="Q186" s="5" t="s">
        <v>59</v>
      </c>
      <c r="R186" s="11" t="s">
        <v>60</v>
      </c>
      <c r="S186" s="11" t="s">
        <v>61</v>
      </c>
      <c r="T186" s="11" t="s">
        <v>111</v>
      </c>
      <c r="U186" s="11" t="s">
        <v>32</v>
      </c>
      <c r="V186" s="11" t="s">
        <v>33</v>
      </c>
      <c r="W186" s="13">
        <v>1</v>
      </c>
      <c r="X186" s="32">
        <v>520000</v>
      </c>
      <c r="Y186" s="11" t="s">
        <v>34</v>
      </c>
      <c r="Z186" s="11" t="s">
        <v>62</v>
      </c>
      <c r="AA186" s="11" t="s">
        <v>36</v>
      </c>
      <c r="AB186" s="11" t="s">
        <v>37</v>
      </c>
      <c r="AC186" s="10">
        <v>73</v>
      </c>
    </row>
    <row r="187" spans="1:29" x14ac:dyDescent="0.25">
      <c r="A187" s="11">
        <v>186</v>
      </c>
      <c r="B187" s="20" t="s">
        <v>648</v>
      </c>
      <c r="C187" s="22">
        <v>2.7815000132189998E+18</v>
      </c>
      <c r="D187" s="12">
        <v>43738</v>
      </c>
      <c r="E187" s="11" t="s">
        <v>63</v>
      </c>
      <c r="F187" s="8">
        <f>IF(OR(ISNUMBER(SEARCH("террит",Q187)), ISNUMBER(SEARCH("ФОМС",E187)), ISNUMBER(SEARCH("ФОМС",Q187)), (ISNUMBER(SEARCH("страх",E187)))),1,0)</f>
        <v>1</v>
      </c>
      <c r="G187" s="8">
        <f>IF(OR(ISNUMBER(SEARCH("проектиро",E187)), ISNUMBER(SEARCH("разработка",E187)),  ISNUMBER(SEARCH("приобрет",E187)),  ISNUMBER(SEARCH("установк",E187)), ISNUMBER(SEARCH("постав",E187)),  (ISNUMBER(SEARCH("создани",E187)))),1,0)</f>
        <v>1</v>
      </c>
      <c r="H187" s="8">
        <f>IF(OR(ISNUMBER(SEARCH("развит",E187)), ISNUMBER(SEARCH("модифика",E187)), ISNUMBER(SEARCH("интегра",E187)),  ISNUMBER(SEARCH("внедрен",E187)), ISNUMBER(SEARCH("расшир",E187)), ISNUMBER(SEARCH("адаптац",E187)),ISNUMBER(SEARCH("настрой",E187)), ISNUMBER(SEARCH("подключ",E187)),   (ISNUMBER(SEARCH("модерниз",E187)))),1,0)</f>
        <v>0</v>
      </c>
      <c r="I187" s="8">
        <f>IF(OR(ISNUMBER(SEARCH("сопрово",E187)), ISNUMBER(SEARCH("поддержк",E187)), ISNUMBER(SEARCH("эксплуат",E187)), ISNUMBER(SEARCH("обслужи",E187)), ISNUMBER(SEARCH("подготов",E187)), (ISNUMBER(SEARCH("обуче",E187)))),1,0)</f>
        <v>0</v>
      </c>
      <c r="J187" s="9">
        <f>SUM(G187:I187)</f>
        <v>1</v>
      </c>
      <c r="K187" s="11" t="s">
        <v>64</v>
      </c>
      <c r="L187" s="11" t="s">
        <v>65</v>
      </c>
      <c r="M187" s="30">
        <v>898333.33</v>
      </c>
      <c r="N187" s="26" t="s">
        <v>26</v>
      </c>
      <c r="O187" s="11">
        <v>898333.33</v>
      </c>
      <c r="P187" s="26" t="s">
        <v>27</v>
      </c>
      <c r="Q187" s="5" t="s">
        <v>66</v>
      </c>
      <c r="R187" s="11" t="s">
        <v>67</v>
      </c>
      <c r="S187" s="11" t="s">
        <v>68</v>
      </c>
      <c r="T187" s="11" t="s">
        <v>31</v>
      </c>
      <c r="U187" s="11" t="s">
        <v>32</v>
      </c>
      <c r="V187" s="11" t="s">
        <v>33</v>
      </c>
      <c r="W187" s="13">
        <v>1</v>
      </c>
      <c r="X187" s="32">
        <v>2550000</v>
      </c>
      <c r="Y187" s="11" t="s">
        <v>34</v>
      </c>
      <c r="Z187" s="11" t="s">
        <v>69</v>
      </c>
      <c r="AA187" s="11" t="s">
        <v>36</v>
      </c>
      <c r="AB187" s="11" t="s">
        <v>37</v>
      </c>
      <c r="AC187" s="10">
        <v>47</v>
      </c>
    </row>
    <row r="188" spans="1:29" hidden="1" x14ac:dyDescent="0.25">
      <c r="A188" s="11">
        <v>187</v>
      </c>
      <c r="B188" s="20" t="s">
        <v>648</v>
      </c>
      <c r="C188" s="22">
        <v>2.7325031357149998E+18</v>
      </c>
      <c r="D188" s="12">
        <v>42020</v>
      </c>
      <c r="E188" s="11" t="s">
        <v>454</v>
      </c>
      <c r="F188" s="8">
        <f>IF(OR(ISNUMBER(SEARCH("террит",Q188)), ISNUMBER(SEARCH("ФОМС",E188)), ISNUMBER(SEARCH("ФОМС",Q188)), (ISNUMBER(SEARCH("страх",E188)))),1,0)</f>
        <v>0</v>
      </c>
      <c r="G188" s="8">
        <f>IF(OR(ISNUMBER(SEARCH("проектиро",E188)), ISNUMBER(SEARCH("разработка",E188)),  ISNUMBER(SEARCH("приобрет",E188)),  ISNUMBER(SEARCH("установк",E188)), ISNUMBER(SEARCH("постав",E188)),  (ISNUMBER(SEARCH("создани",E188)))),1,0)</f>
        <v>0</v>
      </c>
      <c r="H188" s="8">
        <f>IF(OR(ISNUMBER(SEARCH("развит",E188)), ISNUMBER(SEARCH("модифика",E188)), ISNUMBER(SEARCH("интегра",E188)),  ISNUMBER(SEARCH("внедрен",E188)), ISNUMBER(SEARCH("расшир",E188)), ISNUMBER(SEARCH("адаптац",E188)),ISNUMBER(SEARCH("настрой",E188)), ISNUMBER(SEARCH("подключ",E188)),   (ISNUMBER(SEARCH("модерниз",E188)))),1,0)</f>
        <v>0</v>
      </c>
      <c r="I188" s="8">
        <f>IF(OR(ISNUMBER(SEARCH("сопрово",E188)), ISNUMBER(SEARCH("поддержк",E188)), ISNUMBER(SEARCH("эксплуат",E188)), ISNUMBER(SEARCH("обслужи",E188)), ISNUMBER(SEARCH("подготов",E188)), (ISNUMBER(SEARCH("обуче",E188)))),1,0)</f>
        <v>0</v>
      </c>
      <c r="J188" s="9">
        <f>SUM(G188:I188)</f>
        <v>0</v>
      </c>
      <c r="K188" s="11" t="s">
        <v>453</v>
      </c>
      <c r="L188" s="11" t="s">
        <v>454</v>
      </c>
      <c r="M188" s="30">
        <v>7825000</v>
      </c>
      <c r="N188" s="26" t="s">
        <v>264</v>
      </c>
      <c r="O188" s="11">
        <v>7825000</v>
      </c>
      <c r="P188" s="26" t="s">
        <v>184</v>
      </c>
      <c r="Q188" s="5" t="s">
        <v>481</v>
      </c>
      <c r="R188" s="11" t="s">
        <v>100</v>
      </c>
      <c r="S188" s="11" t="s">
        <v>61</v>
      </c>
      <c r="T188" s="11" t="s">
        <v>31</v>
      </c>
      <c r="U188" s="11" t="s">
        <v>32</v>
      </c>
      <c r="V188" s="11" t="s">
        <v>33</v>
      </c>
      <c r="W188" s="13">
        <v>1</v>
      </c>
      <c r="X188" s="32">
        <v>7825000</v>
      </c>
      <c r="Y188" s="11" t="s">
        <v>34</v>
      </c>
      <c r="Z188" s="11" t="s">
        <v>62</v>
      </c>
      <c r="AA188" s="11" t="s">
        <v>36</v>
      </c>
      <c r="AB188" s="11" t="s">
        <v>37</v>
      </c>
      <c r="AC188" s="10">
        <v>73</v>
      </c>
    </row>
    <row r="189" spans="1:29" hidden="1" x14ac:dyDescent="0.25">
      <c r="A189" s="11">
        <v>188</v>
      </c>
      <c r="B189" s="20" t="s">
        <v>648</v>
      </c>
      <c r="C189" s="22">
        <v>2.7325031357159997E+18</v>
      </c>
      <c r="D189" s="12">
        <v>42401</v>
      </c>
      <c r="E189" s="11" t="s">
        <v>450</v>
      </c>
      <c r="F189" s="8">
        <f>IF(OR(ISNUMBER(SEARCH("террит",Q189)), ISNUMBER(SEARCH("ФОМС",E189)), ISNUMBER(SEARCH("ФОМС",Q189)), (ISNUMBER(SEARCH("страх",E189)))),1,0)</f>
        <v>0</v>
      </c>
      <c r="G189" s="8">
        <f>IF(OR(ISNUMBER(SEARCH("проектиро",E189)), ISNUMBER(SEARCH("разработка",E189)),  ISNUMBER(SEARCH("приобрет",E189)),  ISNUMBER(SEARCH("установк",E189)), ISNUMBER(SEARCH("постав",E189)),  (ISNUMBER(SEARCH("создани",E189)))),1,0)</f>
        <v>0</v>
      </c>
      <c r="H189" s="8">
        <f>IF(OR(ISNUMBER(SEARCH("развит",E189)), ISNUMBER(SEARCH("модифика",E189)), ISNUMBER(SEARCH("интегра",E189)),  ISNUMBER(SEARCH("внедрен",E189)), ISNUMBER(SEARCH("расшир",E189)), ISNUMBER(SEARCH("адаптац",E189)),ISNUMBER(SEARCH("настрой",E189)), ISNUMBER(SEARCH("подключ",E189)),   (ISNUMBER(SEARCH("модерниз",E189)))),1,0)</f>
        <v>0</v>
      </c>
      <c r="I189" s="8">
        <f>IF(OR(ISNUMBER(SEARCH("сопрово",E189)), ISNUMBER(SEARCH("поддержк",E189)), ISNUMBER(SEARCH("эксплуат",E189)), ISNUMBER(SEARCH("обслужи",E189)), ISNUMBER(SEARCH("подготов",E189)), (ISNUMBER(SEARCH("обуче",E189)))),1,0)</f>
        <v>1</v>
      </c>
      <c r="J189" s="9">
        <f>SUM(G189:I189)</f>
        <v>1</v>
      </c>
      <c r="K189" s="11" t="s">
        <v>346</v>
      </c>
      <c r="L189" s="11" t="s">
        <v>347</v>
      </c>
      <c r="M189" s="30">
        <v>8650000</v>
      </c>
      <c r="N189" s="26" t="s">
        <v>264</v>
      </c>
      <c r="O189" s="11">
        <v>8650000</v>
      </c>
      <c r="P189" s="26" t="s">
        <v>184</v>
      </c>
      <c r="Q189" s="5" t="s">
        <v>99</v>
      </c>
      <c r="R189" s="11" t="s">
        <v>100</v>
      </c>
      <c r="S189" s="11" t="s">
        <v>61</v>
      </c>
      <c r="T189" s="11" t="s">
        <v>31</v>
      </c>
      <c r="U189" s="11" t="s">
        <v>32</v>
      </c>
      <c r="V189" s="11" t="s">
        <v>33</v>
      </c>
      <c r="W189" s="13">
        <v>1</v>
      </c>
      <c r="X189" s="32">
        <v>8650000</v>
      </c>
      <c r="Y189" s="11" t="s">
        <v>34</v>
      </c>
      <c r="Z189" s="11" t="s">
        <v>62</v>
      </c>
      <c r="AA189" s="11" t="s">
        <v>36</v>
      </c>
      <c r="AB189" s="11" t="s">
        <v>37</v>
      </c>
      <c r="AC189" s="10">
        <v>73</v>
      </c>
    </row>
    <row r="190" spans="1:29" hidden="1" x14ac:dyDescent="0.25">
      <c r="A190" s="11">
        <v>189</v>
      </c>
      <c r="B190" s="20" t="s">
        <v>648</v>
      </c>
      <c r="C190" s="22">
        <v>2.7325031357170002E+18</v>
      </c>
      <c r="D190" s="12">
        <v>42744</v>
      </c>
      <c r="E190" s="11" t="s">
        <v>360</v>
      </c>
      <c r="F190" s="8">
        <f>IF(OR(ISNUMBER(SEARCH("террит",Q190)), ISNUMBER(SEARCH("ФОМС",E190)), ISNUMBER(SEARCH("ФОМС",Q190)), (ISNUMBER(SEARCH("страх",E190)))),1,0)</f>
        <v>0</v>
      </c>
      <c r="G190" s="8">
        <f>IF(OR(ISNUMBER(SEARCH("проектиро",E190)), ISNUMBER(SEARCH("разработка",E190)),  ISNUMBER(SEARCH("приобрет",E190)),  ISNUMBER(SEARCH("установк",E190)), ISNUMBER(SEARCH("постав",E190)),  (ISNUMBER(SEARCH("создани",E190)))),1,0)</f>
        <v>0</v>
      </c>
      <c r="H190" s="8">
        <f>IF(OR(ISNUMBER(SEARCH("развит",E190)), ISNUMBER(SEARCH("модифика",E190)), ISNUMBER(SEARCH("интегра",E190)),  ISNUMBER(SEARCH("внедрен",E190)), ISNUMBER(SEARCH("расшир",E190)), ISNUMBER(SEARCH("адаптац",E190)),ISNUMBER(SEARCH("настрой",E190)), ISNUMBER(SEARCH("подключ",E190)),   (ISNUMBER(SEARCH("модерниз",E190)))),1,0)</f>
        <v>0</v>
      </c>
      <c r="I190" s="8">
        <f>IF(OR(ISNUMBER(SEARCH("сопрово",E190)), ISNUMBER(SEARCH("поддержк",E190)), ISNUMBER(SEARCH("эксплуат",E190)), ISNUMBER(SEARCH("обслужи",E190)), ISNUMBER(SEARCH("подготов",E190)), (ISNUMBER(SEARCH("обуче",E190)))),1,0)</f>
        <v>1</v>
      </c>
      <c r="J190" s="9">
        <f>SUM(G190:I190)</f>
        <v>1</v>
      </c>
      <c r="K190" s="11" t="s">
        <v>45</v>
      </c>
      <c r="L190" s="11" t="s">
        <v>46</v>
      </c>
      <c r="M190" s="30">
        <v>8640000</v>
      </c>
      <c r="N190" s="26" t="s">
        <v>264</v>
      </c>
      <c r="O190" s="11">
        <v>8640000</v>
      </c>
      <c r="P190" s="26" t="s">
        <v>184</v>
      </c>
      <c r="Q190" s="5" t="s">
        <v>99</v>
      </c>
      <c r="R190" s="11" t="s">
        <v>100</v>
      </c>
      <c r="S190" s="11" t="s">
        <v>61</v>
      </c>
      <c r="T190" s="11" t="s">
        <v>31</v>
      </c>
      <c r="U190" s="11" t="s">
        <v>32</v>
      </c>
      <c r="V190" s="11" t="s">
        <v>33</v>
      </c>
      <c r="W190" s="13">
        <v>1</v>
      </c>
      <c r="X190" s="32">
        <v>8640000</v>
      </c>
      <c r="Y190" s="11" t="s">
        <v>34</v>
      </c>
      <c r="Z190" s="11" t="s">
        <v>62</v>
      </c>
      <c r="AA190" s="11" t="s">
        <v>36</v>
      </c>
      <c r="AB190" s="11" t="s">
        <v>37</v>
      </c>
      <c r="AC190" s="10">
        <v>73</v>
      </c>
    </row>
    <row r="191" spans="1:29" hidden="1" x14ac:dyDescent="0.25">
      <c r="A191" s="11">
        <v>190</v>
      </c>
      <c r="B191" s="20" t="s">
        <v>648</v>
      </c>
      <c r="C191" s="22">
        <v>2.7325031357180001E+18</v>
      </c>
      <c r="D191" s="12">
        <v>43146</v>
      </c>
      <c r="E191" s="11" t="s">
        <v>241</v>
      </c>
      <c r="F191" s="8">
        <f>IF(OR(ISNUMBER(SEARCH("террит",Q191)), ISNUMBER(SEARCH("ФОМС",E191)), ISNUMBER(SEARCH("ФОМС",Q191)), (ISNUMBER(SEARCH("страх",E191)))),1,0)</f>
        <v>0</v>
      </c>
      <c r="G191" s="8">
        <f>IF(OR(ISNUMBER(SEARCH("проектиро",E191)), ISNUMBER(SEARCH("разработка",E191)),  ISNUMBER(SEARCH("приобрет",E191)),  ISNUMBER(SEARCH("установк",E191)), ISNUMBER(SEARCH("постав",E191)),  (ISNUMBER(SEARCH("создани",E191)))),1,0)</f>
        <v>0</v>
      </c>
      <c r="H191" s="8">
        <f>IF(OR(ISNUMBER(SEARCH("развит",E191)), ISNUMBER(SEARCH("модифика",E191)), ISNUMBER(SEARCH("интегра",E191)),  ISNUMBER(SEARCH("внедрен",E191)), ISNUMBER(SEARCH("расшир",E191)), ISNUMBER(SEARCH("адаптац",E191)),ISNUMBER(SEARCH("настрой",E191)), ISNUMBER(SEARCH("подключ",E191)),   (ISNUMBER(SEARCH("модерниз",E191)))),1,0)</f>
        <v>0</v>
      </c>
      <c r="I191" s="8">
        <f>IF(OR(ISNUMBER(SEARCH("сопрово",E191)), ISNUMBER(SEARCH("поддержк",E191)), ISNUMBER(SEARCH("эксплуат",E191)), ISNUMBER(SEARCH("обслужи",E191)), ISNUMBER(SEARCH("подготов",E191)), (ISNUMBER(SEARCH("обуче",E191)))),1,0)</f>
        <v>1</v>
      </c>
      <c r="J191" s="9">
        <f>SUM(G191:I191)</f>
        <v>1</v>
      </c>
      <c r="K191" s="11" t="s">
        <v>45</v>
      </c>
      <c r="L191" s="11" t="s">
        <v>46</v>
      </c>
      <c r="M191" s="30">
        <v>2399999.91</v>
      </c>
      <c r="N191" s="26" t="s">
        <v>26</v>
      </c>
      <c r="O191" s="11">
        <v>2399999.91</v>
      </c>
      <c r="P191" s="26" t="s">
        <v>184</v>
      </c>
      <c r="Q191" s="5" t="s">
        <v>99</v>
      </c>
      <c r="R191" s="11" t="s">
        <v>100</v>
      </c>
      <c r="S191" s="11" t="s">
        <v>61</v>
      </c>
      <c r="T191" s="11" t="s">
        <v>31</v>
      </c>
      <c r="U191" s="11" t="s">
        <v>32</v>
      </c>
      <c r="V191" s="11" t="s">
        <v>33</v>
      </c>
      <c r="W191" s="13">
        <v>1</v>
      </c>
      <c r="X191" s="32">
        <v>2399999.91</v>
      </c>
      <c r="Y191" s="11" t="s">
        <v>34</v>
      </c>
      <c r="Z191" s="11" t="s">
        <v>62</v>
      </c>
      <c r="AA191" s="11" t="s">
        <v>36</v>
      </c>
      <c r="AB191" s="11" t="s">
        <v>37</v>
      </c>
      <c r="AC191" s="10">
        <v>73</v>
      </c>
    </row>
    <row r="192" spans="1:29" hidden="1" x14ac:dyDescent="0.25">
      <c r="A192" s="11">
        <v>191</v>
      </c>
      <c r="B192" s="20" t="s">
        <v>648</v>
      </c>
      <c r="C192" s="22">
        <v>2.7325031357180001E+18</v>
      </c>
      <c r="D192" s="12">
        <v>43230</v>
      </c>
      <c r="E192" s="11" t="s">
        <v>215</v>
      </c>
      <c r="F192" s="8">
        <f>IF(OR(ISNUMBER(SEARCH("террит",Q192)), ISNUMBER(SEARCH("ФОМС",E192)), ISNUMBER(SEARCH("ФОМС",Q192)), (ISNUMBER(SEARCH("страх",E192)))),1,0)</f>
        <v>0</v>
      </c>
      <c r="G192" s="8">
        <f>IF(OR(ISNUMBER(SEARCH("проектиро",E192)), ISNUMBER(SEARCH("разработка",E192)),  ISNUMBER(SEARCH("приобрет",E192)),  ISNUMBER(SEARCH("установк",E192)), ISNUMBER(SEARCH("постав",E192)),  (ISNUMBER(SEARCH("создани",E192)))),1,0)</f>
        <v>0</v>
      </c>
      <c r="H192" s="8">
        <f>IF(OR(ISNUMBER(SEARCH("развит",E192)), ISNUMBER(SEARCH("модифика",E192)), ISNUMBER(SEARCH("интегра",E192)),  ISNUMBER(SEARCH("внедрен",E192)), ISNUMBER(SEARCH("расшир",E192)), ISNUMBER(SEARCH("адаптац",E192)),ISNUMBER(SEARCH("настрой",E192)), ISNUMBER(SEARCH("подключ",E192)),   (ISNUMBER(SEARCH("модерниз",E192)))),1,0)</f>
        <v>0</v>
      </c>
      <c r="I192" s="8">
        <f>IF(OR(ISNUMBER(SEARCH("сопрово",E192)), ISNUMBER(SEARCH("поддержк",E192)), ISNUMBER(SEARCH("эксплуат",E192)), ISNUMBER(SEARCH("обслужи",E192)), ISNUMBER(SEARCH("подготов",E192)), (ISNUMBER(SEARCH("обуче",E192)))),1,0)</f>
        <v>0</v>
      </c>
      <c r="J192" s="9">
        <f>SUM(G192:I192)</f>
        <v>0</v>
      </c>
      <c r="K192" s="11" t="s">
        <v>45</v>
      </c>
      <c r="L192" s="11" t="s">
        <v>46</v>
      </c>
      <c r="M192" s="30">
        <v>7599600</v>
      </c>
      <c r="N192" s="26" t="s">
        <v>26</v>
      </c>
      <c r="O192" s="11">
        <v>7599600</v>
      </c>
      <c r="P192" s="26" t="s">
        <v>184</v>
      </c>
      <c r="Q192" s="5" t="s">
        <v>99</v>
      </c>
      <c r="R192" s="11" t="s">
        <v>100</v>
      </c>
      <c r="S192" s="11" t="s">
        <v>61</v>
      </c>
      <c r="T192" s="11" t="s">
        <v>164</v>
      </c>
      <c r="U192" s="11" t="s">
        <v>32</v>
      </c>
      <c r="V192" s="11" t="s">
        <v>33</v>
      </c>
      <c r="W192" s="13">
        <v>1</v>
      </c>
      <c r="X192" s="32">
        <v>7599600</v>
      </c>
      <c r="Y192" s="11" t="s">
        <v>34</v>
      </c>
      <c r="Z192" s="11" t="s">
        <v>62</v>
      </c>
      <c r="AA192" s="11" t="s">
        <v>36</v>
      </c>
      <c r="AB192" s="11" t="s">
        <v>37</v>
      </c>
      <c r="AC192" s="10">
        <v>73</v>
      </c>
    </row>
    <row r="193" spans="1:29" hidden="1" x14ac:dyDescent="0.25">
      <c r="A193" s="11">
        <v>192</v>
      </c>
      <c r="B193" s="20" t="s">
        <v>648</v>
      </c>
      <c r="C193" s="22">
        <v>2.7325031357180001E+18</v>
      </c>
      <c r="D193" s="12">
        <v>43404</v>
      </c>
      <c r="E193" s="11" t="s">
        <v>175</v>
      </c>
      <c r="F193" s="8">
        <f>IF(OR(ISNUMBER(SEARCH("террит",Q193)), ISNUMBER(SEARCH("ФОМС",E193)), ISNUMBER(SEARCH("ФОМС",Q193)), (ISNUMBER(SEARCH("страх",E193)))),1,0)</f>
        <v>0</v>
      </c>
      <c r="G193" s="8">
        <f>IF(OR(ISNUMBER(SEARCH("проектиро",E193)), ISNUMBER(SEARCH("разработка",E193)),  ISNUMBER(SEARCH("приобрет",E193)),  ISNUMBER(SEARCH("установк",E193)), ISNUMBER(SEARCH("постав",E193)),  (ISNUMBER(SEARCH("создани",E193)))),1,0)</f>
        <v>0</v>
      </c>
      <c r="H193" s="8">
        <f>IF(OR(ISNUMBER(SEARCH("развит",E193)), ISNUMBER(SEARCH("модифика",E193)), ISNUMBER(SEARCH("интегра",E193)),  ISNUMBER(SEARCH("внедрен",E193)), ISNUMBER(SEARCH("расшир",E193)), ISNUMBER(SEARCH("адаптац",E193)),ISNUMBER(SEARCH("настрой",E193)), ISNUMBER(SEARCH("подключ",E193)),   (ISNUMBER(SEARCH("модерниз",E193)))),1,0)</f>
        <v>1</v>
      </c>
      <c r="I193" s="8">
        <f>IF(OR(ISNUMBER(SEARCH("сопрово",E193)), ISNUMBER(SEARCH("поддержк",E193)), ISNUMBER(SEARCH("эксплуат",E193)), ISNUMBER(SEARCH("обслужи",E193)), ISNUMBER(SEARCH("подготов",E193)), (ISNUMBER(SEARCH("обуче",E193)))),1,0)</f>
        <v>0</v>
      </c>
      <c r="J193" s="9">
        <f>SUM(G193:I193)</f>
        <v>1</v>
      </c>
      <c r="K193" s="11" t="s">
        <v>45</v>
      </c>
      <c r="L193" s="11" t="s">
        <v>46</v>
      </c>
      <c r="M193" s="30">
        <v>15200000</v>
      </c>
      <c r="N193" s="26" t="s">
        <v>26</v>
      </c>
      <c r="O193" s="11">
        <v>15200000</v>
      </c>
      <c r="P193" s="26" t="s">
        <v>27</v>
      </c>
      <c r="Q193" s="5" t="s">
        <v>99</v>
      </c>
      <c r="R193" s="11" t="s">
        <v>100</v>
      </c>
      <c r="S193" s="11" t="s">
        <v>61</v>
      </c>
      <c r="T193" s="11" t="s">
        <v>164</v>
      </c>
      <c r="U193" s="11" t="s">
        <v>32</v>
      </c>
      <c r="V193" s="11" t="s">
        <v>33</v>
      </c>
      <c r="W193" s="13">
        <v>1</v>
      </c>
      <c r="X193" s="32">
        <v>15200000</v>
      </c>
      <c r="Y193" s="11" t="s">
        <v>34</v>
      </c>
      <c r="Z193" s="11" t="s">
        <v>62</v>
      </c>
      <c r="AA193" s="11" t="s">
        <v>36</v>
      </c>
      <c r="AB193" s="11" t="s">
        <v>37</v>
      </c>
      <c r="AC193" s="10">
        <v>73</v>
      </c>
    </row>
    <row r="194" spans="1:29" hidden="1" x14ac:dyDescent="0.25">
      <c r="A194" s="11">
        <v>193</v>
      </c>
      <c r="B194" s="20" t="s">
        <v>648</v>
      </c>
      <c r="C194" s="22">
        <v>2.7325031357190001E+18</v>
      </c>
      <c r="D194" s="12">
        <v>43598</v>
      </c>
      <c r="E194" s="11" t="s">
        <v>98</v>
      </c>
      <c r="F194" s="8">
        <f>IF(OR(ISNUMBER(SEARCH("террит",Q194)), ISNUMBER(SEARCH("ФОМС",E194)), ISNUMBER(SEARCH("ФОМС",Q194)), (ISNUMBER(SEARCH("страх",E194)))),1,0)</f>
        <v>0</v>
      </c>
      <c r="G194" s="8">
        <f>IF(OR(ISNUMBER(SEARCH("проектиро",E194)), ISNUMBER(SEARCH("разработка",E194)),  ISNUMBER(SEARCH("приобрет",E194)),  ISNUMBER(SEARCH("установк",E194)), ISNUMBER(SEARCH("постав",E194)),  (ISNUMBER(SEARCH("создани",E194)))),1,0)</f>
        <v>0</v>
      </c>
      <c r="H194" s="8">
        <f>IF(OR(ISNUMBER(SEARCH("развит",E194)), ISNUMBER(SEARCH("модифика",E194)), ISNUMBER(SEARCH("интегра",E194)),  ISNUMBER(SEARCH("внедрен",E194)), ISNUMBER(SEARCH("расшир",E194)), ISNUMBER(SEARCH("адаптац",E194)),ISNUMBER(SEARCH("настрой",E194)), ISNUMBER(SEARCH("подключ",E194)),   (ISNUMBER(SEARCH("модерниз",E194)))),1,0)</f>
        <v>0</v>
      </c>
      <c r="I194" s="8">
        <f>IF(OR(ISNUMBER(SEARCH("сопрово",E194)), ISNUMBER(SEARCH("поддержк",E194)), ISNUMBER(SEARCH("эксплуат",E194)), ISNUMBER(SEARCH("обслужи",E194)), ISNUMBER(SEARCH("подготов",E194)), (ISNUMBER(SEARCH("обуче",E194)))),1,0)</f>
        <v>1</v>
      </c>
      <c r="J194" s="9">
        <f>SUM(G194:I194)</f>
        <v>1</v>
      </c>
      <c r="K194" s="11" t="s">
        <v>45</v>
      </c>
      <c r="L194" s="11" t="s">
        <v>46</v>
      </c>
      <c r="M194" s="30">
        <v>1666664</v>
      </c>
      <c r="N194" s="26" t="s">
        <v>26</v>
      </c>
      <c r="O194" s="11">
        <v>1666664</v>
      </c>
      <c r="P194" s="26" t="s">
        <v>27</v>
      </c>
      <c r="Q194" s="5" t="s">
        <v>99</v>
      </c>
      <c r="R194" s="11" t="s">
        <v>100</v>
      </c>
      <c r="S194" s="11" t="s">
        <v>61</v>
      </c>
      <c r="T194" s="11" t="s">
        <v>101</v>
      </c>
      <c r="U194" s="11" t="s">
        <v>32</v>
      </c>
      <c r="V194" s="11" t="s">
        <v>33</v>
      </c>
      <c r="W194" s="13">
        <v>1</v>
      </c>
      <c r="X194" s="32">
        <v>1666664</v>
      </c>
      <c r="Y194" s="11" t="s">
        <v>34</v>
      </c>
      <c r="Z194" s="11" t="s">
        <v>62</v>
      </c>
      <c r="AA194" s="11" t="s">
        <v>36</v>
      </c>
      <c r="AB194" s="11" t="s">
        <v>37</v>
      </c>
      <c r="AC194" s="10">
        <v>73</v>
      </c>
    </row>
    <row r="195" spans="1:29" x14ac:dyDescent="0.25">
      <c r="A195" s="11">
        <v>194</v>
      </c>
      <c r="B195" s="20" t="s">
        <v>648</v>
      </c>
      <c r="C195" s="22">
        <v>1.7303003042190001E+18</v>
      </c>
      <c r="D195" s="12">
        <v>43760</v>
      </c>
      <c r="E195" s="11" t="s">
        <v>58</v>
      </c>
      <c r="F195" s="8">
        <f>IF(OR(ISNUMBER(SEARCH("террит",Q195)), ISNUMBER(SEARCH("ФОМС",E195)), ISNUMBER(SEARCH("ФОМС",Q195)), (ISNUMBER(SEARCH("страх",E195)))),1,0)</f>
        <v>1</v>
      </c>
      <c r="G195" s="8">
        <f>IF(OR(ISNUMBER(SEARCH("проектиро",E195)), ISNUMBER(SEARCH("разработка",E195)),  ISNUMBER(SEARCH("приобрет",E195)),  ISNUMBER(SEARCH("установк",E195)), ISNUMBER(SEARCH("постав",E195)),  (ISNUMBER(SEARCH("создани",E195)))),1,0)</f>
        <v>1</v>
      </c>
      <c r="H195" s="8">
        <f>IF(OR(ISNUMBER(SEARCH("развит",E195)), ISNUMBER(SEARCH("модифика",E195)), ISNUMBER(SEARCH("интегра",E195)),  ISNUMBER(SEARCH("внедрен",E195)), ISNUMBER(SEARCH("расшир",E195)), ISNUMBER(SEARCH("адаптац",E195)),ISNUMBER(SEARCH("настрой",E195)), ISNUMBER(SEARCH("подключ",E195)),   (ISNUMBER(SEARCH("модерниз",E195)))),1,0)</f>
        <v>0</v>
      </c>
      <c r="I195" s="8">
        <f>IF(OR(ISNUMBER(SEARCH("сопрово",E195)), ISNUMBER(SEARCH("поддержк",E195)), ISNUMBER(SEARCH("эксплуат",E195)), ISNUMBER(SEARCH("обслужи",E195)), ISNUMBER(SEARCH("подготов",E195)), (ISNUMBER(SEARCH("обуче",E195)))),1,0)</f>
        <v>0</v>
      </c>
      <c r="J195" s="9">
        <f>SUM(G195:I195)</f>
        <v>1</v>
      </c>
      <c r="K195" s="11" t="s">
        <v>45</v>
      </c>
      <c r="L195" s="11" t="s">
        <v>46</v>
      </c>
      <c r="M195" s="30">
        <v>1500000</v>
      </c>
      <c r="N195" s="26" t="s">
        <v>26</v>
      </c>
      <c r="O195" s="11">
        <v>1500000</v>
      </c>
      <c r="P195" s="26" t="s">
        <v>27</v>
      </c>
      <c r="Q195" s="5" t="s">
        <v>59</v>
      </c>
      <c r="R195" s="11" t="s">
        <v>60</v>
      </c>
      <c r="S195" s="11" t="s">
        <v>61</v>
      </c>
      <c r="T195" s="11" t="s">
        <v>31</v>
      </c>
      <c r="U195" s="11" t="s">
        <v>32</v>
      </c>
      <c r="V195" s="11" t="s">
        <v>33</v>
      </c>
      <c r="W195" s="13">
        <v>1</v>
      </c>
      <c r="X195" s="32">
        <v>1500000</v>
      </c>
      <c r="Y195" s="11" t="s">
        <v>34</v>
      </c>
      <c r="Z195" s="11" t="s">
        <v>62</v>
      </c>
      <c r="AA195" s="11" t="s">
        <v>36</v>
      </c>
      <c r="AB195" s="11" t="s">
        <v>37</v>
      </c>
      <c r="AC195" s="10">
        <v>73</v>
      </c>
    </row>
    <row r="196" spans="1:29" hidden="1" x14ac:dyDescent="0.25">
      <c r="A196" s="11">
        <v>195</v>
      </c>
      <c r="B196" s="20" t="s">
        <v>648</v>
      </c>
      <c r="C196" s="22">
        <v>1.8901006041169999E+18</v>
      </c>
      <c r="D196" s="12">
        <v>43024</v>
      </c>
      <c r="E196" s="11" t="s">
        <v>267</v>
      </c>
      <c r="F196" s="8">
        <f>IF(OR(ISNUMBER(SEARCH("террит",Q196)), ISNUMBER(SEARCH("ФОМС",E196)), ISNUMBER(SEARCH("ФОМС",Q196)), (ISNUMBER(SEARCH("страх",E196)))),1,0)</f>
        <v>1</v>
      </c>
      <c r="G196" s="8">
        <f>IF(OR(ISNUMBER(SEARCH("проектиро",E196)), ISNUMBER(SEARCH("разработка",E196)),  ISNUMBER(SEARCH("приобрет",E196)),  ISNUMBER(SEARCH("установк",E196)), ISNUMBER(SEARCH("постав",E196)),  (ISNUMBER(SEARCH("создани",E196)))),1,0)</f>
        <v>0</v>
      </c>
      <c r="H196" s="8">
        <f>IF(OR(ISNUMBER(SEARCH("развит",E196)), ISNUMBER(SEARCH("модифика",E196)), ISNUMBER(SEARCH("интегра",E196)),  ISNUMBER(SEARCH("внедрен",E196)), ISNUMBER(SEARCH("расшир",E196)), ISNUMBER(SEARCH("адаптац",E196)),ISNUMBER(SEARCH("настрой",E196)), ISNUMBER(SEARCH("подключ",E196)),   (ISNUMBER(SEARCH("модерниз",E196)))),1,0)</f>
        <v>0</v>
      </c>
      <c r="I196" s="8">
        <f>IF(OR(ISNUMBER(SEARCH("сопрово",E196)), ISNUMBER(SEARCH("поддержк",E196)), ISNUMBER(SEARCH("эксплуат",E196)), ISNUMBER(SEARCH("обслужи",E196)), ISNUMBER(SEARCH("подготов",E196)), (ISNUMBER(SEARCH("обуче",E196)))),1,0)</f>
        <v>1</v>
      </c>
      <c r="J196" s="9">
        <f>SUM(G196:I196)</f>
        <v>1</v>
      </c>
      <c r="K196" s="11" t="s">
        <v>82</v>
      </c>
      <c r="L196" s="11" t="s">
        <v>76</v>
      </c>
      <c r="M196" s="30">
        <v>202750</v>
      </c>
      <c r="N196" s="26" t="s">
        <v>264</v>
      </c>
      <c r="O196" s="11">
        <v>202750</v>
      </c>
      <c r="P196" s="26" t="s">
        <v>184</v>
      </c>
      <c r="Q196" s="5" t="s">
        <v>77</v>
      </c>
      <c r="R196" s="11" t="s">
        <v>78</v>
      </c>
      <c r="S196" s="11" t="s">
        <v>79</v>
      </c>
      <c r="T196" s="11" t="s">
        <v>111</v>
      </c>
      <c r="U196" s="11" t="s">
        <v>32</v>
      </c>
      <c r="V196" s="11" t="s">
        <v>33</v>
      </c>
      <c r="W196" s="13">
        <v>1</v>
      </c>
      <c r="X196" s="32">
        <v>202750</v>
      </c>
      <c r="Y196" s="11" t="s">
        <v>34</v>
      </c>
      <c r="Z196" s="11" t="s">
        <v>80</v>
      </c>
      <c r="AA196" s="11" t="s">
        <v>36</v>
      </c>
      <c r="AB196" s="11" t="s">
        <v>37</v>
      </c>
      <c r="AC196" s="10">
        <v>89</v>
      </c>
    </row>
    <row r="197" spans="1:29" hidden="1" x14ac:dyDescent="0.25">
      <c r="A197" s="11">
        <v>196</v>
      </c>
      <c r="B197" s="20" t="s">
        <v>648</v>
      </c>
      <c r="C197" s="22">
        <v>1.8901006041190001E+18</v>
      </c>
      <c r="D197" s="12">
        <v>43647</v>
      </c>
      <c r="E197" s="11" t="s">
        <v>76</v>
      </c>
      <c r="F197" s="8">
        <f>IF(OR(ISNUMBER(SEARCH("террит",Q197)), ISNUMBER(SEARCH("ФОМС",E197)), ISNUMBER(SEARCH("ФОМС",Q197)), (ISNUMBER(SEARCH("страх",E197)))),1,0)</f>
        <v>1</v>
      </c>
      <c r="G197" s="8">
        <f>IF(OR(ISNUMBER(SEARCH("проектиро",E197)), ISNUMBER(SEARCH("разработка",E197)),  ISNUMBER(SEARCH("приобрет",E197)),  ISNUMBER(SEARCH("установк",E197)), ISNUMBER(SEARCH("постав",E197)),  (ISNUMBER(SEARCH("создани",E197)))),1,0)</f>
        <v>0</v>
      </c>
      <c r="H197" s="8">
        <f>IF(OR(ISNUMBER(SEARCH("развит",E197)), ISNUMBER(SEARCH("модифика",E197)), ISNUMBER(SEARCH("интегра",E197)),  ISNUMBER(SEARCH("внедрен",E197)), ISNUMBER(SEARCH("расшир",E197)), ISNUMBER(SEARCH("адаптац",E197)),ISNUMBER(SEARCH("настрой",E197)), ISNUMBER(SEARCH("подключ",E197)),   (ISNUMBER(SEARCH("модерниз",E197)))),1,0)</f>
        <v>0</v>
      </c>
      <c r="I197" s="8">
        <f>IF(OR(ISNUMBER(SEARCH("сопрово",E197)), ISNUMBER(SEARCH("поддержк",E197)), ISNUMBER(SEARCH("эксплуат",E197)), ISNUMBER(SEARCH("обслужи",E197)), ISNUMBER(SEARCH("подготов",E197)), (ISNUMBER(SEARCH("обуче",E197)))),1,0)</f>
        <v>1</v>
      </c>
      <c r="J197" s="9">
        <f>SUM(G197:I197)</f>
        <v>1</v>
      </c>
      <c r="K197" s="11" t="s">
        <v>25</v>
      </c>
      <c r="L197" s="11" t="s">
        <v>25</v>
      </c>
      <c r="M197" s="30">
        <v>1416000</v>
      </c>
      <c r="N197" s="26" t="s">
        <v>26</v>
      </c>
      <c r="O197" s="11">
        <v>1416000</v>
      </c>
      <c r="P197" s="26" t="s">
        <v>27</v>
      </c>
      <c r="Q197" s="5" t="s">
        <v>77</v>
      </c>
      <c r="R197" s="11" t="s">
        <v>78</v>
      </c>
      <c r="S197" s="11" t="s">
        <v>79</v>
      </c>
      <c r="T197" s="11" t="s">
        <v>31</v>
      </c>
      <c r="U197" s="11" t="s">
        <v>32</v>
      </c>
      <c r="V197" s="11" t="s">
        <v>33</v>
      </c>
      <c r="W197" s="13">
        <v>1</v>
      </c>
      <c r="X197" s="32">
        <v>1416000</v>
      </c>
      <c r="Y197" s="11" t="s">
        <v>34</v>
      </c>
      <c r="Z197" s="11" t="s">
        <v>80</v>
      </c>
      <c r="AA197" s="11" t="s">
        <v>36</v>
      </c>
      <c r="AB197" s="11" t="s">
        <v>37</v>
      </c>
      <c r="AC197" s="10">
        <v>89</v>
      </c>
    </row>
    <row r="198" spans="1:29" customFormat="1" hidden="1" x14ac:dyDescent="0.25">
      <c r="A198" s="11">
        <v>197</v>
      </c>
      <c r="B198" s="20" t="s">
        <v>647</v>
      </c>
      <c r="C198" s="3">
        <v>3.18200001414E+17</v>
      </c>
      <c r="D198" s="1">
        <v>41995</v>
      </c>
      <c r="E198" t="s">
        <v>535</v>
      </c>
      <c r="F198" s="8">
        <f>IF(OR(ISNUMBER(SEARCH("террит",Q198)), ISNUMBER(SEARCH("ФОМС",E198)), ISNUMBER(SEARCH("ФОМС",Q198)), (ISNUMBER(SEARCH("страх",E198)))),1,0)</f>
        <v>0</v>
      </c>
      <c r="G198" s="8">
        <f>IF(OR(ISNUMBER(SEARCH("проектиро",E198)), ISNUMBER(SEARCH("разработка",E198)),  ISNUMBER(SEARCH("приобрет",E198)),  ISNUMBER(SEARCH("установк",E198)), ISNUMBER(SEARCH("постав",E198)),  (ISNUMBER(SEARCH("создани",E198)))),1,0)</f>
        <v>0</v>
      </c>
      <c r="H198" s="8">
        <f>IF(OR(ISNUMBER(SEARCH("развит",E198)), ISNUMBER(SEARCH("модифика",E198)), ISNUMBER(SEARCH("интегра",E198)),  ISNUMBER(SEARCH("внедрен",E198)), ISNUMBER(SEARCH("расшир",E198)), ISNUMBER(SEARCH("адаптац",E198)),ISNUMBER(SEARCH("настрой",E198)), ISNUMBER(SEARCH("подключ",E198)),   (ISNUMBER(SEARCH("модерниз",E198)))),1,0)</f>
        <v>1</v>
      </c>
      <c r="I198" s="8">
        <f>IF(OR(ISNUMBER(SEARCH("сопрово",E198)), ISNUMBER(SEARCH("поддержк",E198)), ISNUMBER(SEARCH("эксплуат",E198)), ISNUMBER(SEARCH("обслужи",E198)), ISNUMBER(SEARCH("подготов",E198)), (ISNUMBER(SEARCH("обуче",E198)))),1,0)</f>
        <v>1</v>
      </c>
      <c r="J198" s="9">
        <f>SUM(G198:I198)</f>
        <v>2</v>
      </c>
      <c r="K198" t="s">
        <v>459</v>
      </c>
      <c r="L198" t="s">
        <v>460</v>
      </c>
      <c r="M198" s="30">
        <v>309500</v>
      </c>
      <c r="N198" s="28" t="s">
        <v>264</v>
      </c>
      <c r="O198">
        <v>309500</v>
      </c>
      <c r="P198" s="28" t="s">
        <v>184</v>
      </c>
      <c r="Q198" s="4" t="s">
        <v>536</v>
      </c>
      <c r="R198" t="s">
        <v>537</v>
      </c>
      <c r="S198" t="s">
        <v>538</v>
      </c>
      <c r="T198" t="s">
        <v>539</v>
      </c>
      <c r="U198" t="s">
        <v>540</v>
      </c>
      <c r="V198" t="s">
        <v>541</v>
      </c>
      <c r="W198" s="2">
        <v>1</v>
      </c>
      <c r="X198" s="33">
        <v>309500</v>
      </c>
      <c r="Y198" t="s">
        <v>34</v>
      </c>
      <c r="Z198" t="s">
        <v>500</v>
      </c>
      <c r="AA198" t="s">
        <v>36</v>
      </c>
      <c r="AB198" t="s">
        <v>37</v>
      </c>
      <c r="AC198">
        <v>23</v>
      </c>
    </row>
    <row r="199" spans="1:29" customFormat="1" hidden="1" x14ac:dyDescent="0.25">
      <c r="A199" s="11">
        <v>198</v>
      </c>
      <c r="B199" s="20" t="s">
        <v>647</v>
      </c>
      <c r="C199" s="3">
        <v>3.18200001414E+17</v>
      </c>
      <c r="D199" s="1">
        <v>41929</v>
      </c>
      <c r="E199" t="s">
        <v>459</v>
      </c>
      <c r="F199" s="8">
        <f>IF(OR(ISNUMBER(SEARCH("террит",Q199)), ISNUMBER(SEARCH("ФОМС",E199)), ISNUMBER(SEARCH("ФОМС",Q199)), (ISNUMBER(SEARCH("страх",E199)))),1,0)</f>
        <v>0</v>
      </c>
      <c r="G199" s="8">
        <f>IF(OR(ISNUMBER(SEARCH("проектиро",E199)), ISNUMBER(SEARCH("разработка",E199)),  ISNUMBER(SEARCH("приобрет",E199)),  ISNUMBER(SEARCH("установк",E199)), ISNUMBER(SEARCH("постав",E199)),  (ISNUMBER(SEARCH("создани",E199)))),1,0)</f>
        <v>0</v>
      </c>
      <c r="H199" s="8">
        <f>IF(OR(ISNUMBER(SEARCH("развит",E199)), ISNUMBER(SEARCH("модифика",E199)), ISNUMBER(SEARCH("интегра",E199)),  ISNUMBER(SEARCH("внедрен",E199)), ISNUMBER(SEARCH("расшир",E199)), ISNUMBER(SEARCH("адаптац",E199)),ISNUMBER(SEARCH("настрой",E199)), ISNUMBER(SEARCH("подключ",E199)),   (ISNUMBER(SEARCH("модерниз",E199)))),1,0)</f>
        <v>0</v>
      </c>
      <c r="I199" s="8">
        <f>IF(OR(ISNUMBER(SEARCH("сопрово",E199)), ISNUMBER(SEARCH("поддержк",E199)), ISNUMBER(SEARCH("эксплуат",E199)), ISNUMBER(SEARCH("обслужи",E199)), ISNUMBER(SEARCH("подготов",E199)), (ISNUMBER(SEARCH("обуче",E199)))),1,0)</f>
        <v>0</v>
      </c>
      <c r="J199" s="9">
        <f>SUM(G199:I199)</f>
        <v>0</v>
      </c>
      <c r="K199" t="s">
        <v>459</v>
      </c>
      <c r="L199" t="s">
        <v>25</v>
      </c>
      <c r="M199" s="30">
        <v>492000</v>
      </c>
      <c r="N199" s="28" t="s">
        <v>264</v>
      </c>
      <c r="O199">
        <v>492000</v>
      </c>
      <c r="P199" s="28" t="s">
        <v>27</v>
      </c>
      <c r="Q199" s="4" t="s">
        <v>536</v>
      </c>
      <c r="R199" t="s">
        <v>537</v>
      </c>
      <c r="S199" t="s">
        <v>538</v>
      </c>
      <c r="T199" t="s">
        <v>539</v>
      </c>
      <c r="U199" t="s">
        <v>540</v>
      </c>
      <c r="V199" t="s">
        <v>541</v>
      </c>
      <c r="W199" s="2">
        <v>1</v>
      </c>
      <c r="X199" s="33">
        <v>492000</v>
      </c>
      <c r="Y199" t="s">
        <v>34</v>
      </c>
      <c r="Z199" t="s">
        <v>500</v>
      </c>
      <c r="AA199" t="s">
        <v>36</v>
      </c>
      <c r="AB199" t="s">
        <v>37</v>
      </c>
      <c r="AC199">
        <v>23</v>
      </c>
    </row>
    <row r="200" spans="1:29" customFormat="1" hidden="1" x14ac:dyDescent="0.25">
      <c r="A200" s="11">
        <v>199</v>
      </c>
      <c r="B200" s="20" t="s">
        <v>647</v>
      </c>
      <c r="C200" s="3">
        <v>3.18200001414E+17</v>
      </c>
      <c r="D200" s="1">
        <v>41838</v>
      </c>
      <c r="E200" t="s">
        <v>542</v>
      </c>
      <c r="F200" s="8">
        <f>IF(OR(ISNUMBER(SEARCH("террит",Q200)), ISNUMBER(SEARCH("ФОМС",E200)), ISNUMBER(SEARCH("ФОМС",Q200)), (ISNUMBER(SEARCH("страх",E200)))),1,0)</f>
        <v>0</v>
      </c>
      <c r="G200" s="8">
        <f>IF(OR(ISNUMBER(SEARCH("проектиро",E200)), ISNUMBER(SEARCH("разработка",E200)),  ISNUMBER(SEARCH("приобрет",E200)),  ISNUMBER(SEARCH("установк",E200)), ISNUMBER(SEARCH("постав",E200)),  (ISNUMBER(SEARCH("создани",E200)))),1,0)</f>
        <v>0</v>
      </c>
      <c r="H200" s="8">
        <f>IF(OR(ISNUMBER(SEARCH("развит",E200)), ISNUMBER(SEARCH("модифика",E200)), ISNUMBER(SEARCH("интегра",E200)),  ISNUMBER(SEARCH("внедрен",E200)), ISNUMBER(SEARCH("расшир",E200)), ISNUMBER(SEARCH("адаптац",E200)),ISNUMBER(SEARCH("настрой",E200)), ISNUMBER(SEARCH("подключ",E200)),   (ISNUMBER(SEARCH("модерниз",E200)))),1,0)</f>
        <v>1</v>
      </c>
      <c r="I200" s="8">
        <f>IF(OR(ISNUMBER(SEARCH("сопрово",E200)), ISNUMBER(SEARCH("поддержк",E200)), ISNUMBER(SEARCH("эксплуат",E200)), ISNUMBER(SEARCH("обслужи",E200)), ISNUMBER(SEARCH("подготов",E200)), (ISNUMBER(SEARCH("обуче",E200)))),1,0)</f>
        <v>1</v>
      </c>
      <c r="J200" s="9">
        <f>SUM(G200:I200)</f>
        <v>2</v>
      </c>
      <c r="K200" t="s">
        <v>459</v>
      </c>
      <c r="L200" t="s">
        <v>25</v>
      </c>
      <c r="M200" s="30">
        <v>494666.67</v>
      </c>
      <c r="N200" s="28" t="s">
        <v>264</v>
      </c>
      <c r="O200">
        <v>494666.67</v>
      </c>
      <c r="P200" s="28" t="s">
        <v>27</v>
      </c>
      <c r="Q200" s="4" t="s">
        <v>536</v>
      </c>
      <c r="R200" t="s">
        <v>537</v>
      </c>
      <c r="S200" t="s">
        <v>538</v>
      </c>
      <c r="T200" t="s">
        <v>539</v>
      </c>
      <c r="U200" t="s">
        <v>540</v>
      </c>
      <c r="V200" t="s">
        <v>541</v>
      </c>
      <c r="W200" s="2">
        <v>1</v>
      </c>
      <c r="X200" s="33">
        <v>494666.67</v>
      </c>
      <c r="Y200" t="s">
        <v>34</v>
      </c>
      <c r="Z200" t="s">
        <v>500</v>
      </c>
      <c r="AA200" t="s">
        <v>36</v>
      </c>
      <c r="AB200" t="s">
        <v>37</v>
      </c>
      <c r="AC200">
        <v>23</v>
      </c>
    </row>
    <row r="201" spans="1:29" customFormat="1" hidden="1" x14ac:dyDescent="0.25">
      <c r="A201" s="11">
        <v>200</v>
      </c>
      <c r="B201" s="20" t="s">
        <v>647</v>
      </c>
      <c r="C201" s="3">
        <v>3.18200001414E+17</v>
      </c>
      <c r="D201" s="1">
        <v>41786</v>
      </c>
      <c r="E201" t="s">
        <v>543</v>
      </c>
      <c r="F201" s="8">
        <f>IF(OR(ISNUMBER(SEARCH("террит",Q201)), ISNUMBER(SEARCH("ФОМС",E201)), ISNUMBER(SEARCH("ФОМС",Q201)), (ISNUMBER(SEARCH("страх",E201)))),1,0)</f>
        <v>0</v>
      </c>
      <c r="G201" s="8">
        <f>IF(OR(ISNUMBER(SEARCH("проектиро",E201)), ISNUMBER(SEARCH("разработка",E201)),  ISNUMBER(SEARCH("приобрет",E201)),  ISNUMBER(SEARCH("установк",E201)), ISNUMBER(SEARCH("постав",E201)),  (ISNUMBER(SEARCH("создани",E201)))),1,0)</f>
        <v>0</v>
      </c>
      <c r="H201" s="8">
        <f>IF(OR(ISNUMBER(SEARCH("развит",E201)), ISNUMBER(SEARCH("модифика",E201)), ISNUMBER(SEARCH("интегра",E201)),  ISNUMBER(SEARCH("внедрен",E201)), ISNUMBER(SEARCH("расшир",E201)), ISNUMBER(SEARCH("адаптац",E201)),ISNUMBER(SEARCH("настрой",E201)), ISNUMBER(SEARCH("подключ",E201)),   (ISNUMBER(SEARCH("модерниз",E201)))),1,0)</f>
        <v>1</v>
      </c>
      <c r="I201" s="8">
        <f>IF(OR(ISNUMBER(SEARCH("сопрово",E201)), ISNUMBER(SEARCH("поддержк",E201)), ISNUMBER(SEARCH("эксплуат",E201)), ISNUMBER(SEARCH("обслужи",E201)), ISNUMBER(SEARCH("подготов",E201)), (ISNUMBER(SEARCH("обуче",E201)))),1,0)</f>
        <v>1</v>
      </c>
      <c r="J201" s="9">
        <f>SUM(G201:I201)</f>
        <v>2</v>
      </c>
      <c r="K201" t="s">
        <v>459</v>
      </c>
      <c r="L201" t="s">
        <v>25</v>
      </c>
      <c r="M201" s="30">
        <v>494500</v>
      </c>
      <c r="N201" s="28" t="s">
        <v>264</v>
      </c>
      <c r="O201">
        <v>494500</v>
      </c>
      <c r="P201" s="28" t="s">
        <v>27</v>
      </c>
      <c r="Q201" s="4" t="s">
        <v>536</v>
      </c>
      <c r="R201" t="s">
        <v>537</v>
      </c>
      <c r="S201" t="s">
        <v>538</v>
      </c>
      <c r="T201" t="s">
        <v>539</v>
      </c>
      <c r="U201" t="s">
        <v>540</v>
      </c>
      <c r="V201" t="s">
        <v>541</v>
      </c>
      <c r="W201" s="2">
        <v>1</v>
      </c>
      <c r="X201" s="33">
        <v>494500</v>
      </c>
      <c r="Y201" t="s">
        <v>34</v>
      </c>
      <c r="Z201" t="s">
        <v>500</v>
      </c>
      <c r="AA201" t="s">
        <v>36</v>
      </c>
      <c r="AB201" t="s">
        <v>37</v>
      </c>
      <c r="AC201">
        <v>23</v>
      </c>
    </row>
    <row r="202" spans="1:29" customFormat="1" hidden="1" x14ac:dyDescent="0.25">
      <c r="A202" s="11">
        <v>201</v>
      </c>
      <c r="B202" s="20" t="s">
        <v>647</v>
      </c>
      <c r="C202" s="3">
        <v>3.18200001414E+17</v>
      </c>
      <c r="D202" s="1">
        <v>41744</v>
      </c>
      <c r="E202" t="s">
        <v>544</v>
      </c>
      <c r="F202" s="8">
        <f>IF(OR(ISNUMBER(SEARCH("террит",Q202)), ISNUMBER(SEARCH("ФОМС",E202)), ISNUMBER(SEARCH("ФОМС",Q202)), (ISNUMBER(SEARCH("страх",E202)))),1,0)</f>
        <v>0</v>
      </c>
      <c r="G202" s="8">
        <f>IF(OR(ISNUMBER(SEARCH("проектиро",E202)), ISNUMBER(SEARCH("разработка",E202)),  ISNUMBER(SEARCH("приобрет",E202)),  ISNUMBER(SEARCH("установк",E202)), ISNUMBER(SEARCH("постав",E202)),  (ISNUMBER(SEARCH("создани",E202)))),1,0)</f>
        <v>0</v>
      </c>
      <c r="H202" s="8">
        <f>IF(OR(ISNUMBER(SEARCH("развит",E202)), ISNUMBER(SEARCH("модифика",E202)), ISNUMBER(SEARCH("интегра",E202)),  ISNUMBER(SEARCH("внедрен",E202)), ISNUMBER(SEARCH("расшир",E202)), ISNUMBER(SEARCH("адаптац",E202)),ISNUMBER(SEARCH("настрой",E202)), ISNUMBER(SEARCH("подключ",E202)),   (ISNUMBER(SEARCH("модерниз",E202)))),1,0)</f>
        <v>1</v>
      </c>
      <c r="I202" s="8">
        <f>IF(OR(ISNUMBER(SEARCH("сопрово",E202)), ISNUMBER(SEARCH("поддержк",E202)), ISNUMBER(SEARCH("эксплуат",E202)), ISNUMBER(SEARCH("обслужи",E202)), ISNUMBER(SEARCH("подготов",E202)), (ISNUMBER(SEARCH("обуче",E202)))),1,0)</f>
        <v>1</v>
      </c>
      <c r="J202" s="9">
        <f>SUM(G202:I202)</f>
        <v>2</v>
      </c>
      <c r="K202" t="s">
        <v>453</v>
      </c>
      <c r="L202" t="s">
        <v>25</v>
      </c>
      <c r="M202" s="30">
        <v>494901</v>
      </c>
      <c r="N202" s="28" t="s">
        <v>264</v>
      </c>
      <c r="O202">
        <v>494901</v>
      </c>
      <c r="P202" s="28" t="s">
        <v>27</v>
      </c>
      <c r="Q202" s="4" t="s">
        <v>536</v>
      </c>
      <c r="R202" t="s">
        <v>537</v>
      </c>
      <c r="S202" t="s">
        <v>538</v>
      </c>
      <c r="T202" t="s">
        <v>539</v>
      </c>
      <c r="U202" t="s">
        <v>540</v>
      </c>
      <c r="V202" t="s">
        <v>541</v>
      </c>
      <c r="W202" s="2">
        <v>1</v>
      </c>
      <c r="X202" s="33">
        <v>494901</v>
      </c>
      <c r="Y202" t="s">
        <v>34</v>
      </c>
      <c r="Z202" t="s">
        <v>500</v>
      </c>
      <c r="AA202" t="s">
        <v>36</v>
      </c>
      <c r="AB202" t="s">
        <v>37</v>
      </c>
      <c r="AC202">
        <v>23</v>
      </c>
    </row>
    <row r="203" spans="1:29" customFormat="1" hidden="1" x14ac:dyDescent="0.25">
      <c r="A203" s="11">
        <v>202</v>
      </c>
      <c r="B203" s="20" t="s">
        <v>647</v>
      </c>
      <c r="C203" s="3">
        <v>3.18300541314E+17</v>
      </c>
      <c r="D203" s="1">
        <v>41808</v>
      </c>
      <c r="E203" t="s">
        <v>545</v>
      </c>
      <c r="F203" s="8">
        <f>IF(OR(ISNUMBER(SEARCH("террит",Q203)), ISNUMBER(SEARCH("ФОМС",E203)), ISNUMBER(SEARCH("ФОМС",Q203)), (ISNUMBER(SEARCH("страх",E203)))),1,0)</f>
        <v>1</v>
      </c>
      <c r="G203" s="8">
        <f>IF(OR(ISNUMBER(SEARCH("проектиро",E203)), ISNUMBER(SEARCH("разработка",E203)),  ISNUMBER(SEARCH("приобрет",E203)),  ISNUMBER(SEARCH("установк",E203)), ISNUMBER(SEARCH("постав",E203)),  (ISNUMBER(SEARCH("создани",E203)))),1,0)</f>
        <v>0</v>
      </c>
      <c r="H203" s="8">
        <f>IF(OR(ISNUMBER(SEARCH("развит",E203)), ISNUMBER(SEARCH("модифика",E203)), ISNUMBER(SEARCH("интегра",E203)),  ISNUMBER(SEARCH("внедрен",E203)), ISNUMBER(SEARCH("расшир",E203)), ISNUMBER(SEARCH("адаптац",E203)),ISNUMBER(SEARCH("настрой",E203)), ISNUMBER(SEARCH("подключ",E203)),   (ISNUMBER(SEARCH("модерниз",E203)))),1,0)</f>
        <v>0</v>
      </c>
      <c r="I203" s="8">
        <f>IF(OR(ISNUMBER(SEARCH("сопрово",E203)), ISNUMBER(SEARCH("поддержк",E203)), ISNUMBER(SEARCH("эксплуат",E203)), ISNUMBER(SEARCH("обслужи",E203)), ISNUMBER(SEARCH("подготов",E203)), (ISNUMBER(SEARCH("обуче",E203)))),1,0)</f>
        <v>1</v>
      </c>
      <c r="J203" s="9">
        <f>SUM(G203:I203)</f>
        <v>1</v>
      </c>
      <c r="K203" t="s">
        <v>472</v>
      </c>
      <c r="L203" t="s">
        <v>25</v>
      </c>
      <c r="M203" s="30">
        <v>35000</v>
      </c>
      <c r="N203" s="28" t="s">
        <v>546</v>
      </c>
      <c r="O203">
        <v>105000</v>
      </c>
      <c r="P203" s="28" t="s">
        <v>547</v>
      </c>
      <c r="Q203" s="39" t="s">
        <v>548</v>
      </c>
      <c r="R203" t="s">
        <v>549</v>
      </c>
      <c r="S203" t="s">
        <v>550</v>
      </c>
      <c r="T203" t="s">
        <v>539</v>
      </c>
      <c r="U203" t="s">
        <v>540</v>
      </c>
      <c r="V203" t="s">
        <v>541</v>
      </c>
      <c r="W203" s="2">
        <v>1</v>
      </c>
      <c r="X203" s="44">
        <v>245000</v>
      </c>
      <c r="Y203" t="s">
        <v>34</v>
      </c>
      <c r="Z203" t="s">
        <v>500</v>
      </c>
      <c r="AA203" t="s">
        <v>36</v>
      </c>
      <c r="AB203" t="s">
        <v>37</v>
      </c>
      <c r="AC203" s="45">
        <v>23</v>
      </c>
    </row>
    <row r="204" spans="1:29" customFormat="1" hidden="1" x14ac:dyDescent="0.25">
      <c r="A204" s="11">
        <v>203</v>
      </c>
      <c r="B204" s="20" t="s">
        <v>647</v>
      </c>
      <c r="C204" s="3">
        <v>3.21100027014E+17</v>
      </c>
      <c r="D204" s="1">
        <v>41904</v>
      </c>
      <c r="E204" t="s">
        <v>551</v>
      </c>
      <c r="F204" s="8">
        <f>IF(OR(ISNUMBER(SEARCH("террит",Q204)), ISNUMBER(SEARCH("ФОМС",E204)), ISNUMBER(SEARCH("ФОМС",Q204)), (ISNUMBER(SEARCH("страх",E204)))),1,0)</f>
        <v>0</v>
      </c>
      <c r="G204" s="8">
        <f>IF(OR(ISNUMBER(SEARCH("проектиро",E204)), ISNUMBER(SEARCH("разработка",E204)),  ISNUMBER(SEARCH("приобрет",E204)),  ISNUMBER(SEARCH("установк",E204)), ISNUMBER(SEARCH("постав",E204)),  (ISNUMBER(SEARCH("создани",E204)))),1,0)</f>
        <v>0</v>
      </c>
      <c r="H204" s="8">
        <f>IF(OR(ISNUMBER(SEARCH("развит",E204)), ISNUMBER(SEARCH("модифика",E204)), ISNUMBER(SEARCH("интегра",E204)),  ISNUMBER(SEARCH("внедрен",E204)), ISNUMBER(SEARCH("расшир",E204)), ISNUMBER(SEARCH("адаптац",E204)),ISNUMBER(SEARCH("настрой",E204)), ISNUMBER(SEARCH("подключ",E204)),   (ISNUMBER(SEARCH("модерниз",E204)))),1,0)</f>
        <v>0</v>
      </c>
      <c r="I204" s="8">
        <f>IF(OR(ISNUMBER(SEARCH("сопрово",E204)), ISNUMBER(SEARCH("поддержк",E204)), ISNUMBER(SEARCH("эксплуат",E204)), ISNUMBER(SEARCH("обслужи",E204)), ISNUMBER(SEARCH("подготов",E204)), (ISNUMBER(SEARCH("обуче",E204)))),1,0)</f>
        <v>0</v>
      </c>
      <c r="J204" s="9">
        <f>SUM(G204:I204)</f>
        <v>0</v>
      </c>
      <c r="K204" t="s">
        <v>453</v>
      </c>
      <c r="L204" t="s">
        <v>25</v>
      </c>
      <c r="M204" s="30">
        <v>40000</v>
      </c>
      <c r="N204" s="28" t="s">
        <v>329</v>
      </c>
      <c r="O204">
        <v>40000</v>
      </c>
      <c r="P204" s="28" t="s">
        <v>27</v>
      </c>
      <c r="Q204" s="4" t="s">
        <v>552</v>
      </c>
      <c r="R204" t="s">
        <v>553</v>
      </c>
      <c r="S204" t="s">
        <v>554</v>
      </c>
      <c r="T204" t="s">
        <v>555</v>
      </c>
      <c r="U204" t="s">
        <v>540</v>
      </c>
      <c r="V204" t="s">
        <v>541</v>
      </c>
      <c r="W204" s="2">
        <v>1</v>
      </c>
      <c r="X204" s="33">
        <v>120000</v>
      </c>
      <c r="Y204" t="s">
        <v>34</v>
      </c>
      <c r="Z204" t="s">
        <v>520</v>
      </c>
      <c r="AA204" t="s">
        <v>36</v>
      </c>
      <c r="AB204" t="s">
        <v>37</v>
      </c>
      <c r="AC204">
        <v>26</v>
      </c>
    </row>
    <row r="205" spans="1:29" customFormat="1" hidden="1" x14ac:dyDescent="0.25">
      <c r="A205" s="11">
        <v>204</v>
      </c>
      <c r="B205" s="20" t="s">
        <v>647</v>
      </c>
      <c r="C205" s="3">
        <v>1.2365023900169999E+18</v>
      </c>
      <c r="D205" s="1">
        <v>42912</v>
      </c>
      <c r="E205" t="s">
        <v>556</v>
      </c>
      <c r="F205" s="8">
        <f>IF(OR(ISNUMBER(SEARCH("террит",Q205)), ISNUMBER(SEARCH("ФОМС",E205)), ISNUMBER(SEARCH("ФОМС",Q205)), (ISNUMBER(SEARCH("страх",E205)))),1,0)</f>
        <v>0</v>
      </c>
      <c r="G205" s="8">
        <f>IF(OR(ISNUMBER(SEARCH("проектиро",E205)), ISNUMBER(SEARCH("разработка",E205)),  ISNUMBER(SEARCH("приобрет",E205)),  ISNUMBER(SEARCH("установк",E205)), ISNUMBER(SEARCH("постав",E205)),  (ISNUMBER(SEARCH("создани",E205)))),1,0)</f>
        <v>1</v>
      </c>
      <c r="H205" s="8">
        <f>IF(OR(ISNUMBER(SEARCH("развит",E205)), ISNUMBER(SEARCH("модифика",E205)), ISNUMBER(SEARCH("интегра",E205)),  ISNUMBER(SEARCH("внедрен",E205)), ISNUMBER(SEARCH("расшир",E205)), ISNUMBER(SEARCH("адаптац",E205)),ISNUMBER(SEARCH("настрой",E205)), ISNUMBER(SEARCH("подключ",E205)),   (ISNUMBER(SEARCH("модерниз",E205)))),1,0)</f>
        <v>1</v>
      </c>
      <c r="I205" s="8">
        <f>IF(OR(ISNUMBER(SEARCH("сопрово",E205)), ISNUMBER(SEARCH("поддержк",E205)), ISNUMBER(SEARCH("эксплуат",E205)), ISNUMBER(SEARCH("обслужи",E205)), ISNUMBER(SEARCH("подготов",E205)), (ISNUMBER(SEARCH("обуче",E205)))),1,0)</f>
        <v>0</v>
      </c>
      <c r="J205" s="9">
        <f>SUM(G205:I205)</f>
        <v>2</v>
      </c>
      <c r="K205" t="s">
        <v>64</v>
      </c>
      <c r="L205" t="s">
        <v>65</v>
      </c>
      <c r="M205" s="30">
        <v>25000</v>
      </c>
      <c r="N205" s="28" t="s">
        <v>329</v>
      </c>
      <c r="O205">
        <v>50000</v>
      </c>
      <c r="P205" s="28" t="s">
        <v>252</v>
      </c>
      <c r="Q205" s="4" t="s">
        <v>557</v>
      </c>
      <c r="R205" t="s">
        <v>558</v>
      </c>
      <c r="S205" t="s">
        <v>559</v>
      </c>
      <c r="T205" t="s">
        <v>560</v>
      </c>
      <c r="U205" t="s">
        <v>540</v>
      </c>
      <c r="V205" t="s">
        <v>541</v>
      </c>
      <c r="W205" s="2">
        <v>1</v>
      </c>
      <c r="X205" s="33">
        <v>50000</v>
      </c>
      <c r="Y205" t="s">
        <v>34</v>
      </c>
      <c r="Z205" t="s">
        <v>500</v>
      </c>
      <c r="AA205" t="s">
        <v>36</v>
      </c>
      <c r="AB205" t="s">
        <v>37</v>
      </c>
      <c r="AC205">
        <v>23</v>
      </c>
    </row>
    <row r="206" spans="1:29" customFormat="1" hidden="1" x14ac:dyDescent="0.25">
      <c r="A206" s="11">
        <v>205</v>
      </c>
      <c r="B206" s="20" t="s">
        <v>647</v>
      </c>
      <c r="C206" s="3">
        <v>1.2365023900179999E+18</v>
      </c>
      <c r="D206" s="1">
        <v>43336</v>
      </c>
      <c r="E206" t="s">
        <v>561</v>
      </c>
      <c r="F206" s="8">
        <f>IF(OR(ISNUMBER(SEARCH("террит",Q206)), ISNUMBER(SEARCH("ФОМС",E206)), ISNUMBER(SEARCH("ФОМС",Q206)), (ISNUMBER(SEARCH("страх",E206)))),1,0)</f>
        <v>0</v>
      </c>
      <c r="G206" s="8">
        <f>IF(OR(ISNUMBER(SEARCH("проектиро",E206)), ISNUMBER(SEARCH("разработка",E206)),  ISNUMBER(SEARCH("приобрет",E206)),  ISNUMBER(SEARCH("установк",E206)), ISNUMBER(SEARCH("постав",E206)),  (ISNUMBER(SEARCH("создани",E206)))),1,0)</f>
        <v>1</v>
      </c>
      <c r="H206" s="8">
        <f>IF(OR(ISNUMBER(SEARCH("развит",E206)), ISNUMBER(SEARCH("модифика",E206)), ISNUMBER(SEARCH("интегра",E206)),  ISNUMBER(SEARCH("внедрен",E206)), ISNUMBER(SEARCH("расшир",E206)), ISNUMBER(SEARCH("адаптац",E206)),ISNUMBER(SEARCH("настрой",E206)), ISNUMBER(SEARCH("подключ",E206)),   (ISNUMBER(SEARCH("модерниз",E206)))),1,0)</f>
        <v>1</v>
      </c>
      <c r="I206" s="8">
        <f>IF(OR(ISNUMBER(SEARCH("сопрово",E206)), ISNUMBER(SEARCH("поддержк",E206)), ISNUMBER(SEARCH("эксплуат",E206)), ISNUMBER(SEARCH("обслужи",E206)), ISNUMBER(SEARCH("подготов",E206)), (ISNUMBER(SEARCH("обуче",E206)))),1,0)</f>
        <v>0</v>
      </c>
      <c r="J206" s="9">
        <f>SUM(G206:I206)</f>
        <v>2</v>
      </c>
      <c r="K206" t="s">
        <v>64</v>
      </c>
      <c r="L206" t="s">
        <v>65</v>
      </c>
      <c r="M206" s="30">
        <v>35000</v>
      </c>
      <c r="N206" s="28" t="s">
        <v>26</v>
      </c>
      <c r="O206">
        <v>35000</v>
      </c>
      <c r="P206" s="28" t="s">
        <v>184</v>
      </c>
      <c r="Q206" s="4" t="s">
        <v>557</v>
      </c>
      <c r="R206" t="s">
        <v>558</v>
      </c>
      <c r="S206" t="s">
        <v>559</v>
      </c>
      <c r="T206" t="s">
        <v>560</v>
      </c>
      <c r="U206" t="s">
        <v>540</v>
      </c>
      <c r="V206" t="s">
        <v>541</v>
      </c>
      <c r="W206" s="2">
        <v>1</v>
      </c>
      <c r="X206" s="33">
        <v>99966.67</v>
      </c>
      <c r="Y206" t="s">
        <v>34</v>
      </c>
      <c r="Z206" t="s">
        <v>500</v>
      </c>
      <c r="AA206" t="s">
        <v>36</v>
      </c>
      <c r="AB206" t="s">
        <v>37</v>
      </c>
      <c r="AC206">
        <v>23</v>
      </c>
    </row>
    <row r="207" spans="1:29" customFormat="1" hidden="1" x14ac:dyDescent="0.25">
      <c r="A207" s="11">
        <v>206</v>
      </c>
      <c r="B207" s="20" t="s">
        <v>647</v>
      </c>
      <c r="C207" s="3">
        <v>1.2365023900190001E+18</v>
      </c>
      <c r="D207" s="1">
        <v>43696</v>
      </c>
      <c r="E207" t="s">
        <v>561</v>
      </c>
      <c r="F207" s="8">
        <f>IF(OR(ISNUMBER(SEARCH("террит",Q207)), ISNUMBER(SEARCH("ФОМС",E207)), ISNUMBER(SEARCH("ФОМС",Q207)), (ISNUMBER(SEARCH("страх",E207)))),1,0)</f>
        <v>0</v>
      </c>
      <c r="G207" s="8">
        <f>IF(OR(ISNUMBER(SEARCH("проектиро",E207)), ISNUMBER(SEARCH("разработка",E207)),  ISNUMBER(SEARCH("приобрет",E207)),  ISNUMBER(SEARCH("установк",E207)), ISNUMBER(SEARCH("постав",E207)),  (ISNUMBER(SEARCH("создани",E207)))),1,0)</f>
        <v>1</v>
      </c>
      <c r="H207" s="8">
        <f>IF(OR(ISNUMBER(SEARCH("развит",E207)), ISNUMBER(SEARCH("модифика",E207)), ISNUMBER(SEARCH("интегра",E207)),  ISNUMBER(SEARCH("внедрен",E207)), ISNUMBER(SEARCH("расшир",E207)), ISNUMBER(SEARCH("адаптац",E207)),ISNUMBER(SEARCH("настрой",E207)), ISNUMBER(SEARCH("подключ",E207)),   (ISNUMBER(SEARCH("модерниз",E207)))),1,0)</f>
        <v>1</v>
      </c>
      <c r="I207" s="8">
        <f>IF(OR(ISNUMBER(SEARCH("сопрово",E207)), ISNUMBER(SEARCH("поддержк",E207)), ISNUMBER(SEARCH("эксплуат",E207)), ISNUMBER(SEARCH("обслужи",E207)), ISNUMBER(SEARCH("подготов",E207)), (ISNUMBER(SEARCH("обуче",E207)))),1,0)</f>
        <v>0</v>
      </c>
      <c r="J207" s="9">
        <f>SUM(G207:I207)</f>
        <v>2</v>
      </c>
      <c r="K207" t="s">
        <v>64</v>
      </c>
      <c r="L207" t="s">
        <v>65</v>
      </c>
      <c r="M207" s="30">
        <v>44700</v>
      </c>
      <c r="N207" s="28" t="s">
        <v>39</v>
      </c>
      <c r="O207">
        <v>44700</v>
      </c>
      <c r="P207" s="28" t="s">
        <v>27</v>
      </c>
      <c r="Q207" s="4" t="s">
        <v>557</v>
      </c>
      <c r="R207" t="s">
        <v>558</v>
      </c>
      <c r="S207" t="s">
        <v>559</v>
      </c>
      <c r="T207" t="s">
        <v>560</v>
      </c>
      <c r="U207" t="s">
        <v>540</v>
      </c>
      <c r="V207" t="s">
        <v>538</v>
      </c>
      <c r="W207" s="2">
        <v>1</v>
      </c>
      <c r="X207" s="33">
        <v>44700</v>
      </c>
      <c r="Y207" t="s">
        <v>34</v>
      </c>
      <c r="Z207" t="s">
        <v>500</v>
      </c>
      <c r="AA207" t="s">
        <v>36</v>
      </c>
      <c r="AB207" t="s">
        <v>37</v>
      </c>
      <c r="AC207">
        <v>23</v>
      </c>
    </row>
    <row r="208" spans="1:29" customFormat="1" hidden="1" x14ac:dyDescent="0.25">
      <c r="A208" s="11">
        <v>207</v>
      </c>
      <c r="B208" s="20" t="s">
        <v>647</v>
      </c>
      <c r="C208" s="3">
        <v>1.2365023900190001E+18</v>
      </c>
      <c r="D208" s="1">
        <v>43665</v>
      </c>
      <c r="E208" t="s">
        <v>561</v>
      </c>
      <c r="F208" s="8">
        <f>IF(OR(ISNUMBER(SEARCH("террит",Q208)), ISNUMBER(SEARCH("ФОМС",E208)), ISNUMBER(SEARCH("ФОМС",Q208)), (ISNUMBER(SEARCH("страх",E208)))),1,0)</f>
        <v>0</v>
      </c>
      <c r="G208" s="8">
        <f>IF(OR(ISNUMBER(SEARCH("проектиро",E208)), ISNUMBER(SEARCH("разработка",E208)),  ISNUMBER(SEARCH("приобрет",E208)),  ISNUMBER(SEARCH("установк",E208)), ISNUMBER(SEARCH("постав",E208)),  (ISNUMBER(SEARCH("создани",E208)))),1,0)</f>
        <v>1</v>
      </c>
      <c r="H208" s="8">
        <f>IF(OR(ISNUMBER(SEARCH("развит",E208)), ISNUMBER(SEARCH("модифика",E208)), ISNUMBER(SEARCH("интегра",E208)),  ISNUMBER(SEARCH("внедрен",E208)), ISNUMBER(SEARCH("расшир",E208)), ISNUMBER(SEARCH("адаптац",E208)),ISNUMBER(SEARCH("настрой",E208)), ISNUMBER(SEARCH("подключ",E208)),   (ISNUMBER(SEARCH("модерниз",E208)))),1,0)</f>
        <v>1</v>
      </c>
      <c r="I208" s="8">
        <f>IF(OR(ISNUMBER(SEARCH("сопрово",E208)), ISNUMBER(SEARCH("поддержк",E208)), ISNUMBER(SEARCH("эксплуат",E208)), ISNUMBER(SEARCH("обслужи",E208)), ISNUMBER(SEARCH("подготов",E208)), (ISNUMBER(SEARCH("обуче",E208)))),1,0)</f>
        <v>0</v>
      </c>
      <c r="J208" s="9">
        <f>SUM(G208:I208)</f>
        <v>2</v>
      </c>
      <c r="K208" t="s">
        <v>64</v>
      </c>
      <c r="L208" t="s">
        <v>65</v>
      </c>
      <c r="M208" s="30">
        <v>30000</v>
      </c>
      <c r="N208" s="28" t="s">
        <v>39</v>
      </c>
      <c r="O208">
        <v>30000</v>
      </c>
      <c r="P208" s="28" t="s">
        <v>27</v>
      </c>
      <c r="Q208" s="4" t="s">
        <v>557</v>
      </c>
      <c r="R208" t="s">
        <v>558</v>
      </c>
      <c r="S208" t="s">
        <v>559</v>
      </c>
      <c r="T208" t="s">
        <v>560</v>
      </c>
      <c r="U208" t="s">
        <v>540</v>
      </c>
      <c r="V208" t="s">
        <v>538</v>
      </c>
      <c r="W208" s="2">
        <v>1</v>
      </c>
      <c r="X208" s="33">
        <v>30000</v>
      </c>
      <c r="Y208" t="s">
        <v>34</v>
      </c>
      <c r="Z208" t="s">
        <v>500</v>
      </c>
      <c r="AA208" t="s">
        <v>36</v>
      </c>
      <c r="AB208" t="s">
        <v>37</v>
      </c>
      <c r="AC208">
        <v>23</v>
      </c>
    </row>
    <row r="209" spans="1:29" customFormat="1" hidden="1" x14ac:dyDescent="0.25">
      <c r="A209" s="11">
        <v>208</v>
      </c>
      <c r="B209" s="20" t="s">
        <v>647</v>
      </c>
      <c r="C209" s="3">
        <v>1.6143047417150001E+18</v>
      </c>
      <c r="D209" s="1">
        <v>42212</v>
      </c>
      <c r="E209" t="s">
        <v>562</v>
      </c>
      <c r="F209" s="8">
        <f>IF(OR(ISNUMBER(SEARCH("террит",Q209)), ISNUMBER(SEARCH("ФОМС",E209)), ISNUMBER(SEARCH("ФОМС",Q209)), (ISNUMBER(SEARCH("страх",E209)))),1,0)</f>
        <v>0</v>
      </c>
      <c r="G209" s="8">
        <f>IF(OR(ISNUMBER(SEARCH("проектиро",E209)), ISNUMBER(SEARCH("разработка",E209)),  ISNUMBER(SEARCH("приобрет",E209)),  ISNUMBER(SEARCH("установк",E209)), ISNUMBER(SEARCH("постав",E209)),  (ISNUMBER(SEARCH("создани",E209)))),1,0)</f>
        <v>0</v>
      </c>
      <c r="H209" s="8">
        <f>IF(OR(ISNUMBER(SEARCH("развит",E209)), ISNUMBER(SEARCH("модифика",E209)), ISNUMBER(SEARCH("интегра",E209)),  ISNUMBER(SEARCH("внедрен",E209)), ISNUMBER(SEARCH("расшир",E209)), ISNUMBER(SEARCH("адаптац",E209)),ISNUMBER(SEARCH("настрой",E209)), ISNUMBER(SEARCH("подключ",E209)),   (ISNUMBER(SEARCH("модерниз",E209)))),1,0)</f>
        <v>0</v>
      </c>
      <c r="I209" s="8">
        <f>IF(OR(ISNUMBER(SEARCH("сопрово",E209)), ISNUMBER(SEARCH("поддержк",E209)), ISNUMBER(SEARCH("эксплуат",E209)), ISNUMBER(SEARCH("обслужи",E209)), ISNUMBER(SEARCH("подготов",E209)), (ISNUMBER(SEARCH("обуче",E209)))),1,0)</f>
        <v>0</v>
      </c>
      <c r="J209" s="9">
        <f>SUM(G209:I209)</f>
        <v>0</v>
      </c>
      <c r="K209" t="s">
        <v>453</v>
      </c>
      <c r="L209" t="s">
        <v>454</v>
      </c>
      <c r="M209" s="30">
        <v>40000</v>
      </c>
      <c r="N209" s="28" t="s">
        <v>546</v>
      </c>
      <c r="O209">
        <v>80000</v>
      </c>
      <c r="P209" s="28" t="s">
        <v>252</v>
      </c>
      <c r="Q209" s="4" t="s">
        <v>563</v>
      </c>
      <c r="R209" t="s">
        <v>564</v>
      </c>
      <c r="S209" t="s">
        <v>565</v>
      </c>
      <c r="T209" t="s">
        <v>560</v>
      </c>
      <c r="U209" t="s">
        <v>540</v>
      </c>
      <c r="V209" t="s">
        <v>541</v>
      </c>
      <c r="W209" s="2">
        <v>1</v>
      </c>
      <c r="X209" s="33">
        <v>330000</v>
      </c>
      <c r="Y209" t="s">
        <v>34</v>
      </c>
      <c r="Z209" t="s">
        <v>500</v>
      </c>
      <c r="AA209" t="s">
        <v>36</v>
      </c>
      <c r="AB209" t="s">
        <v>37</v>
      </c>
      <c r="AC209">
        <v>23</v>
      </c>
    </row>
    <row r="210" spans="1:29" customFormat="1" hidden="1" x14ac:dyDescent="0.25">
      <c r="A210" s="11">
        <v>209</v>
      </c>
      <c r="B210" s="20" t="s">
        <v>647</v>
      </c>
      <c r="C210" s="3">
        <v>1.614304741716E+18</v>
      </c>
      <c r="D210" s="1">
        <v>42727</v>
      </c>
      <c r="E210" t="s">
        <v>566</v>
      </c>
      <c r="F210" s="8">
        <f>IF(OR(ISNUMBER(SEARCH("террит",Q210)), ISNUMBER(SEARCH("ФОМС",E210)), ISNUMBER(SEARCH("ФОМС",Q210)), (ISNUMBER(SEARCH("страх",E210)))),1,0)</f>
        <v>0</v>
      </c>
      <c r="G210" s="8">
        <f>IF(OR(ISNUMBER(SEARCH("проектиро",E210)), ISNUMBER(SEARCH("разработка",E210)),  ISNUMBER(SEARCH("приобрет",E210)),  ISNUMBER(SEARCH("установк",E210)), ISNUMBER(SEARCH("постав",E210)),  (ISNUMBER(SEARCH("создани",E210)))),1,0)</f>
        <v>0</v>
      </c>
      <c r="H210" s="8">
        <f>IF(OR(ISNUMBER(SEARCH("развит",E210)), ISNUMBER(SEARCH("модифика",E210)), ISNUMBER(SEARCH("интегра",E210)),  ISNUMBER(SEARCH("внедрен",E210)), ISNUMBER(SEARCH("расшир",E210)), ISNUMBER(SEARCH("адаптац",E210)),ISNUMBER(SEARCH("настрой",E210)), ISNUMBER(SEARCH("подключ",E210)),   (ISNUMBER(SEARCH("модерниз",E210)))),1,0)</f>
        <v>0</v>
      </c>
      <c r="I210" s="8">
        <f>IF(OR(ISNUMBER(SEARCH("сопрово",E210)), ISNUMBER(SEARCH("поддержк",E210)), ISNUMBER(SEARCH("эксплуат",E210)), ISNUMBER(SEARCH("обслужи",E210)), ISNUMBER(SEARCH("подготов",E210)), (ISNUMBER(SEARCH("обуче",E210)))),1,0)</f>
        <v>0</v>
      </c>
      <c r="J210" s="9">
        <f>SUM(G210:I210)</f>
        <v>0</v>
      </c>
      <c r="K210" t="s">
        <v>1231</v>
      </c>
      <c r="L210" t="s">
        <v>65</v>
      </c>
      <c r="M210" s="30">
        <v>803333.38</v>
      </c>
      <c r="N210" s="28" t="s">
        <v>264</v>
      </c>
      <c r="O210">
        <v>803333.38</v>
      </c>
      <c r="P210" s="28" t="s">
        <v>184</v>
      </c>
      <c r="Q210" s="4" t="s">
        <v>563</v>
      </c>
      <c r="R210" t="s">
        <v>564</v>
      </c>
      <c r="S210" t="s">
        <v>565</v>
      </c>
      <c r="T210" t="s">
        <v>560</v>
      </c>
      <c r="U210" t="s">
        <v>540</v>
      </c>
      <c r="V210" t="s">
        <v>541</v>
      </c>
      <c r="W210" s="2">
        <v>1</v>
      </c>
      <c r="X210" s="33">
        <v>803333.38</v>
      </c>
      <c r="Y210" t="s">
        <v>34</v>
      </c>
      <c r="Z210" t="s">
        <v>500</v>
      </c>
      <c r="AA210" t="s">
        <v>36</v>
      </c>
      <c r="AB210" t="s">
        <v>37</v>
      </c>
      <c r="AC210">
        <v>23</v>
      </c>
    </row>
    <row r="211" spans="1:29" customFormat="1" hidden="1" x14ac:dyDescent="0.25">
      <c r="A211" s="11">
        <v>210</v>
      </c>
      <c r="B211" s="20" t="s">
        <v>647</v>
      </c>
      <c r="C211" s="3">
        <v>1.7704040281169999E+18</v>
      </c>
      <c r="D211" s="1">
        <v>42758</v>
      </c>
      <c r="E211" t="s">
        <v>2563</v>
      </c>
      <c r="F211" s="8">
        <f>IF(OR(ISNUMBER(SEARCH("террит",Q211)), ISNUMBER(SEARCH("ФОМС",E211)), ISNUMBER(SEARCH("ФОМС",Q211)), (ISNUMBER(SEARCH("страх",E211)))),1,0)</f>
        <v>0</v>
      </c>
      <c r="G211" s="8">
        <f>IF(OR(ISNUMBER(SEARCH("проектиро",E211)), ISNUMBER(SEARCH("разработка",E211)),  ISNUMBER(SEARCH("приобрет",E211)),  ISNUMBER(SEARCH("установк",E211)), ISNUMBER(SEARCH("постав",E211)),  (ISNUMBER(SEARCH("создани",E211)))),1,0)</f>
        <v>0</v>
      </c>
      <c r="H211" s="8">
        <f>IF(OR(ISNUMBER(SEARCH("развит",E211)), ISNUMBER(SEARCH("модифика",E211)), ISNUMBER(SEARCH("интегра",E211)),  ISNUMBER(SEARCH("внедрен",E211)), ISNUMBER(SEARCH("расшир",E211)), ISNUMBER(SEARCH("адаптац",E211)),ISNUMBER(SEARCH("настрой",E211)), ISNUMBER(SEARCH("подключ",E211)),   (ISNUMBER(SEARCH("модерниз",E211)))),1,0)</f>
        <v>0</v>
      </c>
      <c r="I211" s="8">
        <f>IF(OR(ISNUMBER(SEARCH("сопрово",E211)), ISNUMBER(SEARCH("поддержк",E211)), ISNUMBER(SEARCH("эксплуат",E211)), ISNUMBER(SEARCH("обслужи",E211)), ISNUMBER(SEARCH("подготов",E211)), (ISNUMBER(SEARCH("обуче",E211)))),1,0)</f>
        <v>0</v>
      </c>
      <c r="J211" s="9">
        <f>SUM(G211:I211)</f>
        <v>0</v>
      </c>
      <c r="K211" t="s">
        <v>1232</v>
      </c>
      <c r="L211" t="s">
        <v>320</v>
      </c>
      <c r="M211" s="30">
        <v>30000</v>
      </c>
      <c r="N211" s="28" t="s">
        <v>329</v>
      </c>
      <c r="O211">
        <v>30000</v>
      </c>
      <c r="P211" s="28" t="s">
        <v>184</v>
      </c>
      <c r="Q211" s="4" t="s">
        <v>567</v>
      </c>
      <c r="R211" t="s">
        <v>568</v>
      </c>
      <c r="S211" t="s">
        <v>569</v>
      </c>
      <c r="T211" t="s">
        <v>560</v>
      </c>
      <c r="U211" t="s">
        <v>540</v>
      </c>
      <c r="V211" t="s">
        <v>541</v>
      </c>
      <c r="W211" s="2">
        <v>1</v>
      </c>
      <c r="X211" s="33">
        <v>95000</v>
      </c>
      <c r="Y211" t="s">
        <v>34</v>
      </c>
      <c r="Z211" t="s">
        <v>505</v>
      </c>
      <c r="AA211" t="s">
        <v>36</v>
      </c>
      <c r="AB211" t="s">
        <v>37</v>
      </c>
      <c r="AC211">
        <v>77</v>
      </c>
    </row>
    <row r="212" spans="1:29" customFormat="1" hidden="1" x14ac:dyDescent="0.25">
      <c r="A212" s="11">
        <v>211</v>
      </c>
      <c r="B212" s="20" t="s">
        <v>647</v>
      </c>
      <c r="C212" s="3">
        <v>2.2302048884169999E+18</v>
      </c>
      <c r="D212" s="1">
        <v>43052</v>
      </c>
      <c r="E212" t="s">
        <v>570</v>
      </c>
      <c r="F212" s="8">
        <f>IF(OR(ISNUMBER(SEARCH("террит",Q212)), ISNUMBER(SEARCH("ФОМС",E212)), ISNUMBER(SEARCH("ФОМС",Q212)), (ISNUMBER(SEARCH("страх",E212)))),1,0)</f>
        <v>0</v>
      </c>
      <c r="G212" s="8">
        <f>IF(OR(ISNUMBER(SEARCH("проектиро",E212)), ISNUMBER(SEARCH("разработка",E212)),  ISNUMBER(SEARCH("приобрет",E212)),  ISNUMBER(SEARCH("установк",E212)), ISNUMBER(SEARCH("постав",E212)),  (ISNUMBER(SEARCH("создани",E212)))),1,0)</f>
        <v>1</v>
      </c>
      <c r="H212" s="8">
        <f>IF(OR(ISNUMBER(SEARCH("развит",E212)), ISNUMBER(SEARCH("модифика",E212)), ISNUMBER(SEARCH("интегра",E212)),  ISNUMBER(SEARCH("внедрен",E212)), ISNUMBER(SEARCH("расшир",E212)), ISNUMBER(SEARCH("адаптац",E212)),ISNUMBER(SEARCH("настрой",E212)), ISNUMBER(SEARCH("подключ",E212)),   (ISNUMBER(SEARCH("модерниз",E212)))),1,0)</f>
        <v>0</v>
      </c>
      <c r="I212" s="8">
        <f>IF(OR(ISNUMBER(SEARCH("сопрово",E212)), ISNUMBER(SEARCH("поддержк",E212)), ISNUMBER(SEARCH("эксплуат",E212)), ISNUMBER(SEARCH("обслужи",E212)), ISNUMBER(SEARCH("подготов",E212)), (ISNUMBER(SEARCH("обуче",E212)))),1,0)</f>
        <v>0</v>
      </c>
      <c r="J212" s="9">
        <f>SUM(G212:I212)</f>
        <v>1</v>
      </c>
      <c r="K212" t="s">
        <v>1233</v>
      </c>
      <c r="L212" t="s">
        <v>572</v>
      </c>
      <c r="M212" s="30">
        <v>411000</v>
      </c>
      <c r="N212" s="28" t="s">
        <v>264</v>
      </c>
      <c r="O212">
        <v>411000</v>
      </c>
      <c r="P212" s="28" t="s">
        <v>184</v>
      </c>
      <c r="Q212" s="4" t="s">
        <v>573</v>
      </c>
      <c r="R212" t="s">
        <v>574</v>
      </c>
      <c r="S212" t="s">
        <v>575</v>
      </c>
      <c r="T212" t="s">
        <v>539</v>
      </c>
      <c r="U212" t="s">
        <v>540</v>
      </c>
      <c r="V212" t="s">
        <v>541</v>
      </c>
      <c r="W212" s="2">
        <v>1</v>
      </c>
      <c r="X212" s="33">
        <v>411000</v>
      </c>
      <c r="Y212" t="s">
        <v>34</v>
      </c>
      <c r="Z212" t="s">
        <v>500</v>
      </c>
      <c r="AA212" t="s">
        <v>36</v>
      </c>
      <c r="AB212" t="s">
        <v>37</v>
      </c>
      <c r="AC212">
        <v>23</v>
      </c>
    </row>
    <row r="213" spans="1:29" customFormat="1" hidden="1" x14ac:dyDescent="0.25">
      <c r="A213" s="11">
        <v>212</v>
      </c>
      <c r="B213" s="20" t="s">
        <v>647</v>
      </c>
      <c r="C213" s="3">
        <v>2.2304017627180001E+18</v>
      </c>
      <c r="D213" s="1">
        <v>43208</v>
      </c>
      <c r="E213" t="s">
        <v>576</v>
      </c>
      <c r="F213" s="8">
        <f>IF(OR(ISNUMBER(SEARCH("террит",Q213)), ISNUMBER(SEARCH("ФОМС",E213)), ISNUMBER(SEARCH("ФОМС",Q213)), (ISNUMBER(SEARCH("страх",E213)))),1,0)</f>
        <v>0</v>
      </c>
      <c r="G213" s="8">
        <f>IF(OR(ISNUMBER(SEARCH("проектиро",E213)), ISNUMBER(SEARCH("разработка",E213)),  ISNUMBER(SEARCH("приобрет",E213)),  ISNUMBER(SEARCH("установк",E213)), ISNUMBER(SEARCH("постав",E213)),  (ISNUMBER(SEARCH("создани",E213)))),1,0)</f>
        <v>0</v>
      </c>
      <c r="H213" s="8">
        <f>IF(OR(ISNUMBER(SEARCH("развит",E213)), ISNUMBER(SEARCH("модифика",E213)), ISNUMBER(SEARCH("интегра",E213)),  ISNUMBER(SEARCH("внедрен",E213)), ISNUMBER(SEARCH("расшир",E213)), ISNUMBER(SEARCH("адаптац",E213)),ISNUMBER(SEARCH("настрой",E213)), ISNUMBER(SEARCH("подключ",E213)),   (ISNUMBER(SEARCH("модерниз",E213)))),1,0)</f>
        <v>0</v>
      </c>
      <c r="I213" s="8">
        <f>IF(OR(ISNUMBER(SEARCH("сопрово",E213)), ISNUMBER(SEARCH("поддержк",E213)), ISNUMBER(SEARCH("эксплуат",E213)), ISNUMBER(SEARCH("обслужи",E213)), ISNUMBER(SEARCH("подготов",E213)), (ISNUMBER(SEARCH("обуче",E213)))),1,0)</f>
        <v>0</v>
      </c>
      <c r="J213" s="9">
        <f>SUM(G213:I213)</f>
        <v>0</v>
      </c>
      <c r="K213" t="s">
        <v>1234</v>
      </c>
      <c r="L213" t="s">
        <v>38</v>
      </c>
      <c r="M213" s="30">
        <v>30000</v>
      </c>
      <c r="N213" s="28" t="s">
        <v>39</v>
      </c>
      <c r="O213">
        <v>30000</v>
      </c>
      <c r="P213" s="28" t="s">
        <v>184</v>
      </c>
      <c r="Q213" s="4" t="s">
        <v>577</v>
      </c>
      <c r="R213" t="s">
        <v>578</v>
      </c>
      <c r="S213" t="s">
        <v>579</v>
      </c>
      <c r="T213" t="s">
        <v>560</v>
      </c>
      <c r="U213" t="s">
        <v>540</v>
      </c>
      <c r="V213" t="s">
        <v>541</v>
      </c>
      <c r="W213" s="2">
        <v>1</v>
      </c>
      <c r="X213" s="33">
        <v>250000</v>
      </c>
      <c r="Y213" t="s">
        <v>34</v>
      </c>
      <c r="Z213" t="s">
        <v>500</v>
      </c>
      <c r="AA213" t="s">
        <v>36</v>
      </c>
      <c r="AB213" t="s">
        <v>37</v>
      </c>
      <c r="AC213">
        <v>23</v>
      </c>
    </row>
    <row r="214" spans="1:29" customFormat="1" hidden="1" x14ac:dyDescent="0.25">
      <c r="A214" s="11">
        <v>213</v>
      </c>
      <c r="B214" s="20" t="s">
        <v>647</v>
      </c>
      <c r="C214" s="3">
        <v>2.2308027369150001E+18</v>
      </c>
      <c r="D214" s="1">
        <v>42164</v>
      </c>
      <c r="E214" t="s">
        <v>580</v>
      </c>
      <c r="F214" s="8">
        <f>IF(OR(ISNUMBER(SEARCH("террит",Q214)), ISNUMBER(SEARCH("ФОМС",E214)), ISNUMBER(SEARCH("ФОМС",Q214)), (ISNUMBER(SEARCH("страх",E214)))),1,0)</f>
        <v>0</v>
      </c>
      <c r="G214" s="8">
        <f>IF(OR(ISNUMBER(SEARCH("проектиро",E214)), ISNUMBER(SEARCH("разработка",E214)),  ISNUMBER(SEARCH("приобрет",E214)),  ISNUMBER(SEARCH("установк",E214)), ISNUMBER(SEARCH("постав",E214)),  (ISNUMBER(SEARCH("создани",E214)))),1,0)</f>
        <v>0</v>
      </c>
      <c r="H214" s="8">
        <f>IF(OR(ISNUMBER(SEARCH("развит",E214)), ISNUMBER(SEARCH("модифика",E214)), ISNUMBER(SEARCH("интегра",E214)),  ISNUMBER(SEARCH("внедрен",E214)), ISNUMBER(SEARCH("расшир",E214)), ISNUMBER(SEARCH("адаптац",E214)),ISNUMBER(SEARCH("настрой",E214)), ISNUMBER(SEARCH("подключ",E214)),   (ISNUMBER(SEARCH("модерниз",E214)))),1,0)</f>
        <v>1</v>
      </c>
      <c r="I214" s="8">
        <f>IF(OR(ISNUMBER(SEARCH("сопрово",E214)), ISNUMBER(SEARCH("поддержк",E214)), ISNUMBER(SEARCH("эксплуат",E214)), ISNUMBER(SEARCH("обслужи",E214)), ISNUMBER(SEARCH("подготов",E214)), (ISNUMBER(SEARCH("обуче",E214)))),1,0)</f>
        <v>1</v>
      </c>
      <c r="J214" s="9">
        <f>SUM(G214:I214)</f>
        <v>2</v>
      </c>
      <c r="K214" t="s">
        <v>459</v>
      </c>
      <c r="L214" t="s">
        <v>460</v>
      </c>
      <c r="M214" s="30">
        <v>492000</v>
      </c>
      <c r="N214" s="28" t="s">
        <v>264</v>
      </c>
      <c r="O214">
        <v>492000</v>
      </c>
      <c r="P214" s="28" t="s">
        <v>184</v>
      </c>
      <c r="Q214" s="4" t="s">
        <v>581</v>
      </c>
      <c r="R214" t="s">
        <v>537</v>
      </c>
      <c r="S214" t="s">
        <v>538</v>
      </c>
      <c r="T214" t="s">
        <v>560</v>
      </c>
      <c r="U214" t="s">
        <v>540</v>
      </c>
      <c r="V214" t="s">
        <v>541</v>
      </c>
      <c r="W214" s="2">
        <v>1</v>
      </c>
      <c r="X214" s="33">
        <v>492000</v>
      </c>
      <c r="Y214" t="s">
        <v>34</v>
      </c>
      <c r="Z214" t="s">
        <v>500</v>
      </c>
      <c r="AA214" t="s">
        <v>36</v>
      </c>
      <c r="AB214" t="s">
        <v>37</v>
      </c>
      <c r="AC214">
        <v>23</v>
      </c>
    </row>
    <row r="215" spans="1:29" customFormat="1" hidden="1" x14ac:dyDescent="0.25">
      <c r="A215" s="11">
        <v>214</v>
      </c>
      <c r="B215" s="20" t="s">
        <v>647</v>
      </c>
      <c r="C215" s="3">
        <v>2.2308027369150001E+18</v>
      </c>
      <c r="D215" s="1">
        <v>42081</v>
      </c>
      <c r="E215" t="s">
        <v>2564</v>
      </c>
      <c r="F215" s="8">
        <f>IF(OR(ISNUMBER(SEARCH("террит",Q215)), ISNUMBER(SEARCH("ФОМС",E215)), ISNUMBER(SEARCH("ФОМС",Q215)), (ISNUMBER(SEARCH("страх",E215)))),1,0)</f>
        <v>0</v>
      </c>
      <c r="G215" s="8">
        <f>IF(OR(ISNUMBER(SEARCH("проектиро",E215)), ISNUMBER(SEARCH("разработка",E215)),  ISNUMBER(SEARCH("приобрет",E215)),  ISNUMBER(SEARCH("установк",E215)), ISNUMBER(SEARCH("постав",E215)),  (ISNUMBER(SEARCH("создани",E215)))),1,0)</f>
        <v>0</v>
      </c>
      <c r="H215" s="8">
        <f>IF(OR(ISNUMBER(SEARCH("развит",E215)), ISNUMBER(SEARCH("модифика",E215)), ISNUMBER(SEARCH("интегра",E215)),  ISNUMBER(SEARCH("внедрен",E215)), ISNUMBER(SEARCH("расшир",E215)), ISNUMBER(SEARCH("адаптац",E215)),ISNUMBER(SEARCH("настрой",E215)), ISNUMBER(SEARCH("подключ",E215)),   (ISNUMBER(SEARCH("модерниз",E215)))),1,0)</f>
        <v>1</v>
      </c>
      <c r="I215" s="8">
        <f>IF(OR(ISNUMBER(SEARCH("сопрово",E215)), ISNUMBER(SEARCH("поддержк",E215)), ISNUMBER(SEARCH("эксплуат",E215)), ISNUMBER(SEARCH("обслужи",E215)), ISNUMBER(SEARCH("подготов",E215)), (ISNUMBER(SEARCH("обуче",E215)))),1,0)</f>
        <v>0</v>
      </c>
      <c r="J215" s="9">
        <f>SUM(G215:I215)</f>
        <v>1</v>
      </c>
      <c r="K215" t="s">
        <v>459</v>
      </c>
      <c r="L215" t="s">
        <v>460</v>
      </c>
      <c r="M215" s="30">
        <v>493000</v>
      </c>
      <c r="N215" s="28" t="s">
        <v>264</v>
      </c>
      <c r="O215">
        <v>493000</v>
      </c>
      <c r="P215" s="28" t="s">
        <v>184</v>
      </c>
      <c r="Q215" s="4" t="s">
        <v>581</v>
      </c>
      <c r="R215" t="s">
        <v>537</v>
      </c>
      <c r="S215" t="s">
        <v>538</v>
      </c>
      <c r="T215" t="s">
        <v>560</v>
      </c>
      <c r="U215" t="s">
        <v>540</v>
      </c>
      <c r="V215" t="s">
        <v>541</v>
      </c>
      <c r="W215" s="2">
        <v>1</v>
      </c>
      <c r="X215" s="33">
        <v>493000</v>
      </c>
      <c r="Y215" t="s">
        <v>34</v>
      </c>
      <c r="Z215" t="s">
        <v>500</v>
      </c>
      <c r="AA215" t="s">
        <v>36</v>
      </c>
      <c r="AB215" t="s">
        <v>37</v>
      </c>
      <c r="AC215">
        <v>23</v>
      </c>
    </row>
    <row r="216" spans="1:29" customFormat="1" hidden="1" x14ac:dyDescent="0.25">
      <c r="A216" s="11">
        <v>215</v>
      </c>
      <c r="B216" s="20" t="s">
        <v>647</v>
      </c>
      <c r="C216" s="3">
        <v>2.2308027369169999E+18</v>
      </c>
      <c r="D216" s="1">
        <v>43031</v>
      </c>
      <c r="E216" t="s">
        <v>582</v>
      </c>
      <c r="F216" s="8">
        <f>IF(OR(ISNUMBER(SEARCH("террит",Q216)), ISNUMBER(SEARCH("ФОМС",E216)), ISNUMBER(SEARCH("ФОМС",Q216)), (ISNUMBER(SEARCH("страх",E216)))),1,0)</f>
        <v>0</v>
      </c>
      <c r="G216" s="8">
        <f>IF(OR(ISNUMBER(SEARCH("проектиро",E216)), ISNUMBER(SEARCH("разработка",E216)),  ISNUMBER(SEARCH("приобрет",E216)),  ISNUMBER(SEARCH("установк",E216)), ISNUMBER(SEARCH("постав",E216)),  (ISNUMBER(SEARCH("создани",E216)))),1,0)</f>
        <v>0</v>
      </c>
      <c r="H216" s="8">
        <f>IF(OR(ISNUMBER(SEARCH("развит",E216)), ISNUMBER(SEARCH("модифика",E216)), ISNUMBER(SEARCH("интегра",E216)),  ISNUMBER(SEARCH("внедрен",E216)), ISNUMBER(SEARCH("расшир",E216)), ISNUMBER(SEARCH("адаптац",E216)),ISNUMBER(SEARCH("настрой",E216)), ISNUMBER(SEARCH("подключ",E216)),   (ISNUMBER(SEARCH("модерниз",E216)))),1,0)</f>
        <v>1</v>
      </c>
      <c r="I216" s="8">
        <f>IF(OR(ISNUMBER(SEARCH("сопрово",E216)), ISNUMBER(SEARCH("поддержк",E216)), ISNUMBER(SEARCH("эксплуат",E216)), ISNUMBER(SEARCH("обслужи",E216)), ISNUMBER(SEARCH("подготов",E216)), (ISNUMBER(SEARCH("обуче",E216)))),1,0)</f>
        <v>1</v>
      </c>
      <c r="J216" s="9">
        <f>SUM(G216:I216)</f>
        <v>2</v>
      </c>
      <c r="K216" t="s">
        <v>1235</v>
      </c>
      <c r="L216" t="s">
        <v>76</v>
      </c>
      <c r="M216" s="30">
        <v>499000</v>
      </c>
      <c r="N216" s="28" t="s">
        <v>264</v>
      </c>
      <c r="O216">
        <v>499000</v>
      </c>
      <c r="P216" s="28" t="s">
        <v>184</v>
      </c>
      <c r="Q216" s="4" t="s">
        <v>583</v>
      </c>
      <c r="R216" t="s">
        <v>537</v>
      </c>
      <c r="S216" t="s">
        <v>538</v>
      </c>
      <c r="T216" t="s">
        <v>560</v>
      </c>
      <c r="U216" t="s">
        <v>540</v>
      </c>
      <c r="V216" t="s">
        <v>541</v>
      </c>
      <c r="W216" s="2">
        <v>1</v>
      </c>
      <c r="X216" s="33">
        <v>499000</v>
      </c>
      <c r="Y216" t="s">
        <v>34</v>
      </c>
      <c r="Z216" t="s">
        <v>500</v>
      </c>
      <c r="AA216" t="s">
        <v>36</v>
      </c>
      <c r="AB216" t="s">
        <v>37</v>
      </c>
      <c r="AC216">
        <v>23</v>
      </c>
    </row>
    <row r="217" spans="1:29" customFormat="1" hidden="1" x14ac:dyDescent="0.25">
      <c r="A217" s="11">
        <v>216</v>
      </c>
      <c r="B217" s="20" t="s">
        <v>647</v>
      </c>
      <c r="C217" s="3">
        <v>2.2311022836190001E+18</v>
      </c>
      <c r="D217" s="1">
        <v>43748</v>
      </c>
      <c r="E217" t="s">
        <v>584</v>
      </c>
      <c r="F217" s="8">
        <f>IF(OR(ISNUMBER(SEARCH("террит",Q217)), ISNUMBER(SEARCH("ФОМС",E217)), ISNUMBER(SEARCH("ФОМС",Q217)), (ISNUMBER(SEARCH("страх",E217)))),1,0)</f>
        <v>0</v>
      </c>
      <c r="G217" s="8">
        <f>IF(OR(ISNUMBER(SEARCH("проектиро",E217)), ISNUMBER(SEARCH("разработка",E217)),  ISNUMBER(SEARCH("приобрет",E217)),  ISNUMBER(SEARCH("установк",E217)), ISNUMBER(SEARCH("постав",E217)),  (ISNUMBER(SEARCH("создани",E217)))),1,0)</f>
        <v>0</v>
      </c>
      <c r="H217" s="8">
        <f>IF(OR(ISNUMBER(SEARCH("развит",E217)), ISNUMBER(SEARCH("модифика",E217)), ISNUMBER(SEARCH("интегра",E217)),  ISNUMBER(SEARCH("внедрен",E217)), ISNUMBER(SEARCH("расшир",E217)), ISNUMBER(SEARCH("адаптац",E217)),ISNUMBER(SEARCH("настрой",E217)), ISNUMBER(SEARCH("подключ",E217)),   (ISNUMBER(SEARCH("модерниз",E217)))),1,0)</f>
        <v>0</v>
      </c>
      <c r="I217" s="8">
        <f>IF(OR(ISNUMBER(SEARCH("сопрово",E217)), ISNUMBER(SEARCH("поддержк",E217)), ISNUMBER(SEARCH("эксплуат",E217)), ISNUMBER(SEARCH("обслужи",E217)), ISNUMBER(SEARCH("подготов",E217)), (ISNUMBER(SEARCH("обуче",E217)))),1,0)</f>
        <v>0</v>
      </c>
      <c r="J217" s="9">
        <f>SUM(G217:I217)</f>
        <v>0</v>
      </c>
      <c r="K217" t="s">
        <v>88</v>
      </c>
      <c r="L217" t="s">
        <v>38</v>
      </c>
      <c r="M217" s="30">
        <v>206000</v>
      </c>
      <c r="N217" s="28" t="s">
        <v>26</v>
      </c>
      <c r="O217">
        <v>206000</v>
      </c>
      <c r="P217" s="28" t="s">
        <v>27</v>
      </c>
      <c r="Q217" s="4" t="s">
        <v>585</v>
      </c>
      <c r="R217" t="s">
        <v>586</v>
      </c>
      <c r="S217" t="s">
        <v>541</v>
      </c>
      <c r="T217" t="s">
        <v>560</v>
      </c>
      <c r="U217" t="s">
        <v>540</v>
      </c>
      <c r="V217" t="s">
        <v>538</v>
      </c>
      <c r="W217" s="2">
        <v>1</v>
      </c>
      <c r="X217" s="33">
        <v>206000</v>
      </c>
      <c r="Y217" t="s">
        <v>34</v>
      </c>
      <c r="Z217" t="s">
        <v>500</v>
      </c>
      <c r="AA217" t="s">
        <v>36</v>
      </c>
      <c r="AB217" t="s">
        <v>37</v>
      </c>
      <c r="AC217">
        <v>23</v>
      </c>
    </row>
    <row r="218" spans="1:29" customFormat="1" hidden="1" x14ac:dyDescent="0.25">
      <c r="A218" s="11">
        <v>217</v>
      </c>
      <c r="B218" s="20" t="s">
        <v>647</v>
      </c>
      <c r="C218" s="3">
        <v>2.2311022836190001E+18</v>
      </c>
      <c r="D218" s="1">
        <v>43543</v>
      </c>
      <c r="E218" t="s">
        <v>587</v>
      </c>
      <c r="F218" s="8">
        <f>IF(OR(ISNUMBER(SEARCH("террит",Q218)), ISNUMBER(SEARCH("ФОМС",E218)), ISNUMBER(SEARCH("ФОМС",Q218)), (ISNUMBER(SEARCH("страх",E218)))),1,0)</f>
        <v>0</v>
      </c>
      <c r="G218" s="8">
        <f>IF(OR(ISNUMBER(SEARCH("проектиро",E218)), ISNUMBER(SEARCH("разработка",E218)),  ISNUMBER(SEARCH("приобрет",E218)),  ISNUMBER(SEARCH("установк",E218)), ISNUMBER(SEARCH("постав",E218)),  (ISNUMBER(SEARCH("создани",E218)))),1,0)</f>
        <v>0</v>
      </c>
      <c r="H218" s="8">
        <f>IF(OR(ISNUMBER(SEARCH("развит",E218)), ISNUMBER(SEARCH("модифика",E218)), ISNUMBER(SEARCH("интегра",E218)),  ISNUMBER(SEARCH("внедрен",E218)), ISNUMBER(SEARCH("расшир",E218)), ISNUMBER(SEARCH("адаптац",E218)),ISNUMBER(SEARCH("настрой",E218)), ISNUMBER(SEARCH("подключ",E218)),   (ISNUMBER(SEARCH("модерниз",E218)))),1,0)</f>
        <v>0</v>
      </c>
      <c r="I218" s="8">
        <f>IF(OR(ISNUMBER(SEARCH("сопрово",E218)), ISNUMBER(SEARCH("поддержк",E218)), ISNUMBER(SEARCH("эксплуат",E218)), ISNUMBER(SEARCH("обслужи",E218)), ISNUMBER(SEARCH("подготов",E218)), (ISNUMBER(SEARCH("обуче",E218)))),1,0)</f>
        <v>0</v>
      </c>
      <c r="J218" s="9">
        <f>SUM(G218:I218)</f>
        <v>0</v>
      </c>
      <c r="K218" t="s">
        <v>88</v>
      </c>
      <c r="L218" t="s">
        <v>38</v>
      </c>
      <c r="M218" s="30">
        <v>255000</v>
      </c>
      <c r="N218" s="28" t="s">
        <v>26</v>
      </c>
      <c r="O218">
        <v>255000</v>
      </c>
      <c r="P218" s="28" t="s">
        <v>27</v>
      </c>
      <c r="Q218" s="4" t="s">
        <v>585</v>
      </c>
      <c r="R218" t="s">
        <v>586</v>
      </c>
      <c r="S218" t="s">
        <v>541</v>
      </c>
      <c r="T218" t="s">
        <v>560</v>
      </c>
      <c r="U218" t="s">
        <v>540</v>
      </c>
      <c r="V218" t="s">
        <v>538</v>
      </c>
      <c r="W218" s="2">
        <v>1</v>
      </c>
      <c r="X218" s="33">
        <v>255000</v>
      </c>
      <c r="Y218" t="s">
        <v>34</v>
      </c>
      <c r="Z218" t="s">
        <v>500</v>
      </c>
      <c r="AA218" t="s">
        <v>36</v>
      </c>
      <c r="AB218" t="s">
        <v>37</v>
      </c>
      <c r="AC218">
        <v>23</v>
      </c>
    </row>
    <row r="219" spans="1:29" customFormat="1" hidden="1" x14ac:dyDescent="0.25">
      <c r="A219" s="11">
        <v>218</v>
      </c>
      <c r="B219" s="20" t="s">
        <v>647</v>
      </c>
      <c r="C219" s="3">
        <v>2.2313018144150001E+18</v>
      </c>
      <c r="D219" s="1">
        <v>42353</v>
      </c>
      <c r="E219" t="s">
        <v>588</v>
      </c>
      <c r="F219" s="8">
        <f>IF(OR(ISNUMBER(SEARCH("террит",Q219)), ISNUMBER(SEARCH("ФОМС",E219)), ISNUMBER(SEARCH("ФОМС",Q219)), (ISNUMBER(SEARCH("страх",E219)))),1,0)</f>
        <v>0</v>
      </c>
      <c r="G219" s="8">
        <f>IF(OR(ISNUMBER(SEARCH("проектиро",E219)), ISNUMBER(SEARCH("разработка",E219)),  ISNUMBER(SEARCH("приобрет",E219)),  ISNUMBER(SEARCH("установк",E219)), ISNUMBER(SEARCH("постав",E219)),  (ISNUMBER(SEARCH("создани",E219)))),1,0)</f>
        <v>0</v>
      </c>
      <c r="H219" s="8">
        <f>IF(OR(ISNUMBER(SEARCH("развит",E219)), ISNUMBER(SEARCH("модифика",E219)), ISNUMBER(SEARCH("интегра",E219)),  ISNUMBER(SEARCH("внедрен",E219)), ISNUMBER(SEARCH("расшир",E219)), ISNUMBER(SEARCH("адаптац",E219)),ISNUMBER(SEARCH("настрой",E219)), ISNUMBER(SEARCH("подключ",E219)),   (ISNUMBER(SEARCH("модерниз",E219)))),1,0)</f>
        <v>0</v>
      </c>
      <c r="I219" s="8">
        <f>IF(OR(ISNUMBER(SEARCH("сопрово",E219)), ISNUMBER(SEARCH("поддержк",E219)), ISNUMBER(SEARCH("эксплуат",E219)), ISNUMBER(SEARCH("обслужи",E219)), ISNUMBER(SEARCH("подготов",E219)), (ISNUMBER(SEARCH("обуче",E219)))),1,0)</f>
        <v>0</v>
      </c>
      <c r="J219" s="9">
        <f>SUM(G219:I219)</f>
        <v>0</v>
      </c>
      <c r="K219" t="s">
        <v>453</v>
      </c>
      <c r="L219" t="s">
        <v>454</v>
      </c>
      <c r="M219" s="30">
        <v>39000</v>
      </c>
      <c r="N219" s="28" t="s">
        <v>329</v>
      </c>
      <c r="O219">
        <v>39000</v>
      </c>
      <c r="P219" s="28" t="s">
        <v>184</v>
      </c>
      <c r="Q219" s="4" t="s">
        <v>589</v>
      </c>
      <c r="R219" t="s">
        <v>590</v>
      </c>
      <c r="S219" t="s">
        <v>591</v>
      </c>
      <c r="T219" t="s">
        <v>560</v>
      </c>
      <c r="U219" t="s">
        <v>540</v>
      </c>
      <c r="V219" t="s">
        <v>541</v>
      </c>
      <c r="W219" s="2">
        <v>1</v>
      </c>
      <c r="X219" s="33">
        <v>39000</v>
      </c>
      <c r="Y219" t="s">
        <v>34</v>
      </c>
      <c r="Z219" t="s">
        <v>500</v>
      </c>
      <c r="AA219" t="s">
        <v>36</v>
      </c>
      <c r="AB219" t="s">
        <v>37</v>
      </c>
      <c r="AC219">
        <v>23</v>
      </c>
    </row>
    <row r="220" spans="1:29" customFormat="1" hidden="1" x14ac:dyDescent="0.25">
      <c r="A220" s="11">
        <v>219</v>
      </c>
      <c r="B220" s="20" t="s">
        <v>647</v>
      </c>
      <c r="C220" s="3">
        <v>2.2315061811180001E+18</v>
      </c>
      <c r="D220" s="1">
        <v>43461</v>
      </c>
      <c r="E220" t="s">
        <v>592</v>
      </c>
      <c r="F220" s="8">
        <f>IF(OR(ISNUMBER(SEARCH("террит",Q220)), ISNUMBER(SEARCH("ФОМС",E220)), ISNUMBER(SEARCH("ФОМС",Q220)), (ISNUMBER(SEARCH("страх",E220)))),1,0)</f>
        <v>0</v>
      </c>
      <c r="G220" s="8">
        <f>IF(OR(ISNUMBER(SEARCH("проектиро",E220)), ISNUMBER(SEARCH("разработка",E220)),  ISNUMBER(SEARCH("приобрет",E220)),  ISNUMBER(SEARCH("установк",E220)), ISNUMBER(SEARCH("постав",E220)),  (ISNUMBER(SEARCH("создани",E220)))),1,0)</f>
        <v>0</v>
      </c>
      <c r="H220" s="8">
        <f>IF(OR(ISNUMBER(SEARCH("развит",E220)), ISNUMBER(SEARCH("модифика",E220)), ISNUMBER(SEARCH("интегра",E220)),  ISNUMBER(SEARCH("внедрен",E220)), ISNUMBER(SEARCH("расшир",E220)), ISNUMBER(SEARCH("адаптац",E220)),ISNUMBER(SEARCH("настрой",E220)), ISNUMBER(SEARCH("подключ",E220)),   (ISNUMBER(SEARCH("модерниз",E220)))),1,0)</f>
        <v>1</v>
      </c>
      <c r="I220" s="8">
        <f>IF(OR(ISNUMBER(SEARCH("сопрово",E220)), ISNUMBER(SEARCH("поддержк",E220)), ISNUMBER(SEARCH("эксплуат",E220)), ISNUMBER(SEARCH("обслужи",E220)), ISNUMBER(SEARCH("подготов",E220)), (ISNUMBER(SEARCH("обуче",E220)))),1,0)</f>
        <v>0</v>
      </c>
      <c r="J220" s="9">
        <f>SUM(G220:I220)</f>
        <v>1</v>
      </c>
      <c r="K220" t="s">
        <v>1234</v>
      </c>
      <c r="L220" t="s">
        <v>38</v>
      </c>
      <c r="M220" s="30">
        <v>400000</v>
      </c>
      <c r="N220" s="28" t="s">
        <v>26</v>
      </c>
      <c r="O220">
        <v>400000</v>
      </c>
      <c r="P220" s="28" t="s">
        <v>27</v>
      </c>
      <c r="Q220" s="4" t="s">
        <v>593</v>
      </c>
      <c r="R220" t="s">
        <v>594</v>
      </c>
      <c r="S220" t="s">
        <v>565</v>
      </c>
      <c r="T220" t="s">
        <v>560</v>
      </c>
      <c r="U220" t="s">
        <v>540</v>
      </c>
      <c r="V220" t="s">
        <v>538</v>
      </c>
      <c r="W220" s="2">
        <v>1</v>
      </c>
      <c r="X220" s="33">
        <v>400000</v>
      </c>
      <c r="Y220" t="s">
        <v>34</v>
      </c>
      <c r="Z220" t="s">
        <v>500</v>
      </c>
      <c r="AA220" t="s">
        <v>36</v>
      </c>
      <c r="AB220" t="s">
        <v>37</v>
      </c>
      <c r="AC220">
        <v>23</v>
      </c>
    </row>
    <row r="221" spans="1:29" customFormat="1" hidden="1" x14ac:dyDescent="0.25">
      <c r="A221" s="11">
        <v>220</v>
      </c>
      <c r="B221" s="20" t="s">
        <v>647</v>
      </c>
      <c r="C221" s="3">
        <v>3.2306017277190001E+18</v>
      </c>
      <c r="D221" s="1">
        <v>43761</v>
      </c>
      <c r="E221" t="s">
        <v>595</v>
      </c>
      <c r="F221" s="8">
        <f>IF(OR(ISNUMBER(SEARCH("террит",Q221)), ISNUMBER(SEARCH("ФОМС",E221)), ISNUMBER(SEARCH("ФОМС",Q221)), (ISNUMBER(SEARCH("страх",E221)))),1,0)</f>
        <v>0</v>
      </c>
      <c r="G221" s="8">
        <f>IF(OR(ISNUMBER(SEARCH("проектиро",E221)), ISNUMBER(SEARCH("разработка",E221)),  ISNUMBER(SEARCH("приобрет",E221)),  ISNUMBER(SEARCH("установк",E221)), ISNUMBER(SEARCH("постав",E221)),  (ISNUMBER(SEARCH("создани",E221)))),1,0)</f>
        <v>0</v>
      </c>
      <c r="H221" s="8">
        <f>IF(OR(ISNUMBER(SEARCH("развит",E221)), ISNUMBER(SEARCH("модифика",E221)), ISNUMBER(SEARCH("интегра",E221)),  ISNUMBER(SEARCH("внедрен",E221)), ISNUMBER(SEARCH("расшир",E221)), ISNUMBER(SEARCH("адаптац",E221)),ISNUMBER(SEARCH("настрой",E221)), ISNUMBER(SEARCH("подключ",E221)),   (ISNUMBER(SEARCH("модерниз",E221)))),1,0)</f>
        <v>0</v>
      </c>
      <c r="I221" s="8">
        <f>IF(OR(ISNUMBER(SEARCH("сопрово",E221)), ISNUMBER(SEARCH("поддержк",E221)), ISNUMBER(SEARCH("эксплуат",E221)), ISNUMBER(SEARCH("обслужи",E221)), ISNUMBER(SEARCH("подготов",E221)), (ISNUMBER(SEARCH("обуче",E221)))),1,0)</f>
        <v>0</v>
      </c>
      <c r="J221" s="9">
        <f>SUM(G221:I221)</f>
        <v>0</v>
      </c>
      <c r="K221" t="s">
        <v>1236</v>
      </c>
      <c r="L221" t="s">
        <v>52</v>
      </c>
      <c r="M221" s="30">
        <v>35000</v>
      </c>
      <c r="N221" s="28" t="s">
        <v>26</v>
      </c>
      <c r="O221">
        <v>35000</v>
      </c>
      <c r="P221" s="28" t="s">
        <v>27</v>
      </c>
      <c r="Q221" s="4" t="s">
        <v>596</v>
      </c>
      <c r="R221" t="s">
        <v>597</v>
      </c>
      <c r="S221" t="s">
        <v>598</v>
      </c>
      <c r="T221" t="s">
        <v>560</v>
      </c>
      <c r="U221" t="s">
        <v>540</v>
      </c>
      <c r="V221" t="s">
        <v>538</v>
      </c>
      <c r="W221" s="2">
        <v>1</v>
      </c>
      <c r="X221" s="33">
        <v>45000</v>
      </c>
      <c r="Y221" t="s">
        <v>34</v>
      </c>
      <c r="Z221" t="s">
        <v>500</v>
      </c>
      <c r="AA221" t="s">
        <v>36</v>
      </c>
      <c r="AB221" t="s">
        <v>37</v>
      </c>
      <c r="AC221">
        <v>23</v>
      </c>
    </row>
    <row r="222" spans="1:29" customFormat="1" hidden="1" x14ac:dyDescent="0.25">
      <c r="A222" s="11">
        <v>221</v>
      </c>
      <c r="B222" s="20" t="s">
        <v>647</v>
      </c>
      <c r="C222" s="3">
        <v>3.2328005589170002E+18</v>
      </c>
      <c r="D222" s="1">
        <v>42996</v>
      </c>
      <c r="E222" t="s">
        <v>599</v>
      </c>
      <c r="F222" s="8">
        <f>IF(OR(ISNUMBER(SEARCH("террит",Q222)), ISNUMBER(SEARCH("ФОМС",E222)), ISNUMBER(SEARCH("ФОМС",Q222)), (ISNUMBER(SEARCH("страх",E222)))),1,0)</f>
        <v>0</v>
      </c>
      <c r="G222" s="8">
        <f>IF(OR(ISNUMBER(SEARCH("проектиро",E222)), ISNUMBER(SEARCH("разработка",E222)),  ISNUMBER(SEARCH("приобрет",E222)),  ISNUMBER(SEARCH("установк",E222)), ISNUMBER(SEARCH("постав",E222)),  (ISNUMBER(SEARCH("создани",E222)))),1,0)</f>
        <v>1</v>
      </c>
      <c r="H222" s="8">
        <f>IF(OR(ISNUMBER(SEARCH("развит",E222)), ISNUMBER(SEARCH("модифика",E222)), ISNUMBER(SEARCH("интегра",E222)),  ISNUMBER(SEARCH("внедрен",E222)), ISNUMBER(SEARCH("расшир",E222)), ISNUMBER(SEARCH("адаптац",E222)),ISNUMBER(SEARCH("настрой",E222)), ISNUMBER(SEARCH("подключ",E222)),   (ISNUMBER(SEARCH("модерниз",E222)))),1,0)</f>
        <v>0</v>
      </c>
      <c r="I222" s="8">
        <f>IF(OR(ISNUMBER(SEARCH("сопрово",E222)), ISNUMBER(SEARCH("поддержк",E222)), ISNUMBER(SEARCH("эксплуат",E222)), ISNUMBER(SEARCH("обслужи",E222)), ISNUMBER(SEARCH("подготов",E222)), (ISNUMBER(SEARCH("обуче",E222)))),1,0)</f>
        <v>0</v>
      </c>
      <c r="J222" s="9">
        <f>SUM(G222:I222)</f>
        <v>1</v>
      </c>
      <c r="K222" t="s">
        <v>1237</v>
      </c>
      <c r="L222" t="s">
        <v>194</v>
      </c>
      <c r="M222" s="30">
        <v>889703.87</v>
      </c>
      <c r="N222" s="28" t="s">
        <v>329</v>
      </c>
      <c r="O222">
        <v>889703.87</v>
      </c>
      <c r="P222" s="28" t="s">
        <v>184</v>
      </c>
      <c r="Q222" s="4" t="s">
        <v>600</v>
      </c>
      <c r="R222" t="s">
        <v>601</v>
      </c>
      <c r="S222" t="s">
        <v>602</v>
      </c>
      <c r="T222" t="s">
        <v>539</v>
      </c>
      <c r="U222" t="s">
        <v>540</v>
      </c>
      <c r="V222" t="s">
        <v>541</v>
      </c>
      <c r="W222" s="2">
        <v>1</v>
      </c>
      <c r="X222" s="33">
        <v>889703.87</v>
      </c>
      <c r="Y222" t="s">
        <v>34</v>
      </c>
      <c r="Z222" t="s">
        <v>500</v>
      </c>
      <c r="AA222" t="s">
        <v>36</v>
      </c>
      <c r="AB222" t="s">
        <v>37</v>
      </c>
      <c r="AC222">
        <v>23</v>
      </c>
    </row>
    <row r="223" spans="1:29" customFormat="1" hidden="1" x14ac:dyDescent="0.25">
      <c r="A223" s="11">
        <v>222</v>
      </c>
      <c r="B223" s="20" t="s">
        <v>647</v>
      </c>
      <c r="C223" s="3">
        <v>3.2330020464150001E+18</v>
      </c>
      <c r="D223" s="1">
        <v>42163</v>
      </c>
      <c r="E223" t="s">
        <v>603</v>
      </c>
      <c r="F223" s="8">
        <f>IF(OR(ISNUMBER(SEARCH("террит",Q223)), ISNUMBER(SEARCH("ФОМС",E223)), ISNUMBER(SEARCH("ФОМС",Q223)), (ISNUMBER(SEARCH("страх",E223)))),1,0)</f>
        <v>0</v>
      </c>
      <c r="G223" s="8">
        <f>IF(OR(ISNUMBER(SEARCH("проектиро",E223)), ISNUMBER(SEARCH("разработка",E223)),  ISNUMBER(SEARCH("приобрет",E223)),  ISNUMBER(SEARCH("установк",E223)), ISNUMBER(SEARCH("постав",E223)),  (ISNUMBER(SEARCH("создани",E223)))),1,0)</f>
        <v>0</v>
      </c>
      <c r="H223" s="8">
        <f>IF(OR(ISNUMBER(SEARCH("развит",E223)), ISNUMBER(SEARCH("модифика",E223)), ISNUMBER(SEARCH("интегра",E223)),  ISNUMBER(SEARCH("внедрен",E223)), ISNUMBER(SEARCH("расшир",E223)), ISNUMBER(SEARCH("адаптац",E223)),ISNUMBER(SEARCH("настрой",E223)), ISNUMBER(SEARCH("подключ",E223)),   (ISNUMBER(SEARCH("модерниз",E223)))),1,0)</f>
        <v>0</v>
      </c>
      <c r="I223" s="8">
        <f>IF(OR(ISNUMBER(SEARCH("сопрово",E223)), ISNUMBER(SEARCH("поддержк",E223)), ISNUMBER(SEARCH("эксплуат",E223)), ISNUMBER(SEARCH("обслужи",E223)), ISNUMBER(SEARCH("подготов",E223)), (ISNUMBER(SEARCH("обуче",E223)))),1,0)</f>
        <v>0</v>
      </c>
      <c r="J223" s="9">
        <f>SUM(G223:I223)</f>
        <v>0</v>
      </c>
      <c r="K223" t="s">
        <v>465</v>
      </c>
      <c r="L223" t="s">
        <v>466</v>
      </c>
      <c r="M223" s="30">
        <v>120000</v>
      </c>
      <c r="N223" s="28" t="s">
        <v>264</v>
      </c>
      <c r="O223">
        <v>120000</v>
      </c>
      <c r="P223" s="28" t="s">
        <v>184</v>
      </c>
      <c r="Q223" s="4" t="s">
        <v>604</v>
      </c>
      <c r="R223" t="s">
        <v>605</v>
      </c>
      <c r="S223" t="s">
        <v>606</v>
      </c>
      <c r="T223" t="s">
        <v>560</v>
      </c>
      <c r="U223" t="s">
        <v>540</v>
      </c>
      <c r="V223" t="s">
        <v>541</v>
      </c>
      <c r="W223" s="2">
        <v>1</v>
      </c>
      <c r="X223" s="33">
        <v>120000</v>
      </c>
      <c r="Y223" t="s">
        <v>34</v>
      </c>
      <c r="Z223" t="s">
        <v>500</v>
      </c>
      <c r="AA223" t="s">
        <v>36</v>
      </c>
      <c r="AB223" t="s">
        <v>37</v>
      </c>
      <c r="AC223">
        <v>23</v>
      </c>
    </row>
    <row r="224" spans="1:29" customFormat="1" hidden="1" x14ac:dyDescent="0.25">
      <c r="A224" s="11">
        <v>223</v>
      </c>
      <c r="B224" s="20" t="s">
        <v>647</v>
      </c>
      <c r="C224" s="3">
        <v>3.2330020464169999E+18</v>
      </c>
      <c r="D224" s="1">
        <v>42940</v>
      </c>
      <c r="E224" t="s">
        <v>607</v>
      </c>
      <c r="F224" s="8">
        <f>IF(OR(ISNUMBER(SEARCH("террит",Q224)), ISNUMBER(SEARCH("ФОМС",E224)), ISNUMBER(SEARCH("ФОМС",Q224)), (ISNUMBER(SEARCH("страх",E224)))),1,0)</f>
        <v>0</v>
      </c>
      <c r="G224" s="8">
        <f>IF(OR(ISNUMBER(SEARCH("проектиро",E224)), ISNUMBER(SEARCH("разработка",E224)),  ISNUMBER(SEARCH("приобрет",E224)),  ISNUMBER(SEARCH("установк",E224)), ISNUMBER(SEARCH("постав",E224)),  (ISNUMBER(SEARCH("создани",E224)))),1,0)</f>
        <v>0</v>
      </c>
      <c r="H224" s="8">
        <f>IF(OR(ISNUMBER(SEARCH("развит",E224)), ISNUMBER(SEARCH("модифика",E224)), ISNUMBER(SEARCH("интегра",E224)),  ISNUMBER(SEARCH("внедрен",E224)), ISNUMBER(SEARCH("расшир",E224)), ISNUMBER(SEARCH("адаптац",E224)),ISNUMBER(SEARCH("настрой",E224)), ISNUMBER(SEARCH("подключ",E224)),   (ISNUMBER(SEARCH("модерниз",E224)))),1,0)</f>
        <v>1</v>
      </c>
      <c r="I224" s="8">
        <f>IF(OR(ISNUMBER(SEARCH("сопрово",E224)), ISNUMBER(SEARCH("поддержк",E224)), ISNUMBER(SEARCH("эксплуат",E224)), ISNUMBER(SEARCH("обслужи",E224)), ISNUMBER(SEARCH("подготов",E224)), (ISNUMBER(SEARCH("обуче",E224)))),1,0)</f>
        <v>0</v>
      </c>
      <c r="J224" s="9">
        <f>SUM(G224:I224)</f>
        <v>1</v>
      </c>
      <c r="K224" t="s">
        <v>1231</v>
      </c>
      <c r="L224" t="s">
        <v>65</v>
      </c>
      <c r="M224" s="30">
        <v>1198333.3</v>
      </c>
      <c r="N224" s="28" t="s">
        <v>264</v>
      </c>
      <c r="O224">
        <v>1198333.3</v>
      </c>
      <c r="P224" s="28" t="s">
        <v>184</v>
      </c>
      <c r="Q224" s="4" t="s">
        <v>604</v>
      </c>
      <c r="R224" t="s">
        <v>605</v>
      </c>
      <c r="S224" t="s">
        <v>606</v>
      </c>
      <c r="T224" t="s">
        <v>539</v>
      </c>
      <c r="U224" t="s">
        <v>540</v>
      </c>
      <c r="V224" t="s">
        <v>541</v>
      </c>
      <c r="W224" s="2">
        <v>1</v>
      </c>
      <c r="X224" s="33">
        <v>1198333.3</v>
      </c>
      <c r="Y224" t="s">
        <v>34</v>
      </c>
      <c r="Z224" t="s">
        <v>500</v>
      </c>
      <c r="AA224" t="s">
        <v>36</v>
      </c>
      <c r="AB224" t="s">
        <v>37</v>
      </c>
      <c r="AC224">
        <v>23</v>
      </c>
    </row>
    <row r="225" spans="1:29" customFormat="1" hidden="1" x14ac:dyDescent="0.25">
      <c r="A225" s="11">
        <v>224</v>
      </c>
      <c r="B225" s="20" t="s">
        <v>647</v>
      </c>
      <c r="C225" s="3">
        <v>3.2330020464169999E+18</v>
      </c>
      <c r="D225" s="1">
        <v>42937</v>
      </c>
      <c r="E225" t="s">
        <v>608</v>
      </c>
      <c r="F225" s="8">
        <f>IF(OR(ISNUMBER(SEARCH("террит",Q225)), ISNUMBER(SEARCH("ФОМС",E225)), ISNUMBER(SEARCH("ФОМС",Q225)), (ISNUMBER(SEARCH("страх",E225)))),1,0)</f>
        <v>0</v>
      </c>
      <c r="G225" s="8">
        <f>IF(OR(ISNUMBER(SEARCH("проектиро",E225)), ISNUMBER(SEARCH("разработка",E225)),  ISNUMBER(SEARCH("приобрет",E225)),  ISNUMBER(SEARCH("установк",E225)), ISNUMBER(SEARCH("постав",E225)),  (ISNUMBER(SEARCH("создани",E225)))),1,0)</f>
        <v>0</v>
      </c>
      <c r="H225" s="8">
        <f>IF(OR(ISNUMBER(SEARCH("развит",E225)), ISNUMBER(SEARCH("модифика",E225)), ISNUMBER(SEARCH("интегра",E225)),  ISNUMBER(SEARCH("внедрен",E225)), ISNUMBER(SEARCH("расшир",E225)), ISNUMBER(SEARCH("адаптац",E225)),ISNUMBER(SEARCH("настрой",E225)), ISNUMBER(SEARCH("подключ",E225)),   (ISNUMBER(SEARCH("модерниз",E225)))),1,0)</f>
        <v>0</v>
      </c>
      <c r="I225" s="8">
        <f>IF(OR(ISNUMBER(SEARCH("сопрово",E225)), ISNUMBER(SEARCH("поддержк",E225)), ISNUMBER(SEARCH("эксплуат",E225)), ISNUMBER(SEARCH("обслужи",E225)), ISNUMBER(SEARCH("подготов",E225)), (ISNUMBER(SEARCH("обуче",E225)))),1,0)</f>
        <v>0</v>
      </c>
      <c r="J225" s="9">
        <f>SUM(G225:I225)</f>
        <v>0</v>
      </c>
      <c r="K225" t="s">
        <v>1238</v>
      </c>
      <c r="L225" t="s">
        <v>610</v>
      </c>
      <c r="M225" s="30">
        <v>1300</v>
      </c>
      <c r="N225" s="28" t="s">
        <v>329</v>
      </c>
      <c r="O225">
        <v>2600</v>
      </c>
      <c r="P225" s="28" t="s">
        <v>252</v>
      </c>
      <c r="Q225" s="4" t="s">
        <v>604</v>
      </c>
      <c r="R225" t="s">
        <v>605</v>
      </c>
      <c r="S225" t="s">
        <v>606</v>
      </c>
      <c r="T225" t="s">
        <v>539</v>
      </c>
      <c r="U225" t="s">
        <v>540</v>
      </c>
      <c r="V225" t="s">
        <v>541</v>
      </c>
      <c r="W225" s="2">
        <v>1</v>
      </c>
      <c r="X225" s="33">
        <v>450333.33</v>
      </c>
      <c r="Y225" t="s">
        <v>34</v>
      </c>
      <c r="Z225" t="s">
        <v>500</v>
      </c>
      <c r="AA225" t="s">
        <v>36</v>
      </c>
      <c r="AB225" t="s">
        <v>37</v>
      </c>
      <c r="AC225">
        <v>23</v>
      </c>
    </row>
    <row r="226" spans="1:29" customFormat="1" hidden="1" x14ac:dyDescent="0.25">
      <c r="A226" s="11">
        <v>225</v>
      </c>
      <c r="B226" s="20" t="s">
        <v>647</v>
      </c>
      <c r="C226" s="3">
        <v>3.233600425016E+18</v>
      </c>
      <c r="D226" s="1">
        <v>42426</v>
      </c>
      <c r="E226" t="s">
        <v>611</v>
      </c>
      <c r="F226" s="8">
        <f>IF(OR(ISNUMBER(SEARCH("террит",Q226)), ISNUMBER(SEARCH("ФОМС",E226)), ISNUMBER(SEARCH("ФОМС",Q226)), (ISNUMBER(SEARCH("страх",E226)))),1,0)</f>
        <v>0</v>
      </c>
      <c r="G226" s="8">
        <f>IF(OR(ISNUMBER(SEARCH("проектиро",E226)), ISNUMBER(SEARCH("разработка",E226)),  ISNUMBER(SEARCH("приобрет",E226)),  ISNUMBER(SEARCH("установк",E226)), ISNUMBER(SEARCH("постав",E226)),  (ISNUMBER(SEARCH("создани",E226)))),1,0)</f>
        <v>0</v>
      </c>
      <c r="H226" s="8">
        <f>IF(OR(ISNUMBER(SEARCH("развит",E226)), ISNUMBER(SEARCH("модифика",E226)), ISNUMBER(SEARCH("интегра",E226)),  ISNUMBER(SEARCH("внедрен",E226)), ISNUMBER(SEARCH("расшир",E226)), ISNUMBER(SEARCH("адаптац",E226)),ISNUMBER(SEARCH("настрой",E226)), ISNUMBER(SEARCH("подключ",E226)),   (ISNUMBER(SEARCH("модерниз",E226)))),1,0)</f>
        <v>0</v>
      </c>
      <c r="I226" s="8">
        <f>IF(OR(ISNUMBER(SEARCH("сопрово",E226)), ISNUMBER(SEARCH("поддержк",E226)), ISNUMBER(SEARCH("эксплуат",E226)), ISNUMBER(SEARCH("обслужи",E226)), ISNUMBER(SEARCH("подготов",E226)), (ISNUMBER(SEARCH("обуче",E226)))),1,0)</f>
        <v>0</v>
      </c>
      <c r="J226" s="9">
        <f>SUM(G226:I226)</f>
        <v>0</v>
      </c>
      <c r="K226" t="s">
        <v>1231</v>
      </c>
      <c r="L226" t="s">
        <v>65</v>
      </c>
      <c r="M226" s="30">
        <v>740000</v>
      </c>
      <c r="N226" s="28" t="s">
        <v>329</v>
      </c>
      <c r="O226">
        <v>740000</v>
      </c>
      <c r="P226" s="28" t="s">
        <v>184</v>
      </c>
      <c r="Q226" s="4" t="s">
        <v>612</v>
      </c>
      <c r="R226" t="s">
        <v>549</v>
      </c>
      <c r="S226" t="s">
        <v>550</v>
      </c>
      <c r="T226" t="s">
        <v>560</v>
      </c>
      <c r="U226" t="s">
        <v>540</v>
      </c>
      <c r="V226" t="s">
        <v>541</v>
      </c>
      <c r="W226" s="2">
        <v>1</v>
      </c>
      <c r="X226" s="33">
        <v>740000</v>
      </c>
      <c r="Y226" t="s">
        <v>34</v>
      </c>
      <c r="Z226" t="s">
        <v>500</v>
      </c>
      <c r="AA226" t="s">
        <v>36</v>
      </c>
      <c r="AB226" t="s">
        <v>37</v>
      </c>
      <c r="AC226">
        <v>23</v>
      </c>
    </row>
    <row r="227" spans="1:29" customFormat="1" hidden="1" x14ac:dyDescent="0.25">
      <c r="A227" s="11">
        <v>226</v>
      </c>
      <c r="B227" s="20" t="s">
        <v>647</v>
      </c>
      <c r="C227" s="3">
        <v>3.2336004250169999E+18</v>
      </c>
      <c r="D227" s="1">
        <v>43032</v>
      </c>
      <c r="E227" t="s">
        <v>613</v>
      </c>
      <c r="F227" s="8">
        <f>IF(OR(ISNUMBER(SEARCH("террит",Q227)), ISNUMBER(SEARCH("ФОМС",E227)), ISNUMBER(SEARCH("ФОМС",Q227)), (ISNUMBER(SEARCH("страх",E227)))),1,0)</f>
        <v>0</v>
      </c>
      <c r="G227" s="8">
        <f>IF(OR(ISNUMBER(SEARCH("проектиро",E227)), ISNUMBER(SEARCH("разработка",E227)),  ISNUMBER(SEARCH("приобрет",E227)),  ISNUMBER(SEARCH("установк",E227)), ISNUMBER(SEARCH("постав",E227)),  (ISNUMBER(SEARCH("создани",E227)))),1,0)</f>
        <v>0</v>
      </c>
      <c r="H227" s="8">
        <f>IF(OR(ISNUMBER(SEARCH("развит",E227)), ISNUMBER(SEARCH("модифика",E227)), ISNUMBER(SEARCH("интегра",E227)),  ISNUMBER(SEARCH("внедрен",E227)), ISNUMBER(SEARCH("расшир",E227)), ISNUMBER(SEARCH("адаптац",E227)),ISNUMBER(SEARCH("настрой",E227)), ISNUMBER(SEARCH("подключ",E227)),   (ISNUMBER(SEARCH("модерниз",E227)))),1,0)</f>
        <v>0</v>
      </c>
      <c r="I227" s="8">
        <f>IF(OR(ISNUMBER(SEARCH("сопрово",E227)), ISNUMBER(SEARCH("поддержк",E227)), ISNUMBER(SEARCH("эксплуат",E227)), ISNUMBER(SEARCH("обслужи",E227)), ISNUMBER(SEARCH("подготов",E227)), (ISNUMBER(SEARCH("обуче",E227)))),1,0)</f>
        <v>0</v>
      </c>
      <c r="J227" s="9">
        <f>SUM(G227:I227)</f>
        <v>0</v>
      </c>
      <c r="K227" t="s">
        <v>1239</v>
      </c>
      <c r="L227" t="s">
        <v>614</v>
      </c>
      <c r="M227" s="30">
        <v>118</v>
      </c>
      <c r="N227" s="28" t="s">
        <v>264</v>
      </c>
      <c r="O227">
        <v>472</v>
      </c>
      <c r="P227" s="28" t="s">
        <v>247</v>
      </c>
      <c r="Q227" s="4" t="s">
        <v>612</v>
      </c>
      <c r="R227" t="s">
        <v>549</v>
      </c>
      <c r="S227" t="s">
        <v>550</v>
      </c>
      <c r="T227" t="s">
        <v>539</v>
      </c>
      <c r="U227" t="s">
        <v>540</v>
      </c>
      <c r="V227" t="s">
        <v>541</v>
      </c>
      <c r="W227" s="2">
        <v>1</v>
      </c>
      <c r="X227" s="33">
        <v>324120</v>
      </c>
      <c r="Y227" t="s">
        <v>34</v>
      </c>
      <c r="Z227" t="s">
        <v>500</v>
      </c>
      <c r="AA227" t="s">
        <v>36</v>
      </c>
      <c r="AB227" t="s">
        <v>37</v>
      </c>
      <c r="AC227">
        <v>23</v>
      </c>
    </row>
    <row r="228" spans="1:29" customFormat="1" hidden="1" x14ac:dyDescent="0.25">
      <c r="A228" s="11">
        <v>227</v>
      </c>
      <c r="B228" s="20" t="s">
        <v>647</v>
      </c>
      <c r="C228" s="3">
        <v>3.2336004250169999E+18</v>
      </c>
      <c r="D228" s="1">
        <v>42964</v>
      </c>
      <c r="E228" t="s">
        <v>615</v>
      </c>
      <c r="F228" s="8">
        <f>IF(OR(ISNUMBER(SEARCH("террит",Q228)), ISNUMBER(SEARCH("ФОМС",E228)), ISNUMBER(SEARCH("ФОМС",Q228)), (ISNUMBER(SEARCH("страх",E228)))),1,0)</f>
        <v>0</v>
      </c>
      <c r="G228" s="8">
        <f>IF(OR(ISNUMBER(SEARCH("проектиро",E228)), ISNUMBER(SEARCH("разработка",E228)),  ISNUMBER(SEARCH("приобрет",E228)),  ISNUMBER(SEARCH("установк",E228)), ISNUMBER(SEARCH("постав",E228)),  (ISNUMBER(SEARCH("создани",E228)))),1,0)</f>
        <v>0</v>
      </c>
      <c r="H228" s="8">
        <f>IF(OR(ISNUMBER(SEARCH("развит",E228)), ISNUMBER(SEARCH("модифика",E228)), ISNUMBER(SEARCH("интегра",E228)),  ISNUMBER(SEARCH("внедрен",E228)), ISNUMBER(SEARCH("расшир",E228)), ISNUMBER(SEARCH("адаптац",E228)),ISNUMBER(SEARCH("настрой",E228)), ISNUMBER(SEARCH("подключ",E228)),   (ISNUMBER(SEARCH("модерниз",E228)))),1,0)</f>
        <v>0</v>
      </c>
      <c r="I228" s="8">
        <f>IF(OR(ISNUMBER(SEARCH("сопрово",E228)), ISNUMBER(SEARCH("поддержк",E228)), ISNUMBER(SEARCH("эксплуат",E228)), ISNUMBER(SEARCH("обслужи",E228)), ISNUMBER(SEARCH("подготов",E228)), (ISNUMBER(SEARCH("обуче",E228)))),1,0)</f>
        <v>0</v>
      </c>
      <c r="J228" s="9">
        <f>SUM(G228:I228)</f>
        <v>0</v>
      </c>
      <c r="K228" t="s">
        <v>1234</v>
      </c>
      <c r="L228" t="s">
        <v>38</v>
      </c>
      <c r="M228" s="30">
        <v>20000</v>
      </c>
      <c r="N228" s="28" t="s">
        <v>329</v>
      </c>
      <c r="O228">
        <v>80000</v>
      </c>
      <c r="P228" s="28" t="s">
        <v>247</v>
      </c>
      <c r="Q228" s="4" t="s">
        <v>612</v>
      </c>
      <c r="R228" t="s">
        <v>549</v>
      </c>
      <c r="S228" t="s">
        <v>550</v>
      </c>
      <c r="T228" t="s">
        <v>560</v>
      </c>
      <c r="U228" t="s">
        <v>540</v>
      </c>
      <c r="V228" t="s">
        <v>541</v>
      </c>
      <c r="W228" s="2">
        <v>1</v>
      </c>
      <c r="X228" s="33">
        <v>80000</v>
      </c>
      <c r="Y228" t="s">
        <v>34</v>
      </c>
      <c r="Z228" t="s">
        <v>500</v>
      </c>
      <c r="AA228" t="s">
        <v>36</v>
      </c>
      <c r="AB228" t="s">
        <v>37</v>
      </c>
      <c r="AC228">
        <v>23</v>
      </c>
    </row>
    <row r="229" spans="1:29" customFormat="1" hidden="1" x14ac:dyDescent="0.25">
      <c r="A229" s="11">
        <v>228</v>
      </c>
      <c r="B229" s="20" t="s">
        <v>647</v>
      </c>
      <c r="C229" s="3">
        <v>3.2336004250169999E+18</v>
      </c>
      <c r="D229" s="1">
        <v>42836</v>
      </c>
      <c r="E229" t="s">
        <v>616</v>
      </c>
      <c r="F229" s="8">
        <f>IF(OR(ISNUMBER(SEARCH("террит",Q229)), ISNUMBER(SEARCH("ФОМС",E229)), ISNUMBER(SEARCH("ФОМС",Q229)), (ISNUMBER(SEARCH("страх",E229)))),1,0)</f>
        <v>0</v>
      </c>
      <c r="G229" s="8">
        <f>IF(OR(ISNUMBER(SEARCH("проектиро",E229)), ISNUMBER(SEARCH("разработка",E229)),  ISNUMBER(SEARCH("приобрет",E229)),  ISNUMBER(SEARCH("установк",E229)), ISNUMBER(SEARCH("постав",E229)),  (ISNUMBER(SEARCH("создани",E229)))),1,0)</f>
        <v>0</v>
      </c>
      <c r="H229" s="8">
        <f>IF(OR(ISNUMBER(SEARCH("развит",E229)), ISNUMBER(SEARCH("модифика",E229)), ISNUMBER(SEARCH("интегра",E229)),  ISNUMBER(SEARCH("внедрен",E229)), ISNUMBER(SEARCH("расшир",E229)), ISNUMBER(SEARCH("адаптац",E229)),ISNUMBER(SEARCH("настрой",E229)), ISNUMBER(SEARCH("подключ",E229)),   (ISNUMBER(SEARCH("модерниз",E229)))),1,0)</f>
        <v>0</v>
      </c>
      <c r="I229" s="8">
        <f>IF(OR(ISNUMBER(SEARCH("сопрово",E229)), ISNUMBER(SEARCH("поддержк",E229)), ISNUMBER(SEARCH("эксплуат",E229)), ISNUMBER(SEARCH("обслужи",E229)), ISNUMBER(SEARCH("подготов",E229)), (ISNUMBER(SEARCH("обуче",E229)))),1,0)</f>
        <v>0</v>
      </c>
      <c r="J229" s="9">
        <f>SUM(G229:I229)</f>
        <v>0</v>
      </c>
      <c r="K229" t="s">
        <v>1233</v>
      </c>
      <c r="L229" t="s">
        <v>572</v>
      </c>
      <c r="M229" s="30">
        <v>355200</v>
      </c>
      <c r="N229" s="28" t="s">
        <v>329</v>
      </c>
      <c r="O229">
        <v>355200</v>
      </c>
      <c r="P229" s="28" t="s">
        <v>184</v>
      </c>
      <c r="Q229" s="4" t="s">
        <v>612</v>
      </c>
      <c r="R229" t="s">
        <v>549</v>
      </c>
      <c r="S229" t="s">
        <v>550</v>
      </c>
      <c r="T229" t="s">
        <v>539</v>
      </c>
      <c r="U229" t="s">
        <v>540</v>
      </c>
      <c r="V229" t="s">
        <v>541</v>
      </c>
      <c r="W229" s="2">
        <v>1</v>
      </c>
      <c r="X229" s="33">
        <v>355200</v>
      </c>
      <c r="Y229" t="s">
        <v>34</v>
      </c>
      <c r="Z229" t="s">
        <v>500</v>
      </c>
      <c r="AA229" t="s">
        <v>36</v>
      </c>
      <c r="AB229" t="s">
        <v>37</v>
      </c>
      <c r="AC229">
        <v>23</v>
      </c>
    </row>
    <row r="230" spans="1:29" customFormat="1" hidden="1" x14ac:dyDescent="0.25">
      <c r="A230" s="11">
        <v>229</v>
      </c>
      <c r="B230" s="20" t="s">
        <v>647</v>
      </c>
      <c r="C230" s="3">
        <v>3.2344011477159997E+18</v>
      </c>
      <c r="D230" s="1">
        <v>42688</v>
      </c>
      <c r="E230" t="s">
        <v>617</v>
      </c>
      <c r="F230" s="8">
        <f>IF(OR(ISNUMBER(SEARCH("террит",Q230)), ISNUMBER(SEARCH("ФОМС",E230)), ISNUMBER(SEARCH("ФОМС",Q230)), (ISNUMBER(SEARCH("страх",E230)))),1,0)</f>
        <v>0</v>
      </c>
      <c r="G230" s="8">
        <f>IF(OR(ISNUMBER(SEARCH("проектиро",E230)), ISNUMBER(SEARCH("разработка",E230)),  ISNUMBER(SEARCH("приобрет",E230)),  ISNUMBER(SEARCH("установк",E230)), ISNUMBER(SEARCH("постав",E230)),  (ISNUMBER(SEARCH("создани",E230)))),1,0)</f>
        <v>0</v>
      </c>
      <c r="H230" s="8">
        <f>IF(OR(ISNUMBER(SEARCH("развит",E230)), ISNUMBER(SEARCH("модифика",E230)), ISNUMBER(SEARCH("интегра",E230)),  ISNUMBER(SEARCH("внедрен",E230)), ISNUMBER(SEARCH("расшир",E230)), ISNUMBER(SEARCH("адаптац",E230)),ISNUMBER(SEARCH("настрой",E230)), ISNUMBER(SEARCH("подключ",E230)),   (ISNUMBER(SEARCH("модерниз",E230)))),1,0)</f>
        <v>0</v>
      </c>
      <c r="I230" s="8">
        <f>IF(OR(ISNUMBER(SEARCH("сопрово",E230)), ISNUMBER(SEARCH("поддержк",E230)), ISNUMBER(SEARCH("эксплуат",E230)), ISNUMBER(SEARCH("обслужи",E230)), ISNUMBER(SEARCH("подготов",E230)), (ISNUMBER(SEARCH("обуче",E230)))),1,0)</f>
        <v>0</v>
      </c>
      <c r="J230" s="9">
        <f>SUM(G230:I230)</f>
        <v>0</v>
      </c>
      <c r="K230" t="s">
        <v>618</v>
      </c>
      <c r="L230" t="s">
        <v>619</v>
      </c>
      <c r="M230" s="30">
        <v>17000</v>
      </c>
      <c r="N230" s="28" t="s">
        <v>329</v>
      </c>
      <c r="O230">
        <v>119000</v>
      </c>
      <c r="P230" s="28" t="s">
        <v>209</v>
      </c>
      <c r="Q230" s="4" t="s">
        <v>620</v>
      </c>
      <c r="R230" t="s">
        <v>621</v>
      </c>
      <c r="S230" t="s">
        <v>622</v>
      </c>
      <c r="T230" t="s">
        <v>560</v>
      </c>
      <c r="U230" t="s">
        <v>540</v>
      </c>
      <c r="V230" t="s">
        <v>541</v>
      </c>
      <c r="W230" s="2">
        <v>1</v>
      </c>
      <c r="X230" s="33">
        <v>119000</v>
      </c>
      <c r="Y230" t="s">
        <v>34</v>
      </c>
      <c r="Z230" t="s">
        <v>500</v>
      </c>
      <c r="AA230" t="s">
        <v>36</v>
      </c>
      <c r="AB230" t="s">
        <v>37</v>
      </c>
      <c r="AC230">
        <v>23</v>
      </c>
    </row>
    <row r="231" spans="1:29" customFormat="1" hidden="1" x14ac:dyDescent="0.25">
      <c r="A231" s="11">
        <v>230</v>
      </c>
      <c r="B231" s="20" t="s">
        <v>647</v>
      </c>
      <c r="C231" s="3">
        <v>3.2344011477159997E+18</v>
      </c>
      <c r="D231" s="1">
        <v>42562</v>
      </c>
      <c r="E231" t="s">
        <v>623</v>
      </c>
      <c r="F231" s="8">
        <f>IF(OR(ISNUMBER(SEARCH("террит",Q231)), ISNUMBER(SEARCH("ФОМС",E231)), ISNUMBER(SEARCH("ФОМС",Q231)), (ISNUMBER(SEARCH("страх",E231)))),1,0)</f>
        <v>1</v>
      </c>
      <c r="G231" s="8">
        <f>IF(OR(ISNUMBER(SEARCH("проектиро",E231)), ISNUMBER(SEARCH("разработка",E231)),  ISNUMBER(SEARCH("приобрет",E231)),  ISNUMBER(SEARCH("установк",E231)), ISNUMBER(SEARCH("постав",E231)),  (ISNUMBER(SEARCH("создани",E231)))),1,0)</f>
        <v>1</v>
      </c>
      <c r="H231" s="8">
        <f>IF(OR(ISNUMBER(SEARCH("развит",E231)), ISNUMBER(SEARCH("модифика",E231)), ISNUMBER(SEARCH("интегра",E231)),  ISNUMBER(SEARCH("внедрен",E231)), ISNUMBER(SEARCH("расшир",E231)), ISNUMBER(SEARCH("адаптац",E231)),ISNUMBER(SEARCH("настрой",E231)), ISNUMBER(SEARCH("подключ",E231)),   (ISNUMBER(SEARCH("модерниз",E231)))),1,0)</f>
        <v>0</v>
      </c>
      <c r="I231" s="8">
        <f>IF(OR(ISNUMBER(SEARCH("сопрово",E231)), ISNUMBER(SEARCH("поддержк",E231)), ISNUMBER(SEARCH("эксплуат",E231)), ISNUMBER(SEARCH("обслужи",E231)), ISNUMBER(SEARCH("подготов",E231)), (ISNUMBER(SEARCH("обуче",E231)))),1,0)</f>
        <v>0</v>
      </c>
      <c r="J231" s="9">
        <f>SUM(G231:I231)</f>
        <v>1</v>
      </c>
      <c r="K231" t="s">
        <v>618</v>
      </c>
      <c r="L231" t="s">
        <v>619</v>
      </c>
      <c r="M231" s="30">
        <v>32500</v>
      </c>
      <c r="N231" s="28" t="s">
        <v>329</v>
      </c>
      <c r="O231">
        <v>65000</v>
      </c>
      <c r="P231" s="28" t="s">
        <v>252</v>
      </c>
      <c r="Q231" s="4" t="s">
        <v>620</v>
      </c>
      <c r="R231" t="s">
        <v>621</v>
      </c>
      <c r="S231" t="s">
        <v>622</v>
      </c>
      <c r="T231" t="s">
        <v>560</v>
      </c>
      <c r="U231" t="s">
        <v>540</v>
      </c>
      <c r="V231" t="s">
        <v>541</v>
      </c>
      <c r="W231" s="2">
        <v>1</v>
      </c>
      <c r="X231" s="33">
        <v>65000</v>
      </c>
      <c r="Y231" t="s">
        <v>34</v>
      </c>
      <c r="Z231" t="s">
        <v>500</v>
      </c>
      <c r="AA231" t="s">
        <v>36</v>
      </c>
      <c r="AB231" t="s">
        <v>37</v>
      </c>
      <c r="AC231">
        <v>23</v>
      </c>
    </row>
    <row r="232" spans="1:29" customFormat="1" hidden="1" x14ac:dyDescent="0.25">
      <c r="A232" s="11">
        <v>231</v>
      </c>
      <c r="B232" s="20" t="s">
        <v>647</v>
      </c>
      <c r="C232" s="3">
        <v>3.2344011477159997E+18</v>
      </c>
      <c r="D232" s="1">
        <v>42502</v>
      </c>
      <c r="E232" t="s">
        <v>624</v>
      </c>
      <c r="F232" s="8">
        <f>IF(OR(ISNUMBER(SEARCH("террит",Q232)), ISNUMBER(SEARCH("ФОМС",E232)), ISNUMBER(SEARCH("ФОМС",Q232)), (ISNUMBER(SEARCH("страх",E232)))),1,0)</f>
        <v>1</v>
      </c>
      <c r="G232" s="8">
        <f>IF(OR(ISNUMBER(SEARCH("проектиро",E232)), ISNUMBER(SEARCH("разработка",E232)),  ISNUMBER(SEARCH("приобрет",E232)),  ISNUMBER(SEARCH("установк",E232)), ISNUMBER(SEARCH("постав",E232)),  (ISNUMBER(SEARCH("создани",E232)))),1,0)</f>
        <v>0</v>
      </c>
      <c r="H232" s="8">
        <f>IF(OR(ISNUMBER(SEARCH("развит",E232)), ISNUMBER(SEARCH("модифика",E232)), ISNUMBER(SEARCH("интегра",E232)),  ISNUMBER(SEARCH("внедрен",E232)), ISNUMBER(SEARCH("расшир",E232)), ISNUMBER(SEARCH("адаптац",E232)),ISNUMBER(SEARCH("настрой",E232)), ISNUMBER(SEARCH("подключ",E232)),   (ISNUMBER(SEARCH("модерниз",E232)))),1,0)</f>
        <v>0</v>
      </c>
      <c r="I232" s="8">
        <f>IF(OR(ISNUMBER(SEARCH("сопрово",E232)), ISNUMBER(SEARCH("поддержк",E232)), ISNUMBER(SEARCH("эксплуат",E232)), ISNUMBER(SEARCH("обслужи",E232)), ISNUMBER(SEARCH("подготов",E232)), (ISNUMBER(SEARCH("обуче",E232)))),1,0)</f>
        <v>0</v>
      </c>
      <c r="J232" s="9">
        <f>SUM(G232:I232)</f>
        <v>0</v>
      </c>
      <c r="K232" t="s">
        <v>618</v>
      </c>
      <c r="L232" t="s">
        <v>619</v>
      </c>
      <c r="M232" s="30">
        <v>30000</v>
      </c>
      <c r="N232" s="28" t="s">
        <v>329</v>
      </c>
      <c r="O232">
        <v>30000</v>
      </c>
      <c r="P232" s="28" t="s">
        <v>184</v>
      </c>
      <c r="Q232" s="39" t="s">
        <v>620</v>
      </c>
      <c r="R232" t="s">
        <v>621</v>
      </c>
      <c r="S232" t="s">
        <v>622</v>
      </c>
      <c r="T232" t="s">
        <v>560</v>
      </c>
      <c r="U232" t="s">
        <v>540</v>
      </c>
      <c r="V232" t="s">
        <v>541</v>
      </c>
      <c r="W232" s="2">
        <v>1</v>
      </c>
      <c r="X232" s="44">
        <v>30000</v>
      </c>
      <c r="Y232" t="s">
        <v>34</v>
      </c>
      <c r="Z232" t="s">
        <v>500</v>
      </c>
      <c r="AA232" t="s">
        <v>36</v>
      </c>
      <c r="AB232" t="s">
        <v>37</v>
      </c>
      <c r="AC232" s="45">
        <v>23</v>
      </c>
    </row>
    <row r="233" spans="1:29" customFormat="1" hidden="1" x14ac:dyDescent="0.25">
      <c r="A233" s="11">
        <v>232</v>
      </c>
      <c r="B233" s="20" t="s">
        <v>647</v>
      </c>
      <c r="C233" s="3">
        <v>3.2344011477170002E+18</v>
      </c>
      <c r="D233" s="1">
        <v>43054</v>
      </c>
      <c r="E233" t="s">
        <v>625</v>
      </c>
      <c r="F233" s="8">
        <f>IF(OR(ISNUMBER(SEARCH("террит",Q233)), ISNUMBER(SEARCH("ФОМС",E233)), ISNUMBER(SEARCH("ФОМС",Q233)), (ISNUMBER(SEARCH("страх",E233)))),1,0)</f>
        <v>0</v>
      </c>
      <c r="G233" s="8">
        <f>IF(OR(ISNUMBER(SEARCH("проектиро",E233)), ISNUMBER(SEARCH("разработка",E233)),  ISNUMBER(SEARCH("приобрет",E233)),  ISNUMBER(SEARCH("установк",E233)), ISNUMBER(SEARCH("постав",E233)),  (ISNUMBER(SEARCH("создани",E233)))),1,0)</f>
        <v>0</v>
      </c>
      <c r="H233" s="8">
        <f>IF(OR(ISNUMBER(SEARCH("развит",E233)), ISNUMBER(SEARCH("модифика",E233)), ISNUMBER(SEARCH("интегра",E233)),  ISNUMBER(SEARCH("внедрен",E233)), ISNUMBER(SEARCH("расшир",E233)), ISNUMBER(SEARCH("адаптац",E233)),ISNUMBER(SEARCH("настрой",E233)), ISNUMBER(SEARCH("подключ",E233)),   (ISNUMBER(SEARCH("модерниз",E233)))),1,0)</f>
        <v>0</v>
      </c>
      <c r="I233" s="8">
        <f>IF(OR(ISNUMBER(SEARCH("сопрово",E233)), ISNUMBER(SEARCH("поддержк",E233)), ISNUMBER(SEARCH("эксплуат",E233)), ISNUMBER(SEARCH("обслужи",E233)), ISNUMBER(SEARCH("подготов",E233)), (ISNUMBER(SEARCH("обуче",E233)))),1,0)</f>
        <v>0</v>
      </c>
      <c r="J233" s="9">
        <f>SUM(G233:I233)</f>
        <v>0</v>
      </c>
      <c r="K233" t="s">
        <v>618</v>
      </c>
      <c r="L233" t="s">
        <v>619</v>
      </c>
      <c r="M233" s="30">
        <v>50000</v>
      </c>
      <c r="N233" s="28" t="s">
        <v>39</v>
      </c>
      <c r="O233">
        <v>50000</v>
      </c>
      <c r="P233" s="28" t="s">
        <v>184</v>
      </c>
      <c r="Q233" s="4" t="s">
        <v>620</v>
      </c>
      <c r="R233" t="s">
        <v>621</v>
      </c>
      <c r="S233" t="s">
        <v>622</v>
      </c>
      <c r="T233" t="s">
        <v>560</v>
      </c>
      <c r="U233" t="s">
        <v>540</v>
      </c>
      <c r="V233" t="s">
        <v>541</v>
      </c>
      <c r="W233" s="2">
        <v>1</v>
      </c>
      <c r="X233" s="33">
        <v>50000</v>
      </c>
      <c r="Y233" t="s">
        <v>34</v>
      </c>
      <c r="Z233" t="s">
        <v>500</v>
      </c>
      <c r="AA233" t="s">
        <v>36</v>
      </c>
      <c r="AB233" t="s">
        <v>37</v>
      </c>
      <c r="AC233">
        <v>23</v>
      </c>
    </row>
    <row r="234" spans="1:29" customFormat="1" hidden="1" x14ac:dyDescent="0.25">
      <c r="A234" s="11">
        <v>233</v>
      </c>
      <c r="B234" s="20" t="s">
        <v>647</v>
      </c>
      <c r="C234" s="3">
        <v>3.2344011477170002E+18</v>
      </c>
      <c r="D234" s="1">
        <v>42857</v>
      </c>
      <c r="E234" t="s">
        <v>626</v>
      </c>
      <c r="F234" s="8">
        <f>IF(OR(ISNUMBER(SEARCH("террит",Q234)), ISNUMBER(SEARCH("ФОМС",E234)), ISNUMBER(SEARCH("ФОМС",Q234)), (ISNUMBER(SEARCH("страх",E234)))),1,0)</f>
        <v>0</v>
      </c>
      <c r="G234" s="8">
        <f>IF(OR(ISNUMBER(SEARCH("проектиро",E234)), ISNUMBER(SEARCH("разработка",E234)),  ISNUMBER(SEARCH("приобрет",E234)),  ISNUMBER(SEARCH("установк",E234)), ISNUMBER(SEARCH("постав",E234)),  (ISNUMBER(SEARCH("создани",E234)))),1,0)</f>
        <v>0</v>
      </c>
      <c r="H234" s="8">
        <f>IF(OR(ISNUMBER(SEARCH("развит",E234)), ISNUMBER(SEARCH("модифика",E234)), ISNUMBER(SEARCH("интегра",E234)),  ISNUMBER(SEARCH("внедрен",E234)), ISNUMBER(SEARCH("расшир",E234)), ISNUMBER(SEARCH("адаптац",E234)),ISNUMBER(SEARCH("настрой",E234)), ISNUMBER(SEARCH("подключ",E234)),   (ISNUMBER(SEARCH("модерниз",E234)))),1,0)</f>
        <v>0</v>
      </c>
      <c r="I234" s="8">
        <f>IF(OR(ISNUMBER(SEARCH("сопрово",E234)), ISNUMBER(SEARCH("поддержк",E234)), ISNUMBER(SEARCH("эксплуат",E234)), ISNUMBER(SEARCH("обслужи",E234)), ISNUMBER(SEARCH("подготов",E234)), (ISNUMBER(SEARCH("обуче",E234)))),1,0)</f>
        <v>0</v>
      </c>
      <c r="J234" s="9">
        <f>SUM(G234:I234)</f>
        <v>0</v>
      </c>
      <c r="K234" t="s">
        <v>618</v>
      </c>
      <c r="L234" t="s">
        <v>619</v>
      </c>
      <c r="M234" s="30">
        <v>25000</v>
      </c>
      <c r="N234" s="28" t="s">
        <v>264</v>
      </c>
      <c r="O234">
        <v>25000</v>
      </c>
      <c r="P234" s="28" t="s">
        <v>184</v>
      </c>
      <c r="Q234" s="4" t="s">
        <v>620</v>
      </c>
      <c r="R234" t="s">
        <v>621</v>
      </c>
      <c r="S234" t="s">
        <v>622</v>
      </c>
      <c r="T234" t="s">
        <v>560</v>
      </c>
      <c r="U234" t="s">
        <v>540</v>
      </c>
      <c r="V234" t="s">
        <v>541</v>
      </c>
      <c r="W234" s="2">
        <v>1</v>
      </c>
      <c r="X234" s="33">
        <v>25000</v>
      </c>
      <c r="Y234" t="s">
        <v>34</v>
      </c>
      <c r="Z234" t="s">
        <v>500</v>
      </c>
      <c r="AA234" t="s">
        <v>36</v>
      </c>
      <c r="AB234" t="s">
        <v>37</v>
      </c>
      <c r="AC234">
        <v>23</v>
      </c>
    </row>
    <row r="235" spans="1:29" customFormat="1" hidden="1" x14ac:dyDescent="0.25">
      <c r="A235" s="11">
        <v>234</v>
      </c>
      <c r="B235" s="20" t="s">
        <v>647</v>
      </c>
      <c r="C235" s="3">
        <v>3.2344011477170002E+18</v>
      </c>
      <c r="D235" s="1">
        <v>42746</v>
      </c>
      <c r="E235" t="s">
        <v>627</v>
      </c>
      <c r="F235" s="8">
        <f>IF(OR(ISNUMBER(SEARCH("террит",Q235)), ISNUMBER(SEARCH("ФОМС",E235)), ISNUMBER(SEARCH("ФОМС",Q235)), (ISNUMBER(SEARCH("страх",E235)))),1,0)</f>
        <v>1</v>
      </c>
      <c r="G235" s="8">
        <f>IF(OR(ISNUMBER(SEARCH("проектиро",E235)), ISNUMBER(SEARCH("разработка",E235)),  ISNUMBER(SEARCH("приобрет",E235)),  ISNUMBER(SEARCH("установк",E235)), ISNUMBER(SEARCH("постав",E235)),  (ISNUMBER(SEARCH("создани",E235)))),1,0)</f>
        <v>1</v>
      </c>
      <c r="H235" s="8">
        <f>IF(OR(ISNUMBER(SEARCH("развит",E235)), ISNUMBER(SEARCH("модифика",E235)), ISNUMBER(SEARCH("интегра",E235)),  ISNUMBER(SEARCH("внедрен",E235)), ISNUMBER(SEARCH("расшир",E235)), ISNUMBER(SEARCH("адаптац",E235)),ISNUMBER(SEARCH("настрой",E235)), ISNUMBER(SEARCH("подключ",E235)),   (ISNUMBER(SEARCH("модерниз",E235)))),1,0)</f>
        <v>0</v>
      </c>
      <c r="I235" s="8">
        <f>IF(OR(ISNUMBER(SEARCH("сопрово",E235)), ISNUMBER(SEARCH("поддержк",E235)), ISNUMBER(SEARCH("эксплуат",E235)), ISNUMBER(SEARCH("обслужи",E235)), ISNUMBER(SEARCH("подготов",E235)), (ISNUMBER(SEARCH("обуче",E235)))),1,0)</f>
        <v>0</v>
      </c>
      <c r="J235" s="9">
        <f>SUM(G235:I235)</f>
        <v>1</v>
      </c>
      <c r="K235" t="s">
        <v>618</v>
      </c>
      <c r="L235" t="s">
        <v>619</v>
      </c>
      <c r="M235" s="30">
        <v>10000</v>
      </c>
      <c r="N235" s="28" t="s">
        <v>329</v>
      </c>
      <c r="O235">
        <v>70000</v>
      </c>
      <c r="P235" s="28" t="s">
        <v>209</v>
      </c>
      <c r="Q235" s="4" t="s">
        <v>620</v>
      </c>
      <c r="R235" t="s">
        <v>621</v>
      </c>
      <c r="S235" t="s">
        <v>622</v>
      </c>
      <c r="T235" t="s">
        <v>560</v>
      </c>
      <c r="U235" t="s">
        <v>540</v>
      </c>
      <c r="V235" t="s">
        <v>541</v>
      </c>
      <c r="W235" s="2">
        <v>1</v>
      </c>
      <c r="X235" s="33">
        <v>70000</v>
      </c>
      <c r="Y235" t="s">
        <v>34</v>
      </c>
      <c r="Z235" t="s">
        <v>500</v>
      </c>
      <c r="AA235" t="s">
        <v>36</v>
      </c>
      <c r="AB235" t="s">
        <v>37</v>
      </c>
      <c r="AC235">
        <v>23</v>
      </c>
    </row>
    <row r="236" spans="1:29" customFormat="1" hidden="1" x14ac:dyDescent="0.25">
      <c r="A236" s="11">
        <v>235</v>
      </c>
      <c r="B236" s="20" t="s">
        <v>647</v>
      </c>
      <c r="C236" s="3">
        <v>3.2344011477180001E+18</v>
      </c>
      <c r="D236" s="1">
        <v>43230</v>
      </c>
      <c r="E236" t="s">
        <v>628</v>
      </c>
      <c r="F236" s="8">
        <f>IF(OR(ISNUMBER(SEARCH("террит",Q236)), ISNUMBER(SEARCH("ФОМС",E236)), ISNUMBER(SEARCH("ФОМС",Q236)), (ISNUMBER(SEARCH("страх",E236)))),1,0)</f>
        <v>0</v>
      </c>
      <c r="G236" s="8">
        <f>IF(OR(ISNUMBER(SEARCH("проектиро",E236)), ISNUMBER(SEARCH("разработка",E236)),  ISNUMBER(SEARCH("приобрет",E236)),  ISNUMBER(SEARCH("установк",E236)), ISNUMBER(SEARCH("постав",E236)),  (ISNUMBER(SEARCH("создани",E236)))),1,0)</f>
        <v>0</v>
      </c>
      <c r="H236" s="8">
        <f>IF(OR(ISNUMBER(SEARCH("развит",E236)), ISNUMBER(SEARCH("модифика",E236)), ISNUMBER(SEARCH("интегра",E236)),  ISNUMBER(SEARCH("внедрен",E236)), ISNUMBER(SEARCH("расшир",E236)), ISNUMBER(SEARCH("адаптац",E236)),ISNUMBER(SEARCH("настрой",E236)), ISNUMBER(SEARCH("подключ",E236)),   (ISNUMBER(SEARCH("модерниз",E236)))),1,0)</f>
        <v>1</v>
      </c>
      <c r="I236" s="8">
        <f>IF(OR(ISNUMBER(SEARCH("сопрово",E236)), ISNUMBER(SEARCH("поддержк",E236)), ISNUMBER(SEARCH("эксплуат",E236)), ISNUMBER(SEARCH("обслужи",E236)), ISNUMBER(SEARCH("подготов",E236)), (ISNUMBER(SEARCH("обуче",E236)))),1,0)</f>
        <v>0</v>
      </c>
      <c r="J236" s="9">
        <f>SUM(G236:I236)</f>
        <v>1</v>
      </c>
      <c r="K236" t="s">
        <v>618</v>
      </c>
      <c r="L236" t="s">
        <v>619</v>
      </c>
      <c r="M236" s="30">
        <v>20000</v>
      </c>
      <c r="N236" s="28" t="s">
        <v>26</v>
      </c>
      <c r="O236">
        <v>20000</v>
      </c>
      <c r="P236" s="28" t="s">
        <v>184</v>
      </c>
      <c r="Q236" s="4" t="s">
        <v>620</v>
      </c>
      <c r="R236" t="s">
        <v>621</v>
      </c>
      <c r="S236" t="s">
        <v>622</v>
      </c>
      <c r="T236" t="s">
        <v>560</v>
      </c>
      <c r="U236" t="s">
        <v>540</v>
      </c>
      <c r="V236" t="s">
        <v>541</v>
      </c>
      <c r="W236" s="2">
        <v>1</v>
      </c>
      <c r="X236" s="33">
        <v>20000</v>
      </c>
      <c r="Y236" t="s">
        <v>34</v>
      </c>
      <c r="Z236" t="s">
        <v>500</v>
      </c>
      <c r="AA236" t="s">
        <v>36</v>
      </c>
      <c r="AB236" t="s">
        <v>37</v>
      </c>
      <c r="AC236">
        <v>23</v>
      </c>
    </row>
    <row r="237" spans="1:29" customFormat="1" hidden="1" x14ac:dyDescent="0.25">
      <c r="A237" s="11">
        <v>236</v>
      </c>
      <c r="B237" s="20" t="s">
        <v>647</v>
      </c>
      <c r="C237" s="3">
        <v>3.2344011477180001E+18</v>
      </c>
      <c r="D237" s="1">
        <v>43189</v>
      </c>
      <c r="E237" t="s">
        <v>629</v>
      </c>
      <c r="F237" s="8">
        <f>IF(OR(ISNUMBER(SEARCH("террит",Q237)), ISNUMBER(SEARCH("ФОМС",E237)), ISNUMBER(SEARCH("ФОМС",Q237)), (ISNUMBER(SEARCH("страх",E237)))),1,0)</f>
        <v>0</v>
      </c>
      <c r="G237" s="8">
        <f>IF(OR(ISNUMBER(SEARCH("проектиро",E237)), ISNUMBER(SEARCH("разработка",E237)),  ISNUMBER(SEARCH("приобрет",E237)),  ISNUMBER(SEARCH("установк",E237)), ISNUMBER(SEARCH("постав",E237)),  (ISNUMBER(SEARCH("создани",E237)))),1,0)</f>
        <v>0</v>
      </c>
      <c r="H237" s="8">
        <f>IF(OR(ISNUMBER(SEARCH("развит",E237)), ISNUMBER(SEARCH("модифика",E237)), ISNUMBER(SEARCH("интегра",E237)),  ISNUMBER(SEARCH("внедрен",E237)), ISNUMBER(SEARCH("расшир",E237)), ISNUMBER(SEARCH("адаптац",E237)),ISNUMBER(SEARCH("настрой",E237)), ISNUMBER(SEARCH("подключ",E237)),   (ISNUMBER(SEARCH("модерниз",E237)))),1,0)</f>
        <v>1</v>
      </c>
      <c r="I237" s="8">
        <f>IF(OR(ISNUMBER(SEARCH("сопрово",E237)), ISNUMBER(SEARCH("поддержк",E237)), ISNUMBER(SEARCH("эксплуат",E237)), ISNUMBER(SEARCH("обслужи",E237)), ISNUMBER(SEARCH("подготов",E237)), (ISNUMBER(SEARCH("обуче",E237)))),1,0)</f>
        <v>0</v>
      </c>
      <c r="J237" s="9">
        <f>SUM(G237:I237)</f>
        <v>1</v>
      </c>
      <c r="K237" t="s">
        <v>618</v>
      </c>
      <c r="L237" t="s">
        <v>619</v>
      </c>
      <c r="M237" s="30">
        <v>30000</v>
      </c>
      <c r="N237" s="28" t="s">
        <v>26</v>
      </c>
      <c r="O237">
        <v>30000</v>
      </c>
      <c r="P237" s="28" t="s">
        <v>184</v>
      </c>
      <c r="Q237" s="4" t="s">
        <v>620</v>
      </c>
      <c r="R237" t="s">
        <v>621</v>
      </c>
      <c r="S237" t="s">
        <v>622</v>
      </c>
      <c r="T237" t="s">
        <v>560</v>
      </c>
      <c r="U237" t="s">
        <v>540</v>
      </c>
      <c r="V237" t="s">
        <v>541</v>
      </c>
      <c r="W237" s="2">
        <v>1</v>
      </c>
      <c r="X237" s="33">
        <v>30000</v>
      </c>
      <c r="Y237" t="s">
        <v>34</v>
      </c>
      <c r="Z237" t="s">
        <v>500</v>
      </c>
      <c r="AA237" t="s">
        <v>36</v>
      </c>
      <c r="AB237" t="s">
        <v>37</v>
      </c>
      <c r="AC237">
        <v>23</v>
      </c>
    </row>
    <row r="238" spans="1:29" customFormat="1" hidden="1" x14ac:dyDescent="0.25">
      <c r="A238" s="11">
        <v>237</v>
      </c>
      <c r="B238" s="20" t="s">
        <v>647</v>
      </c>
      <c r="C238" s="3">
        <v>3.2344011477190001E+18</v>
      </c>
      <c r="D238" s="1">
        <v>43725</v>
      </c>
      <c r="E238" t="s">
        <v>630</v>
      </c>
      <c r="F238" s="8">
        <f>IF(OR(ISNUMBER(SEARCH("террит",Q238)), ISNUMBER(SEARCH("ФОМС",E238)), ISNUMBER(SEARCH("ФОМС",Q238)), (ISNUMBER(SEARCH("страх",E238)))),1,0)</f>
        <v>0</v>
      </c>
      <c r="G238" s="8">
        <f>IF(OR(ISNUMBER(SEARCH("проектиро",E238)), ISNUMBER(SEARCH("разработка",E238)),  ISNUMBER(SEARCH("приобрет",E238)),  ISNUMBER(SEARCH("установк",E238)), ISNUMBER(SEARCH("постав",E238)),  (ISNUMBER(SEARCH("создани",E238)))),1,0)</f>
        <v>0</v>
      </c>
      <c r="H238" s="8">
        <f>IF(OR(ISNUMBER(SEARCH("развит",E238)), ISNUMBER(SEARCH("модифика",E238)), ISNUMBER(SEARCH("интегра",E238)),  ISNUMBER(SEARCH("внедрен",E238)), ISNUMBER(SEARCH("расшир",E238)), ISNUMBER(SEARCH("адаптац",E238)),ISNUMBER(SEARCH("настрой",E238)), ISNUMBER(SEARCH("подключ",E238)),   (ISNUMBER(SEARCH("модерниз",E238)))),1,0)</f>
        <v>0</v>
      </c>
      <c r="I238" s="8">
        <f>IF(OR(ISNUMBER(SEARCH("сопрово",E238)), ISNUMBER(SEARCH("поддержк",E238)), ISNUMBER(SEARCH("эксплуат",E238)), ISNUMBER(SEARCH("обслужи",E238)), ISNUMBER(SEARCH("подготов",E238)), (ISNUMBER(SEARCH("обуче",E238)))),1,0)</f>
        <v>0</v>
      </c>
      <c r="J238" s="9">
        <f>SUM(G238:I238)</f>
        <v>0</v>
      </c>
      <c r="K238" t="s">
        <v>88</v>
      </c>
      <c r="L238" t="s">
        <v>38</v>
      </c>
      <c r="M238" s="30">
        <v>30000</v>
      </c>
      <c r="N238" s="28" t="s">
        <v>39</v>
      </c>
      <c r="O238">
        <v>30000</v>
      </c>
      <c r="P238" s="28" t="s">
        <v>27</v>
      </c>
      <c r="Q238" s="4" t="s">
        <v>631</v>
      </c>
      <c r="R238" t="s">
        <v>621</v>
      </c>
      <c r="S238" t="s">
        <v>622</v>
      </c>
      <c r="T238" t="s">
        <v>560</v>
      </c>
      <c r="U238" t="s">
        <v>540</v>
      </c>
      <c r="V238" t="s">
        <v>538</v>
      </c>
      <c r="W238" s="2">
        <v>1</v>
      </c>
      <c r="X238" s="33">
        <v>110000</v>
      </c>
      <c r="Y238" t="s">
        <v>34</v>
      </c>
      <c r="Z238" t="s">
        <v>500</v>
      </c>
      <c r="AA238" t="s">
        <v>36</v>
      </c>
      <c r="AB238" t="s">
        <v>37</v>
      </c>
      <c r="AC238">
        <v>23</v>
      </c>
    </row>
    <row r="239" spans="1:29" customFormat="1" hidden="1" x14ac:dyDescent="0.25">
      <c r="A239" s="11">
        <v>238</v>
      </c>
      <c r="B239" s="20" t="s">
        <v>647</v>
      </c>
      <c r="C239" s="3">
        <v>3.2353006498189998E+18</v>
      </c>
      <c r="D239" s="1">
        <v>43794</v>
      </c>
      <c r="E239" t="s">
        <v>595</v>
      </c>
      <c r="F239" s="8">
        <f>IF(OR(ISNUMBER(SEARCH("террит",Q239)), ISNUMBER(SEARCH("ФОМС",E239)), ISNUMBER(SEARCH("ФОМС",Q239)), (ISNUMBER(SEARCH("страх",E239)))),1,0)</f>
        <v>0</v>
      </c>
      <c r="G239" s="8">
        <f>IF(OR(ISNUMBER(SEARCH("проектиро",E239)), ISNUMBER(SEARCH("разработка",E239)),  ISNUMBER(SEARCH("приобрет",E239)),  ISNUMBER(SEARCH("установк",E239)), ISNUMBER(SEARCH("постав",E239)),  (ISNUMBER(SEARCH("создани",E239)))),1,0)</f>
        <v>0</v>
      </c>
      <c r="H239" s="8">
        <f>IF(OR(ISNUMBER(SEARCH("развит",E239)), ISNUMBER(SEARCH("модифика",E239)), ISNUMBER(SEARCH("интегра",E239)),  ISNUMBER(SEARCH("внедрен",E239)), ISNUMBER(SEARCH("расшир",E239)), ISNUMBER(SEARCH("адаптац",E239)),ISNUMBER(SEARCH("настрой",E239)), ISNUMBER(SEARCH("подключ",E239)),   (ISNUMBER(SEARCH("модерниз",E239)))),1,0)</f>
        <v>0</v>
      </c>
      <c r="I239" s="8">
        <f>IF(OR(ISNUMBER(SEARCH("сопрово",E239)), ISNUMBER(SEARCH("поддержк",E239)), ISNUMBER(SEARCH("эксплуат",E239)), ISNUMBER(SEARCH("обслужи",E239)), ISNUMBER(SEARCH("подготов",E239)), (ISNUMBER(SEARCH("обуче",E239)))),1,0)</f>
        <v>0</v>
      </c>
      <c r="J239" s="9">
        <f>SUM(G239:I239)</f>
        <v>0</v>
      </c>
      <c r="K239" t="s">
        <v>88</v>
      </c>
      <c r="L239" t="s">
        <v>38</v>
      </c>
      <c r="M239" s="30">
        <v>35000</v>
      </c>
      <c r="N239" s="28" t="s">
        <v>39</v>
      </c>
      <c r="O239">
        <v>35000</v>
      </c>
      <c r="P239" s="28" t="s">
        <v>27</v>
      </c>
      <c r="Q239" s="4" t="s">
        <v>632</v>
      </c>
      <c r="R239" t="s">
        <v>633</v>
      </c>
      <c r="S239" t="s">
        <v>634</v>
      </c>
      <c r="T239" t="s">
        <v>560</v>
      </c>
      <c r="U239" t="s">
        <v>540</v>
      </c>
      <c r="V239" t="s">
        <v>538</v>
      </c>
      <c r="W239" s="2">
        <v>1</v>
      </c>
      <c r="X239" s="33">
        <v>65000</v>
      </c>
      <c r="Y239" t="s">
        <v>34</v>
      </c>
      <c r="Z239" t="s">
        <v>500</v>
      </c>
      <c r="AA239" t="s">
        <v>36</v>
      </c>
      <c r="AB239" t="s">
        <v>37</v>
      </c>
      <c r="AC239">
        <v>23</v>
      </c>
    </row>
    <row r="240" spans="1:29" customFormat="1" hidden="1" x14ac:dyDescent="0.25">
      <c r="A240" s="11">
        <v>239</v>
      </c>
      <c r="B240" s="20" t="s">
        <v>647</v>
      </c>
      <c r="C240" s="3">
        <v>3.235501498416E+18</v>
      </c>
      <c r="D240" s="1">
        <v>42683</v>
      </c>
      <c r="E240" t="s">
        <v>635</v>
      </c>
      <c r="F240" s="8">
        <f>IF(OR(ISNUMBER(SEARCH("террит",Q240)), ISNUMBER(SEARCH("ФОМС",E240)), ISNUMBER(SEARCH("ФОМС",Q240)), (ISNUMBER(SEARCH("страх",E240)))),1,0)</f>
        <v>0</v>
      </c>
      <c r="G240" s="8">
        <f>IF(OR(ISNUMBER(SEARCH("проектиро",E240)), ISNUMBER(SEARCH("разработка",E240)),  ISNUMBER(SEARCH("приобрет",E240)),  ISNUMBER(SEARCH("установк",E240)), ISNUMBER(SEARCH("постав",E240)),  (ISNUMBER(SEARCH("создани",E240)))),1,0)</f>
        <v>0</v>
      </c>
      <c r="H240" s="8">
        <f>IF(OR(ISNUMBER(SEARCH("развит",E240)), ISNUMBER(SEARCH("модифика",E240)), ISNUMBER(SEARCH("интегра",E240)),  ISNUMBER(SEARCH("внедрен",E240)), ISNUMBER(SEARCH("расшир",E240)), ISNUMBER(SEARCH("адаптац",E240)),ISNUMBER(SEARCH("настрой",E240)), ISNUMBER(SEARCH("подключ",E240)),   (ISNUMBER(SEARCH("модерниз",E240)))),1,0)</f>
        <v>0</v>
      </c>
      <c r="I240" s="8">
        <f>IF(OR(ISNUMBER(SEARCH("сопрово",E240)), ISNUMBER(SEARCH("поддержк",E240)), ISNUMBER(SEARCH("эксплуат",E240)), ISNUMBER(SEARCH("обслужи",E240)), ISNUMBER(SEARCH("подготов",E240)), (ISNUMBER(SEARCH("обуче",E240)))),1,0)</f>
        <v>0</v>
      </c>
      <c r="J240" s="9">
        <f>SUM(G240:I240)</f>
        <v>0</v>
      </c>
      <c r="K240" t="s">
        <v>88</v>
      </c>
      <c r="L240" t="s">
        <v>38</v>
      </c>
      <c r="M240" s="30">
        <v>32000</v>
      </c>
      <c r="N240" s="28" t="s">
        <v>329</v>
      </c>
      <c r="O240">
        <v>32000</v>
      </c>
      <c r="P240" s="28" t="s">
        <v>184</v>
      </c>
      <c r="Q240" s="4" t="s">
        <v>636</v>
      </c>
      <c r="R240" t="s">
        <v>637</v>
      </c>
      <c r="S240" t="s">
        <v>559</v>
      </c>
      <c r="T240" t="s">
        <v>560</v>
      </c>
      <c r="U240" t="s">
        <v>540</v>
      </c>
      <c r="V240" t="s">
        <v>541</v>
      </c>
      <c r="W240" s="2">
        <v>1</v>
      </c>
      <c r="X240" s="33">
        <v>32000</v>
      </c>
      <c r="Y240" t="s">
        <v>34</v>
      </c>
      <c r="Z240" t="s">
        <v>500</v>
      </c>
      <c r="AA240" t="s">
        <v>36</v>
      </c>
      <c r="AB240" t="s">
        <v>37</v>
      </c>
      <c r="AC240">
        <v>23</v>
      </c>
    </row>
    <row r="241" spans="1:29" customFormat="1" hidden="1" x14ac:dyDescent="0.25">
      <c r="A241" s="11">
        <v>240</v>
      </c>
      <c r="B241" s="20" t="s">
        <v>647</v>
      </c>
      <c r="C241" s="3">
        <v>3.235501498416E+18</v>
      </c>
      <c r="D241" s="1">
        <v>42370</v>
      </c>
      <c r="E241" t="s">
        <v>638</v>
      </c>
      <c r="F241" s="8">
        <f>IF(OR(ISNUMBER(SEARCH("террит",Q241)), ISNUMBER(SEARCH("ФОМС",E241)), ISNUMBER(SEARCH("ФОМС",Q241)), (ISNUMBER(SEARCH("страх",E241)))),1,0)</f>
        <v>0</v>
      </c>
      <c r="G241" s="8">
        <f>IF(OR(ISNUMBER(SEARCH("проектиро",E241)), ISNUMBER(SEARCH("разработка",E241)),  ISNUMBER(SEARCH("приобрет",E241)),  ISNUMBER(SEARCH("установк",E241)), ISNUMBER(SEARCH("постав",E241)),  (ISNUMBER(SEARCH("создани",E241)))),1,0)</f>
        <v>0</v>
      </c>
      <c r="H241" s="8">
        <f>IF(OR(ISNUMBER(SEARCH("развит",E241)), ISNUMBER(SEARCH("модифика",E241)), ISNUMBER(SEARCH("интегра",E241)),  ISNUMBER(SEARCH("внедрен",E241)), ISNUMBER(SEARCH("расшир",E241)), ISNUMBER(SEARCH("адаптац",E241)),ISNUMBER(SEARCH("настрой",E241)), ISNUMBER(SEARCH("подключ",E241)),   (ISNUMBER(SEARCH("модерниз",E241)))),1,0)</f>
        <v>0</v>
      </c>
      <c r="I241" s="8">
        <f>IF(OR(ISNUMBER(SEARCH("сопрово",E241)), ISNUMBER(SEARCH("поддержк",E241)), ISNUMBER(SEARCH("эксплуат",E241)), ISNUMBER(SEARCH("обслужи",E241)), ISNUMBER(SEARCH("подготов",E241)), (ISNUMBER(SEARCH("обуче",E241)))),1,0)</f>
        <v>0</v>
      </c>
      <c r="J241" s="9">
        <f>SUM(G241:I241)</f>
        <v>0</v>
      </c>
      <c r="K241" t="s">
        <v>1240</v>
      </c>
      <c r="L241" t="s">
        <v>46</v>
      </c>
      <c r="M241" s="30">
        <v>360000</v>
      </c>
      <c r="N241" s="28" t="s">
        <v>264</v>
      </c>
      <c r="O241">
        <v>360000</v>
      </c>
      <c r="P241" s="28" t="s">
        <v>184</v>
      </c>
      <c r="Q241" s="4" t="s">
        <v>639</v>
      </c>
      <c r="R241" t="s">
        <v>637</v>
      </c>
      <c r="S241" t="s">
        <v>559</v>
      </c>
      <c r="T241" t="s">
        <v>560</v>
      </c>
      <c r="U241" t="s">
        <v>540</v>
      </c>
      <c r="V241" t="s">
        <v>541</v>
      </c>
      <c r="W241" s="2">
        <v>1</v>
      </c>
      <c r="X241" s="33">
        <v>360000</v>
      </c>
      <c r="Y241" t="s">
        <v>34</v>
      </c>
      <c r="Z241" t="s">
        <v>500</v>
      </c>
      <c r="AA241" t="s">
        <v>36</v>
      </c>
      <c r="AB241" t="s">
        <v>37</v>
      </c>
      <c r="AC241">
        <v>23</v>
      </c>
    </row>
    <row r="242" spans="1:29" customFormat="1" hidden="1" x14ac:dyDescent="0.25">
      <c r="A242" s="11">
        <v>241</v>
      </c>
      <c r="B242" s="20" t="s">
        <v>647</v>
      </c>
      <c r="C242" s="3">
        <v>3.2355014984189998E+18</v>
      </c>
      <c r="D242" s="1">
        <v>43760</v>
      </c>
      <c r="E242" t="s">
        <v>640</v>
      </c>
      <c r="F242" s="8">
        <f>IF(OR(ISNUMBER(SEARCH("террит",Q242)), ISNUMBER(SEARCH("ФОМС",E242)), ISNUMBER(SEARCH("ФОМС",Q242)), (ISNUMBER(SEARCH("страх",E242)))),1,0)</f>
        <v>0</v>
      </c>
      <c r="G242" s="8">
        <f>IF(OR(ISNUMBER(SEARCH("проектиро",E242)), ISNUMBER(SEARCH("разработка",E242)),  ISNUMBER(SEARCH("приобрет",E242)),  ISNUMBER(SEARCH("установк",E242)), ISNUMBER(SEARCH("постав",E242)),  (ISNUMBER(SEARCH("создани",E242)))),1,0)</f>
        <v>0</v>
      </c>
      <c r="H242" s="8">
        <f>IF(OR(ISNUMBER(SEARCH("развит",E242)), ISNUMBER(SEARCH("модифика",E242)), ISNUMBER(SEARCH("интегра",E242)),  ISNUMBER(SEARCH("внедрен",E242)), ISNUMBER(SEARCH("расшир",E242)), ISNUMBER(SEARCH("адаптац",E242)),ISNUMBER(SEARCH("настрой",E242)), ISNUMBER(SEARCH("подключ",E242)),   (ISNUMBER(SEARCH("модерниз",E242)))),1,0)</f>
        <v>0</v>
      </c>
      <c r="I242" s="8">
        <f>IF(OR(ISNUMBER(SEARCH("сопрово",E242)), ISNUMBER(SEARCH("поддержк",E242)), ISNUMBER(SEARCH("эксплуат",E242)), ISNUMBER(SEARCH("обслужи",E242)), ISNUMBER(SEARCH("подготов",E242)), (ISNUMBER(SEARCH("обуче",E242)))),1,0)</f>
        <v>0</v>
      </c>
      <c r="J242" s="9">
        <f>SUM(G242:I242)</f>
        <v>0</v>
      </c>
      <c r="K242" t="s">
        <v>88</v>
      </c>
      <c r="L242" t="s">
        <v>38</v>
      </c>
      <c r="M242" s="30">
        <v>35000</v>
      </c>
      <c r="N242" s="28" t="s">
        <v>39</v>
      </c>
      <c r="O242">
        <v>35000</v>
      </c>
      <c r="P242" s="28" t="s">
        <v>27</v>
      </c>
      <c r="Q242" s="4" t="s">
        <v>641</v>
      </c>
      <c r="R242" t="s">
        <v>637</v>
      </c>
      <c r="S242" t="s">
        <v>559</v>
      </c>
      <c r="T242" t="s">
        <v>560</v>
      </c>
      <c r="U242" t="s">
        <v>540</v>
      </c>
      <c r="V242" t="s">
        <v>538</v>
      </c>
      <c r="W242" s="2">
        <v>1</v>
      </c>
      <c r="X242" s="33">
        <v>35000</v>
      </c>
      <c r="Y242" t="s">
        <v>34</v>
      </c>
      <c r="Z242" t="s">
        <v>500</v>
      </c>
      <c r="AA242" t="s">
        <v>36</v>
      </c>
      <c r="AB242" t="s">
        <v>37</v>
      </c>
      <c r="AC242">
        <v>23</v>
      </c>
    </row>
    <row r="243" spans="1:29" customFormat="1" hidden="1" x14ac:dyDescent="0.25">
      <c r="A243" s="11">
        <v>242</v>
      </c>
      <c r="B243" s="20" t="s">
        <v>647</v>
      </c>
      <c r="C243" s="3">
        <v>3.2355014984189998E+18</v>
      </c>
      <c r="D243" s="1">
        <v>43684</v>
      </c>
      <c r="E243" t="s">
        <v>642</v>
      </c>
      <c r="F243" s="8">
        <f>IF(OR(ISNUMBER(SEARCH("террит",Q243)), ISNUMBER(SEARCH("ФОМС",E243)), ISNUMBER(SEARCH("ФОМС",Q243)), (ISNUMBER(SEARCH("страх",E243)))),1,0)</f>
        <v>0</v>
      </c>
      <c r="G243" s="8">
        <f>IF(OR(ISNUMBER(SEARCH("проектиро",E243)), ISNUMBER(SEARCH("разработка",E243)),  ISNUMBER(SEARCH("приобрет",E243)),  ISNUMBER(SEARCH("установк",E243)), ISNUMBER(SEARCH("постав",E243)),  (ISNUMBER(SEARCH("создани",E243)))),1,0)</f>
        <v>0</v>
      </c>
      <c r="H243" s="8">
        <f>IF(OR(ISNUMBER(SEARCH("развит",E243)), ISNUMBER(SEARCH("модифика",E243)), ISNUMBER(SEARCH("интегра",E243)),  ISNUMBER(SEARCH("внедрен",E243)), ISNUMBER(SEARCH("расшир",E243)), ISNUMBER(SEARCH("адаптац",E243)),ISNUMBER(SEARCH("настрой",E243)), ISNUMBER(SEARCH("подключ",E243)),   (ISNUMBER(SEARCH("модерниз",E243)))),1,0)</f>
        <v>0</v>
      </c>
      <c r="I243" s="8">
        <f>IF(OR(ISNUMBER(SEARCH("сопрово",E243)), ISNUMBER(SEARCH("поддержк",E243)), ISNUMBER(SEARCH("эксплуат",E243)), ISNUMBER(SEARCH("обслужи",E243)), ISNUMBER(SEARCH("подготов",E243)), (ISNUMBER(SEARCH("обуче",E243)))),1,0)</f>
        <v>0</v>
      </c>
      <c r="J243" s="9">
        <f>SUM(G243:I243)</f>
        <v>0</v>
      </c>
      <c r="K243" t="s">
        <v>88</v>
      </c>
      <c r="L243" t="s">
        <v>38</v>
      </c>
      <c r="M243" s="30">
        <v>25000</v>
      </c>
      <c r="N243" s="28" t="s">
        <v>39</v>
      </c>
      <c r="O243">
        <v>25000</v>
      </c>
      <c r="P243" s="28" t="s">
        <v>27</v>
      </c>
      <c r="Q243" s="4" t="s">
        <v>641</v>
      </c>
      <c r="R243" t="s">
        <v>637</v>
      </c>
      <c r="S243" t="s">
        <v>559</v>
      </c>
      <c r="T243" t="s">
        <v>560</v>
      </c>
      <c r="U243" t="s">
        <v>540</v>
      </c>
      <c r="V243" t="s">
        <v>541</v>
      </c>
      <c r="W243" s="2">
        <v>1</v>
      </c>
      <c r="X243" s="33">
        <v>100000</v>
      </c>
      <c r="Y243" t="s">
        <v>34</v>
      </c>
      <c r="Z243" t="s">
        <v>500</v>
      </c>
      <c r="AA243" t="s">
        <v>36</v>
      </c>
      <c r="AB243" t="s">
        <v>37</v>
      </c>
      <c r="AC243">
        <v>23</v>
      </c>
    </row>
    <row r="244" spans="1:29" customFormat="1" hidden="1" x14ac:dyDescent="0.25">
      <c r="A244" s="11">
        <v>243</v>
      </c>
      <c r="B244" s="20" t="s">
        <v>647</v>
      </c>
      <c r="C244" s="3">
        <v>3.2358004247170002E+18</v>
      </c>
      <c r="D244" s="1">
        <v>42837</v>
      </c>
      <c r="E244" t="s">
        <v>643</v>
      </c>
      <c r="F244" s="8">
        <f>IF(OR(ISNUMBER(SEARCH("террит",Q244)), ISNUMBER(SEARCH("ФОМС",E244)), ISNUMBER(SEARCH("ФОМС",Q244)), (ISNUMBER(SEARCH("страх",E244)))),1,0)</f>
        <v>0</v>
      </c>
      <c r="G244" s="8">
        <f>IF(OR(ISNUMBER(SEARCH("проектиро",E244)), ISNUMBER(SEARCH("разработка",E244)),  ISNUMBER(SEARCH("приобрет",E244)),  ISNUMBER(SEARCH("установк",E244)), ISNUMBER(SEARCH("постав",E244)),  (ISNUMBER(SEARCH("создани",E244)))),1,0)</f>
        <v>1</v>
      </c>
      <c r="H244" s="8">
        <f>IF(OR(ISNUMBER(SEARCH("развит",E244)), ISNUMBER(SEARCH("модифика",E244)), ISNUMBER(SEARCH("интегра",E244)),  ISNUMBER(SEARCH("внедрен",E244)), ISNUMBER(SEARCH("расшир",E244)), ISNUMBER(SEARCH("адаптац",E244)),ISNUMBER(SEARCH("настрой",E244)), ISNUMBER(SEARCH("подключ",E244)),   (ISNUMBER(SEARCH("модерниз",E244)))),1,0)</f>
        <v>0</v>
      </c>
      <c r="I244" s="8">
        <f>IF(OR(ISNUMBER(SEARCH("сопрово",E244)), ISNUMBER(SEARCH("поддержк",E244)), ISNUMBER(SEARCH("эксплуат",E244)), ISNUMBER(SEARCH("обслужи",E244)), ISNUMBER(SEARCH("подготов",E244)), (ISNUMBER(SEARCH("обуче",E244)))),1,0)</f>
        <v>0</v>
      </c>
      <c r="J244" s="9">
        <f>SUM(G244:I244)</f>
        <v>1</v>
      </c>
      <c r="K244" t="s">
        <v>1236</v>
      </c>
      <c r="L244" t="s">
        <v>52</v>
      </c>
      <c r="M244" s="30">
        <v>315000</v>
      </c>
      <c r="N244" s="28" t="s">
        <v>264</v>
      </c>
      <c r="O244">
        <v>315000</v>
      </c>
      <c r="P244" s="28" t="s">
        <v>184</v>
      </c>
      <c r="Q244" s="4" t="s">
        <v>644</v>
      </c>
      <c r="R244" t="s">
        <v>645</v>
      </c>
      <c r="S244" t="s">
        <v>646</v>
      </c>
      <c r="T244" t="s">
        <v>560</v>
      </c>
      <c r="U244" t="s">
        <v>540</v>
      </c>
      <c r="V244" t="s">
        <v>541</v>
      </c>
      <c r="W244" s="2">
        <v>1</v>
      </c>
      <c r="X244" s="33">
        <v>315000</v>
      </c>
      <c r="Y244" t="s">
        <v>34</v>
      </c>
      <c r="Z244" t="s">
        <v>500</v>
      </c>
      <c r="AA244" t="s">
        <v>36</v>
      </c>
      <c r="AB244" t="s">
        <v>37</v>
      </c>
      <c r="AC244">
        <v>23</v>
      </c>
    </row>
    <row r="245" spans="1:29" customFormat="1" hidden="1" x14ac:dyDescent="0.25">
      <c r="A245" s="11">
        <v>244</v>
      </c>
      <c r="B245" s="20" t="s">
        <v>1230</v>
      </c>
      <c r="C245" s="3">
        <v>3.24100009414E+17</v>
      </c>
      <c r="D245" s="1">
        <v>41925</v>
      </c>
      <c r="E245" t="s">
        <v>492</v>
      </c>
      <c r="F245" s="8">
        <f>IF(OR(ISNUMBER(SEARCH("террит",Q245)), ISNUMBER(SEARCH("ФОМС",E245)), ISNUMBER(SEARCH("ФОМС",Q245)), (ISNUMBER(SEARCH("страх",E245)))),1,0)</f>
        <v>0</v>
      </c>
      <c r="G245" s="8">
        <f>IF(OR(ISNUMBER(SEARCH("проектиро",E245)), ISNUMBER(SEARCH("разработка",E245)),  ISNUMBER(SEARCH("приобрет",E245)),  ISNUMBER(SEARCH("установк",E245)), ISNUMBER(SEARCH("постав",E245)),  (ISNUMBER(SEARCH("создани",E245)))),1,0)</f>
        <v>0</v>
      </c>
      <c r="H245" s="8">
        <f>IF(OR(ISNUMBER(SEARCH("развит",E245)), ISNUMBER(SEARCH("модифика",E245)), ISNUMBER(SEARCH("интегра",E245)),  ISNUMBER(SEARCH("внедрен",E245)), ISNUMBER(SEARCH("расшир",E245)), ISNUMBER(SEARCH("адаптац",E245)),ISNUMBER(SEARCH("настрой",E245)), ISNUMBER(SEARCH("подключ",E245)),   (ISNUMBER(SEARCH("модерниз",E245)))),1,0)</f>
        <v>0</v>
      </c>
      <c r="I245" s="8">
        <f>IF(OR(ISNUMBER(SEARCH("сопрово",E245)), ISNUMBER(SEARCH("поддержк",E245)), ISNUMBER(SEARCH("эксплуат",E245)), ISNUMBER(SEARCH("обслужи",E245)), ISNUMBER(SEARCH("подготов",E245)), (ISNUMBER(SEARCH("обуче",E245)))),1,0)</f>
        <v>0</v>
      </c>
      <c r="J245" s="9">
        <f>SUM(G245:I245)</f>
        <v>0</v>
      </c>
      <c r="K245" t="s">
        <v>492</v>
      </c>
      <c r="L245" t="s">
        <v>25</v>
      </c>
      <c r="M245" s="30">
        <v>93780</v>
      </c>
      <c r="N245" s="28" t="s">
        <v>409</v>
      </c>
      <c r="O245">
        <v>93780</v>
      </c>
      <c r="P245" s="28" t="s">
        <v>27</v>
      </c>
      <c r="Q245" s="4" t="s">
        <v>649</v>
      </c>
      <c r="R245" t="s">
        <v>650</v>
      </c>
      <c r="S245" t="s">
        <v>651</v>
      </c>
      <c r="T245" t="s">
        <v>652</v>
      </c>
      <c r="U245" t="s">
        <v>653</v>
      </c>
      <c r="V245" t="s">
        <v>654</v>
      </c>
      <c r="W245" s="2">
        <v>1</v>
      </c>
      <c r="X245" s="33">
        <v>93780</v>
      </c>
      <c r="Y245" t="s">
        <v>34</v>
      </c>
      <c r="Z245" t="s">
        <v>256</v>
      </c>
      <c r="AA245" t="s">
        <v>36</v>
      </c>
      <c r="AB245" t="s">
        <v>37</v>
      </c>
      <c r="AC245" s="2">
        <v>29</v>
      </c>
    </row>
    <row r="246" spans="1:29" customFormat="1" hidden="1" x14ac:dyDescent="0.25">
      <c r="A246" s="11">
        <v>245</v>
      </c>
      <c r="B246" s="20" t="s">
        <v>1230</v>
      </c>
      <c r="C246" s="3">
        <v>3.24200014314E+17</v>
      </c>
      <c r="D246" s="1">
        <v>41841</v>
      </c>
      <c r="E246" t="s">
        <v>655</v>
      </c>
      <c r="F246" s="8">
        <f>IF(OR(ISNUMBER(SEARCH("террит",Q246)), ISNUMBER(SEARCH("ФОМС",E246)), ISNUMBER(SEARCH("ФОМС",Q246)), (ISNUMBER(SEARCH("страх",E246)))),1,0)</f>
        <v>0</v>
      </c>
      <c r="G246" s="8">
        <f>IF(OR(ISNUMBER(SEARCH("проектиро",E246)), ISNUMBER(SEARCH("разработка",E246)),  ISNUMBER(SEARCH("приобрет",E246)),  ISNUMBER(SEARCH("установк",E246)), ISNUMBER(SEARCH("постав",E246)),  (ISNUMBER(SEARCH("создани",E246)))),1,0)</f>
        <v>0</v>
      </c>
      <c r="H246" s="8">
        <f>IF(OR(ISNUMBER(SEARCH("развит",E246)), ISNUMBER(SEARCH("модифика",E246)), ISNUMBER(SEARCH("интегра",E246)),  ISNUMBER(SEARCH("внедрен",E246)), ISNUMBER(SEARCH("расшир",E246)), ISNUMBER(SEARCH("адаптац",E246)),ISNUMBER(SEARCH("настрой",E246)), ISNUMBER(SEARCH("подключ",E246)),   (ISNUMBER(SEARCH("модерниз",E246)))),1,0)</f>
        <v>0</v>
      </c>
      <c r="I246" s="8">
        <f>IF(OR(ISNUMBER(SEARCH("сопрово",E246)), ISNUMBER(SEARCH("поддержк",E246)), ISNUMBER(SEARCH("эксплуат",E246)), ISNUMBER(SEARCH("обслужи",E246)), ISNUMBER(SEARCH("подготов",E246)), (ISNUMBER(SEARCH("обуче",E246)))),1,0)</f>
        <v>1</v>
      </c>
      <c r="J246" s="9">
        <f>SUM(G246:I246)</f>
        <v>1</v>
      </c>
      <c r="K246" t="s">
        <v>456</v>
      </c>
      <c r="L246" t="s">
        <v>25</v>
      </c>
      <c r="M246" s="30">
        <v>360023.4</v>
      </c>
      <c r="N246" s="28" t="s">
        <v>264</v>
      </c>
      <c r="O246">
        <v>360023.4</v>
      </c>
      <c r="P246" s="28" t="s">
        <v>27</v>
      </c>
      <c r="Q246" s="4" t="s">
        <v>656</v>
      </c>
      <c r="R246" t="s">
        <v>657</v>
      </c>
      <c r="S246" t="s">
        <v>651</v>
      </c>
      <c r="T246" t="s">
        <v>652</v>
      </c>
      <c r="U246" t="s">
        <v>653</v>
      </c>
      <c r="V246" t="s">
        <v>654</v>
      </c>
      <c r="W246" s="2">
        <v>1</v>
      </c>
      <c r="X246" s="33">
        <v>360023.4</v>
      </c>
      <c r="Y246" t="s">
        <v>34</v>
      </c>
      <c r="Z246" t="s">
        <v>256</v>
      </c>
      <c r="AA246" t="s">
        <v>36</v>
      </c>
      <c r="AB246" t="s">
        <v>37</v>
      </c>
      <c r="AC246" s="2">
        <v>29</v>
      </c>
    </row>
    <row r="247" spans="1:29" customFormat="1" hidden="1" x14ac:dyDescent="0.25">
      <c r="A247" s="11">
        <v>246</v>
      </c>
      <c r="B247" s="20" t="s">
        <v>1230</v>
      </c>
      <c r="C247" s="3">
        <v>3.24300002314E+17</v>
      </c>
      <c r="D247" s="1">
        <v>41857</v>
      </c>
      <c r="E247" t="s">
        <v>658</v>
      </c>
      <c r="F247" s="8">
        <f>IF(OR(ISNUMBER(SEARCH("террит",Q247)), ISNUMBER(SEARCH("ФОМС",E247)), ISNUMBER(SEARCH("ФОМС",Q247)), (ISNUMBER(SEARCH("страх",E247)))),1,0)</f>
        <v>0</v>
      </c>
      <c r="G247" s="8">
        <f>IF(OR(ISNUMBER(SEARCH("проектиро",E247)), ISNUMBER(SEARCH("разработка",E247)),  ISNUMBER(SEARCH("приобрет",E247)),  ISNUMBER(SEARCH("установк",E247)), ISNUMBER(SEARCH("постав",E247)),  (ISNUMBER(SEARCH("создани",E247)))),1,0)</f>
        <v>0</v>
      </c>
      <c r="H247" s="8">
        <f>IF(OR(ISNUMBER(SEARCH("развит",E247)), ISNUMBER(SEARCH("модифика",E247)), ISNUMBER(SEARCH("интегра",E247)),  ISNUMBER(SEARCH("внедрен",E247)), ISNUMBER(SEARCH("расшир",E247)), ISNUMBER(SEARCH("адаптац",E247)),ISNUMBER(SEARCH("настрой",E247)), ISNUMBER(SEARCH("подключ",E247)),   (ISNUMBER(SEARCH("модерниз",E247)))),1,0)</f>
        <v>0</v>
      </c>
      <c r="I247" s="8">
        <f>IF(OR(ISNUMBER(SEARCH("сопрово",E247)), ISNUMBER(SEARCH("поддержк",E247)), ISNUMBER(SEARCH("эксплуат",E247)), ISNUMBER(SEARCH("обслужи",E247)), ISNUMBER(SEARCH("подготов",E247)), (ISNUMBER(SEARCH("обуче",E247)))),1,0)</f>
        <v>1</v>
      </c>
      <c r="J247" s="9">
        <f>SUM(G247:I247)</f>
        <v>1</v>
      </c>
      <c r="K247" t="s">
        <v>456</v>
      </c>
      <c r="L247" t="s">
        <v>25</v>
      </c>
      <c r="M247" s="30">
        <v>507172.05</v>
      </c>
      <c r="N247" s="28" t="s">
        <v>659</v>
      </c>
      <c r="O247">
        <v>507172.05</v>
      </c>
      <c r="P247" s="28" t="s">
        <v>27</v>
      </c>
      <c r="Q247" s="4" t="s">
        <v>660</v>
      </c>
      <c r="R247" t="s">
        <v>661</v>
      </c>
      <c r="S247" t="s">
        <v>662</v>
      </c>
      <c r="T247" t="s">
        <v>652</v>
      </c>
      <c r="U247" t="s">
        <v>653</v>
      </c>
      <c r="V247" t="s">
        <v>654</v>
      </c>
      <c r="W247" s="2">
        <v>1</v>
      </c>
      <c r="X247" s="33">
        <v>507172.05</v>
      </c>
      <c r="Y247" t="s">
        <v>34</v>
      </c>
      <c r="Z247" t="s">
        <v>256</v>
      </c>
      <c r="AA247" t="s">
        <v>36</v>
      </c>
      <c r="AB247" t="s">
        <v>37</v>
      </c>
      <c r="AC247" s="2">
        <v>29</v>
      </c>
    </row>
    <row r="248" spans="1:29" customFormat="1" hidden="1" x14ac:dyDescent="0.25">
      <c r="A248" s="11">
        <v>247</v>
      </c>
      <c r="B248" s="20" t="s">
        <v>1230</v>
      </c>
      <c r="C248" s="3">
        <v>3.24300010314E+17</v>
      </c>
      <c r="D248" s="1">
        <v>41822</v>
      </c>
      <c r="E248" t="s">
        <v>663</v>
      </c>
      <c r="F248" s="8">
        <f>IF(OR(ISNUMBER(SEARCH("террит",Q248)), ISNUMBER(SEARCH("ФОМС",E248)), ISNUMBER(SEARCH("ФОМС",Q248)), (ISNUMBER(SEARCH("страх",E248)))),1,0)</f>
        <v>1</v>
      </c>
      <c r="G248" s="8">
        <f>IF(OR(ISNUMBER(SEARCH("проектиро",E248)), ISNUMBER(SEARCH("разработка",E248)),  ISNUMBER(SEARCH("приобрет",E248)),  ISNUMBER(SEARCH("установк",E248)), ISNUMBER(SEARCH("постав",E248)),  (ISNUMBER(SEARCH("создани",E248)))),1,0)</f>
        <v>0</v>
      </c>
      <c r="H248" s="8">
        <f>IF(OR(ISNUMBER(SEARCH("развит",E248)), ISNUMBER(SEARCH("модифика",E248)), ISNUMBER(SEARCH("интегра",E248)),  ISNUMBER(SEARCH("внедрен",E248)), ISNUMBER(SEARCH("расшир",E248)), ISNUMBER(SEARCH("адаптац",E248)),ISNUMBER(SEARCH("настрой",E248)), ISNUMBER(SEARCH("подключ",E248)),   (ISNUMBER(SEARCH("модерниз",E248)))),1,0)</f>
        <v>0</v>
      </c>
      <c r="I248" s="8">
        <f>IF(OR(ISNUMBER(SEARCH("сопрово",E248)), ISNUMBER(SEARCH("поддержк",E248)), ISNUMBER(SEARCH("эксплуат",E248)), ISNUMBER(SEARCH("обслужи",E248)), ISNUMBER(SEARCH("подготов",E248)), (ISNUMBER(SEARCH("обуче",E248)))),1,0)</f>
        <v>1</v>
      </c>
      <c r="J248" s="9">
        <f>SUM(G248:I248)</f>
        <v>1</v>
      </c>
      <c r="K248" t="s">
        <v>456</v>
      </c>
      <c r="L248" t="s">
        <v>25</v>
      </c>
      <c r="M248" s="30">
        <v>181140</v>
      </c>
      <c r="N248" s="28" t="s">
        <v>264</v>
      </c>
      <c r="O248">
        <v>181140</v>
      </c>
      <c r="P248" s="28" t="s">
        <v>27</v>
      </c>
      <c r="Q248" s="39" t="s">
        <v>664</v>
      </c>
      <c r="R248" t="s">
        <v>665</v>
      </c>
      <c r="S248" t="s">
        <v>666</v>
      </c>
      <c r="T248" t="s">
        <v>667</v>
      </c>
      <c r="U248" t="s">
        <v>653</v>
      </c>
      <c r="V248" t="s">
        <v>654</v>
      </c>
      <c r="W248" s="2">
        <v>1</v>
      </c>
      <c r="X248" s="44">
        <v>181140</v>
      </c>
      <c r="Y248" t="s">
        <v>34</v>
      </c>
      <c r="Z248" t="s">
        <v>256</v>
      </c>
      <c r="AA248" t="s">
        <v>36</v>
      </c>
      <c r="AB248" t="s">
        <v>37</v>
      </c>
      <c r="AC248" s="46">
        <v>29</v>
      </c>
    </row>
    <row r="249" spans="1:29" customFormat="1" hidden="1" x14ac:dyDescent="0.25">
      <c r="A249" s="11">
        <v>248</v>
      </c>
      <c r="B249" s="20" t="s">
        <v>1230</v>
      </c>
      <c r="C249" s="3">
        <v>3.24300016414E+17</v>
      </c>
      <c r="D249" s="1">
        <v>41961</v>
      </c>
      <c r="E249" t="s">
        <v>668</v>
      </c>
      <c r="F249" s="8">
        <f>IF(OR(ISNUMBER(SEARCH("террит",Q249)), ISNUMBER(SEARCH("ФОМС",E249)), ISNUMBER(SEARCH("ФОМС",Q249)), (ISNUMBER(SEARCH("страх",E249)))),1,0)</f>
        <v>0</v>
      </c>
      <c r="G249" s="8">
        <f>IF(OR(ISNUMBER(SEARCH("проектиро",E249)), ISNUMBER(SEARCH("разработка",E249)),  ISNUMBER(SEARCH("приобрет",E249)),  ISNUMBER(SEARCH("установк",E249)), ISNUMBER(SEARCH("постав",E249)),  (ISNUMBER(SEARCH("создани",E249)))),1,0)</f>
        <v>0</v>
      </c>
      <c r="H249" s="8">
        <f>IF(OR(ISNUMBER(SEARCH("развит",E249)), ISNUMBER(SEARCH("модифика",E249)), ISNUMBER(SEARCH("интегра",E249)),  ISNUMBER(SEARCH("внедрен",E249)), ISNUMBER(SEARCH("расшир",E249)), ISNUMBER(SEARCH("адаптац",E249)),ISNUMBER(SEARCH("настрой",E249)), ISNUMBER(SEARCH("подключ",E249)),   (ISNUMBER(SEARCH("модерниз",E249)))),1,0)</f>
        <v>0</v>
      </c>
      <c r="I249" s="8">
        <f>IF(OR(ISNUMBER(SEARCH("сопрово",E249)), ISNUMBER(SEARCH("поддержк",E249)), ISNUMBER(SEARCH("эксплуат",E249)), ISNUMBER(SEARCH("обслужи",E249)), ISNUMBER(SEARCH("подготов",E249)), (ISNUMBER(SEARCH("обуче",E249)))),1,0)</f>
        <v>1</v>
      </c>
      <c r="J249" s="9">
        <f>SUM(G249:I249)</f>
        <v>1</v>
      </c>
      <c r="K249" t="s">
        <v>456</v>
      </c>
      <c r="L249" t="s">
        <v>457</v>
      </c>
      <c r="M249" s="30">
        <v>91000</v>
      </c>
      <c r="N249" s="28" t="s">
        <v>264</v>
      </c>
      <c r="O249">
        <v>91000</v>
      </c>
      <c r="P249" s="28" t="s">
        <v>184</v>
      </c>
      <c r="Q249" s="4" t="s">
        <v>669</v>
      </c>
      <c r="R249" t="s">
        <v>670</v>
      </c>
      <c r="S249" t="s">
        <v>671</v>
      </c>
      <c r="T249" t="s">
        <v>667</v>
      </c>
      <c r="U249" t="s">
        <v>653</v>
      </c>
      <c r="V249" t="s">
        <v>654</v>
      </c>
      <c r="W249" s="2">
        <v>1</v>
      </c>
      <c r="X249" s="33">
        <v>91000</v>
      </c>
      <c r="Y249" t="s">
        <v>34</v>
      </c>
      <c r="Z249" t="s">
        <v>256</v>
      </c>
      <c r="AA249" t="s">
        <v>36</v>
      </c>
      <c r="AB249" t="s">
        <v>37</v>
      </c>
      <c r="AC249" s="2">
        <v>29</v>
      </c>
    </row>
    <row r="250" spans="1:29" customFormat="1" hidden="1" x14ac:dyDescent="0.25">
      <c r="A250" s="11">
        <v>249</v>
      </c>
      <c r="B250" s="20" t="s">
        <v>1230</v>
      </c>
      <c r="C250" s="3">
        <v>3.24300028014E+17</v>
      </c>
      <c r="D250" s="1">
        <v>41830</v>
      </c>
      <c r="E250" t="s">
        <v>672</v>
      </c>
      <c r="F250" s="8">
        <f>IF(OR(ISNUMBER(SEARCH("террит",Q250)), ISNUMBER(SEARCH("ФОМС",E250)), ISNUMBER(SEARCH("ФОМС",Q250)), (ISNUMBER(SEARCH("страх",E250)))),1,0)</f>
        <v>1</v>
      </c>
      <c r="G250" s="8">
        <f>IF(OR(ISNUMBER(SEARCH("проектиро",E250)), ISNUMBER(SEARCH("разработка",E250)),  ISNUMBER(SEARCH("приобрет",E250)),  ISNUMBER(SEARCH("установк",E250)), ISNUMBER(SEARCH("постав",E250)),  (ISNUMBER(SEARCH("создани",E250)))),1,0)</f>
        <v>0</v>
      </c>
      <c r="H250" s="8">
        <f>IF(OR(ISNUMBER(SEARCH("развит",E250)), ISNUMBER(SEARCH("модифика",E250)), ISNUMBER(SEARCH("интегра",E250)),  ISNUMBER(SEARCH("внедрен",E250)), ISNUMBER(SEARCH("расшир",E250)), ISNUMBER(SEARCH("адаптац",E250)),ISNUMBER(SEARCH("настрой",E250)), ISNUMBER(SEARCH("подключ",E250)),   (ISNUMBER(SEARCH("модерниз",E250)))),1,0)</f>
        <v>0</v>
      </c>
      <c r="I250" s="8">
        <f>IF(OR(ISNUMBER(SEARCH("сопрово",E250)), ISNUMBER(SEARCH("поддержк",E250)), ISNUMBER(SEARCH("эксплуат",E250)), ISNUMBER(SEARCH("обслужи",E250)), ISNUMBER(SEARCH("подготов",E250)), (ISNUMBER(SEARCH("обуче",E250)))),1,0)</f>
        <v>1</v>
      </c>
      <c r="J250" s="9">
        <f>SUM(G250:I250)</f>
        <v>1</v>
      </c>
      <c r="K250" t="s">
        <v>456</v>
      </c>
      <c r="L250" t="s">
        <v>25</v>
      </c>
      <c r="M250" s="30">
        <v>177000</v>
      </c>
      <c r="N250" s="28" t="s">
        <v>409</v>
      </c>
      <c r="O250">
        <v>177000</v>
      </c>
      <c r="P250" s="28" t="s">
        <v>27</v>
      </c>
      <c r="Q250" s="39" t="s">
        <v>673</v>
      </c>
      <c r="R250" t="s">
        <v>674</v>
      </c>
      <c r="S250" t="s">
        <v>675</v>
      </c>
      <c r="T250" t="s">
        <v>676</v>
      </c>
      <c r="U250" t="s">
        <v>653</v>
      </c>
      <c r="V250" t="s">
        <v>654</v>
      </c>
      <c r="W250" s="2">
        <v>1</v>
      </c>
      <c r="X250" s="44">
        <v>177000</v>
      </c>
      <c r="Y250" t="s">
        <v>34</v>
      </c>
      <c r="Z250" t="s">
        <v>256</v>
      </c>
      <c r="AA250" t="s">
        <v>36</v>
      </c>
      <c r="AB250" t="s">
        <v>37</v>
      </c>
      <c r="AC250" s="46">
        <v>29</v>
      </c>
    </row>
    <row r="251" spans="1:29" customFormat="1" hidden="1" x14ac:dyDescent="0.25">
      <c r="A251" s="11">
        <v>250</v>
      </c>
      <c r="B251" s="20" t="s">
        <v>1230</v>
      </c>
      <c r="C251" s="3">
        <v>3.24300030714E+17</v>
      </c>
      <c r="D251" s="1">
        <v>41883</v>
      </c>
      <c r="E251" t="s">
        <v>677</v>
      </c>
      <c r="F251" s="8">
        <f>IF(OR(ISNUMBER(SEARCH("террит",Q251)), ISNUMBER(SEARCH("ФОМС",E251)), ISNUMBER(SEARCH("ФОМС",Q251)), (ISNUMBER(SEARCH("страх",E251)))),1,0)</f>
        <v>0</v>
      </c>
      <c r="G251" s="8">
        <f>IF(OR(ISNUMBER(SEARCH("проектиро",E251)), ISNUMBER(SEARCH("разработка",E251)),  ISNUMBER(SEARCH("приобрет",E251)),  ISNUMBER(SEARCH("установк",E251)), ISNUMBER(SEARCH("постав",E251)),  (ISNUMBER(SEARCH("создани",E251)))),1,0)</f>
        <v>0</v>
      </c>
      <c r="H251" s="8">
        <f>IF(OR(ISNUMBER(SEARCH("развит",E251)), ISNUMBER(SEARCH("модифика",E251)), ISNUMBER(SEARCH("интегра",E251)),  ISNUMBER(SEARCH("внедрен",E251)), ISNUMBER(SEARCH("расшир",E251)), ISNUMBER(SEARCH("адаптац",E251)),ISNUMBER(SEARCH("настрой",E251)), ISNUMBER(SEARCH("подключ",E251)),   (ISNUMBER(SEARCH("модерниз",E251)))),1,0)</f>
        <v>0</v>
      </c>
      <c r="I251" s="8">
        <f>IF(OR(ISNUMBER(SEARCH("сопрово",E251)), ISNUMBER(SEARCH("поддержк",E251)), ISNUMBER(SEARCH("эксплуат",E251)), ISNUMBER(SEARCH("обслужи",E251)), ISNUMBER(SEARCH("подготов",E251)), (ISNUMBER(SEARCH("обуче",E251)))),1,0)</f>
        <v>1</v>
      </c>
      <c r="J251" s="9">
        <f>SUM(G251:I251)</f>
        <v>1</v>
      </c>
      <c r="K251" t="s">
        <v>678</v>
      </c>
      <c r="L251" t="s">
        <v>25</v>
      </c>
      <c r="M251" s="30">
        <v>119600</v>
      </c>
      <c r="N251" s="28" t="s">
        <v>264</v>
      </c>
      <c r="O251">
        <v>119600</v>
      </c>
      <c r="P251" s="28" t="s">
        <v>27</v>
      </c>
      <c r="Q251" s="4" t="s">
        <v>679</v>
      </c>
      <c r="R251" t="s">
        <v>680</v>
      </c>
      <c r="S251" t="s">
        <v>681</v>
      </c>
      <c r="T251" t="s">
        <v>652</v>
      </c>
      <c r="U251" t="s">
        <v>653</v>
      </c>
      <c r="V251" t="s">
        <v>654</v>
      </c>
      <c r="W251" s="2">
        <v>1</v>
      </c>
      <c r="X251" s="33">
        <v>119600</v>
      </c>
      <c r="Y251" t="s">
        <v>34</v>
      </c>
      <c r="Z251" t="s">
        <v>256</v>
      </c>
      <c r="AA251" t="s">
        <v>36</v>
      </c>
      <c r="AB251" t="s">
        <v>37</v>
      </c>
      <c r="AC251" s="2">
        <v>29</v>
      </c>
    </row>
    <row r="252" spans="1:29" customFormat="1" hidden="1" x14ac:dyDescent="0.25">
      <c r="A252" s="11">
        <v>251</v>
      </c>
      <c r="B252" s="20" t="s">
        <v>1230</v>
      </c>
      <c r="C252" s="3">
        <v>3.24300039714E+17</v>
      </c>
      <c r="D252" s="1">
        <v>41914</v>
      </c>
      <c r="E252" t="s">
        <v>456</v>
      </c>
      <c r="F252" s="8">
        <f>IF(OR(ISNUMBER(SEARCH("террит",Q252)), ISNUMBER(SEARCH("ФОМС",E252)), ISNUMBER(SEARCH("ФОМС",Q252)), (ISNUMBER(SEARCH("страх",E252)))),1,0)</f>
        <v>0</v>
      </c>
      <c r="G252" s="8">
        <f>IF(OR(ISNUMBER(SEARCH("проектиро",E252)), ISNUMBER(SEARCH("разработка",E252)),  ISNUMBER(SEARCH("приобрет",E252)),  ISNUMBER(SEARCH("установк",E252)), ISNUMBER(SEARCH("постав",E252)),  (ISNUMBER(SEARCH("создани",E252)))),1,0)</f>
        <v>0</v>
      </c>
      <c r="H252" s="8">
        <f>IF(OR(ISNUMBER(SEARCH("развит",E252)), ISNUMBER(SEARCH("модифика",E252)), ISNUMBER(SEARCH("интегра",E252)),  ISNUMBER(SEARCH("внедрен",E252)), ISNUMBER(SEARCH("расшир",E252)), ISNUMBER(SEARCH("адаптац",E252)),ISNUMBER(SEARCH("настрой",E252)), ISNUMBER(SEARCH("подключ",E252)),   (ISNUMBER(SEARCH("модерниз",E252)))),1,0)</f>
        <v>0</v>
      </c>
      <c r="I252" s="8">
        <f>IF(OR(ISNUMBER(SEARCH("сопрово",E252)), ISNUMBER(SEARCH("поддержк",E252)), ISNUMBER(SEARCH("эксплуат",E252)), ISNUMBER(SEARCH("обслужи",E252)), ISNUMBER(SEARCH("подготов",E252)), (ISNUMBER(SEARCH("обуче",E252)))),1,0)</f>
        <v>0</v>
      </c>
      <c r="J252" s="9">
        <f>SUM(G252:I252)</f>
        <v>0</v>
      </c>
      <c r="K252" t="s">
        <v>456</v>
      </c>
      <c r="L252" t="s">
        <v>25</v>
      </c>
      <c r="M252" s="30">
        <v>30000</v>
      </c>
      <c r="N252" s="28" t="s">
        <v>329</v>
      </c>
      <c r="O252">
        <v>180000</v>
      </c>
      <c r="P252" s="28" t="s">
        <v>682</v>
      </c>
      <c r="Q252" s="4" t="s">
        <v>683</v>
      </c>
      <c r="R252" t="s">
        <v>684</v>
      </c>
      <c r="S252" t="s">
        <v>685</v>
      </c>
      <c r="T252" t="s">
        <v>686</v>
      </c>
      <c r="U252" t="s">
        <v>653</v>
      </c>
      <c r="V252" t="s">
        <v>654</v>
      </c>
      <c r="W252" s="2">
        <v>1</v>
      </c>
      <c r="X252" s="33">
        <v>180000</v>
      </c>
      <c r="Y252" t="s">
        <v>34</v>
      </c>
      <c r="Z252" t="s">
        <v>256</v>
      </c>
      <c r="AA252" t="s">
        <v>36</v>
      </c>
      <c r="AB252" t="s">
        <v>37</v>
      </c>
      <c r="AC252" s="2">
        <v>29</v>
      </c>
    </row>
    <row r="253" spans="1:29" customFormat="1" hidden="1" x14ac:dyDescent="0.25">
      <c r="A253" s="11">
        <v>252</v>
      </c>
      <c r="B253" s="20" t="s">
        <v>1230</v>
      </c>
      <c r="C253" s="3">
        <v>3.24300041914E+17</v>
      </c>
      <c r="D253" s="1">
        <v>41925</v>
      </c>
      <c r="E253" t="s">
        <v>456</v>
      </c>
      <c r="F253" s="8">
        <f>IF(OR(ISNUMBER(SEARCH("террит",Q253)), ISNUMBER(SEARCH("ФОМС",E253)), ISNUMBER(SEARCH("ФОМС",Q253)), (ISNUMBER(SEARCH("страх",E253)))),1,0)</f>
        <v>0</v>
      </c>
      <c r="G253" s="8">
        <f>IF(OR(ISNUMBER(SEARCH("проектиро",E253)), ISNUMBER(SEARCH("разработка",E253)),  ISNUMBER(SEARCH("приобрет",E253)),  ISNUMBER(SEARCH("установк",E253)), ISNUMBER(SEARCH("постав",E253)),  (ISNUMBER(SEARCH("создани",E253)))),1,0)</f>
        <v>0</v>
      </c>
      <c r="H253" s="8">
        <f>IF(OR(ISNUMBER(SEARCH("развит",E253)), ISNUMBER(SEARCH("модифика",E253)), ISNUMBER(SEARCH("интегра",E253)),  ISNUMBER(SEARCH("внедрен",E253)), ISNUMBER(SEARCH("расшир",E253)), ISNUMBER(SEARCH("адаптац",E253)),ISNUMBER(SEARCH("настрой",E253)), ISNUMBER(SEARCH("подключ",E253)),   (ISNUMBER(SEARCH("модерниз",E253)))),1,0)</f>
        <v>0</v>
      </c>
      <c r="I253" s="8">
        <f>IF(OR(ISNUMBER(SEARCH("сопрово",E253)), ISNUMBER(SEARCH("поддержк",E253)), ISNUMBER(SEARCH("эксплуат",E253)), ISNUMBER(SEARCH("обслужи",E253)), ISNUMBER(SEARCH("подготов",E253)), (ISNUMBER(SEARCH("обуче",E253)))),1,0)</f>
        <v>0</v>
      </c>
      <c r="J253" s="9">
        <f>SUM(G253:I253)</f>
        <v>0</v>
      </c>
      <c r="K253" t="s">
        <v>456</v>
      </c>
      <c r="L253" t="s">
        <v>25</v>
      </c>
      <c r="M253" s="30">
        <v>358823.52</v>
      </c>
      <c r="N253" s="28" t="s">
        <v>409</v>
      </c>
      <c r="O253">
        <v>358823.52</v>
      </c>
      <c r="P253" s="28" t="s">
        <v>27</v>
      </c>
      <c r="Q253" s="4" t="s">
        <v>687</v>
      </c>
      <c r="R253" t="s">
        <v>688</v>
      </c>
      <c r="S253" t="s">
        <v>689</v>
      </c>
      <c r="T253" t="s">
        <v>652</v>
      </c>
      <c r="U253" t="s">
        <v>653</v>
      </c>
      <c r="V253" t="s">
        <v>654</v>
      </c>
      <c r="W253" s="2">
        <v>1</v>
      </c>
      <c r="X253" s="33">
        <v>358823.52</v>
      </c>
      <c r="Y253" t="s">
        <v>34</v>
      </c>
      <c r="Z253" t="s">
        <v>256</v>
      </c>
      <c r="AA253" t="s">
        <v>36</v>
      </c>
      <c r="AB253" t="s">
        <v>37</v>
      </c>
      <c r="AC253" s="2">
        <v>29</v>
      </c>
    </row>
    <row r="254" spans="1:29" customFormat="1" hidden="1" x14ac:dyDescent="0.25">
      <c r="A254" s="11">
        <v>253</v>
      </c>
      <c r="B254" s="20" t="s">
        <v>1230</v>
      </c>
      <c r="C254" s="3">
        <v>3.24300063714E+17</v>
      </c>
      <c r="D254" s="1">
        <v>41821</v>
      </c>
      <c r="E254" t="s">
        <v>690</v>
      </c>
      <c r="F254" s="8">
        <f>IF(OR(ISNUMBER(SEARCH("террит",Q254)), ISNUMBER(SEARCH("ФОМС",E254)), ISNUMBER(SEARCH("ФОМС",Q254)), (ISNUMBER(SEARCH("страх",E254)))),1,0)</f>
        <v>0</v>
      </c>
      <c r="G254" s="8">
        <f>IF(OR(ISNUMBER(SEARCH("проектиро",E254)), ISNUMBER(SEARCH("разработка",E254)),  ISNUMBER(SEARCH("приобрет",E254)),  ISNUMBER(SEARCH("установк",E254)), ISNUMBER(SEARCH("постав",E254)),  (ISNUMBER(SEARCH("создани",E254)))),1,0)</f>
        <v>0</v>
      </c>
      <c r="H254" s="8">
        <f>IF(OR(ISNUMBER(SEARCH("развит",E254)), ISNUMBER(SEARCH("модифика",E254)), ISNUMBER(SEARCH("интегра",E254)),  ISNUMBER(SEARCH("внедрен",E254)), ISNUMBER(SEARCH("расшир",E254)), ISNUMBER(SEARCH("адаптац",E254)),ISNUMBER(SEARCH("настрой",E254)), ISNUMBER(SEARCH("подключ",E254)),   (ISNUMBER(SEARCH("модерниз",E254)))),1,0)</f>
        <v>0</v>
      </c>
      <c r="I254" s="8">
        <f>IF(OR(ISNUMBER(SEARCH("сопрово",E254)), ISNUMBER(SEARCH("поддержк",E254)), ISNUMBER(SEARCH("эксплуат",E254)), ISNUMBER(SEARCH("обслужи",E254)), ISNUMBER(SEARCH("подготов",E254)), (ISNUMBER(SEARCH("обуче",E254)))),1,0)</f>
        <v>1</v>
      </c>
      <c r="J254" s="9">
        <f>SUM(G254:I254)</f>
        <v>1</v>
      </c>
      <c r="K254" t="s">
        <v>456</v>
      </c>
      <c r="L254" t="s">
        <v>25</v>
      </c>
      <c r="M254" s="30">
        <v>96900</v>
      </c>
      <c r="N254" s="28" t="s">
        <v>264</v>
      </c>
      <c r="O254">
        <v>96900</v>
      </c>
      <c r="P254" s="28" t="s">
        <v>27</v>
      </c>
      <c r="Q254" s="4" t="s">
        <v>691</v>
      </c>
      <c r="R254" t="s">
        <v>692</v>
      </c>
      <c r="S254" t="s">
        <v>693</v>
      </c>
      <c r="T254" t="s">
        <v>667</v>
      </c>
      <c r="U254" t="s">
        <v>653</v>
      </c>
      <c r="V254" t="s">
        <v>654</v>
      </c>
      <c r="W254" s="2">
        <v>1</v>
      </c>
      <c r="X254" s="33">
        <v>96900</v>
      </c>
      <c r="Y254" t="s">
        <v>34</v>
      </c>
      <c r="Z254" t="s">
        <v>256</v>
      </c>
      <c r="AA254" t="s">
        <v>36</v>
      </c>
      <c r="AB254" t="s">
        <v>37</v>
      </c>
      <c r="AC254" s="2">
        <v>29</v>
      </c>
    </row>
    <row r="255" spans="1:29" customFormat="1" hidden="1" x14ac:dyDescent="0.25">
      <c r="A255" s="11">
        <v>254</v>
      </c>
      <c r="B255" s="20" t="s">
        <v>1230</v>
      </c>
      <c r="C255" s="3">
        <v>3.24300065914E+17</v>
      </c>
      <c r="D255" s="1">
        <v>41848</v>
      </c>
      <c r="E255" t="s">
        <v>694</v>
      </c>
      <c r="F255" s="8">
        <f>IF(OR(ISNUMBER(SEARCH("террит",Q255)), ISNUMBER(SEARCH("ФОМС",E255)), ISNUMBER(SEARCH("ФОМС",Q255)), (ISNUMBER(SEARCH("страх",E255)))),1,0)</f>
        <v>0</v>
      </c>
      <c r="G255" s="8">
        <f>IF(OR(ISNUMBER(SEARCH("проектиро",E255)), ISNUMBER(SEARCH("разработка",E255)),  ISNUMBER(SEARCH("приобрет",E255)),  ISNUMBER(SEARCH("установк",E255)), ISNUMBER(SEARCH("постав",E255)),  (ISNUMBER(SEARCH("создани",E255)))),1,0)</f>
        <v>0</v>
      </c>
      <c r="H255" s="8">
        <f>IF(OR(ISNUMBER(SEARCH("развит",E255)), ISNUMBER(SEARCH("модифика",E255)), ISNUMBER(SEARCH("интегра",E255)),  ISNUMBER(SEARCH("внедрен",E255)), ISNUMBER(SEARCH("расшир",E255)), ISNUMBER(SEARCH("адаптац",E255)),ISNUMBER(SEARCH("настрой",E255)), ISNUMBER(SEARCH("подключ",E255)),   (ISNUMBER(SEARCH("модерниз",E255)))),1,0)</f>
        <v>0</v>
      </c>
      <c r="I255" s="8">
        <f>IF(OR(ISNUMBER(SEARCH("сопрово",E255)), ISNUMBER(SEARCH("поддержк",E255)), ISNUMBER(SEARCH("эксплуат",E255)), ISNUMBER(SEARCH("обслужи",E255)), ISNUMBER(SEARCH("подготов",E255)), (ISNUMBER(SEARCH("обуче",E255)))),1,0)</f>
        <v>1</v>
      </c>
      <c r="J255" s="9">
        <f>SUM(G255:I255)</f>
        <v>1</v>
      </c>
      <c r="K255" t="s">
        <v>456</v>
      </c>
      <c r="L255" t="s">
        <v>25</v>
      </c>
      <c r="M255" s="30">
        <v>179411.76</v>
      </c>
      <c r="N255" s="28" t="s">
        <v>264</v>
      </c>
      <c r="O255">
        <v>179411.76</v>
      </c>
      <c r="P255" s="28" t="s">
        <v>27</v>
      </c>
      <c r="Q255" s="4" t="s">
        <v>695</v>
      </c>
      <c r="R255" t="s">
        <v>696</v>
      </c>
      <c r="S255" t="s">
        <v>697</v>
      </c>
      <c r="T255" t="s">
        <v>652</v>
      </c>
      <c r="U255" t="s">
        <v>653</v>
      </c>
      <c r="V255" t="s">
        <v>654</v>
      </c>
      <c r="W255" s="2">
        <v>1</v>
      </c>
      <c r="X255" s="33">
        <v>179411.76</v>
      </c>
      <c r="Y255" t="s">
        <v>34</v>
      </c>
      <c r="Z255" t="s">
        <v>256</v>
      </c>
      <c r="AA255" t="s">
        <v>36</v>
      </c>
      <c r="AB255" t="s">
        <v>37</v>
      </c>
      <c r="AC255" s="2">
        <v>29</v>
      </c>
    </row>
    <row r="256" spans="1:29" customFormat="1" hidden="1" x14ac:dyDescent="0.25">
      <c r="A256" s="11">
        <v>255</v>
      </c>
      <c r="B256" s="20" t="s">
        <v>1230</v>
      </c>
      <c r="C256" s="3">
        <v>3.24300069114E+17</v>
      </c>
      <c r="D256" s="1">
        <v>41851</v>
      </c>
      <c r="E256" t="s">
        <v>698</v>
      </c>
      <c r="F256" s="8">
        <f>IF(OR(ISNUMBER(SEARCH("террит",Q256)), ISNUMBER(SEARCH("ФОМС",E256)), ISNUMBER(SEARCH("ФОМС",Q256)), (ISNUMBER(SEARCH("страх",E256)))),1,0)</f>
        <v>1</v>
      </c>
      <c r="G256" s="8">
        <f>IF(OR(ISNUMBER(SEARCH("проектиро",E256)), ISNUMBER(SEARCH("разработка",E256)),  ISNUMBER(SEARCH("приобрет",E256)),  ISNUMBER(SEARCH("установк",E256)), ISNUMBER(SEARCH("постав",E256)),  (ISNUMBER(SEARCH("создани",E256)))),1,0)</f>
        <v>0</v>
      </c>
      <c r="H256" s="8">
        <f>IF(OR(ISNUMBER(SEARCH("развит",E256)), ISNUMBER(SEARCH("модифика",E256)), ISNUMBER(SEARCH("интегра",E256)),  ISNUMBER(SEARCH("внедрен",E256)), ISNUMBER(SEARCH("расшир",E256)), ISNUMBER(SEARCH("адаптац",E256)),ISNUMBER(SEARCH("настрой",E256)), ISNUMBER(SEARCH("подключ",E256)),   (ISNUMBER(SEARCH("модерниз",E256)))),1,0)</f>
        <v>0</v>
      </c>
      <c r="I256" s="8">
        <f>IF(OR(ISNUMBER(SEARCH("сопрово",E256)), ISNUMBER(SEARCH("поддержк",E256)), ISNUMBER(SEARCH("эксплуат",E256)), ISNUMBER(SEARCH("обслужи",E256)), ISNUMBER(SEARCH("подготов",E256)), (ISNUMBER(SEARCH("обуче",E256)))),1,0)</f>
        <v>1</v>
      </c>
      <c r="J256" s="9">
        <f>SUM(G256:I256)</f>
        <v>1</v>
      </c>
      <c r="K256" t="s">
        <v>456</v>
      </c>
      <c r="L256" t="s">
        <v>25</v>
      </c>
      <c r="M256" s="30">
        <v>180011.7</v>
      </c>
      <c r="N256" s="28" t="s">
        <v>329</v>
      </c>
      <c r="O256">
        <v>180011.7</v>
      </c>
      <c r="P256" s="28" t="s">
        <v>27</v>
      </c>
      <c r="Q256" s="39" t="s">
        <v>699</v>
      </c>
      <c r="R256" t="s">
        <v>700</v>
      </c>
      <c r="S256" t="s">
        <v>701</v>
      </c>
      <c r="T256" t="s">
        <v>676</v>
      </c>
      <c r="U256" t="s">
        <v>653</v>
      </c>
      <c r="V256" t="s">
        <v>654</v>
      </c>
      <c r="W256" s="2">
        <v>1</v>
      </c>
      <c r="X256" s="44">
        <v>180011.7</v>
      </c>
      <c r="Y256" t="s">
        <v>34</v>
      </c>
      <c r="Z256" t="s">
        <v>256</v>
      </c>
      <c r="AA256" t="s">
        <v>36</v>
      </c>
      <c r="AB256" t="s">
        <v>37</v>
      </c>
      <c r="AC256" s="46">
        <v>29</v>
      </c>
    </row>
    <row r="257" spans="1:29" customFormat="1" hidden="1" x14ac:dyDescent="0.25">
      <c r="A257" s="11">
        <v>256</v>
      </c>
      <c r="B257" s="20" t="s">
        <v>1230</v>
      </c>
      <c r="C257" s="3">
        <v>3.24300109714E+17</v>
      </c>
      <c r="D257" s="1">
        <v>41885</v>
      </c>
      <c r="E257" t="s">
        <v>702</v>
      </c>
      <c r="F257" s="8">
        <f>IF(OR(ISNUMBER(SEARCH("террит",Q257)), ISNUMBER(SEARCH("ФОМС",E257)), ISNUMBER(SEARCH("ФОМС",Q257)), (ISNUMBER(SEARCH("страх",E257)))),1,0)</f>
        <v>0</v>
      </c>
      <c r="G257" s="8">
        <f>IF(OR(ISNUMBER(SEARCH("проектиро",E257)), ISNUMBER(SEARCH("разработка",E257)),  ISNUMBER(SEARCH("приобрет",E257)),  ISNUMBER(SEARCH("установк",E257)), ISNUMBER(SEARCH("постав",E257)),  (ISNUMBER(SEARCH("создани",E257)))),1,0)</f>
        <v>0</v>
      </c>
      <c r="H257" s="8">
        <f>IF(OR(ISNUMBER(SEARCH("развит",E257)), ISNUMBER(SEARCH("модифика",E257)), ISNUMBER(SEARCH("интегра",E257)),  ISNUMBER(SEARCH("внедрен",E257)), ISNUMBER(SEARCH("расшир",E257)), ISNUMBER(SEARCH("адаптац",E257)),ISNUMBER(SEARCH("настрой",E257)), ISNUMBER(SEARCH("подключ",E257)),   (ISNUMBER(SEARCH("модерниз",E257)))),1,0)</f>
        <v>1</v>
      </c>
      <c r="I257" s="8">
        <f>IF(OR(ISNUMBER(SEARCH("сопрово",E257)), ISNUMBER(SEARCH("поддержк",E257)), ISNUMBER(SEARCH("эксплуат",E257)), ISNUMBER(SEARCH("обслужи",E257)), ISNUMBER(SEARCH("подготов",E257)), (ISNUMBER(SEARCH("обуче",E257)))),1,0)</f>
        <v>0</v>
      </c>
      <c r="J257" s="9">
        <f>SUM(G257:I257)</f>
        <v>1</v>
      </c>
      <c r="K257" t="s">
        <v>703</v>
      </c>
      <c r="L257" t="s">
        <v>25</v>
      </c>
      <c r="M257" s="30">
        <v>248930</v>
      </c>
      <c r="N257" s="28" t="s">
        <v>280</v>
      </c>
      <c r="O257">
        <v>248930</v>
      </c>
      <c r="P257" s="28" t="s">
        <v>27</v>
      </c>
      <c r="Q257" s="4" t="s">
        <v>704</v>
      </c>
      <c r="R257" t="s">
        <v>705</v>
      </c>
      <c r="S257" t="s">
        <v>706</v>
      </c>
      <c r="T257" t="s">
        <v>707</v>
      </c>
      <c r="U257" t="s">
        <v>653</v>
      </c>
      <c r="V257" t="s">
        <v>654</v>
      </c>
      <c r="W257" s="2">
        <v>1</v>
      </c>
      <c r="X257" s="33">
        <v>248930</v>
      </c>
      <c r="Y257" t="s">
        <v>34</v>
      </c>
      <c r="Z257" t="s">
        <v>256</v>
      </c>
      <c r="AA257" t="s">
        <v>36</v>
      </c>
      <c r="AB257" t="s">
        <v>37</v>
      </c>
      <c r="AC257" s="2">
        <v>29</v>
      </c>
    </row>
    <row r="258" spans="1:29" customFormat="1" hidden="1" x14ac:dyDescent="0.25">
      <c r="A258" s="11">
        <v>257</v>
      </c>
      <c r="B258" s="20" t="s">
        <v>1230</v>
      </c>
      <c r="C258" s="3">
        <v>3.24300110314E+17</v>
      </c>
      <c r="D258" s="1">
        <v>41848</v>
      </c>
      <c r="E258" t="s">
        <v>708</v>
      </c>
      <c r="F258" s="8">
        <f>IF(OR(ISNUMBER(SEARCH("террит",Q258)), ISNUMBER(SEARCH("ФОМС",E258)), ISNUMBER(SEARCH("ФОМС",Q258)), (ISNUMBER(SEARCH("страх",E258)))),1,0)</f>
        <v>1</v>
      </c>
      <c r="G258" s="8">
        <f>IF(OR(ISNUMBER(SEARCH("проектиро",E258)), ISNUMBER(SEARCH("разработка",E258)),  ISNUMBER(SEARCH("приобрет",E258)),  ISNUMBER(SEARCH("установк",E258)), ISNUMBER(SEARCH("постав",E258)),  (ISNUMBER(SEARCH("создани",E258)))),1,0)</f>
        <v>0</v>
      </c>
      <c r="H258" s="8">
        <f>IF(OR(ISNUMBER(SEARCH("развит",E258)), ISNUMBER(SEARCH("модифика",E258)), ISNUMBER(SEARCH("интегра",E258)),  ISNUMBER(SEARCH("внедрен",E258)), ISNUMBER(SEARCH("расшир",E258)), ISNUMBER(SEARCH("адаптац",E258)),ISNUMBER(SEARCH("настрой",E258)), ISNUMBER(SEARCH("подключ",E258)),   (ISNUMBER(SEARCH("модерниз",E258)))),1,0)</f>
        <v>0</v>
      </c>
      <c r="I258" s="8">
        <f>IF(OR(ISNUMBER(SEARCH("сопрово",E258)), ISNUMBER(SEARCH("поддержк",E258)), ISNUMBER(SEARCH("эксплуат",E258)), ISNUMBER(SEARCH("обслужи",E258)), ISNUMBER(SEARCH("подготов",E258)), (ISNUMBER(SEARCH("обуче",E258)))),1,0)</f>
        <v>1</v>
      </c>
      <c r="J258" s="9">
        <f>SUM(G258:I258)</f>
        <v>1</v>
      </c>
      <c r="K258" t="s">
        <v>472</v>
      </c>
      <c r="L258" t="s">
        <v>25</v>
      </c>
      <c r="M258" s="30">
        <v>177000</v>
      </c>
      <c r="N258" s="28" t="s">
        <v>264</v>
      </c>
      <c r="O258">
        <v>177000</v>
      </c>
      <c r="P258" s="28" t="s">
        <v>27</v>
      </c>
      <c r="Q258" s="39" t="s">
        <v>709</v>
      </c>
      <c r="R258" t="s">
        <v>710</v>
      </c>
      <c r="S258" t="s">
        <v>711</v>
      </c>
      <c r="T258" t="s">
        <v>667</v>
      </c>
      <c r="U258" t="s">
        <v>653</v>
      </c>
      <c r="V258" t="s">
        <v>654</v>
      </c>
      <c r="W258" s="2">
        <v>1</v>
      </c>
      <c r="X258" s="44">
        <v>177000</v>
      </c>
      <c r="Y258" t="s">
        <v>34</v>
      </c>
      <c r="Z258" t="s">
        <v>256</v>
      </c>
      <c r="AA258" t="s">
        <v>36</v>
      </c>
      <c r="AB258" t="s">
        <v>37</v>
      </c>
      <c r="AC258" s="46">
        <v>29</v>
      </c>
    </row>
    <row r="259" spans="1:29" customFormat="1" hidden="1" x14ac:dyDescent="0.25">
      <c r="A259" s="11">
        <v>258</v>
      </c>
      <c r="B259" s="20" t="s">
        <v>1230</v>
      </c>
      <c r="C259" s="3">
        <v>3.24300115014E+17</v>
      </c>
      <c r="D259" s="1">
        <v>41996</v>
      </c>
      <c r="E259" t="s">
        <v>712</v>
      </c>
      <c r="F259" s="8">
        <f>IF(OR(ISNUMBER(SEARCH("террит",Q259)), ISNUMBER(SEARCH("ФОМС",E259)), ISNUMBER(SEARCH("ФОМС",Q259)), (ISNUMBER(SEARCH("страх",E259)))),1,0)</f>
        <v>0</v>
      </c>
      <c r="G259" s="8">
        <f>IF(OR(ISNUMBER(SEARCH("проектиро",E259)), ISNUMBER(SEARCH("разработка",E259)),  ISNUMBER(SEARCH("приобрет",E259)),  ISNUMBER(SEARCH("установк",E259)), ISNUMBER(SEARCH("постав",E259)),  (ISNUMBER(SEARCH("создани",E259)))),1,0)</f>
        <v>0</v>
      </c>
      <c r="H259" s="8">
        <f>IF(OR(ISNUMBER(SEARCH("развит",E259)), ISNUMBER(SEARCH("модифика",E259)), ISNUMBER(SEARCH("интегра",E259)),  ISNUMBER(SEARCH("внедрен",E259)), ISNUMBER(SEARCH("расшир",E259)), ISNUMBER(SEARCH("адаптац",E259)),ISNUMBER(SEARCH("настрой",E259)), ISNUMBER(SEARCH("подключ",E259)),   (ISNUMBER(SEARCH("модерниз",E259)))),1,0)</f>
        <v>0</v>
      </c>
      <c r="I259" s="8">
        <f>IF(OR(ISNUMBER(SEARCH("сопрово",E259)), ISNUMBER(SEARCH("поддержк",E259)), ISNUMBER(SEARCH("эксплуат",E259)), ISNUMBER(SEARCH("обслужи",E259)), ISNUMBER(SEARCH("подготов",E259)), (ISNUMBER(SEARCH("обуче",E259)))),1,0)</f>
        <v>1</v>
      </c>
      <c r="J259" s="9">
        <f>SUM(G259:I259)</f>
        <v>1</v>
      </c>
      <c r="K259" t="s">
        <v>453</v>
      </c>
      <c r="L259" t="s">
        <v>454</v>
      </c>
      <c r="M259" s="30">
        <v>478764</v>
      </c>
      <c r="N259" s="28" t="s">
        <v>280</v>
      </c>
      <c r="O259">
        <v>478764</v>
      </c>
      <c r="P259" s="28" t="s">
        <v>184</v>
      </c>
      <c r="Q259" s="4" t="s">
        <v>713</v>
      </c>
      <c r="R259" t="s">
        <v>714</v>
      </c>
      <c r="S259" t="s">
        <v>715</v>
      </c>
      <c r="T259" t="s">
        <v>652</v>
      </c>
      <c r="U259" t="s">
        <v>653</v>
      </c>
      <c r="V259" t="s">
        <v>654</v>
      </c>
      <c r="W259" s="2">
        <v>1</v>
      </c>
      <c r="X259" s="33">
        <v>478764</v>
      </c>
      <c r="Y259" t="s">
        <v>34</v>
      </c>
      <c r="Z259" t="s">
        <v>256</v>
      </c>
      <c r="AA259" t="s">
        <v>36</v>
      </c>
      <c r="AB259" t="s">
        <v>37</v>
      </c>
      <c r="AC259" s="2">
        <v>29</v>
      </c>
    </row>
    <row r="260" spans="1:29" customFormat="1" hidden="1" x14ac:dyDescent="0.25">
      <c r="A260" s="11">
        <v>259</v>
      </c>
      <c r="B260" s="20" t="s">
        <v>1230</v>
      </c>
      <c r="C260" s="3">
        <v>3.49100002714E+17</v>
      </c>
      <c r="D260" s="1">
        <v>41936</v>
      </c>
      <c r="E260" t="s">
        <v>492</v>
      </c>
      <c r="F260" s="8">
        <f>IF(OR(ISNUMBER(SEARCH("террит",Q260)), ISNUMBER(SEARCH("ФОМС",E260)), ISNUMBER(SEARCH("ФОМС",Q260)), (ISNUMBER(SEARCH("страх",E260)))),1,0)</f>
        <v>0</v>
      </c>
      <c r="G260" s="8">
        <f>IF(OR(ISNUMBER(SEARCH("проектиро",E260)), ISNUMBER(SEARCH("разработка",E260)),  ISNUMBER(SEARCH("приобрет",E260)),  ISNUMBER(SEARCH("установк",E260)), ISNUMBER(SEARCH("постав",E260)),  (ISNUMBER(SEARCH("создани",E260)))),1,0)</f>
        <v>0</v>
      </c>
      <c r="H260" s="8">
        <f>IF(OR(ISNUMBER(SEARCH("развит",E260)), ISNUMBER(SEARCH("модифика",E260)), ISNUMBER(SEARCH("интегра",E260)),  ISNUMBER(SEARCH("внедрен",E260)), ISNUMBER(SEARCH("расшир",E260)), ISNUMBER(SEARCH("адаптац",E260)),ISNUMBER(SEARCH("настрой",E260)), ISNUMBER(SEARCH("подключ",E260)),   (ISNUMBER(SEARCH("модерниз",E260)))),1,0)</f>
        <v>0</v>
      </c>
      <c r="I260" s="8">
        <f>IF(OR(ISNUMBER(SEARCH("сопрово",E260)), ISNUMBER(SEARCH("поддержк",E260)), ISNUMBER(SEARCH("эксплуат",E260)), ISNUMBER(SEARCH("обслужи",E260)), ISNUMBER(SEARCH("подготов",E260)), (ISNUMBER(SEARCH("обуче",E260)))),1,0)</f>
        <v>0</v>
      </c>
      <c r="J260" s="9">
        <f>SUM(G260:I260)</f>
        <v>0</v>
      </c>
      <c r="K260" t="s">
        <v>492</v>
      </c>
      <c r="L260" t="s">
        <v>25</v>
      </c>
      <c r="M260" s="30">
        <v>988772.4</v>
      </c>
      <c r="N260" s="28" t="s">
        <v>264</v>
      </c>
      <c r="O260">
        <v>988772.4</v>
      </c>
      <c r="P260" s="28" t="s">
        <v>27</v>
      </c>
      <c r="Q260" s="4" t="s">
        <v>716</v>
      </c>
      <c r="R260" t="s">
        <v>717</v>
      </c>
      <c r="S260" t="s">
        <v>718</v>
      </c>
      <c r="T260" t="s">
        <v>652</v>
      </c>
      <c r="U260" t="s">
        <v>653</v>
      </c>
      <c r="V260" t="s">
        <v>654</v>
      </c>
      <c r="W260" s="2">
        <v>2</v>
      </c>
      <c r="X260" s="33">
        <v>988772.4</v>
      </c>
      <c r="Y260" t="s">
        <v>34</v>
      </c>
      <c r="Z260" t="s">
        <v>43</v>
      </c>
      <c r="AA260" t="s">
        <v>36</v>
      </c>
      <c r="AB260" t="s">
        <v>37</v>
      </c>
      <c r="AC260" s="2">
        <v>51</v>
      </c>
    </row>
    <row r="261" spans="1:29" customFormat="1" hidden="1" x14ac:dyDescent="0.25">
      <c r="A261" s="11">
        <v>260</v>
      </c>
      <c r="B261" s="20" t="s">
        <v>1230</v>
      </c>
      <c r="C261" s="3">
        <v>3.49300004814E+17</v>
      </c>
      <c r="D261" s="1">
        <v>41920</v>
      </c>
      <c r="E261" t="s">
        <v>719</v>
      </c>
      <c r="F261" s="8">
        <f>IF(OR(ISNUMBER(SEARCH("террит",Q261)), ISNUMBER(SEARCH("ФОМС",E261)), ISNUMBER(SEARCH("ФОМС",Q261)), (ISNUMBER(SEARCH("страх",E261)))),1,0)</f>
        <v>0</v>
      </c>
      <c r="G261" s="8">
        <f>IF(OR(ISNUMBER(SEARCH("проектиро",E261)), ISNUMBER(SEARCH("разработка",E261)),  ISNUMBER(SEARCH("приобрет",E261)),  ISNUMBER(SEARCH("установк",E261)), ISNUMBER(SEARCH("постав",E261)),  (ISNUMBER(SEARCH("создани",E261)))),1,0)</f>
        <v>0</v>
      </c>
      <c r="H261" s="8">
        <f>IF(OR(ISNUMBER(SEARCH("развит",E261)), ISNUMBER(SEARCH("модифика",E261)), ISNUMBER(SEARCH("интегра",E261)),  ISNUMBER(SEARCH("внедрен",E261)), ISNUMBER(SEARCH("расшир",E261)), ISNUMBER(SEARCH("адаптац",E261)),ISNUMBER(SEARCH("настрой",E261)), ISNUMBER(SEARCH("подключ",E261)),   (ISNUMBER(SEARCH("модерниз",E261)))),1,0)</f>
        <v>0</v>
      </c>
      <c r="I261" s="8">
        <f>IF(OR(ISNUMBER(SEARCH("сопрово",E261)), ISNUMBER(SEARCH("поддержк",E261)), ISNUMBER(SEARCH("эксплуат",E261)), ISNUMBER(SEARCH("обслужи",E261)), ISNUMBER(SEARCH("подготов",E261)), (ISNUMBER(SEARCH("обуче",E261)))),1,0)</f>
        <v>1</v>
      </c>
      <c r="J261" s="9">
        <f>SUM(G261:I261)</f>
        <v>1</v>
      </c>
      <c r="K261" t="s">
        <v>492</v>
      </c>
      <c r="L261" t="s">
        <v>720</v>
      </c>
      <c r="M261" s="30">
        <v>486088</v>
      </c>
      <c r="N261" s="28" t="s">
        <v>264</v>
      </c>
      <c r="O261">
        <v>486088</v>
      </c>
      <c r="P261" s="28" t="s">
        <v>184</v>
      </c>
      <c r="Q261" s="4" t="s">
        <v>721</v>
      </c>
      <c r="R261" t="s">
        <v>722</v>
      </c>
      <c r="S261" t="s">
        <v>42</v>
      </c>
      <c r="T261" t="s">
        <v>667</v>
      </c>
      <c r="U261" t="s">
        <v>653</v>
      </c>
      <c r="V261" t="s">
        <v>654</v>
      </c>
      <c r="W261" s="2">
        <v>1</v>
      </c>
      <c r="X261" s="33">
        <v>486088</v>
      </c>
      <c r="Y261" t="s">
        <v>34</v>
      </c>
      <c r="Z261" t="s">
        <v>43</v>
      </c>
      <c r="AA261" t="s">
        <v>36</v>
      </c>
      <c r="AB261" t="s">
        <v>37</v>
      </c>
      <c r="AC261" s="2">
        <v>51</v>
      </c>
    </row>
    <row r="262" spans="1:29" customFormat="1" hidden="1" x14ac:dyDescent="0.25">
      <c r="A262" s="11">
        <v>261</v>
      </c>
      <c r="B262" s="20" t="s">
        <v>1230</v>
      </c>
      <c r="C262" s="3">
        <v>3.49300044714E+17</v>
      </c>
      <c r="D262" s="1">
        <v>41897</v>
      </c>
      <c r="E262" t="s">
        <v>723</v>
      </c>
      <c r="F262" s="8">
        <f>IF(OR(ISNUMBER(SEARCH("террит",Q262)), ISNUMBER(SEARCH("ФОМС",E262)), ISNUMBER(SEARCH("ФОМС",Q262)), (ISNUMBER(SEARCH("страх",E262)))),1,0)</f>
        <v>1</v>
      </c>
      <c r="G262" s="8">
        <f>IF(OR(ISNUMBER(SEARCH("проектиро",E262)), ISNUMBER(SEARCH("разработка",E262)),  ISNUMBER(SEARCH("приобрет",E262)),  ISNUMBER(SEARCH("установк",E262)), ISNUMBER(SEARCH("постав",E262)),  (ISNUMBER(SEARCH("создани",E262)))),1,0)</f>
        <v>0</v>
      </c>
      <c r="H262" s="8">
        <f>IF(OR(ISNUMBER(SEARCH("развит",E262)), ISNUMBER(SEARCH("модифика",E262)), ISNUMBER(SEARCH("интегра",E262)),  ISNUMBER(SEARCH("внедрен",E262)), ISNUMBER(SEARCH("расшир",E262)), ISNUMBER(SEARCH("адаптац",E262)),ISNUMBER(SEARCH("настрой",E262)), ISNUMBER(SEARCH("подключ",E262)),   (ISNUMBER(SEARCH("модерниз",E262)))),1,0)</f>
        <v>0</v>
      </c>
      <c r="I262" s="8">
        <f>IF(OR(ISNUMBER(SEARCH("сопрово",E262)), ISNUMBER(SEARCH("поддержк",E262)), ISNUMBER(SEARCH("эксплуат",E262)), ISNUMBER(SEARCH("обслужи",E262)), ISNUMBER(SEARCH("подготов",E262)), (ISNUMBER(SEARCH("обуче",E262)))),1,0)</f>
        <v>1</v>
      </c>
      <c r="J262" s="9">
        <f>SUM(G262:I262)</f>
        <v>1</v>
      </c>
      <c r="K262" t="s">
        <v>456</v>
      </c>
      <c r="L262" t="s">
        <v>25</v>
      </c>
      <c r="M262" s="30">
        <v>1</v>
      </c>
      <c r="N262" s="28" t="s">
        <v>264</v>
      </c>
      <c r="O262">
        <v>415932</v>
      </c>
      <c r="P262" s="28" t="s">
        <v>724</v>
      </c>
      <c r="Q262" s="39" t="s">
        <v>725</v>
      </c>
      <c r="R262" t="s">
        <v>726</v>
      </c>
      <c r="S262" t="s">
        <v>42</v>
      </c>
      <c r="T262" t="s">
        <v>652</v>
      </c>
      <c r="U262" t="s">
        <v>653</v>
      </c>
      <c r="V262" t="s">
        <v>654</v>
      </c>
      <c r="W262" s="2">
        <v>1</v>
      </c>
      <c r="X262" s="44">
        <v>415932</v>
      </c>
      <c r="Y262" t="s">
        <v>34</v>
      </c>
      <c r="Z262" t="s">
        <v>43</v>
      </c>
      <c r="AA262" t="s">
        <v>36</v>
      </c>
      <c r="AB262" t="s">
        <v>37</v>
      </c>
      <c r="AC262" s="46">
        <v>51</v>
      </c>
    </row>
    <row r="263" spans="1:29" customFormat="1" hidden="1" x14ac:dyDescent="0.25">
      <c r="A263" s="11">
        <v>262</v>
      </c>
      <c r="B263" s="20" t="s">
        <v>1230</v>
      </c>
      <c r="C263" s="3">
        <v>3.72200027814E+17</v>
      </c>
      <c r="D263" s="1">
        <v>41999</v>
      </c>
      <c r="E263" t="s">
        <v>457</v>
      </c>
      <c r="F263" s="8">
        <f>IF(OR(ISNUMBER(SEARCH("террит",Q263)), ISNUMBER(SEARCH("ФОМС",E263)), ISNUMBER(SEARCH("ФОМС",Q263)), (ISNUMBER(SEARCH("страх",E263)))),1,0)</f>
        <v>0</v>
      </c>
      <c r="G263" s="8">
        <f>IF(OR(ISNUMBER(SEARCH("проектиро",E263)), ISNUMBER(SEARCH("разработка",E263)),  ISNUMBER(SEARCH("приобрет",E263)),  ISNUMBER(SEARCH("установк",E263)), ISNUMBER(SEARCH("постав",E263)),  (ISNUMBER(SEARCH("создани",E263)))),1,0)</f>
        <v>0</v>
      </c>
      <c r="H263" s="8">
        <f>IF(OR(ISNUMBER(SEARCH("развит",E263)), ISNUMBER(SEARCH("модифика",E263)), ISNUMBER(SEARCH("интегра",E263)),  ISNUMBER(SEARCH("внедрен",E263)), ISNUMBER(SEARCH("расшир",E263)), ISNUMBER(SEARCH("адаптац",E263)),ISNUMBER(SEARCH("настрой",E263)), ISNUMBER(SEARCH("подключ",E263)),   (ISNUMBER(SEARCH("модерниз",E263)))),1,0)</f>
        <v>0</v>
      </c>
      <c r="I263" s="8">
        <f>IF(OR(ISNUMBER(SEARCH("сопрово",E263)), ISNUMBER(SEARCH("поддержк",E263)), ISNUMBER(SEARCH("эксплуат",E263)), ISNUMBER(SEARCH("обслужи",E263)), ISNUMBER(SEARCH("подготов",E263)), (ISNUMBER(SEARCH("обуче",E263)))),1,0)</f>
        <v>1</v>
      </c>
      <c r="J263" s="9">
        <f>SUM(G263:I263)</f>
        <v>1</v>
      </c>
      <c r="K263" t="s">
        <v>456</v>
      </c>
      <c r="L263" t="s">
        <v>457</v>
      </c>
      <c r="M263" s="30">
        <v>788832</v>
      </c>
      <c r="N263" s="28" t="s">
        <v>264</v>
      </c>
      <c r="O263">
        <v>788832</v>
      </c>
      <c r="P263" s="28" t="s">
        <v>184</v>
      </c>
      <c r="Q263" s="4" t="s">
        <v>727</v>
      </c>
      <c r="R263" t="s">
        <v>728</v>
      </c>
      <c r="S263" t="s">
        <v>729</v>
      </c>
      <c r="T263" t="s">
        <v>730</v>
      </c>
      <c r="U263" t="s">
        <v>653</v>
      </c>
      <c r="V263" t="s">
        <v>654</v>
      </c>
      <c r="W263" s="2">
        <v>1</v>
      </c>
      <c r="X263" s="33">
        <v>788832</v>
      </c>
      <c r="Y263" t="s">
        <v>34</v>
      </c>
      <c r="Z263" t="s">
        <v>516</v>
      </c>
      <c r="AA263" t="s">
        <v>36</v>
      </c>
      <c r="AB263" t="s">
        <v>37</v>
      </c>
      <c r="AC263" s="2">
        <v>78</v>
      </c>
    </row>
    <row r="264" spans="1:29" customFormat="1" hidden="1" x14ac:dyDescent="0.25">
      <c r="A264" s="11">
        <v>263</v>
      </c>
      <c r="B264" s="20" t="s">
        <v>1230</v>
      </c>
      <c r="C264" s="3">
        <v>3.72200028814E+17</v>
      </c>
      <c r="D264" s="1">
        <v>41984</v>
      </c>
      <c r="E264" t="s">
        <v>731</v>
      </c>
      <c r="F264" s="8">
        <f>IF(OR(ISNUMBER(SEARCH("террит",Q264)), ISNUMBER(SEARCH("ФОМС",E264)), ISNUMBER(SEARCH("ФОМС",Q264)), (ISNUMBER(SEARCH("страх",E264)))),1,0)</f>
        <v>0</v>
      </c>
      <c r="G264" s="8">
        <f>IF(OR(ISNUMBER(SEARCH("проектиро",E264)), ISNUMBER(SEARCH("разработка",E264)),  ISNUMBER(SEARCH("приобрет",E264)),  ISNUMBER(SEARCH("установк",E264)), ISNUMBER(SEARCH("постав",E264)),  (ISNUMBER(SEARCH("создани",E264)))),1,0)</f>
        <v>0</v>
      </c>
      <c r="H264" s="8">
        <f>IF(OR(ISNUMBER(SEARCH("развит",E264)), ISNUMBER(SEARCH("модифика",E264)), ISNUMBER(SEARCH("интегра",E264)),  ISNUMBER(SEARCH("внедрен",E264)), ISNUMBER(SEARCH("расшир",E264)), ISNUMBER(SEARCH("адаптац",E264)),ISNUMBER(SEARCH("настрой",E264)), ISNUMBER(SEARCH("подключ",E264)),   (ISNUMBER(SEARCH("модерниз",E264)))),1,0)</f>
        <v>0</v>
      </c>
      <c r="I264" s="8">
        <f>IF(OR(ISNUMBER(SEARCH("сопрово",E264)), ISNUMBER(SEARCH("поддержк",E264)), ISNUMBER(SEARCH("эксплуат",E264)), ISNUMBER(SEARCH("обслужи",E264)), ISNUMBER(SEARCH("подготов",E264)), (ISNUMBER(SEARCH("обуче",E264)))),1,0)</f>
        <v>0</v>
      </c>
      <c r="J264" s="9">
        <f>SUM(G264:I264)</f>
        <v>0</v>
      </c>
      <c r="K264" t="s">
        <v>732</v>
      </c>
      <c r="L264" t="s">
        <v>731</v>
      </c>
      <c r="M264" s="30">
        <v>48259.45</v>
      </c>
      <c r="N264" s="28" t="s">
        <v>264</v>
      </c>
      <c r="O264">
        <v>48259.45</v>
      </c>
      <c r="P264" s="28" t="s">
        <v>184</v>
      </c>
      <c r="Q264" s="4" t="s">
        <v>733</v>
      </c>
      <c r="R264" t="s">
        <v>734</v>
      </c>
      <c r="S264" t="s">
        <v>735</v>
      </c>
      <c r="T264" t="s">
        <v>667</v>
      </c>
      <c r="U264" t="s">
        <v>653</v>
      </c>
      <c r="V264" t="s">
        <v>736</v>
      </c>
      <c r="W264" s="2">
        <v>1</v>
      </c>
      <c r="X264" s="33">
        <v>645562.78</v>
      </c>
      <c r="Y264" t="s">
        <v>34</v>
      </c>
      <c r="Z264" t="s">
        <v>516</v>
      </c>
      <c r="AA264" t="s">
        <v>36</v>
      </c>
      <c r="AB264" t="s">
        <v>37</v>
      </c>
      <c r="AC264" s="2">
        <v>78</v>
      </c>
    </row>
    <row r="265" spans="1:29" customFormat="1" hidden="1" x14ac:dyDescent="0.25">
      <c r="A265" s="11">
        <v>264</v>
      </c>
      <c r="B265" s="20" t="s">
        <v>1230</v>
      </c>
      <c r="C265" s="3">
        <v>3.72200046314E+17</v>
      </c>
      <c r="D265" s="1">
        <v>41988</v>
      </c>
      <c r="E265" t="s">
        <v>720</v>
      </c>
      <c r="F265" s="8">
        <f>IF(OR(ISNUMBER(SEARCH("террит",Q265)), ISNUMBER(SEARCH("ФОМС",E265)), ISNUMBER(SEARCH("ФОМС",Q265)), (ISNUMBER(SEARCH("страх",E265)))),1,0)</f>
        <v>0</v>
      </c>
      <c r="G265" s="8">
        <f>IF(OR(ISNUMBER(SEARCH("проектиро",E265)), ISNUMBER(SEARCH("разработка",E265)),  ISNUMBER(SEARCH("приобрет",E265)),  ISNUMBER(SEARCH("установк",E265)), ISNUMBER(SEARCH("постав",E265)),  (ISNUMBER(SEARCH("создани",E265)))),1,0)</f>
        <v>1</v>
      </c>
      <c r="H265" s="8">
        <f>IF(OR(ISNUMBER(SEARCH("развит",E265)), ISNUMBER(SEARCH("модифика",E265)), ISNUMBER(SEARCH("интегра",E265)),  ISNUMBER(SEARCH("внедрен",E265)), ISNUMBER(SEARCH("расшир",E265)), ISNUMBER(SEARCH("адаптац",E265)),ISNUMBER(SEARCH("настрой",E265)), ISNUMBER(SEARCH("подключ",E265)),   (ISNUMBER(SEARCH("модерниз",E265)))),1,0)</f>
        <v>0</v>
      </c>
      <c r="I265" s="8">
        <f>IF(OR(ISNUMBER(SEARCH("сопрово",E265)), ISNUMBER(SEARCH("поддержк",E265)), ISNUMBER(SEARCH("эксплуат",E265)), ISNUMBER(SEARCH("обслужи",E265)), ISNUMBER(SEARCH("подготов",E265)), (ISNUMBER(SEARCH("обуче",E265)))),1,0)</f>
        <v>0</v>
      </c>
      <c r="J265" s="9">
        <f>SUM(G265:I265)</f>
        <v>1</v>
      </c>
      <c r="K265" t="s">
        <v>186</v>
      </c>
      <c r="L265" t="s">
        <v>187</v>
      </c>
      <c r="M265" s="30">
        <v>673002</v>
      </c>
      <c r="N265" s="28" t="s">
        <v>264</v>
      </c>
      <c r="O265">
        <v>673002</v>
      </c>
      <c r="P265" s="28" t="s">
        <v>184</v>
      </c>
      <c r="Q265" s="4" t="s">
        <v>737</v>
      </c>
      <c r="R265" t="s">
        <v>738</v>
      </c>
      <c r="S265" t="s">
        <v>729</v>
      </c>
      <c r="T265" t="s">
        <v>667</v>
      </c>
      <c r="U265" t="s">
        <v>653</v>
      </c>
      <c r="V265" t="s">
        <v>654</v>
      </c>
      <c r="W265" s="2">
        <v>1</v>
      </c>
      <c r="X265" s="33">
        <v>673002</v>
      </c>
      <c r="Y265" t="s">
        <v>34</v>
      </c>
      <c r="Z265" t="s">
        <v>516</v>
      </c>
      <c r="AA265" t="s">
        <v>36</v>
      </c>
      <c r="AB265" t="s">
        <v>37</v>
      </c>
      <c r="AC265" s="2">
        <v>78</v>
      </c>
    </row>
    <row r="266" spans="1:29" customFormat="1" hidden="1" x14ac:dyDescent="0.25">
      <c r="A266" s="11">
        <v>265</v>
      </c>
      <c r="B266" s="20" t="s">
        <v>1230</v>
      </c>
      <c r="C266" s="3">
        <v>3.72200088814E+17</v>
      </c>
      <c r="D266" s="1">
        <v>41960</v>
      </c>
      <c r="E266" t="s">
        <v>739</v>
      </c>
      <c r="F266" s="8">
        <f>IF(OR(ISNUMBER(SEARCH("террит",Q266)), ISNUMBER(SEARCH("ФОМС",E266)), ISNUMBER(SEARCH("ФОМС",Q266)), (ISNUMBER(SEARCH("страх",E266)))),1,0)</f>
        <v>0</v>
      </c>
      <c r="G266" s="8">
        <f>IF(OR(ISNUMBER(SEARCH("проектиро",E266)), ISNUMBER(SEARCH("разработка",E266)),  ISNUMBER(SEARCH("приобрет",E266)),  ISNUMBER(SEARCH("установк",E266)), ISNUMBER(SEARCH("постав",E266)),  (ISNUMBER(SEARCH("создани",E266)))),1,0)</f>
        <v>0</v>
      </c>
      <c r="H266" s="8">
        <f>IF(OR(ISNUMBER(SEARCH("развит",E266)), ISNUMBER(SEARCH("модифика",E266)), ISNUMBER(SEARCH("интегра",E266)),  ISNUMBER(SEARCH("внедрен",E266)), ISNUMBER(SEARCH("расшир",E266)), ISNUMBER(SEARCH("адаптац",E266)),ISNUMBER(SEARCH("настрой",E266)), ISNUMBER(SEARCH("подключ",E266)),   (ISNUMBER(SEARCH("модерниз",E266)))),1,0)</f>
        <v>0</v>
      </c>
      <c r="I266" s="8">
        <f>IF(OR(ISNUMBER(SEARCH("сопрово",E266)), ISNUMBER(SEARCH("поддержк",E266)), ISNUMBER(SEARCH("эксплуат",E266)), ISNUMBER(SEARCH("обслужи",E266)), ISNUMBER(SEARCH("подготов",E266)), (ISNUMBER(SEARCH("обуче",E266)))),1,0)</f>
        <v>0</v>
      </c>
      <c r="J266" s="9">
        <f>SUM(G266:I266)</f>
        <v>0</v>
      </c>
      <c r="K266" t="s">
        <v>678</v>
      </c>
      <c r="L266" t="s">
        <v>739</v>
      </c>
      <c r="M266" s="30">
        <v>285072.48</v>
      </c>
      <c r="N266" s="28" t="s">
        <v>329</v>
      </c>
      <c r="O266">
        <v>285072.48</v>
      </c>
      <c r="P266" s="28" t="s">
        <v>184</v>
      </c>
      <c r="Q266" s="4" t="s">
        <v>740</v>
      </c>
      <c r="R266" t="s">
        <v>741</v>
      </c>
      <c r="S266" t="s">
        <v>742</v>
      </c>
      <c r="T266" t="s">
        <v>667</v>
      </c>
      <c r="U266" t="s">
        <v>653</v>
      </c>
      <c r="V266" t="s">
        <v>736</v>
      </c>
      <c r="W266" s="2">
        <v>1</v>
      </c>
      <c r="X266" s="33">
        <v>285072.48</v>
      </c>
      <c r="Y266" t="s">
        <v>34</v>
      </c>
      <c r="Z266" t="s">
        <v>516</v>
      </c>
      <c r="AA266" t="s">
        <v>36</v>
      </c>
      <c r="AB266" t="s">
        <v>37</v>
      </c>
      <c r="AC266" s="2">
        <v>78</v>
      </c>
    </row>
    <row r="267" spans="1:29" customFormat="1" hidden="1" x14ac:dyDescent="0.25">
      <c r="A267" s="11">
        <v>266</v>
      </c>
      <c r="B267" s="20" t="s">
        <v>1230</v>
      </c>
      <c r="C267" s="3">
        <v>3.72200115914E+17</v>
      </c>
      <c r="D267" s="1">
        <v>42002</v>
      </c>
      <c r="E267" t="s">
        <v>476</v>
      </c>
      <c r="F267" s="8">
        <f>IF(OR(ISNUMBER(SEARCH("террит",Q267)), ISNUMBER(SEARCH("ФОМС",E267)), ISNUMBER(SEARCH("ФОМС",Q267)), (ISNUMBER(SEARCH("страх",E267)))),1,0)</f>
        <v>0</v>
      </c>
      <c r="G267" s="8">
        <f>IF(OR(ISNUMBER(SEARCH("проектиро",E267)), ISNUMBER(SEARCH("разработка",E267)),  ISNUMBER(SEARCH("приобрет",E267)),  ISNUMBER(SEARCH("установк",E267)), ISNUMBER(SEARCH("постав",E267)),  (ISNUMBER(SEARCH("создани",E267)))),1,0)</f>
        <v>0</v>
      </c>
      <c r="H267" s="8">
        <f>IF(OR(ISNUMBER(SEARCH("развит",E267)), ISNUMBER(SEARCH("модифика",E267)), ISNUMBER(SEARCH("интегра",E267)),  ISNUMBER(SEARCH("внедрен",E267)), ISNUMBER(SEARCH("расшир",E267)), ISNUMBER(SEARCH("адаптац",E267)),ISNUMBER(SEARCH("настрой",E267)), ISNUMBER(SEARCH("подключ",E267)),   (ISNUMBER(SEARCH("модерниз",E267)))),1,0)</f>
        <v>0</v>
      </c>
      <c r="I267" s="8">
        <f>IF(OR(ISNUMBER(SEARCH("сопрово",E267)), ISNUMBER(SEARCH("поддержк",E267)), ISNUMBER(SEARCH("эксплуат",E267)), ISNUMBER(SEARCH("обслужи",E267)), ISNUMBER(SEARCH("подготов",E267)), (ISNUMBER(SEARCH("обуче",E267)))),1,0)</f>
        <v>0</v>
      </c>
      <c r="J267" s="9">
        <f>SUM(G267:I267)</f>
        <v>0</v>
      </c>
      <c r="K267" t="s">
        <v>475</v>
      </c>
      <c r="L267" t="s">
        <v>476</v>
      </c>
      <c r="M267" s="30">
        <v>729336</v>
      </c>
      <c r="N267" s="28" t="s">
        <v>264</v>
      </c>
      <c r="O267">
        <v>729336</v>
      </c>
      <c r="P267" s="28" t="s">
        <v>184</v>
      </c>
      <c r="Q267" s="4" t="s">
        <v>743</v>
      </c>
      <c r="R267" t="s">
        <v>744</v>
      </c>
      <c r="S267" t="s">
        <v>745</v>
      </c>
      <c r="T267" t="s">
        <v>667</v>
      </c>
      <c r="U267" t="s">
        <v>653</v>
      </c>
      <c r="V267" t="s">
        <v>736</v>
      </c>
      <c r="W267" s="2">
        <v>1</v>
      </c>
      <c r="X267" s="33">
        <v>729336</v>
      </c>
      <c r="Y267" t="s">
        <v>34</v>
      </c>
      <c r="Z267" t="s">
        <v>516</v>
      </c>
      <c r="AA267" t="s">
        <v>36</v>
      </c>
      <c r="AB267" t="s">
        <v>37</v>
      </c>
      <c r="AC267" s="2">
        <v>78</v>
      </c>
    </row>
    <row r="268" spans="1:29" customFormat="1" hidden="1" x14ac:dyDescent="0.25">
      <c r="A268" s="11">
        <v>267</v>
      </c>
      <c r="B268" s="20" t="s">
        <v>1230</v>
      </c>
      <c r="C268" s="3">
        <v>3.72200145114E+17</v>
      </c>
      <c r="D268" s="1">
        <v>41998</v>
      </c>
      <c r="E268" t="s">
        <v>457</v>
      </c>
      <c r="F268" s="8">
        <f>IF(OR(ISNUMBER(SEARCH("террит",Q268)), ISNUMBER(SEARCH("ФОМС",E268)), ISNUMBER(SEARCH("ФОМС",Q268)), (ISNUMBER(SEARCH("страх",E268)))),1,0)</f>
        <v>0</v>
      </c>
      <c r="G268" s="8">
        <f>IF(OR(ISNUMBER(SEARCH("проектиро",E268)), ISNUMBER(SEARCH("разработка",E268)),  ISNUMBER(SEARCH("приобрет",E268)),  ISNUMBER(SEARCH("установк",E268)), ISNUMBER(SEARCH("постав",E268)),  (ISNUMBER(SEARCH("создани",E268)))),1,0)</f>
        <v>0</v>
      </c>
      <c r="H268" s="8">
        <f>IF(OR(ISNUMBER(SEARCH("развит",E268)), ISNUMBER(SEARCH("модифика",E268)), ISNUMBER(SEARCH("интегра",E268)),  ISNUMBER(SEARCH("внедрен",E268)), ISNUMBER(SEARCH("расшир",E268)), ISNUMBER(SEARCH("адаптац",E268)),ISNUMBER(SEARCH("настрой",E268)), ISNUMBER(SEARCH("подключ",E268)),   (ISNUMBER(SEARCH("модерниз",E268)))),1,0)</f>
        <v>0</v>
      </c>
      <c r="I268" s="8">
        <f>IF(OR(ISNUMBER(SEARCH("сопрово",E268)), ISNUMBER(SEARCH("поддержк",E268)), ISNUMBER(SEARCH("эксплуат",E268)), ISNUMBER(SEARCH("обслужи",E268)), ISNUMBER(SEARCH("подготов",E268)), (ISNUMBER(SEARCH("обуче",E268)))),1,0)</f>
        <v>1</v>
      </c>
      <c r="J268" s="9">
        <f>SUM(G268:I268)</f>
        <v>1</v>
      </c>
      <c r="K268" t="s">
        <v>456</v>
      </c>
      <c r="L268" t="s">
        <v>457</v>
      </c>
      <c r="M268" s="30">
        <v>62122.5</v>
      </c>
      <c r="N268" s="28" t="s">
        <v>266</v>
      </c>
      <c r="O268">
        <v>745470</v>
      </c>
      <c r="P268" s="28" t="s">
        <v>258</v>
      </c>
      <c r="Q268" s="4" t="s">
        <v>746</v>
      </c>
      <c r="R268" t="s">
        <v>747</v>
      </c>
      <c r="S268" t="s">
        <v>748</v>
      </c>
      <c r="T268" t="s">
        <v>667</v>
      </c>
      <c r="U268" t="s">
        <v>653</v>
      </c>
      <c r="V268" t="s">
        <v>736</v>
      </c>
      <c r="W268" s="2">
        <v>1</v>
      </c>
      <c r="X268" s="33">
        <v>745470</v>
      </c>
      <c r="Y268" t="s">
        <v>34</v>
      </c>
      <c r="Z268" t="s">
        <v>516</v>
      </c>
      <c r="AA268" t="s">
        <v>36</v>
      </c>
      <c r="AB268" t="s">
        <v>37</v>
      </c>
      <c r="AC268" s="2">
        <v>78</v>
      </c>
    </row>
    <row r="269" spans="1:29" customFormat="1" hidden="1" x14ac:dyDescent="0.25">
      <c r="A269" s="11">
        <v>268</v>
      </c>
      <c r="B269" s="20" t="s">
        <v>1230</v>
      </c>
      <c r="C269" s="3">
        <v>3.72200255914E+17</v>
      </c>
      <c r="D269" s="1">
        <v>41985</v>
      </c>
      <c r="E269" t="s">
        <v>749</v>
      </c>
      <c r="F269" s="8">
        <f>IF(OR(ISNUMBER(SEARCH("террит",Q269)), ISNUMBER(SEARCH("ФОМС",E269)), ISNUMBER(SEARCH("ФОМС",Q269)), (ISNUMBER(SEARCH("страх",E269)))),1,0)</f>
        <v>1</v>
      </c>
      <c r="G269" s="8">
        <f>IF(OR(ISNUMBER(SEARCH("проектиро",E269)), ISNUMBER(SEARCH("разработка",E269)),  ISNUMBER(SEARCH("приобрет",E269)),  ISNUMBER(SEARCH("установк",E269)), ISNUMBER(SEARCH("постав",E269)),  (ISNUMBER(SEARCH("создани",E269)))),1,0)</f>
        <v>0</v>
      </c>
      <c r="H269" s="8">
        <f>IF(OR(ISNUMBER(SEARCH("развит",E269)), ISNUMBER(SEARCH("модифика",E269)), ISNUMBER(SEARCH("интегра",E269)),  ISNUMBER(SEARCH("внедрен",E269)), ISNUMBER(SEARCH("расшир",E269)), ISNUMBER(SEARCH("адаптац",E269)),ISNUMBER(SEARCH("настрой",E269)), ISNUMBER(SEARCH("подключ",E269)),   (ISNUMBER(SEARCH("модерниз",E269)))),1,0)</f>
        <v>0</v>
      </c>
      <c r="I269" s="8">
        <f>IF(OR(ISNUMBER(SEARCH("сопрово",E269)), ISNUMBER(SEARCH("поддержк",E269)), ISNUMBER(SEARCH("эксплуат",E269)), ISNUMBER(SEARCH("обслужи",E269)), ISNUMBER(SEARCH("подготов",E269)), (ISNUMBER(SEARCH("обуче",E269)))),1,0)</f>
        <v>1</v>
      </c>
      <c r="J269" s="9">
        <f>SUM(G269:I269)</f>
        <v>1</v>
      </c>
      <c r="K269" t="s">
        <v>456</v>
      </c>
      <c r="L269" t="s">
        <v>457</v>
      </c>
      <c r="M269" s="30">
        <v>40218.75</v>
      </c>
      <c r="N269" s="28" t="s">
        <v>266</v>
      </c>
      <c r="O269">
        <v>482625</v>
      </c>
      <c r="P269" s="28" t="s">
        <v>258</v>
      </c>
      <c r="Q269" s="39" t="s">
        <v>750</v>
      </c>
      <c r="R269" t="s">
        <v>751</v>
      </c>
      <c r="S269" t="s">
        <v>752</v>
      </c>
      <c r="T269" t="s">
        <v>667</v>
      </c>
      <c r="U269" t="s">
        <v>653</v>
      </c>
      <c r="V269" t="s">
        <v>654</v>
      </c>
      <c r="W269" s="2">
        <v>1</v>
      </c>
      <c r="X269" s="44">
        <v>482625</v>
      </c>
      <c r="Y269" t="s">
        <v>34</v>
      </c>
      <c r="Z269" t="s">
        <v>516</v>
      </c>
      <c r="AA269" t="s">
        <v>36</v>
      </c>
      <c r="AB269" t="s">
        <v>37</v>
      </c>
      <c r="AC269" s="46">
        <v>78</v>
      </c>
    </row>
    <row r="270" spans="1:29" customFormat="1" hidden="1" x14ac:dyDescent="0.25">
      <c r="A270" s="11">
        <v>269</v>
      </c>
      <c r="B270" s="20" t="s">
        <v>1230</v>
      </c>
      <c r="C270" s="3">
        <v>1.2912000516150001E+18</v>
      </c>
      <c r="D270" s="1">
        <v>42073</v>
      </c>
      <c r="E270" t="s">
        <v>753</v>
      </c>
      <c r="F270" s="8">
        <f>IF(OR(ISNUMBER(SEARCH("террит",Q270)), ISNUMBER(SEARCH("ФОМС",E270)), ISNUMBER(SEARCH("ФОМС",Q270)), (ISNUMBER(SEARCH("страх",E270)))),1,0)</f>
        <v>1</v>
      </c>
      <c r="G270" s="8">
        <f>IF(OR(ISNUMBER(SEARCH("проектиро",E270)), ISNUMBER(SEARCH("разработка",E270)),  ISNUMBER(SEARCH("приобрет",E270)),  ISNUMBER(SEARCH("установк",E270)), ISNUMBER(SEARCH("постав",E270)),  (ISNUMBER(SEARCH("создани",E270)))),1,0)</f>
        <v>0</v>
      </c>
      <c r="H270" s="8">
        <f>IF(OR(ISNUMBER(SEARCH("развит",E270)), ISNUMBER(SEARCH("модифика",E270)), ISNUMBER(SEARCH("интегра",E270)),  ISNUMBER(SEARCH("внедрен",E270)), ISNUMBER(SEARCH("расшир",E270)), ISNUMBER(SEARCH("адаптац",E270)),ISNUMBER(SEARCH("настрой",E270)), ISNUMBER(SEARCH("подключ",E270)),   (ISNUMBER(SEARCH("модерниз",E270)))),1,0)</f>
        <v>0</v>
      </c>
      <c r="I270" s="8">
        <f>IF(OR(ISNUMBER(SEARCH("сопрово",E270)), ISNUMBER(SEARCH("поддержк",E270)), ISNUMBER(SEARCH("эксплуат",E270)), ISNUMBER(SEARCH("обслужи",E270)), ISNUMBER(SEARCH("подготов",E270)), (ISNUMBER(SEARCH("обуче",E270)))),1,0)</f>
        <v>1</v>
      </c>
      <c r="J270" s="9">
        <f>SUM(G270:I270)</f>
        <v>1</v>
      </c>
      <c r="K270" t="s">
        <v>492</v>
      </c>
      <c r="L270" t="s">
        <v>720</v>
      </c>
      <c r="M270" s="30">
        <v>248330.28</v>
      </c>
      <c r="N270" s="28" t="s">
        <v>409</v>
      </c>
      <c r="O270">
        <v>248330.28</v>
      </c>
      <c r="P270" s="28" t="s">
        <v>184</v>
      </c>
      <c r="Q270" s="39" t="s">
        <v>754</v>
      </c>
      <c r="R270" t="s">
        <v>650</v>
      </c>
      <c r="S270" t="s">
        <v>651</v>
      </c>
      <c r="T270" t="s">
        <v>652</v>
      </c>
      <c r="U270" t="s">
        <v>653</v>
      </c>
      <c r="V270" t="s">
        <v>755</v>
      </c>
      <c r="W270" s="2">
        <v>1</v>
      </c>
      <c r="X270" s="44">
        <v>248330.28</v>
      </c>
      <c r="Y270" t="s">
        <v>34</v>
      </c>
      <c r="Z270" t="s">
        <v>256</v>
      </c>
      <c r="AA270" t="s">
        <v>36</v>
      </c>
      <c r="AB270" t="s">
        <v>37</v>
      </c>
      <c r="AC270" s="46">
        <v>29</v>
      </c>
    </row>
    <row r="271" spans="1:29" customFormat="1" hidden="1" x14ac:dyDescent="0.25">
      <c r="A271" s="11">
        <v>270</v>
      </c>
      <c r="B271" s="20" t="s">
        <v>1230</v>
      </c>
      <c r="C271" s="3">
        <v>1.2912000516150001E+18</v>
      </c>
      <c r="D271" s="1">
        <v>42255</v>
      </c>
      <c r="E271" t="s">
        <v>756</v>
      </c>
      <c r="F271" s="8">
        <f>IF(OR(ISNUMBER(SEARCH("террит",Q271)), ISNUMBER(SEARCH("ФОМС",E271)), ISNUMBER(SEARCH("ФОМС",Q271)), (ISNUMBER(SEARCH("страх",E271)))),1,0)</f>
        <v>1</v>
      </c>
      <c r="G271" s="8">
        <f>IF(OR(ISNUMBER(SEARCH("проектиро",E271)), ISNUMBER(SEARCH("разработка",E271)),  ISNUMBER(SEARCH("приобрет",E271)),  ISNUMBER(SEARCH("установк",E271)), ISNUMBER(SEARCH("постав",E271)),  (ISNUMBER(SEARCH("создани",E271)))),1,0)</f>
        <v>0</v>
      </c>
      <c r="H271" s="8">
        <f>IF(OR(ISNUMBER(SEARCH("развит",E271)), ISNUMBER(SEARCH("модифика",E271)), ISNUMBER(SEARCH("интегра",E271)),  ISNUMBER(SEARCH("внедрен",E271)), ISNUMBER(SEARCH("расшир",E271)), ISNUMBER(SEARCH("адаптац",E271)),ISNUMBER(SEARCH("настрой",E271)), ISNUMBER(SEARCH("подключ",E271)),   (ISNUMBER(SEARCH("модерниз",E271)))),1,0)</f>
        <v>0</v>
      </c>
      <c r="I271" s="8">
        <f>IF(OR(ISNUMBER(SEARCH("сопрово",E271)), ISNUMBER(SEARCH("поддержк",E271)), ISNUMBER(SEARCH("эксплуат",E271)), ISNUMBER(SEARCH("обслужи",E271)), ISNUMBER(SEARCH("подготов",E271)), (ISNUMBER(SEARCH("обуче",E271)))),1,0)</f>
        <v>1</v>
      </c>
      <c r="J271" s="9">
        <f>SUM(G271:I271)</f>
        <v>1</v>
      </c>
      <c r="K271" t="s">
        <v>492</v>
      </c>
      <c r="L271" t="s">
        <v>720</v>
      </c>
      <c r="M271" s="30">
        <v>95400</v>
      </c>
      <c r="N271" s="28" t="s">
        <v>329</v>
      </c>
      <c r="O271">
        <v>95400</v>
      </c>
      <c r="P271" s="28" t="s">
        <v>184</v>
      </c>
      <c r="Q271" s="39" t="s">
        <v>754</v>
      </c>
      <c r="R271" t="s">
        <v>650</v>
      </c>
      <c r="S271" t="s">
        <v>651</v>
      </c>
      <c r="T271" t="s">
        <v>652</v>
      </c>
      <c r="U271" t="s">
        <v>653</v>
      </c>
      <c r="V271" t="s">
        <v>755</v>
      </c>
      <c r="W271" s="2">
        <v>1</v>
      </c>
      <c r="X271" s="44">
        <v>95400</v>
      </c>
      <c r="Y271" t="s">
        <v>34</v>
      </c>
      <c r="Z271" t="s">
        <v>256</v>
      </c>
      <c r="AA271" t="s">
        <v>36</v>
      </c>
      <c r="AB271" t="s">
        <v>37</v>
      </c>
      <c r="AC271" s="46">
        <v>29</v>
      </c>
    </row>
    <row r="272" spans="1:29" customFormat="1" hidden="1" x14ac:dyDescent="0.25">
      <c r="A272" s="11">
        <v>271</v>
      </c>
      <c r="B272" s="20" t="s">
        <v>1230</v>
      </c>
      <c r="C272" s="3">
        <v>1.4501022210150001E+18</v>
      </c>
      <c r="D272" s="1">
        <v>42289</v>
      </c>
      <c r="E272" t="s">
        <v>757</v>
      </c>
      <c r="F272" s="8">
        <f>IF(OR(ISNUMBER(SEARCH("террит",Q272)), ISNUMBER(SEARCH("ФОМС",E272)), ISNUMBER(SEARCH("ФОМС",Q272)), (ISNUMBER(SEARCH("страх",E272)))),1,0)</f>
        <v>1</v>
      </c>
      <c r="G272" s="8">
        <f>IF(OR(ISNUMBER(SEARCH("проектиро",E272)), ISNUMBER(SEARCH("разработка",E272)),  ISNUMBER(SEARCH("приобрет",E272)),  ISNUMBER(SEARCH("установк",E272)), ISNUMBER(SEARCH("постав",E272)),  (ISNUMBER(SEARCH("создани",E272)))),1,0)</f>
        <v>0</v>
      </c>
      <c r="H272" s="8">
        <f>IF(OR(ISNUMBER(SEARCH("развит",E272)), ISNUMBER(SEARCH("модифика",E272)), ISNUMBER(SEARCH("интегра",E272)),  ISNUMBER(SEARCH("внедрен",E272)), ISNUMBER(SEARCH("расшир",E272)), ISNUMBER(SEARCH("адаптац",E272)),ISNUMBER(SEARCH("настрой",E272)), ISNUMBER(SEARCH("подключ",E272)),   (ISNUMBER(SEARCH("модерниз",E272)))),1,0)</f>
        <v>0</v>
      </c>
      <c r="I272" s="8">
        <f>IF(OR(ISNUMBER(SEARCH("сопрово",E272)), ISNUMBER(SEARCH("поддержк",E272)), ISNUMBER(SEARCH("эксплуат",E272)), ISNUMBER(SEARCH("обслужи",E272)), ISNUMBER(SEARCH("подготов",E272)), (ISNUMBER(SEARCH("обуче",E272)))),1,0)</f>
        <v>1</v>
      </c>
      <c r="J272" s="9">
        <f>SUM(G272:I272)</f>
        <v>1</v>
      </c>
      <c r="K272" t="s">
        <v>456</v>
      </c>
      <c r="L272" t="s">
        <v>457</v>
      </c>
      <c r="M272" s="30">
        <v>56500</v>
      </c>
      <c r="N272" s="28" t="s">
        <v>264</v>
      </c>
      <c r="O272">
        <v>56500</v>
      </c>
      <c r="P272" s="28" t="s">
        <v>184</v>
      </c>
      <c r="Q272" s="39" t="s">
        <v>758</v>
      </c>
      <c r="R272" t="s">
        <v>759</v>
      </c>
      <c r="S272" t="s">
        <v>760</v>
      </c>
      <c r="T272" t="s">
        <v>761</v>
      </c>
      <c r="U272" t="s">
        <v>653</v>
      </c>
      <c r="V272" t="s">
        <v>755</v>
      </c>
      <c r="W272" s="2">
        <v>1</v>
      </c>
      <c r="X272" s="44">
        <v>56500</v>
      </c>
      <c r="Y272" t="s">
        <v>34</v>
      </c>
      <c r="Z272" t="s">
        <v>502</v>
      </c>
      <c r="AA272" t="s">
        <v>36</v>
      </c>
      <c r="AB272" t="s">
        <v>37</v>
      </c>
      <c r="AC272" s="46">
        <v>45</v>
      </c>
    </row>
    <row r="273" spans="1:29" customFormat="1" hidden="1" x14ac:dyDescent="0.25">
      <c r="A273" s="11">
        <v>272</v>
      </c>
      <c r="B273" s="20" t="s">
        <v>1230</v>
      </c>
      <c r="C273" s="3">
        <v>1.450102221016E+18</v>
      </c>
      <c r="D273" s="1">
        <v>42516</v>
      </c>
      <c r="E273" t="s">
        <v>757</v>
      </c>
      <c r="F273" s="8">
        <f>IF(OR(ISNUMBER(SEARCH("террит",Q273)), ISNUMBER(SEARCH("ФОМС",E273)), ISNUMBER(SEARCH("ФОМС",Q273)), (ISNUMBER(SEARCH("страх",E273)))),1,0)</f>
        <v>1</v>
      </c>
      <c r="G273" s="8">
        <f>IF(OR(ISNUMBER(SEARCH("проектиро",E273)), ISNUMBER(SEARCH("разработка",E273)),  ISNUMBER(SEARCH("приобрет",E273)),  ISNUMBER(SEARCH("установк",E273)), ISNUMBER(SEARCH("постав",E273)),  (ISNUMBER(SEARCH("создани",E273)))),1,0)</f>
        <v>0</v>
      </c>
      <c r="H273" s="8">
        <f>IF(OR(ISNUMBER(SEARCH("развит",E273)), ISNUMBER(SEARCH("модифика",E273)), ISNUMBER(SEARCH("интегра",E273)),  ISNUMBER(SEARCH("внедрен",E273)), ISNUMBER(SEARCH("расшир",E273)), ISNUMBER(SEARCH("адаптац",E273)),ISNUMBER(SEARCH("настрой",E273)), ISNUMBER(SEARCH("подключ",E273)),   (ISNUMBER(SEARCH("модерниз",E273)))),1,0)</f>
        <v>0</v>
      </c>
      <c r="I273" s="8">
        <f>IF(OR(ISNUMBER(SEARCH("сопрово",E273)), ISNUMBER(SEARCH("поддержк",E273)), ISNUMBER(SEARCH("эксплуат",E273)), ISNUMBER(SEARCH("обслужи",E273)), ISNUMBER(SEARCH("подготов",E273)), (ISNUMBER(SEARCH("обуче",E273)))),1,0)</f>
        <v>1</v>
      </c>
      <c r="J273" s="9">
        <f>SUM(G273:I273)</f>
        <v>1</v>
      </c>
      <c r="K273" t="s">
        <v>82</v>
      </c>
      <c r="L273" t="s">
        <v>76</v>
      </c>
      <c r="M273" s="30">
        <v>254625</v>
      </c>
      <c r="N273" s="28" t="s">
        <v>264</v>
      </c>
      <c r="O273">
        <v>254625</v>
      </c>
      <c r="P273" s="28" t="s">
        <v>184</v>
      </c>
      <c r="Q273" s="39" t="s">
        <v>758</v>
      </c>
      <c r="R273" t="s">
        <v>759</v>
      </c>
      <c r="S273" t="s">
        <v>760</v>
      </c>
      <c r="T273" t="s">
        <v>761</v>
      </c>
      <c r="U273" t="s">
        <v>653</v>
      </c>
      <c r="V273" t="s">
        <v>755</v>
      </c>
      <c r="W273" s="2">
        <v>1</v>
      </c>
      <c r="X273" s="44">
        <v>254625</v>
      </c>
      <c r="Y273" t="s">
        <v>34</v>
      </c>
      <c r="Z273" t="s">
        <v>502</v>
      </c>
      <c r="AA273" t="s">
        <v>36</v>
      </c>
      <c r="AB273" t="s">
        <v>37</v>
      </c>
      <c r="AC273" s="46">
        <v>45</v>
      </c>
    </row>
    <row r="274" spans="1:29" customFormat="1" hidden="1" x14ac:dyDescent="0.25">
      <c r="A274" s="11">
        <v>274</v>
      </c>
      <c r="B274" s="20" t="s">
        <v>1230</v>
      </c>
      <c r="C274" s="3">
        <v>1.4501022210190001E+18</v>
      </c>
      <c r="D274" s="1">
        <v>43549</v>
      </c>
      <c r="E274" t="s">
        <v>757</v>
      </c>
      <c r="F274" s="8">
        <f>IF(OR(ISNUMBER(SEARCH("террит",Q274)), ISNUMBER(SEARCH("ФОМС",E274)), ISNUMBER(SEARCH("ФОМС",Q274)), (ISNUMBER(SEARCH("страх",E274)))),1,0)</f>
        <v>1</v>
      </c>
      <c r="G274" s="8">
        <f>IF(OR(ISNUMBER(SEARCH("проектиро",E274)), ISNUMBER(SEARCH("разработка",E274)),  ISNUMBER(SEARCH("приобрет",E274)),  ISNUMBER(SEARCH("установк",E274)), ISNUMBER(SEARCH("постав",E274)),  (ISNUMBER(SEARCH("создани",E274)))),1,0)</f>
        <v>0</v>
      </c>
      <c r="H274" s="8">
        <f>IF(OR(ISNUMBER(SEARCH("развит",E274)), ISNUMBER(SEARCH("модифика",E274)), ISNUMBER(SEARCH("интегра",E274)),  ISNUMBER(SEARCH("внедрен",E274)), ISNUMBER(SEARCH("расшир",E274)), ISNUMBER(SEARCH("адаптац",E274)),ISNUMBER(SEARCH("настрой",E274)), ISNUMBER(SEARCH("подключ",E274)),   (ISNUMBER(SEARCH("модерниз",E274)))),1,0)</f>
        <v>0</v>
      </c>
      <c r="I274" s="8">
        <f>IF(OR(ISNUMBER(SEARCH("сопрово",E274)), ISNUMBER(SEARCH("поддержк",E274)), ISNUMBER(SEARCH("эксплуат",E274)), ISNUMBER(SEARCH("обслужи",E274)), ISNUMBER(SEARCH("подготов",E274)), (ISNUMBER(SEARCH("обуче",E274)))),1,0)</f>
        <v>1</v>
      </c>
      <c r="J274" s="9">
        <f>SUM(G274:I274)</f>
        <v>1</v>
      </c>
      <c r="K274" t="s">
        <v>82</v>
      </c>
      <c r="L274" t="s">
        <v>76</v>
      </c>
      <c r="M274" s="30">
        <v>36234</v>
      </c>
      <c r="N274" s="28" t="s">
        <v>130</v>
      </c>
      <c r="O274">
        <v>326106</v>
      </c>
      <c r="P274" s="28" t="s">
        <v>762</v>
      </c>
      <c r="Q274" s="39" t="s">
        <v>758</v>
      </c>
      <c r="R274" t="s">
        <v>759</v>
      </c>
      <c r="S274" t="s">
        <v>760</v>
      </c>
      <c r="T274" t="s">
        <v>761</v>
      </c>
      <c r="U274" t="s">
        <v>653</v>
      </c>
      <c r="V274" t="s">
        <v>755</v>
      </c>
      <c r="W274" s="2">
        <v>1</v>
      </c>
      <c r="X274" s="44">
        <v>326106</v>
      </c>
      <c r="Y274" t="s">
        <v>34</v>
      </c>
      <c r="Z274" t="s">
        <v>502</v>
      </c>
      <c r="AA274" t="s">
        <v>36</v>
      </c>
      <c r="AB274" t="s">
        <v>37</v>
      </c>
      <c r="AC274" s="46">
        <v>45</v>
      </c>
    </row>
    <row r="275" spans="1:29" customFormat="1" hidden="1" x14ac:dyDescent="0.25">
      <c r="A275" s="11">
        <v>275</v>
      </c>
      <c r="B275" s="20" t="s">
        <v>1230</v>
      </c>
      <c r="C275" s="3">
        <v>1.5117100091150001E+18</v>
      </c>
      <c r="D275" s="1">
        <v>42191</v>
      </c>
      <c r="E275" t="s">
        <v>757</v>
      </c>
      <c r="F275" s="8">
        <f>IF(OR(ISNUMBER(SEARCH("террит",Q275)), ISNUMBER(SEARCH("ФОМС",E275)), ISNUMBER(SEARCH("ФОМС",Q275)), (ISNUMBER(SEARCH("страх",E275)))),1,0)</f>
        <v>1</v>
      </c>
      <c r="G275" s="8">
        <f>IF(OR(ISNUMBER(SEARCH("проектиро",E275)), ISNUMBER(SEARCH("разработка",E275)),  ISNUMBER(SEARCH("приобрет",E275)),  ISNUMBER(SEARCH("установк",E275)), ISNUMBER(SEARCH("постав",E275)),  (ISNUMBER(SEARCH("создани",E275)))),1,0)</f>
        <v>0</v>
      </c>
      <c r="H275" s="8">
        <f>IF(OR(ISNUMBER(SEARCH("развит",E275)), ISNUMBER(SEARCH("модифика",E275)), ISNUMBER(SEARCH("интегра",E275)),  ISNUMBER(SEARCH("внедрен",E275)), ISNUMBER(SEARCH("расшир",E275)), ISNUMBER(SEARCH("адаптац",E275)),ISNUMBER(SEARCH("настрой",E275)), ISNUMBER(SEARCH("подключ",E275)),   (ISNUMBER(SEARCH("модерниз",E275)))),1,0)</f>
        <v>0</v>
      </c>
      <c r="I275" s="8">
        <f>IF(OR(ISNUMBER(SEARCH("сопрово",E275)), ISNUMBER(SEARCH("поддержк",E275)), ISNUMBER(SEARCH("эксплуат",E275)), ISNUMBER(SEARCH("обслужи",E275)), ISNUMBER(SEARCH("подготов",E275)), (ISNUMBER(SEARCH("обуче",E275)))),1,0)</f>
        <v>1</v>
      </c>
      <c r="J275" s="9">
        <f>SUM(G275:I275)</f>
        <v>1</v>
      </c>
      <c r="K275" t="s">
        <v>456</v>
      </c>
      <c r="L275" t="s">
        <v>457</v>
      </c>
      <c r="M275" s="30">
        <v>16600</v>
      </c>
      <c r="N275" s="28" t="s">
        <v>266</v>
      </c>
      <c r="O275">
        <v>99600</v>
      </c>
      <c r="P275" s="28" t="s">
        <v>399</v>
      </c>
      <c r="Q275" s="39" t="s">
        <v>763</v>
      </c>
      <c r="R275" t="s">
        <v>717</v>
      </c>
      <c r="S275" t="s">
        <v>718</v>
      </c>
      <c r="T275" t="s">
        <v>652</v>
      </c>
      <c r="U275" t="s">
        <v>653</v>
      </c>
      <c r="V275" t="s">
        <v>755</v>
      </c>
      <c r="W275" s="2">
        <v>1</v>
      </c>
      <c r="X275" s="44">
        <v>99600</v>
      </c>
      <c r="Y275" t="s">
        <v>34</v>
      </c>
      <c r="Z275" t="s">
        <v>43</v>
      </c>
      <c r="AA275" t="s">
        <v>36</v>
      </c>
      <c r="AB275" t="s">
        <v>37</v>
      </c>
      <c r="AC275" s="46">
        <v>51</v>
      </c>
    </row>
    <row r="276" spans="1:29" customFormat="1" hidden="1" x14ac:dyDescent="0.25">
      <c r="A276" s="11">
        <v>276</v>
      </c>
      <c r="B276" s="20" t="s">
        <v>1230</v>
      </c>
      <c r="C276" s="3">
        <v>1.5117100091150001E+18</v>
      </c>
      <c r="D276" s="1">
        <v>42366</v>
      </c>
      <c r="E276" t="s">
        <v>764</v>
      </c>
      <c r="F276" s="8">
        <f>IF(OR(ISNUMBER(SEARCH("террит",Q276)), ISNUMBER(SEARCH("ФОМС",E276)), ISNUMBER(SEARCH("ФОМС",Q276)), (ISNUMBER(SEARCH("страх",E276)))),1,0)</f>
        <v>1</v>
      </c>
      <c r="G276" s="8">
        <f>IF(OR(ISNUMBER(SEARCH("проектиро",E276)), ISNUMBER(SEARCH("разработка",E276)),  ISNUMBER(SEARCH("приобрет",E276)),  ISNUMBER(SEARCH("установк",E276)), ISNUMBER(SEARCH("постав",E276)),  (ISNUMBER(SEARCH("создани",E276)))),1,0)</f>
        <v>0</v>
      </c>
      <c r="H276" s="8">
        <f>IF(OR(ISNUMBER(SEARCH("развит",E276)), ISNUMBER(SEARCH("модифика",E276)), ISNUMBER(SEARCH("интегра",E276)),  ISNUMBER(SEARCH("внедрен",E276)), ISNUMBER(SEARCH("расшир",E276)), ISNUMBER(SEARCH("адаптац",E276)),ISNUMBER(SEARCH("настрой",E276)), ISNUMBER(SEARCH("подключ",E276)),   (ISNUMBER(SEARCH("модерниз",E276)))),1,0)</f>
        <v>0</v>
      </c>
      <c r="I276" s="8">
        <f>IF(OR(ISNUMBER(SEARCH("сопрово",E276)), ISNUMBER(SEARCH("поддержк",E276)), ISNUMBER(SEARCH("эксплуат",E276)), ISNUMBER(SEARCH("обслужи",E276)), ISNUMBER(SEARCH("подготов",E276)), (ISNUMBER(SEARCH("обуче",E276)))),1,0)</f>
        <v>1</v>
      </c>
      <c r="J276" s="9">
        <f>SUM(G276:I276)</f>
        <v>1</v>
      </c>
      <c r="K276" t="s">
        <v>456</v>
      </c>
      <c r="L276" t="s">
        <v>457</v>
      </c>
      <c r="M276" s="30">
        <v>20300</v>
      </c>
      <c r="N276" s="28" t="s">
        <v>266</v>
      </c>
      <c r="O276">
        <v>243600</v>
      </c>
      <c r="P276" s="28" t="s">
        <v>258</v>
      </c>
      <c r="Q276" s="39" t="s">
        <v>763</v>
      </c>
      <c r="R276" t="s">
        <v>717</v>
      </c>
      <c r="S276" t="s">
        <v>718</v>
      </c>
      <c r="T276" t="s">
        <v>761</v>
      </c>
      <c r="U276" t="s">
        <v>653</v>
      </c>
      <c r="V276" t="s">
        <v>755</v>
      </c>
      <c r="W276" s="2">
        <v>1</v>
      </c>
      <c r="X276" s="44">
        <v>243600</v>
      </c>
      <c r="Y276" t="s">
        <v>34</v>
      </c>
      <c r="Z276" t="s">
        <v>43</v>
      </c>
      <c r="AA276" t="s">
        <v>36</v>
      </c>
      <c r="AB276" t="s">
        <v>37</v>
      </c>
      <c r="AC276" s="46">
        <v>51</v>
      </c>
    </row>
    <row r="277" spans="1:29" customFormat="1" hidden="1" x14ac:dyDescent="0.25">
      <c r="A277" s="11">
        <v>277</v>
      </c>
      <c r="B277" s="20" t="s">
        <v>1230</v>
      </c>
      <c r="C277" s="3">
        <v>1.5117100091180001E+18</v>
      </c>
      <c r="D277" s="1">
        <v>43158</v>
      </c>
      <c r="E277" t="s">
        <v>765</v>
      </c>
      <c r="F277" s="8">
        <f>IF(OR(ISNUMBER(SEARCH("террит",Q277)), ISNUMBER(SEARCH("ФОМС",E277)), ISNUMBER(SEARCH("ФОМС",Q277)), (ISNUMBER(SEARCH("страх",E277)))),1,0)</f>
        <v>1</v>
      </c>
      <c r="G277" s="8">
        <f>IF(OR(ISNUMBER(SEARCH("проектиро",E277)), ISNUMBER(SEARCH("разработка",E277)),  ISNUMBER(SEARCH("приобрет",E277)),  ISNUMBER(SEARCH("установк",E277)), ISNUMBER(SEARCH("постав",E277)),  (ISNUMBER(SEARCH("создани",E277)))),1,0)</f>
        <v>0</v>
      </c>
      <c r="H277" s="8">
        <f>IF(OR(ISNUMBER(SEARCH("развит",E277)), ISNUMBER(SEARCH("модифика",E277)), ISNUMBER(SEARCH("интегра",E277)),  ISNUMBER(SEARCH("внедрен",E277)), ISNUMBER(SEARCH("расшир",E277)), ISNUMBER(SEARCH("адаптац",E277)),ISNUMBER(SEARCH("настрой",E277)), ISNUMBER(SEARCH("подключ",E277)),   (ISNUMBER(SEARCH("модерниз",E277)))),1,0)</f>
        <v>0</v>
      </c>
      <c r="I277" s="8">
        <f>IF(OR(ISNUMBER(SEARCH("сопрово",E277)), ISNUMBER(SEARCH("поддержк",E277)), ISNUMBER(SEARCH("эксплуат",E277)), ISNUMBER(SEARCH("обслужи",E277)), ISNUMBER(SEARCH("подготов",E277)), (ISNUMBER(SEARCH("обуче",E277)))),1,0)</f>
        <v>1</v>
      </c>
      <c r="J277" s="9">
        <f>SUM(G277:I277)</f>
        <v>1</v>
      </c>
      <c r="K277" t="s">
        <v>142</v>
      </c>
      <c r="L277" t="s">
        <v>143</v>
      </c>
      <c r="M277" s="30">
        <v>55000</v>
      </c>
      <c r="N277" s="28" t="s">
        <v>26</v>
      </c>
      <c r="O277">
        <v>55000</v>
      </c>
      <c r="P277" s="28" t="s">
        <v>184</v>
      </c>
      <c r="Q277" s="39" t="s">
        <v>763</v>
      </c>
      <c r="R277" t="s">
        <v>717</v>
      </c>
      <c r="S277" t="s">
        <v>718</v>
      </c>
      <c r="T277" t="s">
        <v>652</v>
      </c>
      <c r="U277" t="s">
        <v>653</v>
      </c>
      <c r="V277" t="s">
        <v>755</v>
      </c>
      <c r="W277" s="2">
        <v>1</v>
      </c>
      <c r="X277" s="44">
        <v>55000</v>
      </c>
      <c r="Y277" t="s">
        <v>34</v>
      </c>
      <c r="Z277" t="s">
        <v>43</v>
      </c>
      <c r="AA277" t="s">
        <v>36</v>
      </c>
      <c r="AB277" t="s">
        <v>37</v>
      </c>
      <c r="AC277" s="46">
        <v>51</v>
      </c>
    </row>
    <row r="278" spans="1:29" customFormat="1" hidden="1" x14ac:dyDescent="0.25">
      <c r="A278" s="11">
        <v>278</v>
      </c>
      <c r="B278" s="20" t="s">
        <v>1230</v>
      </c>
      <c r="C278" s="3">
        <v>1.5117100091180001E+18</v>
      </c>
      <c r="D278" s="1">
        <v>43158</v>
      </c>
      <c r="E278" t="s">
        <v>766</v>
      </c>
      <c r="F278" s="8">
        <f>IF(OR(ISNUMBER(SEARCH("террит",Q278)), ISNUMBER(SEARCH("ФОМС",E278)), ISNUMBER(SEARCH("ФОМС",Q278)), (ISNUMBER(SEARCH("страх",E278)))),1,0)</f>
        <v>1</v>
      </c>
      <c r="G278" s="8">
        <f>IF(OR(ISNUMBER(SEARCH("проектиро",E278)), ISNUMBER(SEARCH("разработка",E278)),  ISNUMBER(SEARCH("приобрет",E278)),  ISNUMBER(SEARCH("установк",E278)), ISNUMBER(SEARCH("постав",E278)),  (ISNUMBER(SEARCH("создани",E278)))),1,0)</f>
        <v>0</v>
      </c>
      <c r="H278" s="8">
        <f>IF(OR(ISNUMBER(SEARCH("развит",E278)), ISNUMBER(SEARCH("модифика",E278)), ISNUMBER(SEARCH("интегра",E278)),  ISNUMBER(SEARCH("внедрен",E278)), ISNUMBER(SEARCH("расшир",E278)), ISNUMBER(SEARCH("адаптац",E278)),ISNUMBER(SEARCH("настрой",E278)), ISNUMBER(SEARCH("подключ",E278)),   (ISNUMBER(SEARCH("модерниз",E278)))),1,0)</f>
        <v>1</v>
      </c>
      <c r="I278" s="8">
        <f>IF(OR(ISNUMBER(SEARCH("сопрово",E278)), ISNUMBER(SEARCH("поддержк",E278)), ISNUMBER(SEARCH("эксплуат",E278)), ISNUMBER(SEARCH("обслужи",E278)), ISNUMBER(SEARCH("подготов",E278)), (ISNUMBER(SEARCH("обуче",E278)))),1,0)</f>
        <v>1</v>
      </c>
      <c r="J278" s="9">
        <f>SUM(G278:I278)</f>
        <v>2</v>
      </c>
      <c r="K278" t="s">
        <v>142</v>
      </c>
      <c r="L278" t="s">
        <v>143</v>
      </c>
      <c r="M278" s="30">
        <v>202000</v>
      </c>
      <c r="N278" s="28" t="s">
        <v>26</v>
      </c>
      <c r="O278">
        <v>202000</v>
      </c>
      <c r="P278" s="28" t="s">
        <v>184</v>
      </c>
      <c r="Q278" s="4" t="s">
        <v>763</v>
      </c>
      <c r="R278" t="s">
        <v>717</v>
      </c>
      <c r="S278" t="s">
        <v>718</v>
      </c>
      <c r="T278" t="s">
        <v>652</v>
      </c>
      <c r="U278" t="s">
        <v>653</v>
      </c>
      <c r="V278" t="s">
        <v>755</v>
      </c>
      <c r="W278" s="2">
        <v>1</v>
      </c>
      <c r="X278" s="33">
        <v>202000</v>
      </c>
      <c r="Y278" t="s">
        <v>34</v>
      </c>
      <c r="Z278" t="s">
        <v>43</v>
      </c>
      <c r="AA278" t="s">
        <v>36</v>
      </c>
      <c r="AB278" t="s">
        <v>37</v>
      </c>
      <c r="AC278" s="2">
        <v>51</v>
      </c>
    </row>
    <row r="279" spans="1:29" customFormat="1" hidden="1" x14ac:dyDescent="0.25">
      <c r="A279" s="11">
        <v>279</v>
      </c>
      <c r="B279" s="20" t="s">
        <v>1230</v>
      </c>
      <c r="C279" s="3">
        <v>1.5117100091180001E+18</v>
      </c>
      <c r="D279" s="1">
        <v>43158</v>
      </c>
      <c r="E279" t="s">
        <v>767</v>
      </c>
      <c r="F279" s="8">
        <f>IF(OR(ISNUMBER(SEARCH("террит",Q279)), ISNUMBER(SEARCH("ФОМС",E279)), ISNUMBER(SEARCH("ФОМС",Q279)), (ISNUMBER(SEARCH("страх",E279)))),1,0)</f>
        <v>1</v>
      </c>
      <c r="G279" s="8">
        <f>IF(OR(ISNUMBER(SEARCH("проектиро",E279)), ISNUMBER(SEARCH("разработка",E279)),  ISNUMBER(SEARCH("приобрет",E279)),  ISNUMBER(SEARCH("установк",E279)), ISNUMBER(SEARCH("постав",E279)),  (ISNUMBER(SEARCH("создани",E279)))),1,0)</f>
        <v>0</v>
      </c>
      <c r="H279" s="8">
        <f>IF(OR(ISNUMBER(SEARCH("развит",E279)), ISNUMBER(SEARCH("модифика",E279)), ISNUMBER(SEARCH("интегра",E279)),  ISNUMBER(SEARCH("внедрен",E279)), ISNUMBER(SEARCH("расшир",E279)), ISNUMBER(SEARCH("адаптац",E279)),ISNUMBER(SEARCH("настрой",E279)), ISNUMBER(SEARCH("подключ",E279)),   (ISNUMBER(SEARCH("модерниз",E279)))),1,0)</f>
        <v>1</v>
      </c>
      <c r="I279" s="8">
        <f>IF(OR(ISNUMBER(SEARCH("сопрово",E279)), ISNUMBER(SEARCH("поддержк",E279)), ISNUMBER(SEARCH("эксплуат",E279)), ISNUMBER(SEARCH("обслужи",E279)), ISNUMBER(SEARCH("подготов",E279)), (ISNUMBER(SEARCH("обуче",E279)))),1,0)</f>
        <v>1</v>
      </c>
      <c r="J279" s="9">
        <f>SUM(G279:I279)</f>
        <v>2</v>
      </c>
      <c r="K279" t="s">
        <v>142</v>
      </c>
      <c r="L279" t="s">
        <v>143</v>
      </c>
      <c r="M279" s="30">
        <v>50000</v>
      </c>
      <c r="N279" s="28" t="s">
        <v>26</v>
      </c>
      <c r="O279">
        <v>50000</v>
      </c>
      <c r="P279" s="28" t="s">
        <v>184</v>
      </c>
      <c r="Q279" s="4" t="s">
        <v>763</v>
      </c>
      <c r="R279" t="s">
        <v>717</v>
      </c>
      <c r="S279" t="s">
        <v>718</v>
      </c>
      <c r="T279" t="s">
        <v>652</v>
      </c>
      <c r="U279" t="s">
        <v>653</v>
      </c>
      <c r="V279" t="s">
        <v>755</v>
      </c>
      <c r="W279" s="2">
        <v>1</v>
      </c>
      <c r="X279" s="33">
        <v>50000</v>
      </c>
      <c r="Y279" t="s">
        <v>34</v>
      </c>
      <c r="Z279" t="s">
        <v>43</v>
      </c>
      <c r="AA279" t="s">
        <v>36</v>
      </c>
      <c r="AB279" t="s">
        <v>37</v>
      </c>
      <c r="AC279" s="2">
        <v>51</v>
      </c>
    </row>
    <row r="280" spans="1:29" customFormat="1" hidden="1" x14ac:dyDescent="0.25">
      <c r="A280" s="11">
        <v>280</v>
      </c>
      <c r="B280" s="20" t="s">
        <v>1230</v>
      </c>
      <c r="C280" s="3">
        <v>1.5117100091180001E+18</v>
      </c>
      <c r="D280" s="1">
        <v>43172</v>
      </c>
      <c r="E280" t="s">
        <v>768</v>
      </c>
      <c r="F280" s="8">
        <f>IF(OR(ISNUMBER(SEARCH("террит",Q280)), ISNUMBER(SEARCH("ФОМС",E280)), ISNUMBER(SEARCH("ФОМС",Q280)), (ISNUMBER(SEARCH("страх",E280)))),1,0)</f>
        <v>1</v>
      </c>
      <c r="G280" s="8">
        <f>IF(OR(ISNUMBER(SEARCH("проектиро",E280)), ISNUMBER(SEARCH("разработка",E280)),  ISNUMBER(SEARCH("приобрет",E280)),  ISNUMBER(SEARCH("установк",E280)), ISNUMBER(SEARCH("постав",E280)),  (ISNUMBER(SEARCH("создани",E280)))),1,0)</f>
        <v>0</v>
      </c>
      <c r="H280" s="8">
        <f>IF(OR(ISNUMBER(SEARCH("развит",E280)), ISNUMBER(SEARCH("модифика",E280)), ISNUMBER(SEARCH("интегра",E280)),  ISNUMBER(SEARCH("внедрен",E280)), ISNUMBER(SEARCH("расшир",E280)), ISNUMBER(SEARCH("адаптац",E280)),ISNUMBER(SEARCH("настрой",E280)), ISNUMBER(SEARCH("подключ",E280)),   (ISNUMBER(SEARCH("модерниз",E280)))),1,0)</f>
        <v>1</v>
      </c>
      <c r="I280" s="8">
        <f>IF(OR(ISNUMBER(SEARCH("сопрово",E280)), ISNUMBER(SEARCH("поддержк",E280)), ISNUMBER(SEARCH("эксплуат",E280)), ISNUMBER(SEARCH("обслужи",E280)), ISNUMBER(SEARCH("подготов",E280)), (ISNUMBER(SEARCH("обуче",E280)))),1,0)</f>
        <v>1</v>
      </c>
      <c r="J280" s="9">
        <f>SUM(G280:I280)</f>
        <v>2</v>
      </c>
      <c r="K280" t="s">
        <v>45</v>
      </c>
      <c r="L280" t="s">
        <v>46</v>
      </c>
      <c r="M280" s="30">
        <v>115000</v>
      </c>
      <c r="N280" s="28" t="s">
        <v>26</v>
      </c>
      <c r="O280">
        <v>115000</v>
      </c>
      <c r="P280" s="28" t="s">
        <v>184</v>
      </c>
      <c r="Q280" s="4" t="s">
        <v>763</v>
      </c>
      <c r="R280" t="s">
        <v>717</v>
      </c>
      <c r="S280" t="s">
        <v>718</v>
      </c>
      <c r="T280" t="s">
        <v>652</v>
      </c>
      <c r="U280" t="s">
        <v>653</v>
      </c>
      <c r="V280" t="s">
        <v>755</v>
      </c>
      <c r="W280" s="2">
        <v>1</v>
      </c>
      <c r="X280" s="33">
        <v>115000</v>
      </c>
      <c r="Y280" t="s">
        <v>34</v>
      </c>
      <c r="Z280" t="s">
        <v>43</v>
      </c>
      <c r="AA280" t="s">
        <v>36</v>
      </c>
      <c r="AB280" t="s">
        <v>37</v>
      </c>
      <c r="AC280" s="2">
        <v>51</v>
      </c>
    </row>
    <row r="281" spans="1:29" customFormat="1" hidden="1" x14ac:dyDescent="0.25">
      <c r="A281" s="11">
        <v>281</v>
      </c>
      <c r="B281" s="20" t="s">
        <v>1230</v>
      </c>
      <c r="C281" s="3">
        <v>1.6916011509150001E+18</v>
      </c>
      <c r="D281" s="1">
        <v>42032</v>
      </c>
      <c r="E281" t="s">
        <v>769</v>
      </c>
      <c r="F281" s="8">
        <f>IF(OR(ISNUMBER(SEARCH("террит",Q281)), ISNUMBER(SEARCH("ФОМС",E281)), ISNUMBER(SEARCH("ФОМС",Q281)), (ISNUMBER(SEARCH("страх",E281)))),1,0)</f>
        <v>1</v>
      </c>
      <c r="G281" s="8">
        <f>IF(OR(ISNUMBER(SEARCH("проектиро",E281)), ISNUMBER(SEARCH("разработка",E281)),  ISNUMBER(SEARCH("приобрет",E281)),  ISNUMBER(SEARCH("установк",E281)), ISNUMBER(SEARCH("постав",E281)),  (ISNUMBER(SEARCH("создани",E281)))),1,0)</f>
        <v>0</v>
      </c>
      <c r="H281" s="8">
        <f>IF(OR(ISNUMBER(SEARCH("развит",E281)), ISNUMBER(SEARCH("модифика",E281)), ISNUMBER(SEARCH("интегра",E281)),  ISNUMBER(SEARCH("внедрен",E281)), ISNUMBER(SEARCH("расшир",E281)), ISNUMBER(SEARCH("адаптац",E281)),ISNUMBER(SEARCH("настрой",E281)), ISNUMBER(SEARCH("подключ",E281)),   (ISNUMBER(SEARCH("модерниз",E281)))),1,0)</f>
        <v>0</v>
      </c>
      <c r="I281" s="8">
        <f>IF(OR(ISNUMBER(SEARCH("сопрово",E281)), ISNUMBER(SEARCH("поддержк",E281)), ISNUMBER(SEARCH("эксплуат",E281)), ISNUMBER(SEARCH("обслужи",E281)), ISNUMBER(SEARCH("подготов",E281)), (ISNUMBER(SEARCH("обуче",E281)))),1,0)</f>
        <v>1</v>
      </c>
      <c r="J281" s="9">
        <f>SUM(G281:I281)</f>
        <v>1</v>
      </c>
      <c r="K281" s="20" t="s">
        <v>456</v>
      </c>
      <c r="L281" t="s">
        <v>457</v>
      </c>
      <c r="M281" s="30">
        <v>363349.8</v>
      </c>
      <c r="N281" s="28" t="s">
        <v>329</v>
      </c>
      <c r="O281">
        <v>363349.8</v>
      </c>
      <c r="P281" s="28" t="s">
        <v>184</v>
      </c>
      <c r="Q281" s="4" t="s">
        <v>770</v>
      </c>
      <c r="R281" t="s">
        <v>771</v>
      </c>
      <c r="S281" t="s">
        <v>772</v>
      </c>
      <c r="T281" t="s">
        <v>667</v>
      </c>
      <c r="U281" t="s">
        <v>653</v>
      </c>
      <c r="V281" t="s">
        <v>654</v>
      </c>
      <c r="W281" s="2">
        <v>1</v>
      </c>
      <c r="X281" s="33">
        <v>363349.8</v>
      </c>
      <c r="Y281" t="s">
        <v>34</v>
      </c>
      <c r="Z281" t="s">
        <v>522</v>
      </c>
      <c r="AA281" t="s">
        <v>36</v>
      </c>
      <c r="AB281" t="s">
        <v>37</v>
      </c>
      <c r="AC281" s="2">
        <v>69</v>
      </c>
    </row>
    <row r="282" spans="1:29" customFormat="1" hidden="1" x14ac:dyDescent="0.25">
      <c r="A282" s="11">
        <v>282</v>
      </c>
      <c r="B282" s="20" t="s">
        <v>1230</v>
      </c>
      <c r="C282" s="3">
        <v>1.6916011509150001E+18</v>
      </c>
      <c r="D282" s="1">
        <v>42158</v>
      </c>
      <c r="E282" t="s">
        <v>773</v>
      </c>
      <c r="F282" s="8">
        <f>IF(OR(ISNUMBER(SEARCH("террит",Q282)), ISNUMBER(SEARCH("ФОМС",E282)), ISNUMBER(SEARCH("ФОМС",Q282)), (ISNUMBER(SEARCH("страх",E282)))),1,0)</f>
        <v>1</v>
      </c>
      <c r="G282" s="8">
        <f>IF(OR(ISNUMBER(SEARCH("проектиро",E282)), ISNUMBER(SEARCH("разработка",E282)),  ISNUMBER(SEARCH("приобрет",E282)),  ISNUMBER(SEARCH("установк",E282)), ISNUMBER(SEARCH("постав",E282)),  (ISNUMBER(SEARCH("создани",E282)))),1,0)</f>
        <v>0</v>
      </c>
      <c r="H282" s="8">
        <f>IF(OR(ISNUMBER(SEARCH("развит",E282)), ISNUMBER(SEARCH("модифика",E282)), ISNUMBER(SEARCH("интегра",E282)),  ISNUMBER(SEARCH("внедрен",E282)), ISNUMBER(SEARCH("расшир",E282)), ISNUMBER(SEARCH("адаптац",E282)),ISNUMBER(SEARCH("настрой",E282)), ISNUMBER(SEARCH("подключ",E282)),   (ISNUMBER(SEARCH("модерниз",E282)))),1,0)</f>
        <v>0</v>
      </c>
      <c r="I282" s="8">
        <f>IF(OR(ISNUMBER(SEARCH("сопрово",E282)), ISNUMBER(SEARCH("поддержк",E282)), ISNUMBER(SEARCH("эксплуат",E282)), ISNUMBER(SEARCH("обслужи",E282)), ISNUMBER(SEARCH("подготов",E282)), (ISNUMBER(SEARCH("обуче",E282)))),1,0)</f>
        <v>1</v>
      </c>
      <c r="J282" s="9">
        <f>SUM(G282:I282)</f>
        <v>1</v>
      </c>
      <c r="K282" t="s">
        <v>456</v>
      </c>
      <c r="L282" t="s">
        <v>457</v>
      </c>
      <c r="M282" s="30">
        <v>365184</v>
      </c>
      <c r="N282" s="28" t="s">
        <v>264</v>
      </c>
      <c r="O282">
        <v>365184</v>
      </c>
      <c r="P282" s="28" t="s">
        <v>184</v>
      </c>
      <c r="Q282" s="4" t="s">
        <v>774</v>
      </c>
      <c r="R282" t="s">
        <v>771</v>
      </c>
      <c r="S282" t="s">
        <v>772</v>
      </c>
      <c r="T282" t="s">
        <v>652</v>
      </c>
      <c r="U282" t="s">
        <v>653</v>
      </c>
      <c r="V282" t="s">
        <v>755</v>
      </c>
      <c r="W282" s="2">
        <v>1</v>
      </c>
      <c r="X282" s="33">
        <v>365184</v>
      </c>
      <c r="Y282" t="s">
        <v>34</v>
      </c>
      <c r="Z282" t="s">
        <v>522</v>
      </c>
      <c r="AA282" t="s">
        <v>36</v>
      </c>
      <c r="AB282" t="s">
        <v>37</v>
      </c>
      <c r="AC282" s="2">
        <v>69</v>
      </c>
    </row>
    <row r="283" spans="1:29" customFormat="1" hidden="1" x14ac:dyDescent="0.25">
      <c r="A283" s="11">
        <v>283</v>
      </c>
      <c r="B283" s="20" t="s">
        <v>1230</v>
      </c>
      <c r="C283" s="3">
        <v>1.6916011509150001E+18</v>
      </c>
      <c r="D283" s="1">
        <v>42340</v>
      </c>
      <c r="E283" t="s">
        <v>775</v>
      </c>
      <c r="F283" s="8">
        <f>IF(OR(ISNUMBER(SEARCH("террит",Q283)), ISNUMBER(SEARCH("ФОМС",E283)), ISNUMBER(SEARCH("ФОМС",Q283)), (ISNUMBER(SEARCH("страх",E283)))),1,0)</f>
        <v>1</v>
      </c>
      <c r="G283" s="8">
        <f>IF(OR(ISNUMBER(SEARCH("проектиро",E283)), ISNUMBER(SEARCH("разработка",E283)),  ISNUMBER(SEARCH("приобрет",E283)),  ISNUMBER(SEARCH("установк",E283)), ISNUMBER(SEARCH("постав",E283)),  (ISNUMBER(SEARCH("создани",E283)))),1,0)</f>
        <v>0</v>
      </c>
      <c r="H283" s="8">
        <f>IF(OR(ISNUMBER(SEARCH("развит",E283)), ISNUMBER(SEARCH("модифика",E283)), ISNUMBER(SEARCH("интегра",E283)),  ISNUMBER(SEARCH("внедрен",E283)), ISNUMBER(SEARCH("расшир",E283)), ISNUMBER(SEARCH("адаптац",E283)),ISNUMBER(SEARCH("настрой",E283)), ISNUMBER(SEARCH("подключ",E283)),   (ISNUMBER(SEARCH("модерниз",E283)))),1,0)</f>
        <v>0</v>
      </c>
      <c r="I283" s="8">
        <f>IF(OR(ISNUMBER(SEARCH("сопрово",E283)), ISNUMBER(SEARCH("поддержк",E283)), ISNUMBER(SEARCH("эксплуат",E283)), ISNUMBER(SEARCH("обслужи",E283)), ISNUMBER(SEARCH("подготов",E283)), (ISNUMBER(SEARCH("обуче",E283)))),1,0)</f>
        <v>1</v>
      </c>
      <c r="J283" s="9">
        <f>SUM(G283:I283)</f>
        <v>1</v>
      </c>
      <c r="K283" t="s">
        <v>456</v>
      </c>
      <c r="L283" t="s">
        <v>457</v>
      </c>
      <c r="M283" s="30">
        <v>10100</v>
      </c>
      <c r="N283" s="28" t="s">
        <v>266</v>
      </c>
      <c r="O283">
        <v>30300</v>
      </c>
      <c r="P283" s="28" t="s">
        <v>221</v>
      </c>
      <c r="Q283" s="4" t="s">
        <v>774</v>
      </c>
      <c r="R283" t="s">
        <v>771</v>
      </c>
      <c r="S283" t="s">
        <v>772</v>
      </c>
      <c r="T283" t="s">
        <v>761</v>
      </c>
      <c r="U283" t="s">
        <v>653</v>
      </c>
      <c r="V283" t="s">
        <v>755</v>
      </c>
      <c r="W283" s="2">
        <v>1</v>
      </c>
      <c r="X283" s="33">
        <v>30300</v>
      </c>
      <c r="Y283" t="s">
        <v>34</v>
      </c>
      <c r="Z283" t="s">
        <v>522</v>
      </c>
      <c r="AA283" t="s">
        <v>36</v>
      </c>
      <c r="AB283" t="s">
        <v>37</v>
      </c>
      <c r="AC283" s="2">
        <v>69</v>
      </c>
    </row>
    <row r="284" spans="1:29" customFormat="1" hidden="1" x14ac:dyDescent="0.25">
      <c r="A284" s="11">
        <v>284</v>
      </c>
      <c r="B284" s="20" t="s">
        <v>1230</v>
      </c>
      <c r="C284" s="3">
        <v>1.691601150916E+18</v>
      </c>
      <c r="D284" s="1">
        <v>42466</v>
      </c>
      <c r="E284" t="s">
        <v>776</v>
      </c>
      <c r="F284" s="8">
        <f>IF(OR(ISNUMBER(SEARCH("террит",Q284)), ISNUMBER(SEARCH("ФОМС",E284)), ISNUMBER(SEARCH("ФОМС",Q284)), (ISNUMBER(SEARCH("страх",E284)))),1,0)</f>
        <v>1</v>
      </c>
      <c r="G284" s="8">
        <f>IF(OR(ISNUMBER(SEARCH("проектиро",E284)), ISNUMBER(SEARCH("разработка",E284)),  ISNUMBER(SEARCH("приобрет",E284)),  ISNUMBER(SEARCH("установк",E284)), ISNUMBER(SEARCH("постав",E284)),  (ISNUMBER(SEARCH("создани",E284)))),1,0)</f>
        <v>0</v>
      </c>
      <c r="H284" s="8">
        <f>IF(OR(ISNUMBER(SEARCH("развит",E284)), ISNUMBER(SEARCH("модифика",E284)), ISNUMBER(SEARCH("интегра",E284)),  ISNUMBER(SEARCH("внедрен",E284)), ISNUMBER(SEARCH("расшир",E284)), ISNUMBER(SEARCH("адаптац",E284)),ISNUMBER(SEARCH("настрой",E284)), ISNUMBER(SEARCH("подключ",E284)),   (ISNUMBER(SEARCH("модерниз",E284)))),1,0)</f>
        <v>0</v>
      </c>
      <c r="I284" s="8">
        <f>IF(OR(ISNUMBER(SEARCH("сопрово",E284)), ISNUMBER(SEARCH("поддержк",E284)), ISNUMBER(SEARCH("эксплуат",E284)), ISNUMBER(SEARCH("обслужи",E284)), ISNUMBER(SEARCH("подготов",E284)), (ISNUMBER(SEARCH("обуче",E284)))),1,0)</f>
        <v>1</v>
      </c>
      <c r="J284" s="9">
        <f>SUM(G284:I284)</f>
        <v>1</v>
      </c>
      <c r="K284" t="s">
        <v>777</v>
      </c>
      <c r="L284" t="s">
        <v>778</v>
      </c>
      <c r="M284" s="30">
        <v>10100</v>
      </c>
      <c r="N284" s="28" t="s">
        <v>266</v>
      </c>
      <c r="O284">
        <v>30300</v>
      </c>
      <c r="P284" s="28" t="s">
        <v>221</v>
      </c>
      <c r="Q284" s="4" t="s">
        <v>774</v>
      </c>
      <c r="R284" t="s">
        <v>771</v>
      </c>
      <c r="S284" t="s">
        <v>772</v>
      </c>
      <c r="T284" t="s">
        <v>761</v>
      </c>
      <c r="U284" t="s">
        <v>653</v>
      </c>
      <c r="V284" t="s">
        <v>755</v>
      </c>
      <c r="W284" s="2">
        <v>1</v>
      </c>
      <c r="X284" s="33">
        <v>30300</v>
      </c>
      <c r="Y284" t="s">
        <v>34</v>
      </c>
      <c r="Z284" t="s">
        <v>522</v>
      </c>
      <c r="AA284" t="s">
        <v>36</v>
      </c>
      <c r="AB284" t="s">
        <v>37</v>
      </c>
      <c r="AC284" s="2">
        <v>69</v>
      </c>
    </row>
    <row r="285" spans="1:29" customFormat="1" hidden="1" x14ac:dyDescent="0.25">
      <c r="A285" s="11">
        <v>285</v>
      </c>
      <c r="B285" s="20" t="s">
        <v>1230</v>
      </c>
      <c r="C285" s="3">
        <v>1.691601150916E+18</v>
      </c>
      <c r="D285" s="1">
        <v>42578</v>
      </c>
      <c r="E285" t="s">
        <v>779</v>
      </c>
      <c r="F285" s="8">
        <f>IF(OR(ISNUMBER(SEARCH("террит",Q285)), ISNUMBER(SEARCH("ФОМС",E285)), ISNUMBER(SEARCH("ФОМС",Q285)), (ISNUMBER(SEARCH("страх",E285)))),1,0)</f>
        <v>1</v>
      </c>
      <c r="G285" s="8">
        <f>IF(OR(ISNUMBER(SEARCH("проектиро",E285)), ISNUMBER(SEARCH("разработка",E285)),  ISNUMBER(SEARCH("приобрет",E285)),  ISNUMBER(SEARCH("установк",E285)), ISNUMBER(SEARCH("постав",E285)),  (ISNUMBER(SEARCH("создани",E285)))),1,0)</f>
        <v>0</v>
      </c>
      <c r="H285" s="8">
        <f>IF(OR(ISNUMBER(SEARCH("развит",E285)), ISNUMBER(SEARCH("модифика",E285)), ISNUMBER(SEARCH("интегра",E285)),  ISNUMBER(SEARCH("внедрен",E285)), ISNUMBER(SEARCH("расшир",E285)), ISNUMBER(SEARCH("адаптац",E285)),ISNUMBER(SEARCH("настрой",E285)), ISNUMBER(SEARCH("подключ",E285)),   (ISNUMBER(SEARCH("модерниз",E285)))),1,0)</f>
        <v>0</v>
      </c>
      <c r="I285" s="8">
        <f>IF(OR(ISNUMBER(SEARCH("сопрово",E285)), ISNUMBER(SEARCH("поддержк",E285)), ISNUMBER(SEARCH("эксплуат",E285)), ISNUMBER(SEARCH("обслужи",E285)), ISNUMBER(SEARCH("подготов",E285)), (ISNUMBER(SEARCH("обуче",E285)))),1,0)</f>
        <v>1</v>
      </c>
      <c r="J285" s="9">
        <f>SUM(G285:I285)</f>
        <v>1</v>
      </c>
      <c r="K285" t="s">
        <v>777</v>
      </c>
      <c r="L285" t="s">
        <v>778</v>
      </c>
      <c r="M285" s="30">
        <v>30300</v>
      </c>
      <c r="N285" s="28" t="s">
        <v>264</v>
      </c>
      <c r="O285">
        <v>30300</v>
      </c>
      <c r="P285" s="28" t="s">
        <v>184</v>
      </c>
      <c r="Q285" s="4" t="s">
        <v>774</v>
      </c>
      <c r="R285" t="s">
        <v>771</v>
      </c>
      <c r="S285" t="s">
        <v>772</v>
      </c>
      <c r="T285" t="s">
        <v>761</v>
      </c>
      <c r="U285" t="s">
        <v>653</v>
      </c>
      <c r="V285" t="s">
        <v>755</v>
      </c>
      <c r="W285" s="2">
        <v>1</v>
      </c>
      <c r="X285" s="33">
        <v>30300</v>
      </c>
      <c r="Y285" t="s">
        <v>34</v>
      </c>
      <c r="Z285" t="s">
        <v>522</v>
      </c>
      <c r="AA285" t="s">
        <v>36</v>
      </c>
      <c r="AB285" t="s">
        <v>37</v>
      </c>
      <c r="AC285" s="2">
        <v>69</v>
      </c>
    </row>
    <row r="286" spans="1:29" customFormat="1" hidden="1" x14ac:dyDescent="0.25">
      <c r="A286" s="11">
        <v>286</v>
      </c>
      <c r="B286" s="20" t="s">
        <v>1230</v>
      </c>
      <c r="C286" s="3">
        <v>1.691601150916E+18</v>
      </c>
      <c r="D286" s="1">
        <v>42663</v>
      </c>
      <c r="E286" t="s">
        <v>780</v>
      </c>
      <c r="F286" s="8">
        <f>IF(OR(ISNUMBER(SEARCH("террит",Q286)), ISNUMBER(SEARCH("ФОМС",E286)), ISNUMBER(SEARCH("ФОМС",Q286)), (ISNUMBER(SEARCH("страх",E286)))),1,0)</f>
        <v>1</v>
      </c>
      <c r="G286" s="8">
        <f>IF(OR(ISNUMBER(SEARCH("проектиро",E286)), ISNUMBER(SEARCH("разработка",E286)),  ISNUMBER(SEARCH("приобрет",E286)),  ISNUMBER(SEARCH("установк",E286)), ISNUMBER(SEARCH("постав",E286)),  (ISNUMBER(SEARCH("создани",E286)))),1,0)</f>
        <v>0</v>
      </c>
      <c r="H286" s="8">
        <f>IF(OR(ISNUMBER(SEARCH("развит",E286)), ISNUMBER(SEARCH("модифика",E286)), ISNUMBER(SEARCH("интегра",E286)),  ISNUMBER(SEARCH("внедрен",E286)), ISNUMBER(SEARCH("расшир",E286)), ISNUMBER(SEARCH("адаптац",E286)),ISNUMBER(SEARCH("настрой",E286)), ISNUMBER(SEARCH("подключ",E286)),   (ISNUMBER(SEARCH("модерниз",E286)))),1,0)</f>
        <v>0</v>
      </c>
      <c r="I286" s="8">
        <f>IF(OR(ISNUMBER(SEARCH("сопрово",E286)), ISNUMBER(SEARCH("поддержк",E286)), ISNUMBER(SEARCH("эксплуат",E286)), ISNUMBER(SEARCH("обслужи",E286)), ISNUMBER(SEARCH("подготов",E286)), (ISNUMBER(SEARCH("обуче",E286)))),1,0)</f>
        <v>1</v>
      </c>
      <c r="J286" s="9">
        <f>SUM(G286:I286)</f>
        <v>1</v>
      </c>
      <c r="K286" t="s">
        <v>777</v>
      </c>
      <c r="L286" t="s">
        <v>778</v>
      </c>
      <c r="M286" s="30">
        <v>30300</v>
      </c>
      <c r="N286" s="28" t="s">
        <v>264</v>
      </c>
      <c r="O286">
        <v>30300</v>
      </c>
      <c r="P286" s="28" t="s">
        <v>184</v>
      </c>
      <c r="Q286" s="4" t="s">
        <v>774</v>
      </c>
      <c r="R286" t="s">
        <v>771</v>
      </c>
      <c r="S286" t="s">
        <v>772</v>
      </c>
      <c r="T286" t="s">
        <v>761</v>
      </c>
      <c r="U286" t="s">
        <v>653</v>
      </c>
      <c r="V286" t="s">
        <v>755</v>
      </c>
      <c r="W286" s="2">
        <v>1</v>
      </c>
      <c r="X286" s="33">
        <v>30300</v>
      </c>
      <c r="Y286" t="s">
        <v>34</v>
      </c>
      <c r="Z286" t="s">
        <v>522</v>
      </c>
      <c r="AA286" t="s">
        <v>36</v>
      </c>
      <c r="AB286" t="s">
        <v>37</v>
      </c>
      <c r="AC286" s="2">
        <v>69</v>
      </c>
    </row>
    <row r="287" spans="1:29" customFormat="1" hidden="1" x14ac:dyDescent="0.25">
      <c r="A287" s="11">
        <v>287</v>
      </c>
      <c r="B287" s="20" t="s">
        <v>1230</v>
      </c>
      <c r="C287" s="3">
        <v>1.691601150916E+18</v>
      </c>
      <c r="D287" s="1">
        <v>42704</v>
      </c>
      <c r="E287" t="s">
        <v>781</v>
      </c>
      <c r="F287" s="8">
        <f>IF(OR(ISNUMBER(SEARCH("террит",Q287)), ISNUMBER(SEARCH("ФОМС",E287)), ISNUMBER(SEARCH("ФОМС",Q287)), (ISNUMBER(SEARCH("страх",E287)))),1,0)</f>
        <v>1</v>
      </c>
      <c r="G287" s="8">
        <f>IF(OR(ISNUMBER(SEARCH("проектиро",E287)), ISNUMBER(SEARCH("разработка",E287)),  ISNUMBER(SEARCH("приобрет",E287)),  ISNUMBER(SEARCH("установк",E287)), ISNUMBER(SEARCH("постав",E287)),  (ISNUMBER(SEARCH("создани",E287)))),1,0)</f>
        <v>0</v>
      </c>
      <c r="H287" s="8">
        <f>IF(OR(ISNUMBER(SEARCH("развит",E287)), ISNUMBER(SEARCH("модифика",E287)), ISNUMBER(SEARCH("интегра",E287)),  ISNUMBER(SEARCH("внедрен",E287)), ISNUMBER(SEARCH("расшир",E287)), ISNUMBER(SEARCH("адаптац",E287)),ISNUMBER(SEARCH("настрой",E287)), ISNUMBER(SEARCH("подключ",E287)),   (ISNUMBER(SEARCH("модерниз",E287)))),1,0)</f>
        <v>0</v>
      </c>
      <c r="I287" s="8">
        <f>IF(OR(ISNUMBER(SEARCH("сопрово",E287)), ISNUMBER(SEARCH("поддержк",E287)), ISNUMBER(SEARCH("эксплуат",E287)), ISNUMBER(SEARCH("обслужи",E287)), ISNUMBER(SEARCH("подготов",E287)), (ISNUMBER(SEARCH("обуче",E287)))),1,0)</f>
        <v>1</v>
      </c>
      <c r="J287" s="9">
        <f>SUM(G287:I287)</f>
        <v>1</v>
      </c>
      <c r="K287" t="s">
        <v>777</v>
      </c>
      <c r="L287" t="s">
        <v>778</v>
      </c>
      <c r="M287" s="30">
        <v>12160</v>
      </c>
      <c r="N287" s="28" t="s">
        <v>266</v>
      </c>
      <c r="O287">
        <v>145920</v>
      </c>
      <c r="P287" s="28" t="s">
        <v>258</v>
      </c>
      <c r="Q287" s="4" t="s">
        <v>774</v>
      </c>
      <c r="R287" t="s">
        <v>771</v>
      </c>
      <c r="S287" t="s">
        <v>772</v>
      </c>
      <c r="T287" t="s">
        <v>761</v>
      </c>
      <c r="U287" t="s">
        <v>653</v>
      </c>
      <c r="V287" t="s">
        <v>755</v>
      </c>
      <c r="W287" s="2">
        <v>1</v>
      </c>
      <c r="X287" s="33">
        <v>145920</v>
      </c>
      <c r="Y287" t="s">
        <v>34</v>
      </c>
      <c r="Z287" t="s">
        <v>522</v>
      </c>
      <c r="AA287" t="s">
        <v>36</v>
      </c>
      <c r="AB287" t="s">
        <v>37</v>
      </c>
      <c r="AC287" s="2">
        <v>69</v>
      </c>
    </row>
    <row r="288" spans="1:29" customFormat="1" hidden="1" x14ac:dyDescent="0.25">
      <c r="A288" s="11">
        <v>288</v>
      </c>
      <c r="B288" s="20" t="s">
        <v>1230</v>
      </c>
      <c r="C288" s="3">
        <v>1.6916011509169999E+18</v>
      </c>
      <c r="D288" s="1">
        <v>43076</v>
      </c>
      <c r="E288" t="s">
        <v>782</v>
      </c>
      <c r="F288" s="8">
        <f>IF(OR(ISNUMBER(SEARCH("террит",Q288)), ISNUMBER(SEARCH("ФОМС",E288)), ISNUMBER(SEARCH("ФОМС",Q288)), (ISNUMBER(SEARCH("страх",E288)))),1,0)</f>
        <v>1</v>
      </c>
      <c r="G288" s="8">
        <f>IF(OR(ISNUMBER(SEARCH("проектиро",E288)), ISNUMBER(SEARCH("разработка",E288)),  ISNUMBER(SEARCH("приобрет",E288)),  ISNUMBER(SEARCH("установк",E288)), ISNUMBER(SEARCH("постав",E288)),  (ISNUMBER(SEARCH("создани",E288)))),1,0)</f>
        <v>0</v>
      </c>
      <c r="H288" s="8">
        <f>IF(OR(ISNUMBER(SEARCH("развит",E288)), ISNUMBER(SEARCH("модифика",E288)), ISNUMBER(SEARCH("интегра",E288)),  ISNUMBER(SEARCH("внедрен",E288)), ISNUMBER(SEARCH("расшир",E288)), ISNUMBER(SEARCH("адаптац",E288)),ISNUMBER(SEARCH("настрой",E288)), ISNUMBER(SEARCH("подключ",E288)),   (ISNUMBER(SEARCH("модерниз",E288)))),1,0)</f>
        <v>0</v>
      </c>
      <c r="I288" s="8">
        <f>IF(OR(ISNUMBER(SEARCH("сопрово",E288)), ISNUMBER(SEARCH("поддержк",E288)), ISNUMBER(SEARCH("эксплуат",E288)), ISNUMBER(SEARCH("обслужи",E288)), ISNUMBER(SEARCH("подготов",E288)), (ISNUMBER(SEARCH("обуче",E288)))),1,0)</f>
        <v>1</v>
      </c>
      <c r="J288" s="9">
        <f>SUM(G288:I288)</f>
        <v>1</v>
      </c>
      <c r="K288" t="s">
        <v>777</v>
      </c>
      <c r="L288" t="s">
        <v>778</v>
      </c>
      <c r="M288" s="30">
        <v>149160</v>
      </c>
      <c r="N288" s="28" t="s">
        <v>26</v>
      </c>
      <c r="O288">
        <v>149160</v>
      </c>
      <c r="P288" s="28" t="s">
        <v>184</v>
      </c>
      <c r="Q288" s="4" t="s">
        <v>774</v>
      </c>
      <c r="R288" t="s">
        <v>771</v>
      </c>
      <c r="S288" t="s">
        <v>772</v>
      </c>
      <c r="T288" t="s">
        <v>761</v>
      </c>
      <c r="U288" t="s">
        <v>653</v>
      </c>
      <c r="V288" t="s">
        <v>755</v>
      </c>
      <c r="W288" s="2">
        <v>1</v>
      </c>
      <c r="X288" s="33">
        <v>149160</v>
      </c>
      <c r="Y288" t="s">
        <v>34</v>
      </c>
      <c r="Z288" t="s">
        <v>522</v>
      </c>
      <c r="AA288" t="s">
        <v>36</v>
      </c>
      <c r="AB288" t="s">
        <v>37</v>
      </c>
      <c r="AC288" s="2">
        <v>69</v>
      </c>
    </row>
    <row r="289" spans="1:29" customFormat="1" hidden="1" x14ac:dyDescent="0.25">
      <c r="A289" s="11">
        <v>289</v>
      </c>
      <c r="B289" s="20" t="s">
        <v>1230</v>
      </c>
      <c r="C289" s="3">
        <v>1.6916011509180001E+18</v>
      </c>
      <c r="D289" s="1">
        <v>43432</v>
      </c>
      <c r="E289" t="s">
        <v>783</v>
      </c>
      <c r="F289" s="8">
        <f>IF(OR(ISNUMBER(SEARCH("террит",Q289)), ISNUMBER(SEARCH("ФОМС",E289)), ISNUMBER(SEARCH("ФОМС",Q289)), (ISNUMBER(SEARCH("страх",E289)))),1,0)</f>
        <v>1</v>
      </c>
      <c r="G289" s="8">
        <f>IF(OR(ISNUMBER(SEARCH("проектиро",E289)), ISNUMBER(SEARCH("разработка",E289)),  ISNUMBER(SEARCH("приобрет",E289)),  ISNUMBER(SEARCH("установк",E289)), ISNUMBER(SEARCH("постав",E289)),  (ISNUMBER(SEARCH("создани",E289)))),1,0)</f>
        <v>0</v>
      </c>
      <c r="H289" s="8">
        <f>IF(OR(ISNUMBER(SEARCH("развит",E289)), ISNUMBER(SEARCH("модифика",E289)), ISNUMBER(SEARCH("интегра",E289)),  ISNUMBER(SEARCH("внедрен",E289)), ISNUMBER(SEARCH("расшир",E289)), ISNUMBER(SEARCH("адаптац",E289)),ISNUMBER(SEARCH("настрой",E289)), ISNUMBER(SEARCH("подключ",E289)),   (ISNUMBER(SEARCH("модерниз",E289)))),1,0)</f>
        <v>0</v>
      </c>
      <c r="I289" s="8">
        <f>IF(OR(ISNUMBER(SEARCH("сопрово",E289)), ISNUMBER(SEARCH("поддержк",E289)), ISNUMBER(SEARCH("эксплуат",E289)), ISNUMBER(SEARCH("обслужи",E289)), ISNUMBER(SEARCH("подготов",E289)), (ISNUMBER(SEARCH("обуче",E289)))),1,0)</f>
        <v>1</v>
      </c>
      <c r="J289" s="9">
        <f>SUM(G289:I289)</f>
        <v>1</v>
      </c>
      <c r="K289" t="s">
        <v>53</v>
      </c>
      <c r="L289" t="s">
        <v>52</v>
      </c>
      <c r="M289" s="30">
        <v>13959</v>
      </c>
      <c r="N289" s="28" t="s">
        <v>130</v>
      </c>
      <c r="O289">
        <v>167508</v>
      </c>
      <c r="P289" s="28" t="s">
        <v>165</v>
      </c>
      <c r="Q289" s="4" t="s">
        <v>774</v>
      </c>
      <c r="R289" t="s">
        <v>771</v>
      </c>
      <c r="S289" t="s">
        <v>772</v>
      </c>
      <c r="T289" t="s">
        <v>652</v>
      </c>
      <c r="U289" t="s">
        <v>653</v>
      </c>
      <c r="V289" t="s">
        <v>755</v>
      </c>
      <c r="W289" s="2">
        <v>1</v>
      </c>
      <c r="X289" s="33">
        <v>167508</v>
      </c>
      <c r="Y289" t="s">
        <v>34</v>
      </c>
      <c r="Z289" t="s">
        <v>522</v>
      </c>
      <c r="AA289" t="s">
        <v>36</v>
      </c>
      <c r="AB289" t="s">
        <v>37</v>
      </c>
      <c r="AC289" s="2">
        <v>69</v>
      </c>
    </row>
    <row r="290" spans="1:29" customFormat="1" hidden="1" x14ac:dyDescent="0.25">
      <c r="A290" s="11">
        <v>290</v>
      </c>
      <c r="B290" s="20" t="s">
        <v>1230</v>
      </c>
      <c r="C290" s="3">
        <v>2.0803900168169999E+18</v>
      </c>
      <c r="D290" s="1">
        <v>42956</v>
      </c>
      <c r="E290" t="s">
        <v>784</v>
      </c>
      <c r="F290" s="8">
        <f>IF(OR(ISNUMBER(SEARCH("террит",Q290)), ISNUMBER(SEARCH("ФОМС",E290)), ISNUMBER(SEARCH("ФОМС",Q290)), (ISNUMBER(SEARCH("страх",E290)))),1,0)</f>
        <v>1</v>
      </c>
      <c r="G290" s="8">
        <f>IF(OR(ISNUMBER(SEARCH("проектиро",E290)), ISNUMBER(SEARCH("разработка",E290)),  ISNUMBER(SEARCH("приобрет",E290)),  ISNUMBER(SEARCH("установк",E290)), ISNUMBER(SEARCH("постав",E290)),  (ISNUMBER(SEARCH("создани",E290)))),1,0)</f>
        <v>0</v>
      </c>
      <c r="H290" s="8">
        <f>IF(OR(ISNUMBER(SEARCH("развит",E290)), ISNUMBER(SEARCH("модифика",E290)), ISNUMBER(SEARCH("интегра",E290)),  ISNUMBER(SEARCH("внедрен",E290)), ISNUMBER(SEARCH("расшир",E290)), ISNUMBER(SEARCH("адаптац",E290)),ISNUMBER(SEARCH("настрой",E290)), ISNUMBER(SEARCH("подключ",E290)),   (ISNUMBER(SEARCH("модерниз",E290)))),1,0)</f>
        <v>0</v>
      </c>
      <c r="I290" s="8">
        <f>IF(OR(ISNUMBER(SEARCH("сопрово",E290)), ISNUMBER(SEARCH("поддержк",E290)), ISNUMBER(SEARCH("эксплуат",E290)), ISNUMBER(SEARCH("обслужи",E290)), ISNUMBER(SEARCH("подготов",E290)), (ISNUMBER(SEARCH("обуче",E290)))),1,0)</f>
        <v>1</v>
      </c>
      <c r="J290" s="9">
        <f>SUM(G290:I290)</f>
        <v>1</v>
      </c>
      <c r="K290" t="s">
        <v>785</v>
      </c>
      <c r="L290" t="s">
        <v>786</v>
      </c>
      <c r="M290" s="30">
        <v>18575</v>
      </c>
      <c r="N290" s="28" t="s">
        <v>266</v>
      </c>
      <c r="O290">
        <v>111450</v>
      </c>
      <c r="P290" s="28" t="s">
        <v>399</v>
      </c>
      <c r="Q290" s="4" t="s">
        <v>787</v>
      </c>
      <c r="R290" t="s">
        <v>788</v>
      </c>
      <c r="S290" t="s">
        <v>789</v>
      </c>
      <c r="T290" t="s">
        <v>761</v>
      </c>
      <c r="U290" t="s">
        <v>653</v>
      </c>
      <c r="V290" t="s">
        <v>755</v>
      </c>
      <c r="W290" s="2">
        <v>1</v>
      </c>
      <c r="X290" s="33">
        <v>111450</v>
      </c>
      <c r="Y290" t="s">
        <v>34</v>
      </c>
      <c r="Z290" t="s">
        <v>512</v>
      </c>
      <c r="AA290" t="s">
        <v>36</v>
      </c>
      <c r="AB290" t="s">
        <v>37</v>
      </c>
      <c r="AC290" s="2">
        <v>8</v>
      </c>
    </row>
    <row r="291" spans="1:29" customFormat="1" hidden="1" x14ac:dyDescent="0.25">
      <c r="A291" s="11">
        <v>291</v>
      </c>
      <c r="B291" s="20" t="s">
        <v>1230</v>
      </c>
      <c r="C291" s="3">
        <v>2.0803900168179999E+18</v>
      </c>
      <c r="D291" s="1">
        <v>43199</v>
      </c>
      <c r="E291" t="s">
        <v>790</v>
      </c>
      <c r="F291" s="8">
        <f>IF(OR(ISNUMBER(SEARCH("террит",Q291)), ISNUMBER(SEARCH("ФОМС",E291)), ISNUMBER(SEARCH("ФОМС",Q291)), (ISNUMBER(SEARCH("страх",E291)))),1,0)</f>
        <v>0</v>
      </c>
      <c r="G291" s="8">
        <f>IF(OR(ISNUMBER(SEARCH("проектиро",E291)), ISNUMBER(SEARCH("разработка",E291)),  ISNUMBER(SEARCH("приобрет",E291)),  ISNUMBER(SEARCH("установк",E291)), ISNUMBER(SEARCH("постав",E291)),  (ISNUMBER(SEARCH("создани",E291)))),1,0)</f>
        <v>0</v>
      </c>
      <c r="H291" s="8">
        <f>IF(OR(ISNUMBER(SEARCH("развит",E291)), ISNUMBER(SEARCH("модифика",E291)), ISNUMBER(SEARCH("интегра",E291)),  ISNUMBER(SEARCH("внедрен",E291)), ISNUMBER(SEARCH("расшир",E291)), ISNUMBER(SEARCH("адаптац",E291)),ISNUMBER(SEARCH("настрой",E291)), ISNUMBER(SEARCH("подключ",E291)),   (ISNUMBER(SEARCH("модерниз",E291)))),1,0)</f>
        <v>0</v>
      </c>
      <c r="I291" s="8">
        <f>IF(OR(ISNUMBER(SEARCH("сопрово",E291)), ISNUMBER(SEARCH("поддержк",E291)), ISNUMBER(SEARCH("эксплуат",E291)), ISNUMBER(SEARCH("обслужи",E291)), ISNUMBER(SEARCH("подготов",E291)), (ISNUMBER(SEARCH("обуче",E291)))),1,0)</f>
        <v>1</v>
      </c>
      <c r="J291" s="9">
        <f>SUM(G291:I291)</f>
        <v>1</v>
      </c>
      <c r="K291" t="s">
        <v>785</v>
      </c>
      <c r="L291" t="s">
        <v>786</v>
      </c>
      <c r="M291" s="30">
        <v>22586.67</v>
      </c>
      <c r="N291" s="28" t="s">
        <v>130</v>
      </c>
      <c r="O291">
        <v>203280.03</v>
      </c>
      <c r="P291" s="28" t="s">
        <v>335</v>
      </c>
      <c r="Q291" s="4" t="s">
        <v>787</v>
      </c>
      <c r="R291" t="s">
        <v>788</v>
      </c>
      <c r="S291" t="s">
        <v>789</v>
      </c>
      <c r="T291" t="s">
        <v>761</v>
      </c>
      <c r="U291" t="s">
        <v>653</v>
      </c>
      <c r="V291" t="s">
        <v>755</v>
      </c>
      <c r="W291" s="2">
        <v>1</v>
      </c>
      <c r="X291" s="33">
        <v>203280</v>
      </c>
      <c r="Y291" t="s">
        <v>34</v>
      </c>
      <c r="Z291" t="s">
        <v>512</v>
      </c>
      <c r="AA291" t="s">
        <v>36</v>
      </c>
      <c r="AB291" t="s">
        <v>37</v>
      </c>
      <c r="AC291" s="2">
        <v>8</v>
      </c>
    </row>
    <row r="292" spans="1:29" customFormat="1" hidden="1" x14ac:dyDescent="0.25">
      <c r="A292" s="11">
        <v>292</v>
      </c>
      <c r="B292" s="20" t="s">
        <v>1230</v>
      </c>
      <c r="C292" s="3">
        <v>2.0810900024169999E+18</v>
      </c>
      <c r="D292" s="1">
        <v>43066</v>
      </c>
      <c r="E292" t="s">
        <v>791</v>
      </c>
      <c r="F292" s="8">
        <f>IF(OR(ISNUMBER(SEARCH("террит",Q292)), ISNUMBER(SEARCH("ФОМС",E292)), ISNUMBER(SEARCH("ФОМС",Q292)), (ISNUMBER(SEARCH("страх",E292)))),1,0)</f>
        <v>1</v>
      </c>
      <c r="G292" s="8">
        <f>IF(OR(ISNUMBER(SEARCH("проектиро",E292)), ISNUMBER(SEARCH("разработка",E292)),  ISNUMBER(SEARCH("приобрет",E292)),  ISNUMBER(SEARCH("установк",E292)), ISNUMBER(SEARCH("постав",E292)),  (ISNUMBER(SEARCH("создани",E292)))),1,0)</f>
        <v>0</v>
      </c>
      <c r="H292" s="8">
        <f>IF(OR(ISNUMBER(SEARCH("развит",E292)), ISNUMBER(SEARCH("модифика",E292)), ISNUMBER(SEARCH("интегра",E292)),  ISNUMBER(SEARCH("внедрен",E292)), ISNUMBER(SEARCH("расшир",E292)), ISNUMBER(SEARCH("адаптац",E292)),ISNUMBER(SEARCH("настрой",E292)), ISNUMBER(SEARCH("подключ",E292)),   (ISNUMBER(SEARCH("модерниз",E292)))),1,0)</f>
        <v>0</v>
      </c>
      <c r="I292" s="8">
        <f>IF(OR(ISNUMBER(SEARCH("сопрово",E292)), ISNUMBER(SEARCH("поддержк",E292)), ISNUMBER(SEARCH("эксплуат",E292)), ISNUMBER(SEARCH("обслужи",E292)), ISNUMBER(SEARCH("подготов",E292)), (ISNUMBER(SEARCH("обуче",E292)))),1,0)</f>
        <v>1</v>
      </c>
      <c r="J292" s="9">
        <f>SUM(G292:I292)</f>
        <v>1</v>
      </c>
      <c r="K292" t="s">
        <v>82</v>
      </c>
      <c r="L292" t="s">
        <v>76</v>
      </c>
      <c r="M292" s="30">
        <v>18575</v>
      </c>
      <c r="N292" s="28" t="s">
        <v>26</v>
      </c>
      <c r="O292">
        <v>18575</v>
      </c>
      <c r="P292" s="28" t="s">
        <v>184</v>
      </c>
      <c r="Q292" s="4" t="s">
        <v>792</v>
      </c>
      <c r="R292" t="s">
        <v>793</v>
      </c>
      <c r="S292" t="s">
        <v>794</v>
      </c>
      <c r="T292" t="s">
        <v>761</v>
      </c>
      <c r="U292" t="s">
        <v>653</v>
      </c>
      <c r="V292" t="s">
        <v>755</v>
      </c>
      <c r="W292" s="2">
        <v>1</v>
      </c>
      <c r="X292" s="33">
        <v>18575</v>
      </c>
      <c r="Y292" t="s">
        <v>34</v>
      </c>
      <c r="Z292" t="s">
        <v>512</v>
      </c>
      <c r="AA292" t="s">
        <v>36</v>
      </c>
      <c r="AB292" t="s">
        <v>37</v>
      </c>
      <c r="AC292" s="2">
        <v>8</v>
      </c>
    </row>
    <row r="293" spans="1:29" customFormat="1" hidden="1" x14ac:dyDescent="0.25">
      <c r="A293" s="11">
        <v>293</v>
      </c>
      <c r="B293" s="20" t="s">
        <v>1230</v>
      </c>
      <c r="C293" s="3">
        <v>2.0810900024179999E+18</v>
      </c>
      <c r="D293" s="1">
        <v>43157</v>
      </c>
      <c r="E293" t="s">
        <v>76</v>
      </c>
      <c r="F293" s="8">
        <f>IF(OR(ISNUMBER(SEARCH("террит",Q293)), ISNUMBER(SEARCH("ФОМС",E293)), ISNUMBER(SEARCH("ФОМС",Q293)), (ISNUMBER(SEARCH("страх",E293)))),1,0)</f>
        <v>0</v>
      </c>
      <c r="G293" s="8">
        <f>IF(OR(ISNUMBER(SEARCH("проектиро",E293)), ISNUMBER(SEARCH("разработка",E293)),  ISNUMBER(SEARCH("приобрет",E293)),  ISNUMBER(SEARCH("установк",E293)), ISNUMBER(SEARCH("постав",E293)),  (ISNUMBER(SEARCH("создани",E293)))),1,0)</f>
        <v>0</v>
      </c>
      <c r="H293" s="8">
        <f>IF(OR(ISNUMBER(SEARCH("развит",E293)), ISNUMBER(SEARCH("модифика",E293)), ISNUMBER(SEARCH("интегра",E293)),  ISNUMBER(SEARCH("внедрен",E293)), ISNUMBER(SEARCH("расшир",E293)), ISNUMBER(SEARCH("адаптац",E293)),ISNUMBER(SEARCH("настрой",E293)), ISNUMBER(SEARCH("подключ",E293)),   (ISNUMBER(SEARCH("модерниз",E293)))),1,0)</f>
        <v>0</v>
      </c>
      <c r="I293" s="8">
        <f>IF(OR(ISNUMBER(SEARCH("сопрово",E293)), ISNUMBER(SEARCH("поддержк",E293)), ISNUMBER(SEARCH("эксплуат",E293)), ISNUMBER(SEARCH("обслужи",E293)), ISNUMBER(SEARCH("подготов",E293)), (ISNUMBER(SEARCH("обуче",E293)))),1,0)</f>
        <v>1</v>
      </c>
      <c r="J293" s="9">
        <f>SUM(G293:I293)</f>
        <v>1</v>
      </c>
      <c r="K293" t="s">
        <v>82</v>
      </c>
      <c r="L293" t="s">
        <v>76</v>
      </c>
      <c r="M293" s="30">
        <v>16500</v>
      </c>
      <c r="N293" s="28" t="s">
        <v>130</v>
      </c>
      <c r="O293">
        <v>165000</v>
      </c>
      <c r="P293" s="28" t="s">
        <v>225</v>
      </c>
      <c r="Q293" s="4" t="s">
        <v>792</v>
      </c>
      <c r="R293" t="s">
        <v>793</v>
      </c>
      <c r="S293" t="s">
        <v>794</v>
      </c>
      <c r="T293" t="s">
        <v>761</v>
      </c>
      <c r="U293" t="s">
        <v>653</v>
      </c>
      <c r="V293" t="s">
        <v>755</v>
      </c>
      <c r="W293" s="2">
        <v>1</v>
      </c>
      <c r="X293" s="33">
        <v>165000</v>
      </c>
      <c r="Y293" t="s">
        <v>34</v>
      </c>
      <c r="Z293" t="s">
        <v>512</v>
      </c>
      <c r="AA293" t="s">
        <v>36</v>
      </c>
      <c r="AB293" t="s">
        <v>37</v>
      </c>
      <c r="AC293" s="2">
        <v>8</v>
      </c>
    </row>
    <row r="294" spans="1:29" customFormat="1" hidden="1" x14ac:dyDescent="0.25">
      <c r="A294" s="11">
        <v>294</v>
      </c>
      <c r="B294" s="20" t="s">
        <v>1230</v>
      </c>
      <c r="C294" s="3">
        <v>2.0810900024190001E+18</v>
      </c>
      <c r="D294" s="1">
        <v>43571</v>
      </c>
      <c r="E294" t="s">
        <v>76</v>
      </c>
      <c r="F294" s="8">
        <f>IF(OR(ISNUMBER(SEARCH("террит",Q294)), ISNUMBER(SEARCH("ФОМС",E294)), ISNUMBER(SEARCH("ФОМС",Q294)), (ISNUMBER(SEARCH("страх",E294)))),1,0)</f>
        <v>0</v>
      </c>
      <c r="G294" s="8">
        <f>IF(OR(ISNUMBER(SEARCH("проектиро",E294)), ISNUMBER(SEARCH("разработка",E294)),  ISNUMBER(SEARCH("приобрет",E294)),  ISNUMBER(SEARCH("установк",E294)), ISNUMBER(SEARCH("постав",E294)),  (ISNUMBER(SEARCH("создани",E294)))),1,0)</f>
        <v>0</v>
      </c>
      <c r="H294" s="8">
        <f>IF(OR(ISNUMBER(SEARCH("развит",E294)), ISNUMBER(SEARCH("модифика",E294)), ISNUMBER(SEARCH("интегра",E294)),  ISNUMBER(SEARCH("внедрен",E294)), ISNUMBER(SEARCH("расшир",E294)), ISNUMBER(SEARCH("адаптац",E294)),ISNUMBER(SEARCH("настрой",E294)), ISNUMBER(SEARCH("подключ",E294)),   (ISNUMBER(SEARCH("модерниз",E294)))),1,0)</f>
        <v>0</v>
      </c>
      <c r="I294" s="8">
        <f>IF(OR(ISNUMBER(SEARCH("сопрово",E294)), ISNUMBER(SEARCH("поддержк",E294)), ISNUMBER(SEARCH("эксплуат",E294)), ISNUMBER(SEARCH("обслужи",E294)), ISNUMBER(SEARCH("подготов",E294)), (ISNUMBER(SEARCH("обуче",E294)))),1,0)</f>
        <v>1</v>
      </c>
      <c r="J294" s="9">
        <f>SUM(G294:I294)</f>
        <v>1</v>
      </c>
      <c r="K294" t="s">
        <v>82</v>
      </c>
      <c r="L294" t="s">
        <v>76</v>
      </c>
      <c r="M294" s="30">
        <v>23540</v>
      </c>
      <c r="N294" s="28" t="s">
        <v>130</v>
      </c>
      <c r="O294">
        <v>211860</v>
      </c>
      <c r="P294" s="28" t="s">
        <v>762</v>
      </c>
      <c r="Q294" s="4" t="s">
        <v>792</v>
      </c>
      <c r="R294" t="s">
        <v>793</v>
      </c>
      <c r="S294" t="s">
        <v>794</v>
      </c>
      <c r="T294" t="s">
        <v>761</v>
      </c>
      <c r="U294" t="s">
        <v>653</v>
      </c>
      <c r="V294" t="s">
        <v>755</v>
      </c>
      <c r="W294" s="2">
        <v>1</v>
      </c>
      <c r="X294" s="33">
        <v>211860</v>
      </c>
      <c r="Y294" t="s">
        <v>34</v>
      </c>
      <c r="Z294" t="s">
        <v>512</v>
      </c>
      <c r="AA294" t="s">
        <v>36</v>
      </c>
      <c r="AB294" t="s">
        <v>37</v>
      </c>
      <c r="AC294" s="2">
        <v>8</v>
      </c>
    </row>
    <row r="295" spans="1:29" customFormat="1" hidden="1" x14ac:dyDescent="0.25">
      <c r="A295" s="11">
        <v>295</v>
      </c>
      <c r="B295" s="20" t="s">
        <v>1230</v>
      </c>
      <c r="C295" s="3">
        <v>2.0812900260169999E+18</v>
      </c>
      <c r="D295" s="1">
        <v>42947</v>
      </c>
      <c r="E295" t="s">
        <v>795</v>
      </c>
      <c r="F295" s="8">
        <f>IF(OR(ISNUMBER(SEARCH("террит",Q295)), ISNUMBER(SEARCH("ФОМС",E295)), ISNUMBER(SEARCH("ФОМС",Q295)), (ISNUMBER(SEARCH("страх",E295)))),1,0)</f>
        <v>0</v>
      </c>
      <c r="G295" s="8">
        <f>IF(OR(ISNUMBER(SEARCH("проектиро",E295)), ISNUMBER(SEARCH("разработка",E295)),  ISNUMBER(SEARCH("приобрет",E295)),  ISNUMBER(SEARCH("установк",E295)), ISNUMBER(SEARCH("постав",E295)),  (ISNUMBER(SEARCH("создани",E295)))),1,0)</f>
        <v>0</v>
      </c>
      <c r="H295" s="8">
        <f>IF(OR(ISNUMBER(SEARCH("развит",E295)), ISNUMBER(SEARCH("модифика",E295)), ISNUMBER(SEARCH("интегра",E295)),  ISNUMBER(SEARCH("внедрен",E295)), ISNUMBER(SEARCH("расшир",E295)), ISNUMBER(SEARCH("адаптац",E295)),ISNUMBER(SEARCH("настрой",E295)), ISNUMBER(SEARCH("подключ",E295)),   (ISNUMBER(SEARCH("модерниз",E295)))),1,0)</f>
        <v>0</v>
      </c>
      <c r="I295" s="8">
        <f>IF(OR(ISNUMBER(SEARCH("сопрово",E295)), ISNUMBER(SEARCH("поддержк",E295)), ISNUMBER(SEARCH("эксплуат",E295)), ISNUMBER(SEARCH("обслужи",E295)), ISNUMBER(SEARCH("подготов",E295)), (ISNUMBER(SEARCH("обуче",E295)))),1,0)</f>
        <v>1</v>
      </c>
      <c r="J295" s="9">
        <f>SUM(G295:I295)</f>
        <v>1</v>
      </c>
      <c r="K295" t="s">
        <v>82</v>
      </c>
      <c r="L295" t="s">
        <v>76</v>
      </c>
      <c r="M295" s="30">
        <v>18575</v>
      </c>
      <c r="N295" s="28" t="s">
        <v>266</v>
      </c>
      <c r="O295">
        <v>130025</v>
      </c>
      <c r="P295" s="28" t="s">
        <v>209</v>
      </c>
      <c r="Q295" s="4" t="s">
        <v>796</v>
      </c>
      <c r="R295" t="s">
        <v>797</v>
      </c>
      <c r="S295" t="s">
        <v>798</v>
      </c>
      <c r="T295" t="s">
        <v>761</v>
      </c>
      <c r="U295" t="s">
        <v>653</v>
      </c>
      <c r="V295" t="s">
        <v>755</v>
      </c>
      <c r="W295" s="2">
        <v>1</v>
      </c>
      <c r="X295" s="33">
        <v>130025</v>
      </c>
      <c r="Y295" t="s">
        <v>34</v>
      </c>
      <c r="Z295" t="s">
        <v>512</v>
      </c>
      <c r="AA295" t="s">
        <v>36</v>
      </c>
      <c r="AB295" t="s">
        <v>37</v>
      </c>
      <c r="AC295" s="2">
        <v>8</v>
      </c>
    </row>
    <row r="296" spans="1:29" customFormat="1" hidden="1" x14ac:dyDescent="0.25">
      <c r="A296" s="11">
        <v>296</v>
      </c>
      <c r="B296" s="20" t="s">
        <v>1230</v>
      </c>
      <c r="C296" s="3">
        <v>2.0813900199180001E+18</v>
      </c>
      <c r="D296" s="1">
        <v>43182</v>
      </c>
      <c r="E296" t="s">
        <v>782</v>
      </c>
      <c r="F296" s="8">
        <f>IF(OR(ISNUMBER(SEARCH("террит",Q296)), ISNUMBER(SEARCH("ФОМС",E296)), ISNUMBER(SEARCH("ФОМС",Q296)), (ISNUMBER(SEARCH("страх",E296)))),1,0)</f>
        <v>1</v>
      </c>
      <c r="G296" s="8">
        <f>IF(OR(ISNUMBER(SEARCH("проектиро",E296)), ISNUMBER(SEARCH("разработка",E296)),  ISNUMBER(SEARCH("приобрет",E296)),  ISNUMBER(SEARCH("установк",E296)), ISNUMBER(SEARCH("постав",E296)),  (ISNUMBER(SEARCH("создани",E296)))),1,0)</f>
        <v>0</v>
      </c>
      <c r="H296" s="8">
        <f>IF(OR(ISNUMBER(SEARCH("развит",E296)), ISNUMBER(SEARCH("модифика",E296)), ISNUMBER(SEARCH("интегра",E296)),  ISNUMBER(SEARCH("внедрен",E296)), ISNUMBER(SEARCH("расшир",E296)), ISNUMBER(SEARCH("адаптац",E296)),ISNUMBER(SEARCH("настрой",E296)), ISNUMBER(SEARCH("подключ",E296)),   (ISNUMBER(SEARCH("модерниз",E296)))),1,0)</f>
        <v>0</v>
      </c>
      <c r="I296" s="8">
        <f>IF(OR(ISNUMBER(SEARCH("сопрово",E296)), ISNUMBER(SEARCH("поддержк",E296)), ISNUMBER(SEARCH("эксплуат",E296)), ISNUMBER(SEARCH("обслужи",E296)), ISNUMBER(SEARCH("подготов",E296)), (ISNUMBER(SEARCH("обуче",E296)))),1,0)</f>
        <v>1</v>
      </c>
      <c r="J296" s="9">
        <f>SUM(G296:I296)</f>
        <v>1</v>
      </c>
      <c r="K296" t="s">
        <v>82</v>
      </c>
      <c r="L296" t="s">
        <v>76</v>
      </c>
      <c r="M296" s="30">
        <v>16500</v>
      </c>
      <c r="N296" s="28" t="s">
        <v>130</v>
      </c>
      <c r="O296">
        <v>165000</v>
      </c>
      <c r="P296" s="28" t="s">
        <v>225</v>
      </c>
      <c r="Q296" s="4" t="s">
        <v>799</v>
      </c>
      <c r="R296" t="s">
        <v>800</v>
      </c>
      <c r="S296" t="s">
        <v>801</v>
      </c>
      <c r="T296" t="s">
        <v>761</v>
      </c>
      <c r="U296" t="s">
        <v>653</v>
      </c>
      <c r="V296" t="s">
        <v>755</v>
      </c>
      <c r="W296" s="2">
        <v>1</v>
      </c>
      <c r="X296" s="33">
        <v>165000</v>
      </c>
      <c r="Y296" t="s">
        <v>34</v>
      </c>
      <c r="Z296" t="s">
        <v>512</v>
      </c>
      <c r="AA296" t="s">
        <v>36</v>
      </c>
      <c r="AB296" t="s">
        <v>37</v>
      </c>
      <c r="AC296" s="2">
        <v>8</v>
      </c>
    </row>
    <row r="297" spans="1:29" customFormat="1" hidden="1" x14ac:dyDescent="0.25">
      <c r="A297" s="11">
        <v>297</v>
      </c>
      <c r="B297" s="20" t="s">
        <v>1230</v>
      </c>
      <c r="C297" s="3">
        <v>2.0814046967169999E+18</v>
      </c>
      <c r="D297" s="1">
        <v>43031</v>
      </c>
      <c r="E297" t="s">
        <v>802</v>
      </c>
      <c r="F297" s="8">
        <f>IF(OR(ISNUMBER(SEARCH("террит",Q297)), ISNUMBER(SEARCH("ФОМС",E297)), ISNUMBER(SEARCH("ФОМС",Q297)), (ISNUMBER(SEARCH("страх",E297)))),1,0)</f>
        <v>0</v>
      </c>
      <c r="G297" s="8">
        <f>IF(OR(ISNUMBER(SEARCH("проектиро",E297)), ISNUMBER(SEARCH("разработка",E297)),  ISNUMBER(SEARCH("приобрет",E297)),  ISNUMBER(SEARCH("установк",E297)), ISNUMBER(SEARCH("постав",E297)),  (ISNUMBER(SEARCH("создани",E297)))),1,0)</f>
        <v>0</v>
      </c>
      <c r="H297" s="8">
        <f>IF(OR(ISNUMBER(SEARCH("развит",E297)), ISNUMBER(SEARCH("модифика",E297)), ISNUMBER(SEARCH("интегра",E297)),  ISNUMBER(SEARCH("внедрен",E297)), ISNUMBER(SEARCH("расшир",E297)), ISNUMBER(SEARCH("адаптац",E297)),ISNUMBER(SEARCH("настрой",E297)), ISNUMBER(SEARCH("подключ",E297)),   (ISNUMBER(SEARCH("модерниз",E297)))),1,0)</f>
        <v>0</v>
      </c>
      <c r="I297" s="8">
        <f>IF(OR(ISNUMBER(SEARCH("сопрово",E297)), ISNUMBER(SEARCH("поддержк",E297)), ISNUMBER(SEARCH("эксплуат",E297)), ISNUMBER(SEARCH("обслужи",E297)), ISNUMBER(SEARCH("подготов",E297)), (ISNUMBER(SEARCH("обуче",E297)))),1,0)</f>
        <v>0</v>
      </c>
      <c r="J297" s="9">
        <f>SUM(G297:I297)</f>
        <v>0</v>
      </c>
      <c r="K297" t="s">
        <v>82</v>
      </c>
      <c r="L297" t="s">
        <v>76</v>
      </c>
      <c r="M297" s="30">
        <v>3075</v>
      </c>
      <c r="N297" s="28" t="s">
        <v>329</v>
      </c>
      <c r="O297">
        <v>9225</v>
      </c>
      <c r="P297" s="28" t="s">
        <v>221</v>
      </c>
      <c r="Q297" s="4" t="s">
        <v>803</v>
      </c>
      <c r="R297" t="s">
        <v>804</v>
      </c>
      <c r="S297" t="s">
        <v>805</v>
      </c>
      <c r="T297" t="s">
        <v>761</v>
      </c>
      <c r="U297" t="s">
        <v>653</v>
      </c>
      <c r="V297" t="s">
        <v>755</v>
      </c>
      <c r="W297" s="2">
        <v>1</v>
      </c>
      <c r="X297" s="33">
        <v>55725</v>
      </c>
      <c r="Y297" t="s">
        <v>34</v>
      </c>
      <c r="Z297" t="s">
        <v>512</v>
      </c>
      <c r="AA297" t="s">
        <v>36</v>
      </c>
      <c r="AB297" t="s">
        <v>37</v>
      </c>
      <c r="AC297" s="2">
        <v>8</v>
      </c>
    </row>
    <row r="298" spans="1:29" customFormat="1" hidden="1" x14ac:dyDescent="0.25">
      <c r="A298" s="11">
        <v>298</v>
      </c>
      <c r="B298" s="20" t="s">
        <v>1230</v>
      </c>
      <c r="C298" s="3">
        <v>2.0814046967180001E+18</v>
      </c>
      <c r="D298" s="1">
        <v>43250</v>
      </c>
      <c r="E298" t="s">
        <v>76</v>
      </c>
      <c r="F298" s="8">
        <f>IF(OR(ISNUMBER(SEARCH("террит",Q298)), ISNUMBER(SEARCH("ФОМС",E298)), ISNUMBER(SEARCH("ФОМС",Q298)), (ISNUMBER(SEARCH("страх",E298)))),1,0)</f>
        <v>0</v>
      </c>
      <c r="G298" s="8">
        <f>IF(OR(ISNUMBER(SEARCH("проектиро",E298)), ISNUMBER(SEARCH("разработка",E298)),  ISNUMBER(SEARCH("приобрет",E298)),  ISNUMBER(SEARCH("установк",E298)), ISNUMBER(SEARCH("постав",E298)),  (ISNUMBER(SEARCH("создани",E298)))),1,0)</f>
        <v>0</v>
      </c>
      <c r="H298" s="8">
        <f>IF(OR(ISNUMBER(SEARCH("развит",E298)), ISNUMBER(SEARCH("модифика",E298)), ISNUMBER(SEARCH("интегра",E298)),  ISNUMBER(SEARCH("внедрен",E298)), ISNUMBER(SEARCH("расшир",E298)), ISNUMBER(SEARCH("адаптац",E298)),ISNUMBER(SEARCH("настрой",E298)), ISNUMBER(SEARCH("подключ",E298)),   (ISNUMBER(SEARCH("модерниз",E298)))),1,0)</f>
        <v>0</v>
      </c>
      <c r="I298" s="8">
        <f>IF(OR(ISNUMBER(SEARCH("сопрово",E298)), ISNUMBER(SEARCH("поддержк",E298)), ISNUMBER(SEARCH("эксплуат",E298)), ISNUMBER(SEARCH("обслужи",E298)), ISNUMBER(SEARCH("подготов",E298)), (ISNUMBER(SEARCH("обуче",E298)))),1,0)</f>
        <v>1</v>
      </c>
      <c r="J298" s="9">
        <f>SUM(G298:I298)</f>
        <v>1</v>
      </c>
      <c r="K298" t="s">
        <v>82</v>
      </c>
      <c r="L298" t="s">
        <v>76</v>
      </c>
      <c r="M298" s="30">
        <v>16940</v>
      </c>
      <c r="N298" s="28" t="s">
        <v>26</v>
      </c>
      <c r="O298">
        <v>135520</v>
      </c>
      <c r="P298" s="28" t="s">
        <v>310</v>
      </c>
      <c r="Q298" s="4" t="s">
        <v>803</v>
      </c>
      <c r="R298" t="s">
        <v>804</v>
      </c>
      <c r="S298" t="s">
        <v>805</v>
      </c>
      <c r="T298" t="s">
        <v>761</v>
      </c>
      <c r="U298" t="s">
        <v>653</v>
      </c>
      <c r="V298" t="s">
        <v>755</v>
      </c>
      <c r="W298" s="2">
        <v>1</v>
      </c>
      <c r="X298" s="33">
        <v>135520</v>
      </c>
      <c r="Y298" t="s">
        <v>34</v>
      </c>
      <c r="Z298" t="s">
        <v>512</v>
      </c>
      <c r="AA298" t="s">
        <v>36</v>
      </c>
      <c r="AB298" t="s">
        <v>37</v>
      </c>
      <c r="AC298" s="2">
        <v>8</v>
      </c>
    </row>
    <row r="299" spans="1:29" customFormat="1" hidden="1" x14ac:dyDescent="0.25">
      <c r="A299" s="11">
        <v>299</v>
      </c>
      <c r="B299" s="20" t="s">
        <v>1230</v>
      </c>
      <c r="C299" s="3">
        <v>2.0814167111180001E+18</v>
      </c>
      <c r="D299" s="1">
        <v>43213</v>
      </c>
      <c r="E299" t="s">
        <v>806</v>
      </c>
      <c r="F299" s="8">
        <f>IF(OR(ISNUMBER(SEARCH("террит",Q299)), ISNUMBER(SEARCH("ФОМС",E299)), ISNUMBER(SEARCH("ФОМС",Q299)), (ISNUMBER(SEARCH("страх",E299)))),1,0)</f>
        <v>1</v>
      </c>
      <c r="G299" s="8">
        <f>IF(OR(ISNUMBER(SEARCH("проектиро",E299)), ISNUMBER(SEARCH("разработка",E299)),  ISNUMBER(SEARCH("приобрет",E299)),  ISNUMBER(SEARCH("установк",E299)), ISNUMBER(SEARCH("постав",E299)),  (ISNUMBER(SEARCH("создани",E299)))),1,0)</f>
        <v>0</v>
      </c>
      <c r="H299" s="8">
        <f>IF(OR(ISNUMBER(SEARCH("развит",E299)), ISNUMBER(SEARCH("модифика",E299)), ISNUMBER(SEARCH("интегра",E299)),  ISNUMBER(SEARCH("внедрен",E299)), ISNUMBER(SEARCH("расшир",E299)), ISNUMBER(SEARCH("адаптац",E299)),ISNUMBER(SEARCH("настрой",E299)), ISNUMBER(SEARCH("подключ",E299)),   (ISNUMBER(SEARCH("модерниз",E299)))),1,0)</f>
        <v>0</v>
      </c>
      <c r="I299" s="8">
        <f>IF(OR(ISNUMBER(SEARCH("сопрово",E299)), ISNUMBER(SEARCH("поддержк",E299)), ISNUMBER(SEARCH("эксплуат",E299)), ISNUMBER(SEARCH("обслужи",E299)), ISNUMBER(SEARCH("подготов",E299)), (ISNUMBER(SEARCH("обуче",E299)))),1,0)</f>
        <v>1</v>
      </c>
      <c r="J299" s="9">
        <f>SUM(G299:I299)</f>
        <v>1</v>
      </c>
      <c r="K299" t="s">
        <v>82</v>
      </c>
      <c r="L299" t="s">
        <v>76</v>
      </c>
      <c r="M299" s="30">
        <v>148500</v>
      </c>
      <c r="N299" s="28" t="s">
        <v>26</v>
      </c>
      <c r="O299" t="s">
        <v>25</v>
      </c>
      <c r="P299" s="28" t="s">
        <v>25</v>
      </c>
      <c r="Q299" s="4" t="s">
        <v>807</v>
      </c>
      <c r="R299" t="s">
        <v>808</v>
      </c>
      <c r="S299" t="s">
        <v>805</v>
      </c>
      <c r="T299" t="s">
        <v>809</v>
      </c>
      <c r="U299" t="s">
        <v>653</v>
      </c>
      <c r="V299" t="s">
        <v>755</v>
      </c>
      <c r="W299" s="2">
        <v>1</v>
      </c>
      <c r="X299" s="33">
        <v>148500</v>
      </c>
      <c r="Y299" t="s">
        <v>34</v>
      </c>
      <c r="Z299" t="s">
        <v>512</v>
      </c>
      <c r="AA299" t="s">
        <v>36</v>
      </c>
      <c r="AB299" t="s">
        <v>37</v>
      </c>
      <c r="AC299" s="2">
        <v>8</v>
      </c>
    </row>
    <row r="300" spans="1:29" customFormat="1" hidden="1" x14ac:dyDescent="0.25">
      <c r="A300" s="11">
        <v>300</v>
      </c>
      <c r="B300" s="20" t="s">
        <v>1230</v>
      </c>
      <c r="C300" s="3">
        <v>2.0814167111190001E+18</v>
      </c>
      <c r="D300" s="1">
        <v>43543</v>
      </c>
      <c r="E300" t="s">
        <v>810</v>
      </c>
      <c r="F300" s="8">
        <f>IF(OR(ISNUMBER(SEARCH("террит",Q300)), ISNUMBER(SEARCH("ФОМС",E300)), ISNUMBER(SEARCH("ФОМС",Q300)), (ISNUMBER(SEARCH("страх",E300)))),1,0)</f>
        <v>1</v>
      </c>
      <c r="G300" s="8">
        <f>IF(OR(ISNUMBER(SEARCH("проектиро",E300)), ISNUMBER(SEARCH("разработка",E300)),  ISNUMBER(SEARCH("приобрет",E300)),  ISNUMBER(SEARCH("установк",E300)), ISNUMBER(SEARCH("постав",E300)),  (ISNUMBER(SEARCH("создани",E300)))),1,0)</f>
        <v>0</v>
      </c>
      <c r="H300" s="8">
        <f>IF(OR(ISNUMBER(SEARCH("развит",E300)), ISNUMBER(SEARCH("модифика",E300)), ISNUMBER(SEARCH("интегра",E300)),  ISNUMBER(SEARCH("внедрен",E300)), ISNUMBER(SEARCH("расшир",E300)), ISNUMBER(SEARCH("адаптац",E300)),ISNUMBER(SEARCH("настрой",E300)), ISNUMBER(SEARCH("подключ",E300)),   (ISNUMBER(SEARCH("модерниз",E300)))),1,0)</f>
        <v>0</v>
      </c>
      <c r="I300" s="8">
        <f>IF(OR(ISNUMBER(SEARCH("сопрово",E300)), ISNUMBER(SEARCH("поддержк",E300)), ISNUMBER(SEARCH("эксплуат",E300)), ISNUMBER(SEARCH("обслужи",E300)), ISNUMBER(SEARCH("подготов",E300)), (ISNUMBER(SEARCH("обуче",E300)))),1,0)</f>
        <v>1</v>
      </c>
      <c r="J300" s="9">
        <f>SUM(G300:I300)</f>
        <v>1</v>
      </c>
      <c r="K300" t="s">
        <v>82</v>
      </c>
      <c r="L300" t="s">
        <v>76</v>
      </c>
      <c r="M300" s="30">
        <v>185350</v>
      </c>
      <c r="N300" s="28" t="s">
        <v>26</v>
      </c>
      <c r="O300">
        <v>185350</v>
      </c>
      <c r="P300" s="28" t="s">
        <v>27</v>
      </c>
      <c r="Q300" s="4" t="s">
        <v>807</v>
      </c>
      <c r="R300" t="s">
        <v>808</v>
      </c>
      <c r="S300" t="s">
        <v>805</v>
      </c>
      <c r="T300" t="s">
        <v>761</v>
      </c>
      <c r="U300" t="s">
        <v>653</v>
      </c>
      <c r="V300" t="s">
        <v>755</v>
      </c>
      <c r="W300" s="2">
        <v>1</v>
      </c>
      <c r="X300" s="33">
        <v>185350</v>
      </c>
      <c r="Y300" t="s">
        <v>34</v>
      </c>
      <c r="Z300" t="s">
        <v>512</v>
      </c>
      <c r="AA300" t="s">
        <v>36</v>
      </c>
      <c r="AB300" t="s">
        <v>37</v>
      </c>
      <c r="AC300" s="2">
        <v>8</v>
      </c>
    </row>
    <row r="301" spans="1:29" customFormat="1" hidden="1" x14ac:dyDescent="0.25">
      <c r="A301" s="11">
        <v>301</v>
      </c>
      <c r="B301" s="20" t="s">
        <v>1230</v>
      </c>
      <c r="C301" s="3">
        <v>2.0816014657180001E+18</v>
      </c>
      <c r="D301" s="1">
        <v>43185</v>
      </c>
      <c r="E301" t="s">
        <v>76</v>
      </c>
      <c r="F301" s="8">
        <f>IF(OR(ISNUMBER(SEARCH("террит",Q301)), ISNUMBER(SEARCH("ФОМС",E301)), ISNUMBER(SEARCH("ФОМС",Q301)), (ISNUMBER(SEARCH("страх",E301)))),1,0)</f>
        <v>0</v>
      </c>
      <c r="G301" s="8">
        <f>IF(OR(ISNUMBER(SEARCH("проектиро",E301)), ISNUMBER(SEARCH("разработка",E301)),  ISNUMBER(SEARCH("приобрет",E301)),  ISNUMBER(SEARCH("установк",E301)), ISNUMBER(SEARCH("постав",E301)),  (ISNUMBER(SEARCH("создани",E301)))),1,0)</f>
        <v>0</v>
      </c>
      <c r="H301" s="8">
        <f>IF(OR(ISNUMBER(SEARCH("развит",E301)), ISNUMBER(SEARCH("модифика",E301)), ISNUMBER(SEARCH("интегра",E301)),  ISNUMBER(SEARCH("внедрен",E301)), ISNUMBER(SEARCH("расшир",E301)), ISNUMBER(SEARCH("адаптац",E301)),ISNUMBER(SEARCH("настрой",E301)), ISNUMBER(SEARCH("подключ",E301)),   (ISNUMBER(SEARCH("модерниз",E301)))),1,0)</f>
        <v>0</v>
      </c>
      <c r="I301" s="8">
        <f>IF(OR(ISNUMBER(SEARCH("сопрово",E301)), ISNUMBER(SEARCH("поддержк",E301)), ISNUMBER(SEARCH("эксплуат",E301)), ISNUMBER(SEARCH("обслужи",E301)), ISNUMBER(SEARCH("подготов",E301)), (ISNUMBER(SEARCH("обуче",E301)))),1,0)</f>
        <v>1</v>
      </c>
      <c r="J301" s="9">
        <f>SUM(G301:I301)</f>
        <v>1</v>
      </c>
      <c r="K301" t="s">
        <v>82</v>
      </c>
      <c r="L301" t="s">
        <v>76</v>
      </c>
      <c r="M301" s="30">
        <v>16500</v>
      </c>
      <c r="N301" s="28" t="s">
        <v>130</v>
      </c>
      <c r="O301">
        <v>165000</v>
      </c>
      <c r="P301" s="28" t="s">
        <v>225</v>
      </c>
      <c r="Q301" s="4" t="s">
        <v>811</v>
      </c>
      <c r="R301" t="s">
        <v>812</v>
      </c>
      <c r="S301" t="s">
        <v>805</v>
      </c>
      <c r="T301" t="s">
        <v>761</v>
      </c>
      <c r="U301" t="s">
        <v>653</v>
      </c>
      <c r="V301" t="s">
        <v>755</v>
      </c>
      <c r="W301" s="2">
        <v>1</v>
      </c>
      <c r="X301" s="33">
        <v>165000</v>
      </c>
      <c r="Y301" t="s">
        <v>34</v>
      </c>
      <c r="Z301" t="s">
        <v>512</v>
      </c>
      <c r="AA301" t="s">
        <v>36</v>
      </c>
      <c r="AB301" t="s">
        <v>37</v>
      </c>
      <c r="AC301" s="2">
        <v>8</v>
      </c>
    </row>
    <row r="302" spans="1:29" customFormat="1" hidden="1" x14ac:dyDescent="0.25">
      <c r="A302" s="11">
        <v>302</v>
      </c>
      <c r="B302" s="20" t="s">
        <v>1230</v>
      </c>
      <c r="C302" s="3">
        <v>2.0816019824190001E+18</v>
      </c>
      <c r="D302" s="1">
        <v>43514</v>
      </c>
      <c r="E302" t="s">
        <v>757</v>
      </c>
      <c r="F302" s="8">
        <f>IF(OR(ISNUMBER(SEARCH("террит",Q302)), ISNUMBER(SEARCH("ФОМС",E302)), ISNUMBER(SEARCH("ФОМС",Q302)), (ISNUMBER(SEARCH("страх",E302)))),1,0)</f>
        <v>1</v>
      </c>
      <c r="G302" s="8">
        <f>IF(OR(ISNUMBER(SEARCH("проектиро",E302)), ISNUMBER(SEARCH("разработка",E302)),  ISNUMBER(SEARCH("приобрет",E302)),  ISNUMBER(SEARCH("установк",E302)), ISNUMBER(SEARCH("постав",E302)),  (ISNUMBER(SEARCH("создани",E302)))),1,0)</f>
        <v>0</v>
      </c>
      <c r="H302" s="8">
        <f>IF(OR(ISNUMBER(SEARCH("развит",E302)), ISNUMBER(SEARCH("модифика",E302)), ISNUMBER(SEARCH("интегра",E302)),  ISNUMBER(SEARCH("внедрен",E302)), ISNUMBER(SEARCH("расшир",E302)), ISNUMBER(SEARCH("адаптац",E302)),ISNUMBER(SEARCH("настрой",E302)), ISNUMBER(SEARCH("подключ",E302)),   (ISNUMBER(SEARCH("модерниз",E302)))),1,0)</f>
        <v>0</v>
      </c>
      <c r="I302" s="8">
        <f>IF(OR(ISNUMBER(SEARCH("сопрово",E302)), ISNUMBER(SEARCH("поддержк",E302)), ISNUMBER(SEARCH("эксплуат",E302)), ISNUMBER(SEARCH("обслужи",E302)), ISNUMBER(SEARCH("подготов",E302)), (ISNUMBER(SEARCH("обуче",E302)))),1,0)</f>
        <v>1</v>
      </c>
      <c r="J302" s="9">
        <f>SUM(G302:I302)</f>
        <v>1</v>
      </c>
      <c r="K302" t="s">
        <v>82</v>
      </c>
      <c r="L302" t="s">
        <v>76</v>
      </c>
      <c r="M302" s="30">
        <v>18535</v>
      </c>
      <c r="N302" s="28" t="s">
        <v>130</v>
      </c>
      <c r="O302">
        <v>185350</v>
      </c>
      <c r="P302" s="28" t="s">
        <v>813</v>
      </c>
      <c r="Q302" s="4" t="s">
        <v>814</v>
      </c>
      <c r="R302" t="s">
        <v>815</v>
      </c>
      <c r="S302" t="s">
        <v>805</v>
      </c>
      <c r="T302" t="s">
        <v>816</v>
      </c>
      <c r="U302" t="s">
        <v>653</v>
      </c>
      <c r="V302" t="s">
        <v>755</v>
      </c>
      <c r="W302" s="2">
        <v>1</v>
      </c>
      <c r="X302" s="33">
        <v>185350</v>
      </c>
      <c r="Y302" t="s">
        <v>34</v>
      </c>
      <c r="Z302" t="s">
        <v>512</v>
      </c>
      <c r="AA302" t="s">
        <v>36</v>
      </c>
      <c r="AB302" t="s">
        <v>37</v>
      </c>
      <c r="AC302" s="2">
        <v>8</v>
      </c>
    </row>
    <row r="303" spans="1:29" customFormat="1" hidden="1" x14ac:dyDescent="0.25">
      <c r="A303" s="11">
        <v>303</v>
      </c>
      <c r="B303" s="20" t="s">
        <v>1230</v>
      </c>
      <c r="C303" s="3">
        <v>2.0816025842179999E+18</v>
      </c>
      <c r="D303" s="1">
        <v>43339</v>
      </c>
      <c r="E303" t="s">
        <v>817</v>
      </c>
      <c r="F303" s="8">
        <f>IF(OR(ISNUMBER(SEARCH("террит",Q303)), ISNUMBER(SEARCH("ФОМС",E303)), ISNUMBER(SEARCH("ФОМС",Q303)), (ISNUMBER(SEARCH("страх",E303)))),1,0)</f>
        <v>1</v>
      </c>
      <c r="G303" s="8">
        <f>IF(OR(ISNUMBER(SEARCH("проектиро",E303)), ISNUMBER(SEARCH("разработка",E303)),  ISNUMBER(SEARCH("приобрет",E303)),  ISNUMBER(SEARCH("установк",E303)), ISNUMBER(SEARCH("постав",E303)),  (ISNUMBER(SEARCH("создани",E303)))),1,0)</f>
        <v>0</v>
      </c>
      <c r="H303" s="8">
        <f>IF(OR(ISNUMBER(SEARCH("развит",E303)), ISNUMBER(SEARCH("модифика",E303)), ISNUMBER(SEARCH("интегра",E303)),  ISNUMBER(SEARCH("внедрен",E303)), ISNUMBER(SEARCH("расшир",E303)), ISNUMBER(SEARCH("адаптац",E303)),ISNUMBER(SEARCH("настрой",E303)), ISNUMBER(SEARCH("подключ",E303)),   (ISNUMBER(SEARCH("модерниз",E303)))),1,0)</f>
        <v>1</v>
      </c>
      <c r="I303" s="8">
        <f>IF(OR(ISNUMBER(SEARCH("сопрово",E303)), ISNUMBER(SEARCH("поддержк",E303)), ISNUMBER(SEARCH("эксплуат",E303)), ISNUMBER(SEARCH("обслужи",E303)), ISNUMBER(SEARCH("подготов",E303)), (ISNUMBER(SEARCH("обуче",E303)))),1,0)</f>
        <v>1</v>
      </c>
      <c r="J303" s="9">
        <f>SUM(G303:I303)</f>
        <v>2</v>
      </c>
      <c r="K303" t="s">
        <v>45</v>
      </c>
      <c r="L303" t="s">
        <v>46</v>
      </c>
      <c r="M303" s="30">
        <v>12000000</v>
      </c>
      <c r="N303" s="28" t="s">
        <v>26</v>
      </c>
      <c r="O303">
        <v>12000000</v>
      </c>
      <c r="P303" s="28" t="s">
        <v>184</v>
      </c>
      <c r="Q303" s="4" t="s">
        <v>818</v>
      </c>
      <c r="R303" t="s">
        <v>819</v>
      </c>
      <c r="S303" t="s">
        <v>805</v>
      </c>
      <c r="T303" t="s">
        <v>761</v>
      </c>
      <c r="U303" t="s">
        <v>653</v>
      </c>
      <c r="V303" t="s">
        <v>755</v>
      </c>
      <c r="W303" s="2">
        <v>1</v>
      </c>
      <c r="X303" s="33">
        <v>12000000</v>
      </c>
      <c r="Y303" t="s">
        <v>34</v>
      </c>
      <c r="Z303" t="s">
        <v>512</v>
      </c>
      <c r="AA303" t="s">
        <v>36</v>
      </c>
      <c r="AB303" t="s">
        <v>37</v>
      </c>
      <c r="AC303" s="2">
        <v>8</v>
      </c>
    </row>
    <row r="304" spans="1:29" customFormat="1" hidden="1" x14ac:dyDescent="0.25">
      <c r="A304" s="11">
        <v>304</v>
      </c>
      <c r="B304" s="20" t="s">
        <v>1230</v>
      </c>
      <c r="C304" s="3">
        <v>2.0816025842190001E+18</v>
      </c>
      <c r="D304" s="1">
        <v>43675</v>
      </c>
      <c r="E304" t="s">
        <v>820</v>
      </c>
      <c r="F304" s="8">
        <f>IF(OR(ISNUMBER(SEARCH("террит",Q304)), ISNUMBER(SEARCH("ФОМС",E304)), ISNUMBER(SEARCH("ФОМС",Q304)), (ISNUMBER(SEARCH("страх",E304)))),1,0)</f>
        <v>1</v>
      </c>
      <c r="G304" s="8">
        <f>IF(OR(ISNUMBER(SEARCH("проектиро",E304)), ISNUMBER(SEARCH("разработка",E304)),  ISNUMBER(SEARCH("приобрет",E304)),  ISNUMBER(SEARCH("установк",E304)), ISNUMBER(SEARCH("постав",E304)),  (ISNUMBER(SEARCH("создани",E304)))),1,0)</f>
        <v>0</v>
      </c>
      <c r="H304" s="8">
        <f>IF(OR(ISNUMBER(SEARCH("развит",E304)), ISNUMBER(SEARCH("модифика",E304)), ISNUMBER(SEARCH("интегра",E304)),  ISNUMBER(SEARCH("внедрен",E304)), ISNUMBER(SEARCH("расшир",E304)), ISNUMBER(SEARCH("адаптац",E304)),ISNUMBER(SEARCH("настрой",E304)), ISNUMBER(SEARCH("подключ",E304)),   (ISNUMBER(SEARCH("модерниз",E304)))),1,0)</f>
        <v>1</v>
      </c>
      <c r="I304" s="8">
        <f>IF(OR(ISNUMBER(SEARCH("сопрово",E304)), ISNUMBER(SEARCH("поддержк",E304)), ISNUMBER(SEARCH("эксплуат",E304)), ISNUMBER(SEARCH("обслужи",E304)), ISNUMBER(SEARCH("подготов",E304)), (ISNUMBER(SEARCH("обуче",E304)))),1,0)</f>
        <v>1</v>
      </c>
      <c r="J304" s="9">
        <f>SUM(G304:I304)</f>
        <v>2</v>
      </c>
      <c r="K304" t="s">
        <v>45</v>
      </c>
      <c r="L304" t="s">
        <v>46</v>
      </c>
      <c r="M304" s="30">
        <v>12000000</v>
      </c>
      <c r="N304" s="28" t="s">
        <v>26</v>
      </c>
      <c r="O304">
        <v>12000000</v>
      </c>
      <c r="P304" s="28" t="s">
        <v>27</v>
      </c>
      <c r="Q304" s="4" t="s">
        <v>818</v>
      </c>
      <c r="R304" t="s">
        <v>819</v>
      </c>
      <c r="S304" t="s">
        <v>805</v>
      </c>
      <c r="T304" t="s">
        <v>761</v>
      </c>
      <c r="U304" t="s">
        <v>653</v>
      </c>
      <c r="V304" t="s">
        <v>755</v>
      </c>
      <c r="W304" s="2">
        <v>1</v>
      </c>
      <c r="X304" s="33">
        <v>12000000</v>
      </c>
      <c r="Y304" t="s">
        <v>34</v>
      </c>
      <c r="Z304" t="s">
        <v>512</v>
      </c>
      <c r="AA304" t="s">
        <v>36</v>
      </c>
      <c r="AB304" t="s">
        <v>37</v>
      </c>
      <c r="AC304" s="2">
        <v>8</v>
      </c>
    </row>
    <row r="305" spans="1:29" customFormat="1" hidden="1" x14ac:dyDescent="0.25">
      <c r="A305" s="11">
        <v>305</v>
      </c>
      <c r="B305" s="20" t="s">
        <v>1230</v>
      </c>
      <c r="C305" s="3">
        <v>2.0816029036169999E+18</v>
      </c>
      <c r="D305" s="1">
        <v>42899</v>
      </c>
      <c r="E305" t="s">
        <v>821</v>
      </c>
      <c r="F305" s="8">
        <f>IF(OR(ISNUMBER(SEARCH("террит",Q305)), ISNUMBER(SEARCH("ФОМС",E305)), ISNUMBER(SEARCH("ФОМС",Q305)), (ISNUMBER(SEARCH("страх",E305)))),1,0)</f>
        <v>1</v>
      </c>
      <c r="G305" s="8">
        <f>IF(OR(ISNUMBER(SEARCH("проектиро",E305)), ISNUMBER(SEARCH("разработка",E305)),  ISNUMBER(SEARCH("приобрет",E305)),  ISNUMBER(SEARCH("установк",E305)), ISNUMBER(SEARCH("постав",E305)),  (ISNUMBER(SEARCH("создани",E305)))),1,0)</f>
        <v>0</v>
      </c>
      <c r="H305" s="8">
        <f>IF(OR(ISNUMBER(SEARCH("развит",E305)), ISNUMBER(SEARCH("модифика",E305)), ISNUMBER(SEARCH("интегра",E305)),  ISNUMBER(SEARCH("внедрен",E305)), ISNUMBER(SEARCH("расшир",E305)), ISNUMBER(SEARCH("адаптац",E305)),ISNUMBER(SEARCH("настрой",E305)), ISNUMBER(SEARCH("подключ",E305)),   (ISNUMBER(SEARCH("модерниз",E305)))),1,0)</f>
        <v>0</v>
      </c>
      <c r="I305" s="8">
        <f>IF(OR(ISNUMBER(SEARCH("сопрово",E305)), ISNUMBER(SEARCH("поддержк",E305)), ISNUMBER(SEARCH("эксплуат",E305)), ISNUMBER(SEARCH("обслужи",E305)), ISNUMBER(SEARCH("подготов",E305)), (ISNUMBER(SEARCH("обуче",E305)))),1,0)</f>
        <v>1</v>
      </c>
      <c r="J305" s="9">
        <f>SUM(G305:I305)</f>
        <v>1</v>
      </c>
      <c r="K305" t="s">
        <v>142</v>
      </c>
      <c r="L305" t="s">
        <v>143</v>
      </c>
      <c r="M305" s="30">
        <v>18575</v>
      </c>
      <c r="N305" s="28" t="s">
        <v>130</v>
      </c>
      <c r="O305">
        <v>148600</v>
      </c>
      <c r="P305" s="28" t="s">
        <v>310</v>
      </c>
      <c r="Q305" s="4" t="s">
        <v>822</v>
      </c>
      <c r="R305" t="s">
        <v>823</v>
      </c>
      <c r="S305" t="s">
        <v>805</v>
      </c>
      <c r="T305" t="s">
        <v>761</v>
      </c>
      <c r="U305" t="s">
        <v>653</v>
      </c>
      <c r="V305" t="s">
        <v>755</v>
      </c>
      <c r="W305" s="2">
        <v>1</v>
      </c>
      <c r="X305" s="33">
        <v>148600</v>
      </c>
      <c r="Y305" t="s">
        <v>34</v>
      </c>
      <c r="Z305" t="s">
        <v>512</v>
      </c>
      <c r="AA305" t="s">
        <v>36</v>
      </c>
      <c r="AB305" t="s">
        <v>37</v>
      </c>
      <c r="AC305" s="2">
        <v>8</v>
      </c>
    </row>
    <row r="306" spans="1:29" customFormat="1" hidden="1" x14ac:dyDescent="0.25">
      <c r="A306" s="11">
        <v>306</v>
      </c>
      <c r="B306" s="20" t="s">
        <v>1230</v>
      </c>
      <c r="C306" s="3">
        <v>2.2901030477180001E+18</v>
      </c>
      <c r="D306" s="1">
        <v>43451</v>
      </c>
      <c r="E306" t="s">
        <v>824</v>
      </c>
      <c r="F306" s="8">
        <f>IF(OR(ISNUMBER(SEARCH("террит",Q306)), ISNUMBER(SEARCH("ФОМС",E306)), ISNUMBER(SEARCH("ФОМС",Q306)), (ISNUMBER(SEARCH("страх",E306)))),1,0)</f>
        <v>1</v>
      </c>
      <c r="G306" s="8">
        <f>IF(OR(ISNUMBER(SEARCH("проектиро",E306)), ISNUMBER(SEARCH("разработка",E306)),  ISNUMBER(SEARCH("приобрет",E306)),  ISNUMBER(SEARCH("установк",E306)), ISNUMBER(SEARCH("постав",E306)),  (ISNUMBER(SEARCH("создани",E306)))),1,0)</f>
        <v>0</v>
      </c>
      <c r="H306" s="8">
        <f>IF(OR(ISNUMBER(SEARCH("развит",E306)), ISNUMBER(SEARCH("модифика",E306)), ISNUMBER(SEARCH("интегра",E306)),  ISNUMBER(SEARCH("внедрен",E306)), ISNUMBER(SEARCH("расшир",E306)), ISNUMBER(SEARCH("адаптац",E306)),ISNUMBER(SEARCH("настрой",E306)), ISNUMBER(SEARCH("подключ",E306)),   (ISNUMBER(SEARCH("модерниз",E306)))),1,0)</f>
        <v>1</v>
      </c>
      <c r="I306" s="8">
        <f>IF(OR(ISNUMBER(SEARCH("сопрово",E306)), ISNUMBER(SEARCH("поддержк",E306)), ISNUMBER(SEARCH("эксплуат",E306)), ISNUMBER(SEARCH("обслужи",E306)), ISNUMBER(SEARCH("подготов",E306)), (ISNUMBER(SEARCH("обуче",E306)))),1,0)</f>
        <v>1</v>
      </c>
      <c r="J306" s="9">
        <f>SUM(G306:I306)</f>
        <v>2</v>
      </c>
      <c r="K306" t="s">
        <v>142</v>
      </c>
      <c r="L306" t="s">
        <v>143</v>
      </c>
      <c r="M306" s="30">
        <v>930000</v>
      </c>
      <c r="N306" s="28" t="s">
        <v>26</v>
      </c>
      <c r="O306">
        <v>930000</v>
      </c>
      <c r="P306" s="28" t="s">
        <v>27</v>
      </c>
      <c r="Q306" s="4" t="s">
        <v>825</v>
      </c>
      <c r="R306" t="s">
        <v>826</v>
      </c>
      <c r="S306" t="s">
        <v>651</v>
      </c>
      <c r="T306" t="s">
        <v>652</v>
      </c>
      <c r="U306" t="s">
        <v>653</v>
      </c>
      <c r="V306" t="s">
        <v>755</v>
      </c>
      <c r="W306" s="2">
        <v>1</v>
      </c>
      <c r="X306" s="33">
        <v>930000</v>
      </c>
      <c r="Y306" t="s">
        <v>34</v>
      </c>
      <c r="Z306" t="s">
        <v>256</v>
      </c>
      <c r="AA306" t="s">
        <v>36</v>
      </c>
      <c r="AB306" t="s">
        <v>37</v>
      </c>
      <c r="AC306" s="2">
        <v>29</v>
      </c>
    </row>
    <row r="307" spans="1:29" customFormat="1" hidden="1" x14ac:dyDescent="0.25">
      <c r="A307" s="11">
        <v>307</v>
      </c>
      <c r="B307" s="20" t="s">
        <v>1230</v>
      </c>
      <c r="C307" s="3">
        <v>2.2901034584150001E+18</v>
      </c>
      <c r="D307" s="1">
        <v>42184</v>
      </c>
      <c r="E307" t="s">
        <v>827</v>
      </c>
      <c r="F307" s="8">
        <f>IF(OR(ISNUMBER(SEARCH("террит",Q307)), ISNUMBER(SEARCH("ФОМС",E307)), ISNUMBER(SEARCH("ФОМС",Q307)), (ISNUMBER(SEARCH("страх",E307)))),1,0)</f>
        <v>1</v>
      </c>
      <c r="G307" s="8">
        <f>IF(OR(ISNUMBER(SEARCH("проектиро",E307)), ISNUMBER(SEARCH("разработка",E307)),  ISNUMBER(SEARCH("приобрет",E307)),  ISNUMBER(SEARCH("установк",E307)), ISNUMBER(SEARCH("постав",E307)),  (ISNUMBER(SEARCH("создани",E307)))),1,0)</f>
        <v>0</v>
      </c>
      <c r="H307" s="8">
        <f>IF(OR(ISNUMBER(SEARCH("развит",E307)), ISNUMBER(SEARCH("модифика",E307)), ISNUMBER(SEARCH("интегра",E307)),  ISNUMBER(SEARCH("внедрен",E307)), ISNUMBER(SEARCH("расшир",E307)), ISNUMBER(SEARCH("адаптац",E307)),ISNUMBER(SEARCH("настрой",E307)), ISNUMBER(SEARCH("подключ",E307)),   (ISNUMBER(SEARCH("модерниз",E307)))),1,0)</f>
        <v>1</v>
      </c>
      <c r="I307" s="8">
        <f>IF(OR(ISNUMBER(SEARCH("сопрово",E307)), ISNUMBER(SEARCH("поддержк",E307)), ISNUMBER(SEARCH("эксплуат",E307)), ISNUMBER(SEARCH("обслужи",E307)), ISNUMBER(SEARCH("подготов",E307)), (ISNUMBER(SEARCH("обуче",E307)))),1,0)</f>
        <v>1</v>
      </c>
      <c r="J307" s="9">
        <f>SUM(G307:I307)</f>
        <v>2</v>
      </c>
      <c r="K307" t="s">
        <v>492</v>
      </c>
      <c r="L307" t="s">
        <v>720</v>
      </c>
      <c r="M307" s="30">
        <v>1335339.75</v>
      </c>
      <c r="N307" s="28" t="s">
        <v>264</v>
      </c>
      <c r="O307">
        <v>1335339.75</v>
      </c>
      <c r="P307" s="28" t="s">
        <v>184</v>
      </c>
      <c r="Q307" s="4" t="s">
        <v>828</v>
      </c>
      <c r="R307" t="s">
        <v>829</v>
      </c>
      <c r="S307" t="s">
        <v>651</v>
      </c>
      <c r="T307" t="s">
        <v>652</v>
      </c>
      <c r="U307" t="s">
        <v>653</v>
      </c>
      <c r="V307" t="s">
        <v>755</v>
      </c>
      <c r="W307" s="2">
        <v>1</v>
      </c>
      <c r="X307" s="33">
        <v>1335339.75</v>
      </c>
      <c r="Y307" t="s">
        <v>34</v>
      </c>
      <c r="Z307" t="s">
        <v>256</v>
      </c>
      <c r="AA307" t="s">
        <v>36</v>
      </c>
      <c r="AB307" t="s">
        <v>37</v>
      </c>
      <c r="AC307" s="2">
        <v>29</v>
      </c>
    </row>
    <row r="308" spans="1:29" customFormat="1" hidden="1" x14ac:dyDescent="0.25">
      <c r="A308" s="11">
        <v>308</v>
      </c>
      <c r="B308" s="20" t="s">
        <v>1230</v>
      </c>
      <c r="C308" s="3">
        <v>2.290103458416E+18</v>
      </c>
      <c r="D308" s="1">
        <v>42677</v>
      </c>
      <c r="E308" t="s">
        <v>830</v>
      </c>
      <c r="F308" s="8">
        <f>IF(OR(ISNUMBER(SEARCH("террит",Q308)), ISNUMBER(SEARCH("ФОМС",E308)), ISNUMBER(SEARCH("ФОМС",Q308)), (ISNUMBER(SEARCH("страх",E308)))),1,0)</f>
        <v>1</v>
      </c>
      <c r="G308" s="8">
        <f>IF(OR(ISNUMBER(SEARCH("проектиро",E308)), ISNUMBER(SEARCH("разработка",E308)),  ISNUMBER(SEARCH("приобрет",E308)),  ISNUMBER(SEARCH("установк",E308)), ISNUMBER(SEARCH("постав",E308)),  (ISNUMBER(SEARCH("создани",E308)))),1,0)</f>
        <v>0</v>
      </c>
      <c r="H308" s="8">
        <f>IF(OR(ISNUMBER(SEARCH("развит",E308)), ISNUMBER(SEARCH("модифика",E308)), ISNUMBER(SEARCH("интегра",E308)),  ISNUMBER(SEARCH("внедрен",E308)), ISNUMBER(SEARCH("расшир",E308)), ISNUMBER(SEARCH("адаптац",E308)),ISNUMBER(SEARCH("настрой",E308)), ISNUMBER(SEARCH("подключ",E308)),   (ISNUMBER(SEARCH("модерниз",E308)))),1,0)</f>
        <v>0</v>
      </c>
      <c r="I308" s="8">
        <f>IF(OR(ISNUMBER(SEARCH("сопрово",E308)), ISNUMBER(SEARCH("поддержк",E308)), ISNUMBER(SEARCH("эксплуат",E308)), ISNUMBER(SEARCH("обслужи",E308)), ISNUMBER(SEARCH("подготов",E308)), (ISNUMBER(SEARCH("обуче",E308)))),1,0)</f>
        <v>1</v>
      </c>
      <c r="J308" s="9">
        <f>SUM(G308:I308)</f>
        <v>1</v>
      </c>
      <c r="K308" t="s">
        <v>831</v>
      </c>
      <c r="L308" t="s">
        <v>832</v>
      </c>
      <c r="M308" s="30">
        <v>614100</v>
      </c>
      <c r="N308" s="28" t="s">
        <v>264</v>
      </c>
      <c r="O308">
        <v>614100</v>
      </c>
      <c r="P308" s="28" t="s">
        <v>184</v>
      </c>
      <c r="Q308" s="4" t="s">
        <v>828</v>
      </c>
      <c r="R308" t="s">
        <v>829</v>
      </c>
      <c r="S308" t="s">
        <v>651</v>
      </c>
      <c r="T308" t="s">
        <v>652</v>
      </c>
      <c r="U308" t="s">
        <v>653</v>
      </c>
      <c r="V308" t="s">
        <v>755</v>
      </c>
      <c r="W308" s="2">
        <v>1</v>
      </c>
      <c r="X308" s="33">
        <v>614100</v>
      </c>
      <c r="Y308" t="s">
        <v>34</v>
      </c>
      <c r="Z308" t="s">
        <v>256</v>
      </c>
      <c r="AA308" t="s">
        <v>36</v>
      </c>
      <c r="AB308" t="s">
        <v>37</v>
      </c>
      <c r="AC308" s="2">
        <v>29</v>
      </c>
    </row>
    <row r="309" spans="1:29" customFormat="1" hidden="1" x14ac:dyDescent="0.25">
      <c r="A309" s="11">
        <v>309</v>
      </c>
      <c r="B309" s="20" t="s">
        <v>1230</v>
      </c>
      <c r="C309" s="3">
        <v>2.2901034584169999E+18</v>
      </c>
      <c r="D309" s="1">
        <v>43070</v>
      </c>
      <c r="E309" t="s">
        <v>833</v>
      </c>
      <c r="F309" s="8">
        <f>IF(OR(ISNUMBER(SEARCH("террит",Q309)), ISNUMBER(SEARCH("ФОМС",E309)), ISNUMBER(SEARCH("ФОМС",Q309)), (ISNUMBER(SEARCH("страх",E309)))),1,0)</f>
        <v>1</v>
      </c>
      <c r="G309" s="8">
        <f>IF(OR(ISNUMBER(SEARCH("проектиро",E309)), ISNUMBER(SEARCH("разработка",E309)),  ISNUMBER(SEARCH("приобрет",E309)),  ISNUMBER(SEARCH("установк",E309)), ISNUMBER(SEARCH("постав",E309)),  (ISNUMBER(SEARCH("создани",E309)))),1,0)</f>
        <v>0</v>
      </c>
      <c r="H309" s="8">
        <f>IF(OR(ISNUMBER(SEARCH("развит",E309)), ISNUMBER(SEARCH("модифика",E309)), ISNUMBER(SEARCH("интегра",E309)),  ISNUMBER(SEARCH("внедрен",E309)), ISNUMBER(SEARCH("расшир",E309)), ISNUMBER(SEARCH("адаптац",E309)),ISNUMBER(SEARCH("настрой",E309)), ISNUMBER(SEARCH("подключ",E309)),   (ISNUMBER(SEARCH("модерниз",E309)))),1,0)</f>
        <v>0</v>
      </c>
      <c r="I309" s="8">
        <f>IF(OR(ISNUMBER(SEARCH("сопрово",E309)), ISNUMBER(SEARCH("поддержк",E309)), ISNUMBER(SEARCH("эксплуат",E309)), ISNUMBER(SEARCH("обслужи",E309)), ISNUMBER(SEARCH("подготов",E309)), (ISNUMBER(SEARCH("обуче",E309)))),1,0)</f>
        <v>1</v>
      </c>
      <c r="J309" s="9">
        <f>SUM(G309:I309)</f>
        <v>1</v>
      </c>
      <c r="K309" t="s">
        <v>831</v>
      </c>
      <c r="L309" t="s">
        <v>832</v>
      </c>
      <c r="M309" s="30">
        <v>674400</v>
      </c>
      <c r="N309" s="28" t="s">
        <v>26</v>
      </c>
      <c r="O309">
        <v>674400</v>
      </c>
      <c r="P309" s="28" t="s">
        <v>184</v>
      </c>
      <c r="Q309" s="4" t="s">
        <v>828</v>
      </c>
      <c r="R309" t="s">
        <v>829</v>
      </c>
      <c r="S309" t="s">
        <v>651</v>
      </c>
      <c r="T309" t="s">
        <v>761</v>
      </c>
      <c r="U309" t="s">
        <v>653</v>
      </c>
      <c r="V309" t="s">
        <v>755</v>
      </c>
      <c r="W309" s="2">
        <v>1</v>
      </c>
      <c r="X309" s="33">
        <v>674400</v>
      </c>
      <c r="Y309" t="s">
        <v>34</v>
      </c>
      <c r="Z309" t="s">
        <v>256</v>
      </c>
      <c r="AA309" t="s">
        <v>36</v>
      </c>
      <c r="AB309" t="s">
        <v>37</v>
      </c>
      <c r="AC309" s="2">
        <v>29</v>
      </c>
    </row>
    <row r="310" spans="1:29" customFormat="1" hidden="1" x14ac:dyDescent="0.25">
      <c r="A310" s="11">
        <v>310</v>
      </c>
      <c r="B310" s="20" t="s">
        <v>1230</v>
      </c>
      <c r="C310" s="3">
        <v>2.2901034584169999E+18</v>
      </c>
      <c r="D310" s="1">
        <v>42942</v>
      </c>
      <c r="E310" t="s">
        <v>834</v>
      </c>
      <c r="F310" s="8">
        <f>IF(OR(ISNUMBER(SEARCH("террит",Q310)), ISNUMBER(SEARCH("ФОМС",E310)), ISNUMBER(SEARCH("ФОМС",Q310)), (ISNUMBER(SEARCH("страх",E310)))),1,0)</f>
        <v>0</v>
      </c>
      <c r="G310" s="8">
        <f>IF(OR(ISNUMBER(SEARCH("проектиро",E310)), ISNUMBER(SEARCH("разработка",E310)),  ISNUMBER(SEARCH("приобрет",E310)),  ISNUMBER(SEARCH("установк",E310)), ISNUMBER(SEARCH("постав",E310)),  (ISNUMBER(SEARCH("создани",E310)))),1,0)</f>
        <v>0</v>
      </c>
      <c r="H310" s="8">
        <f>IF(OR(ISNUMBER(SEARCH("развит",E310)), ISNUMBER(SEARCH("модифика",E310)), ISNUMBER(SEARCH("интегра",E310)),  ISNUMBER(SEARCH("внедрен",E310)), ISNUMBER(SEARCH("расшир",E310)), ISNUMBER(SEARCH("адаптац",E310)),ISNUMBER(SEARCH("настрой",E310)), ISNUMBER(SEARCH("подключ",E310)),   (ISNUMBER(SEARCH("модерниз",E310)))),1,0)</f>
        <v>1</v>
      </c>
      <c r="I310" s="8">
        <f>IF(OR(ISNUMBER(SEARCH("сопрово",E310)), ISNUMBER(SEARCH("поддержк",E310)), ISNUMBER(SEARCH("эксплуат",E310)), ISNUMBER(SEARCH("обслужи",E310)), ISNUMBER(SEARCH("подготов",E310)), (ISNUMBER(SEARCH("обуче",E310)))),1,0)</f>
        <v>1</v>
      </c>
      <c r="J310" s="9">
        <f>SUM(G310:I310)</f>
        <v>2</v>
      </c>
      <c r="K310" t="s">
        <v>45</v>
      </c>
      <c r="L310" t="s">
        <v>46</v>
      </c>
      <c r="M310" s="30">
        <v>137190</v>
      </c>
      <c r="N310" s="28" t="s">
        <v>264</v>
      </c>
      <c r="O310">
        <v>137190</v>
      </c>
      <c r="P310" s="28" t="s">
        <v>184</v>
      </c>
      <c r="Q310" s="4" t="s">
        <v>828</v>
      </c>
      <c r="R310" t="s">
        <v>829</v>
      </c>
      <c r="S310" t="s">
        <v>651</v>
      </c>
      <c r="T310" t="s">
        <v>761</v>
      </c>
      <c r="U310" t="s">
        <v>653</v>
      </c>
      <c r="V310" t="s">
        <v>755</v>
      </c>
      <c r="W310" s="2">
        <v>1</v>
      </c>
      <c r="X310" s="33">
        <v>137190</v>
      </c>
      <c r="Y310" t="s">
        <v>34</v>
      </c>
      <c r="Z310" t="s">
        <v>256</v>
      </c>
      <c r="AA310" t="s">
        <v>36</v>
      </c>
      <c r="AB310" t="s">
        <v>37</v>
      </c>
      <c r="AC310" s="2">
        <v>29</v>
      </c>
    </row>
    <row r="311" spans="1:29" customFormat="1" hidden="1" x14ac:dyDescent="0.25">
      <c r="A311" s="11">
        <v>311</v>
      </c>
      <c r="B311" s="20" t="s">
        <v>1230</v>
      </c>
      <c r="C311" s="3">
        <v>2.2901034584179999E+18</v>
      </c>
      <c r="D311" s="1">
        <v>43410</v>
      </c>
      <c r="E311" t="s">
        <v>835</v>
      </c>
      <c r="F311" s="8">
        <f>IF(OR(ISNUMBER(SEARCH("террит",Q311)), ISNUMBER(SEARCH("ФОМС",E311)), ISNUMBER(SEARCH("ФОМС",Q311)), (ISNUMBER(SEARCH("страх",E311)))),1,0)</f>
        <v>1</v>
      </c>
      <c r="G311" s="8">
        <f>IF(OR(ISNUMBER(SEARCH("проектиро",E311)), ISNUMBER(SEARCH("разработка",E311)),  ISNUMBER(SEARCH("приобрет",E311)),  ISNUMBER(SEARCH("установк",E311)), ISNUMBER(SEARCH("постав",E311)),  (ISNUMBER(SEARCH("создани",E311)))),1,0)</f>
        <v>0</v>
      </c>
      <c r="H311" s="8">
        <f>IF(OR(ISNUMBER(SEARCH("развит",E311)), ISNUMBER(SEARCH("модифика",E311)), ISNUMBER(SEARCH("интегра",E311)),  ISNUMBER(SEARCH("внедрен",E311)), ISNUMBER(SEARCH("расшир",E311)), ISNUMBER(SEARCH("адаптац",E311)),ISNUMBER(SEARCH("настрой",E311)), ISNUMBER(SEARCH("подключ",E311)),   (ISNUMBER(SEARCH("модерниз",E311)))),1,0)</f>
        <v>0</v>
      </c>
      <c r="I311" s="8">
        <f>IF(OR(ISNUMBER(SEARCH("сопрово",E311)), ISNUMBER(SEARCH("поддержк",E311)), ISNUMBER(SEARCH("эксплуат",E311)), ISNUMBER(SEARCH("обслужи",E311)), ISNUMBER(SEARCH("подготов",E311)), (ISNUMBER(SEARCH("обуче",E311)))),1,0)</f>
        <v>1</v>
      </c>
      <c r="J311" s="9">
        <f>SUM(G311:I311)</f>
        <v>1</v>
      </c>
      <c r="K311" t="s">
        <v>831</v>
      </c>
      <c r="L311" t="s">
        <v>832</v>
      </c>
      <c r="M311" s="30">
        <v>832560</v>
      </c>
      <c r="N311" s="28" t="s">
        <v>26</v>
      </c>
      <c r="O311">
        <v>832560</v>
      </c>
      <c r="P311" s="28" t="s">
        <v>27</v>
      </c>
      <c r="Q311" s="4" t="s">
        <v>828</v>
      </c>
      <c r="R311" t="s">
        <v>829</v>
      </c>
      <c r="S311" t="s">
        <v>651</v>
      </c>
      <c r="T311" t="s">
        <v>652</v>
      </c>
      <c r="U311" t="s">
        <v>653</v>
      </c>
      <c r="V311" t="s">
        <v>755</v>
      </c>
      <c r="W311" s="2">
        <v>1</v>
      </c>
      <c r="X311" s="33">
        <v>832560</v>
      </c>
      <c r="Y311" t="s">
        <v>34</v>
      </c>
      <c r="Z311" t="s">
        <v>256</v>
      </c>
      <c r="AA311" t="s">
        <v>36</v>
      </c>
      <c r="AB311" t="s">
        <v>37</v>
      </c>
      <c r="AC311" s="2">
        <v>29</v>
      </c>
    </row>
    <row r="312" spans="1:29" customFormat="1" hidden="1" x14ac:dyDescent="0.25">
      <c r="A312" s="11">
        <v>312</v>
      </c>
      <c r="B312" s="20" t="s">
        <v>1230</v>
      </c>
      <c r="C312" s="3">
        <v>2.2901070335150001E+18</v>
      </c>
      <c r="D312" s="1">
        <v>42082</v>
      </c>
      <c r="E312" t="s">
        <v>836</v>
      </c>
      <c r="F312" s="8">
        <f>IF(OR(ISNUMBER(SEARCH("террит",Q312)), ISNUMBER(SEARCH("ФОМС",E312)), ISNUMBER(SEARCH("ФОМС",Q312)), (ISNUMBER(SEARCH("страх",E312)))),1,0)</f>
        <v>1</v>
      </c>
      <c r="G312" s="8">
        <f>IF(OR(ISNUMBER(SEARCH("проектиро",E312)), ISNUMBER(SEARCH("разработка",E312)),  ISNUMBER(SEARCH("приобрет",E312)),  ISNUMBER(SEARCH("установк",E312)), ISNUMBER(SEARCH("постав",E312)),  (ISNUMBER(SEARCH("создани",E312)))),1,0)</f>
        <v>0</v>
      </c>
      <c r="H312" s="8">
        <f>IF(OR(ISNUMBER(SEARCH("развит",E312)), ISNUMBER(SEARCH("модифика",E312)), ISNUMBER(SEARCH("интегра",E312)),  ISNUMBER(SEARCH("внедрен",E312)), ISNUMBER(SEARCH("расшир",E312)), ISNUMBER(SEARCH("адаптац",E312)),ISNUMBER(SEARCH("настрой",E312)), ISNUMBER(SEARCH("подключ",E312)),   (ISNUMBER(SEARCH("модерниз",E312)))),1,0)</f>
        <v>0</v>
      </c>
      <c r="I312" s="8">
        <f>IF(OR(ISNUMBER(SEARCH("сопрово",E312)), ISNUMBER(SEARCH("поддержк",E312)), ISNUMBER(SEARCH("эксплуат",E312)), ISNUMBER(SEARCH("обслужи",E312)), ISNUMBER(SEARCH("подготов",E312)), (ISNUMBER(SEARCH("обуче",E312)))),1,0)</f>
        <v>1</v>
      </c>
      <c r="J312" s="9">
        <f>SUM(G312:I312)</f>
        <v>1</v>
      </c>
      <c r="K312" s="20" t="s">
        <v>456</v>
      </c>
      <c r="L312" t="s">
        <v>457</v>
      </c>
      <c r="M312" s="30">
        <v>32900</v>
      </c>
      <c r="N312" s="28" t="s">
        <v>266</v>
      </c>
      <c r="O312">
        <v>296100</v>
      </c>
      <c r="P312" s="28" t="s">
        <v>335</v>
      </c>
      <c r="Q312" s="4" t="s">
        <v>837</v>
      </c>
      <c r="R312" t="s">
        <v>838</v>
      </c>
      <c r="S312" t="s">
        <v>651</v>
      </c>
      <c r="T312" t="s">
        <v>652</v>
      </c>
      <c r="U312" t="s">
        <v>653</v>
      </c>
      <c r="V312" t="s">
        <v>654</v>
      </c>
      <c r="W312" s="2">
        <v>1</v>
      </c>
      <c r="X312" s="33">
        <v>296100</v>
      </c>
      <c r="Y312" t="s">
        <v>34</v>
      </c>
      <c r="Z312" t="s">
        <v>256</v>
      </c>
      <c r="AA312" t="s">
        <v>36</v>
      </c>
      <c r="AB312" t="s">
        <v>37</v>
      </c>
      <c r="AC312" s="2">
        <v>29</v>
      </c>
    </row>
    <row r="313" spans="1:29" customFormat="1" hidden="1" x14ac:dyDescent="0.25">
      <c r="A313" s="11">
        <v>313</v>
      </c>
      <c r="B313" s="20" t="s">
        <v>1230</v>
      </c>
      <c r="C313" s="3">
        <v>2.2901070335150001E+18</v>
      </c>
      <c r="D313" s="1">
        <v>42307</v>
      </c>
      <c r="E313" t="s">
        <v>839</v>
      </c>
      <c r="F313" s="8">
        <f>IF(OR(ISNUMBER(SEARCH("террит",Q313)), ISNUMBER(SEARCH("ФОМС",E313)), ISNUMBER(SEARCH("ФОМС",Q313)), (ISNUMBER(SEARCH("страх",E313)))),1,0)</f>
        <v>1</v>
      </c>
      <c r="G313" s="8">
        <f>IF(OR(ISNUMBER(SEARCH("проектиро",E313)), ISNUMBER(SEARCH("разработка",E313)),  ISNUMBER(SEARCH("приобрет",E313)),  ISNUMBER(SEARCH("установк",E313)), ISNUMBER(SEARCH("постав",E313)),  (ISNUMBER(SEARCH("создани",E313)))),1,0)</f>
        <v>0</v>
      </c>
      <c r="H313" s="8">
        <f>IF(OR(ISNUMBER(SEARCH("развит",E313)), ISNUMBER(SEARCH("модифика",E313)), ISNUMBER(SEARCH("интегра",E313)),  ISNUMBER(SEARCH("внедрен",E313)), ISNUMBER(SEARCH("расшир",E313)), ISNUMBER(SEARCH("адаптац",E313)),ISNUMBER(SEARCH("настрой",E313)), ISNUMBER(SEARCH("подключ",E313)),   (ISNUMBER(SEARCH("модерниз",E313)))),1,0)</f>
        <v>0</v>
      </c>
      <c r="I313" s="8">
        <f>IF(OR(ISNUMBER(SEARCH("сопрово",E313)), ISNUMBER(SEARCH("поддержк",E313)), ISNUMBER(SEARCH("эксплуат",E313)), ISNUMBER(SEARCH("обслужи",E313)), ISNUMBER(SEARCH("подготов",E313)), (ISNUMBER(SEARCH("обуче",E313)))),1,0)</f>
        <v>1</v>
      </c>
      <c r="J313" s="9">
        <f>SUM(G313:I313)</f>
        <v>1</v>
      </c>
      <c r="K313" t="s">
        <v>678</v>
      </c>
      <c r="L313" t="s">
        <v>739</v>
      </c>
      <c r="M313" s="30">
        <v>204200</v>
      </c>
      <c r="N313" s="28" t="s">
        <v>264</v>
      </c>
      <c r="O313">
        <v>204200</v>
      </c>
      <c r="P313" s="28" t="s">
        <v>184</v>
      </c>
      <c r="Q313" s="4" t="s">
        <v>840</v>
      </c>
      <c r="R313" t="s">
        <v>838</v>
      </c>
      <c r="S313" t="s">
        <v>651</v>
      </c>
      <c r="T313" t="s">
        <v>652</v>
      </c>
      <c r="U313" t="s">
        <v>653</v>
      </c>
      <c r="V313" t="s">
        <v>755</v>
      </c>
      <c r="W313" s="2">
        <v>1</v>
      </c>
      <c r="X313" s="33">
        <v>204200</v>
      </c>
      <c r="Y313" t="s">
        <v>34</v>
      </c>
      <c r="Z313" t="s">
        <v>256</v>
      </c>
      <c r="AA313" t="s">
        <v>36</v>
      </c>
      <c r="AB313" t="s">
        <v>37</v>
      </c>
      <c r="AC313" s="2">
        <v>29</v>
      </c>
    </row>
    <row r="314" spans="1:29" customFormat="1" hidden="1" x14ac:dyDescent="0.25">
      <c r="A314" s="11">
        <v>314</v>
      </c>
      <c r="B314" s="20" t="s">
        <v>1230</v>
      </c>
      <c r="C314" s="3">
        <v>2.290107033516E+18</v>
      </c>
      <c r="D314" s="1">
        <v>42426</v>
      </c>
      <c r="E314" t="s">
        <v>841</v>
      </c>
      <c r="F314" s="8">
        <f>IF(OR(ISNUMBER(SEARCH("террит",Q314)), ISNUMBER(SEARCH("ФОМС",E314)), ISNUMBER(SEARCH("ФОМС",Q314)), (ISNUMBER(SEARCH("страх",E314)))),1,0)</f>
        <v>1</v>
      </c>
      <c r="G314" s="8">
        <f>IF(OR(ISNUMBER(SEARCH("проектиро",E314)), ISNUMBER(SEARCH("разработка",E314)),  ISNUMBER(SEARCH("приобрет",E314)),  ISNUMBER(SEARCH("установк",E314)), ISNUMBER(SEARCH("постав",E314)),  (ISNUMBER(SEARCH("создани",E314)))),1,0)</f>
        <v>0</v>
      </c>
      <c r="H314" s="8">
        <f>IF(OR(ISNUMBER(SEARCH("развит",E314)), ISNUMBER(SEARCH("модифика",E314)), ISNUMBER(SEARCH("интегра",E314)),  ISNUMBER(SEARCH("внедрен",E314)), ISNUMBER(SEARCH("расшир",E314)), ISNUMBER(SEARCH("адаптац",E314)),ISNUMBER(SEARCH("настрой",E314)), ISNUMBER(SEARCH("подключ",E314)),   (ISNUMBER(SEARCH("модерниз",E314)))),1,0)</f>
        <v>0</v>
      </c>
      <c r="I314" s="8">
        <f>IF(OR(ISNUMBER(SEARCH("сопрово",E314)), ISNUMBER(SEARCH("поддержк",E314)), ISNUMBER(SEARCH("эксплуат",E314)), ISNUMBER(SEARCH("обслужи",E314)), ISNUMBER(SEARCH("подготов",E314)), (ISNUMBER(SEARCH("обуче",E314)))),1,0)</f>
        <v>1</v>
      </c>
      <c r="J314" s="9">
        <f>SUM(G314:I314)</f>
        <v>1</v>
      </c>
      <c r="K314" t="s">
        <v>842</v>
      </c>
      <c r="L314" t="s">
        <v>843</v>
      </c>
      <c r="M314" s="30">
        <v>36620</v>
      </c>
      <c r="N314" s="28" t="s">
        <v>266</v>
      </c>
      <c r="O314">
        <v>366200</v>
      </c>
      <c r="P314" s="28" t="s">
        <v>225</v>
      </c>
      <c r="Q314" s="4" t="s">
        <v>840</v>
      </c>
      <c r="R314" t="s">
        <v>838</v>
      </c>
      <c r="S314" t="s">
        <v>651</v>
      </c>
      <c r="T314" t="s">
        <v>652</v>
      </c>
      <c r="U314" t="s">
        <v>653</v>
      </c>
      <c r="V314" t="s">
        <v>755</v>
      </c>
      <c r="W314" s="2">
        <v>1</v>
      </c>
      <c r="X314" s="33">
        <v>366200</v>
      </c>
      <c r="Y314" t="s">
        <v>34</v>
      </c>
      <c r="Z314" t="s">
        <v>256</v>
      </c>
      <c r="AA314" t="s">
        <v>36</v>
      </c>
      <c r="AB314" t="s">
        <v>37</v>
      </c>
      <c r="AC314" s="2">
        <v>29</v>
      </c>
    </row>
    <row r="315" spans="1:29" customFormat="1" hidden="1" x14ac:dyDescent="0.25">
      <c r="A315" s="11">
        <v>315</v>
      </c>
      <c r="B315" s="20" t="s">
        <v>1230</v>
      </c>
      <c r="C315" s="3">
        <v>2.2901070335180001E+18</v>
      </c>
      <c r="D315" s="1">
        <v>43325</v>
      </c>
      <c r="E315" t="s">
        <v>844</v>
      </c>
      <c r="F315" s="8">
        <f>IF(OR(ISNUMBER(SEARCH("террит",Q315)), ISNUMBER(SEARCH("ФОМС",E315)), ISNUMBER(SEARCH("ФОМС",Q315)), (ISNUMBER(SEARCH("страх",E315)))),1,0)</f>
        <v>1</v>
      </c>
      <c r="G315" s="8">
        <f>IF(OR(ISNUMBER(SEARCH("проектиро",E315)), ISNUMBER(SEARCH("разработка",E315)),  ISNUMBER(SEARCH("приобрет",E315)),  ISNUMBER(SEARCH("установк",E315)), ISNUMBER(SEARCH("постав",E315)),  (ISNUMBER(SEARCH("создани",E315)))),1,0)</f>
        <v>0</v>
      </c>
      <c r="H315" s="8">
        <f>IF(OR(ISNUMBER(SEARCH("развит",E315)), ISNUMBER(SEARCH("модифика",E315)), ISNUMBER(SEARCH("интегра",E315)),  ISNUMBER(SEARCH("внедрен",E315)), ISNUMBER(SEARCH("расшир",E315)), ISNUMBER(SEARCH("адаптац",E315)),ISNUMBER(SEARCH("настрой",E315)), ISNUMBER(SEARCH("подключ",E315)),   (ISNUMBER(SEARCH("модерниз",E315)))),1,0)</f>
        <v>1</v>
      </c>
      <c r="I315" s="8">
        <f>IF(OR(ISNUMBER(SEARCH("сопрово",E315)), ISNUMBER(SEARCH("поддержк",E315)), ISNUMBER(SEARCH("эксплуат",E315)), ISNUMBER(SEARCH("обслужи",E315)), ISNUMBER(SEARCH("подготов",E315)), (ISNUMBER(SEARCH("обуче",E315)))),1,0)</f>
        <v>1</v>
      </c>
      <c r="J315" s="9">
        <f>SUM(G315:I315)</f>
        <v>2</v>
      </c>
      <c r="K315" t="s">
        <v>45</v>
      </c>
      <c r="L315" t="s">
        <v>46</v>
      </c>
      <c r="M315" s="30">
        <v>320500</v>
      </c>
      <c r="N315" s="28" t="s">
        <v>845</v>
      </c>
      <c r="O315">
        <v>320500</v>
      </c>
      <c r="P315" s="28" t="s">
        <v>184</v>
      </c>
      <c r="Q315" s="4" t="s">
        <v>840</v>
      </c>
      <c r="R315" t="s">
        <v>838</v>
      </c>
      <c r="S315" t="s">
        <v>651</v>
      </c>
      <c r="T315" t="s">
        <v>761</v>
      </c>
      <c r="U315" t="s">
        <v>653</v>
      </c>
      <c r="V315" t="s">
        <v>755</v>
      </c>
      <c r="W315" s="2">
        <v>1</v>
      </c>
      <c r="X315" s="33">
        <v>320500</v>
      </c>
      <c r="Y315" t="s">
        <v>34</v>
      </c>
      <c r="Z315" t="s">
        <v>256</v>
      </c>
      <c r="AA315" t="s">
        <v>36</v>
      </c>
      <c r="AB315" t="s">
        <v>37</v>
      </c>
      <c r="AC315" s="2">
        <v>29</v>
      </c>
    </row>
    <row r="316" spans="1:29" customFormat="1" hidden="1" x14ac:dyDescent="0.25">
      <c r="A316" s="11">
        <v>316</v>
      </c>
      <c r="B316" s="20" t="s">
        <v>1230</v>
      </c>
      <c r="C316" s="3">
        <v>2.2901070335180001E+18</v>
      </c>
      <c r="D316" s="1">
        <v>43374</v>
      </c>
      <c r="E316" t="s">
        <v>846</v>
      </c>
      <c r="F316" s="8">
        <f>IF(OR(ISNUMBER(SEARCH("террит",Q316)), ISNUMBER(SEARCH("ФОМС",E316)), ISNUMBER(SEARCH("ФОМС",Q316)), (ISNUMBER(SEARCH("страх",E316)))),1,0)</f>
        <v>1</v>
      </c>
      <c r="G316" s="8">
        <f>IF(OR(ISNUMBER(SEARCH("проектиро",E316)), ISNUMBER(SEARCH("разработка",E316)),  ISNUMBER(SEARCH("приобрет",E316)),  ISNUMBER(SEARCH("установк",E316)), ISNUMBER(SEARCH("постав",E316)),  (ISNUMBER(SEARCH("создани",E316)))),1,0)</f>
        <v>0</v>
      </c>
      <c r="H316" s="8">
        <f>IF(OR(ISNUMBER(SEARCH("развит",E316)), ISNUMBER(SEARCH("модифика",E316)), ISNUMBER(SEARCH("интегра",E316)),  ISNUMBER(SEARCH("внедрен",E316)), ISNUMBER(SEARCH("расшир",E316)), ISNUMBER(SEARCH("адаптац",E316)),ISNUMBER(SEARCH("настрой",E316)), ISNUMBER(SEARCH("подключ",E316)),   (ISNUMBER(SEARCH("модерниз",E316)))),1,0)</f>
        <v>1</v>
      </c>
      <c r="I316" s="8">
        <f>IF(OR(ISNUMBER(SEARCH("сопрово",E316)), ISNUMBER(SEARCH("поддержк",E316)), ISNUMBER(SEARCH("эксплуат",E316)), ISNUMBER(SEARCH("обслужи",E316)), ISNUMBER(SEARCH("подготов",E316)), (ISNUMBER(SEARCH("обуче",E316)))),1,0)</f>
        <v>1</v>
      </c>
      <c r="J316" s="9">
        <f>SUM(G316:I316)</f>
        <v>2</v>
      </c>
      <c r="K316" t="s">
        <v>45</v>
      </c>
      <c r="L316" t="s">
        <v>46</v>
      </c>
      <c r="M316" s="30">
        <v>134500</v>
      </c>
      <c r="N316" s="28" t="s">
        <v>26</v>
      </c>
      <c r="O316">
        <v>134500</v>
      </c>
      <c r="P316" s="28" t="s">
        <v>27</v>
      </c>
      <c r="Q316" s="4" t="s">
        <v>840</v>
      </c>
      <c r="R316" t="s">
        <v>838</v>
      </c>
      <c r="S316" t="s">
        <v>651</v>
      </c>
      <c r="T316" t="s">
        <v>652</v>
      </c>
      <c r="U316" t="s">
        <v>653</v>
      </c>
      <c r="V316" t="s">
        <v>755</v>
      </c>
      <c r="W316" s="2">
        <v>1</v>
      </c>
      <c r="X316" s="33">
        <v>134500</v>
      </c>
      <c r="Y316" t="s">
        <v>34</v>
      </c>
      <c r="Z316" t="s">
        <v>256</v>
      </c>
      <c r="AA316" t="s">
        <v>36</v>
      </c>
      <c r="AB316" t="s">
        <v>37</v>
      </c>
      <c r="AC316" s="2">
        <v>29</v>
      </c>
    </row>
    <row r="317" spans="1:29" customFormat="1" hidden="1" x14ac:dyDescent="0.25">
      <c r="A317" s="11">
        <v>317</v>
      </c>
      <c r="B317" s="20" t="s">
        <v>1230</v>
      </c>
      <c r="C317" s="3">
        <v>2.2901099060179999E+18</v>
      </c>
      <c r="D317" s="1">
        <v>43389</v>
      </c>
      <c r="E317" t="s">
        <v>847</v>
      </c>
      <c r="F317" s="8">
        <f>IF(OR(ISNUMBER(SEARCH("террит",Q317)), ISNUMBER(SEARCH("ФОМС",E317)), ISNUMBER(SEARCH("ФОМС",Q317)), (ISNUMBER(SEARCH("страх",E317)))),1,0)</f>
        <v>1</v>
      </c>
      <c r="G317" s="8">
        <f>IF(OR(ISNUMBER(SEARCH("проектиро",E317)), ISNUMBER(SEARCH("разработка",E317)),  ISNUMBER(SEARCH("приобрет",E317)),  ISNUMBER(SEARCH("установк",E317)), ISNUMBER(SEARCH("постав",E317)),  (ISNUMBER(SEARCH("создани",E317)))),1,0)</f>
        <v>0</v>
      </c>
      <c r="H317" s="8">
        <f>IF(OR(ISNUMBER(SEARCH("развит",E317)), ISNUMBER(SEARCH("модифика",E317)), ISNUMBER(SEARCH("интегра",E317)),  ISNUMBER(SEARCH("внедрен",E317)), ISNUMBER(SEARCH("расшир",E317)), ISNUMBER(SEARCH("адаптац",E317)),ISNUMBER(SEARCH("настрой",E317)), ISNUMBER(SEARCH("подключ",E317)),   (ISNUMBER(SEARCH("модерниз",E317)))),1,0)</f>
        <v>1</v>
      </c>
      <c r="I317" s="8">
        <f>IF(OR(ISNUMBER(SEARCH("сопрово",E317)), ISNUMBER(SEARCH("поддержк",E317)), ISNUMBER(SEARCH("эксплуат",E317)), ISNUMBER(SEARCH("обслужи",E317)), ISNUMBER(SEARCH("подготов",E317)), (ISNUMBER(SEARCH("обуче",E317)))),1,0)</f>
        <v>1</v>
      </c>
      <c r="J317" s="9">
        <f>SUM(G317:I317)</f>
        <v>2</v>
      </c>
      <c r="K317" t="s">
        <v>45</v>
      </c>
      <c r="L317" t="s">
        <v>46</v>
      </c>
      <c r="M317" s="30">
        <v>5000000</v>
      </c>
      <c r="N317" s="28" t="s">
        <v>26</v>
      </c>
      <c r="O317">
        <v>5000000</v>
      </c>
      <c r="P317" s="28" t="s">
        <v>27</v>
      </c>
      <c r="Q317" s="4" t="s">
        <v>848</v>
      </c>
      <c r="R317" t="s">
        <v>849</v>
      </c>
      <c r="S317" t="s">
        <v>651</v>
      </c>
      <c r="T317" t="s">
        <v>652</v>
      </c>
      <c r="U317" t="s">
        <v>653</v>
      </c>
      <c r="V317" t="s">
        <v>755</v>
      </c>
      <c r="W317" s="2">
        <v>1</v>
      </c>
      <c r="X317" s="33">
        <v>5000000</v>
      </c>
      <c r="Y317" t="s">
        <v>34</v>
      </c>
      <c r="Z317" t="s">
        <v>256</v>
      </c>
      <c r="AA317" t="s">
        <v>36</v>
      </c>
      <c r="AB317" t="s">
        <v>37</v>
      </c>
      <c r="AC317" s="2">
        <v>29</v>
      </c>
    </row>
    <row r="318" spans="1:29" customFormat="1" hidden="1" x14ac:dyDescent="0.25">
      <c r="A318" s="11">
        <v>318</v>
      </c>
      <c r="B318" s="20" t="s">
        <v>1230</v>
      </c>
      <c r="C318" s="3">
        <v>2.2901099060179999E+18</v>
      </c>
      <c r="D318" s="1">
        <v>43444</v>
      </c>
      <c r="E318" t="s">
        <v>850</v>
      </c>
      <c r="F318" s="8">
        <f>IF(OR(ISNUMBER(SEARCH("террит",Q318)), ISNUMBER(SEARCH("ФОМС",E318)), ISNUMBER(SEARCH("ФОМС",Q318)), (ISNUMBER(SEARCH("страх",E318)))),1,0)</f>
        <v>1</v>
      </c>
      <c r="G318" s="8">
        <f>IF(OR(ISNUMBER(SEARCH("проектиро",E318)), ISNUMBER(SEARCH("разработка",E318)),  ISNUMBER(SEARCH("приобрет",E318)),  ISNUMBER(SEARCH("установк",E318)), ISNUMBER(SEARCH("постав",E318)),  (ISNUMBER(SEARCH("создани",E318)))),1,0)</f>
        <v>0</v>
      </c>
      <c r="H318" s="8">
        <f>IF(OR(ISNUMBER(SEARCH("развит",E318)), ISNUMBER(SEARCH("модифика",E318)), ISNUMBER(SEARCH("интегра",E318)),  ISNUMBER(SEARCH("внедрен",E318)), ISNUMBER(SEARCH("расшир",E318)), ISNUMBER(SEARCH("адаптац",E318)),ISNUMBER(SEARCH("настрой",E318)), ISNUMBER(SEARCH("подключ",E318)),   (ISNUMBER(SEARCH("модерниз",E318)))),1,0)</f>
        <v>1</v>
      </c>
      <c r="I318" s="8">
        <f>IF(OR(ISNUMBER(SEARCH("сопрово",E318)), ISNUMBER(SEARCH("поддержк",E318)), ISNUMBER(SEARCH("эксплуат",E318)), ISNUMBER(SEARCH("обслужи",E318)), ISNUMBER(SEARCH("подготов",E318)), (ISNUMBER(SEARCH("обуче",E318)))),1,0)</f>
        <v>1</v>
      </c>
      <c r="J318" s="9">
        <f>SUM(G318:I318)</f>
        <v>2</v>
      </c>
      <c r="K318" t="s">
        <v>45</v>
      </c>
      <c r="L318" t="s">
        <v>46</v>
      </c>
      <c r="M318" s="30">
        <v>1000000</v>
      </c>
      <c r="N318" s="28" t="s">
        <v>26</v>
      </c>
      <c r="O318">
        <v>1000000</v>
      </c>
      <c r="P318" s="28" t="s">
        <v>27</v>
      </c>
      <c r="Q318" s="4" t="s">
        <v>848</v>
      </c>
      <c r="R318" t="s">
        <v>849</v>
      </c>
      <c r="S318" t="s">
        <v>651</v>
      </c>
      <c r="T318" t="s">
        <v>652</v>
      </c>
      <c r="U318" t="s">
        <v>653</v>
      </c>
      <c r="V318" t="s">
        <v>755</v>
      </c>
      <c r="W318" s="2">
        <v>1</v>
      </c>
      <c r="X318" s="33">
        <v>1000000</v>
      </c>
      <c r="Y318" t="s">
        <v>34</v>
      </c>
      <c r="Z318" t="s">
        <v>256</v>
      </c>
      <c r="AA318" t="s">
        <v>36</v>
      </c>
      <c r="AB318" t="s">
        <v>37</v>
      </c>
      <c r="AC318" s="2">
        <v>29</v>
      </c>
    </row>
    <row r="319" spans="1:29" customFormat="1" hidden="1" x14ac:dyDescent="0.25">
      <c r="A319" s="11">
        <v>319</v>
      </c>
      <c r="B319" s="20" t="s">
        <v>1230</v>
      </c>
      <c r="C319" s="3">
        <v>2.2901099060190001E+18</v>
      </c>
      <c r="D319" s="1">
        <v>43718</v>
      </c>
      <c r="E319" t="s">
        <v>851</v>
      </c>
      <c r="F319" s="8">
        <f>IF(OR(ISNUMBER(SEARCH("террит",Q319)), ISNUMBER(SEARCH("ФОМС",E319)), ISNUMBER(SEARCH("ФОМС",Q319)), (ISNUMBER(SEARCH("страх",E319)))),1,0)</f>
        <v>1</v>
      </c>
      <c r="G319" s="8">
        <f>IF(OR(ISNUMBER(SEARCH("проектиро",E319)), ISNUMBER(SEARCH("разработка",E319)),  ISNUMBER(SEARCH("приобрет",E319)),  ISNUMBER(SEARCH("установк",E319)), ISNUMBER(SEARCH("постав",E319)),  (ISNUMBER(SEARCH("создани",E319)))),1,0)</f>
        <v>0</v>
      </c>
      <c r="H319" s="8">
        <f>IF(OR(ISNUMBER(SEARCH("развит",E319)), ISNUMBER(SEARCH("модифика",E319)), ISNUMBER(SEARCH("интегра",E319)),  ISNUMBER(SEARCH("внедрен",E319)), ISNUMBER(SEARCH("расшир",E319)), ISNUMBER(SEARCH("адаптац",E319)),ISNUMBER(SEARCH("настрой",E319)), ISNUMBER(SEARCH("подключ",E319)),   (ISNUMBER(SEARCH("модерниз",E319)))),1,0)</f>
        <v>1</v>
      </c>
      <c r="I319" s="8">
        <f>IF(OR(ISNUMBER(SEARCH("сопрово",E319)), ISNUMBER(SEARCH("поддержк",E319)), ISNUMBER(SEARCH("эксплуат",E319)), ISNUMBER(SEARCH("обслужи",E319)), ISNUMBER(SEARCH("подготов",E319)), (ISNUMBER(SEARCH("обуче",E319)))),1,0)</f>
        <v>1</v>
      </c>
      <c r="J319" s="9">
        <f>SUM(G319:I319)</f>
        <v>2</v>
      </c>
      <c r="K319" t="s">
        <v>45</v>
      </c>
      <c r="L319" t="s">
        <v>46</v>
      </c>
      <c r="M319" s="30">
        <v>1550000</v>
      </c>
      <c r="N319" s="28" t="s">
        <v>26</v>
      </c>
      <c r="O319">
        <v>1550000</v>
      </c>
      <c r="P319" s="28" t="s">
        <v>27</v>
      </c>
      <c r="Q319" s="4" t="s">
        <v>848</v>
      </c>
      <c r="R319" t="s">
        <v>849</v>
      </c>
      <c r="S319" t="s">
        <v>651</v>
      </c>
      <c r="T319" t="s">
        <v>761</v>
      </c>
      <c r="U319" t="s">
        <v>653</v>
      </c>
      <c r="V319" t="s">
        <v>755</v>
      </c>
      <c r="W319" s="2">
        <v>1</v>
      </c>
      <c r="X319" s="33">
        <v>1550000</v>
      </c>
      <c r="Y319" t="s">
        <v>34</v>
      </c>
      <c r="Z319" t="s">
        <v>256</v>
      </c>
      <c r="AA319" t="s">
        <v>36</v>
      </c>
      <c r="AB319" t="s">
        <v>37</v>
      </c>
      <c r="AC319" s="2">
        <v>29</v>
      </c>
    </row>
    <row r="320" spans="1:29" customFormat="1" hidden="1" x14ac:dyDescent="0.25">
      <c r="A320" s="11">
        <v>320</v>
      </c>
      <c r="B320" s="20" t="s">
        <v>1230</v>
      </c>
      <c r="C320" s="3">
        <v>2.2901099060190001E+18</v>
      </c>
      <c r="D320" s="1">
        <v>43759</v>
      </c>
      <c r="E320" t="s">
        <v>852</v>
      </c>
      <c r="F320" s="8">
        <f>IF(OR(ISNUMBER(SEARCH("террит",Q320)), ISNUMBER(SEARCH("ФОМС",E320)), ISNUMBER(SEARCH("ФОМС",Q320)), (ISNUMBER(SEARCH("страх",E320)))),1,0)</f>
        <v>1</v>
      </c>
      <c r="G320" s="8">
        <f>IF(OR(ISNUMBER(SEARCH("проектиро",E320)), ISNUMBER(SEARCH("разработка",E320)),  ISNUMBER(SEARCH("приобрет",E320)),  ISNUMBER(SEARCH("установк",E320)), ISNUMBER(SEARCH("постав",E320)),  (ISNUMBER(SEARCH("создани",E320)))),1,0)</f>
        <v>0</v>
      </c>
      <c r="H320" s="8">
        <f>IF(OR(ISNUMBER(SEARCH("развит",E320)), ISNUMBER(SEARCH("модифика",E320)), ISNUMBER(SEARCH("интегра",E320)),  ISNUMBER(SEARCH("внедрен",E320)), ISNUMBER(SEARCH("расшир",E320)), ISNUMBER(SEARCH("адаптац",E320)),ISNUMBER(SEARCH("настрой",E320)), ISNUMBER(SEARCH("подключ",E320)),   (ISNUMBER(SEARCH("модерниз",E320)))),1,0)</f>
        <v>1</v>
      </c>
      <c r="I320" s="8">
        <f>IF(OR(ISNUMBER(SEARCH("сопрово",E320)), ISNUMBER(SEARCH("поддержк",E320)), ISNUMBER(SEARCH("эксплуат",E320)), ISNUMBER(SEARCH("обслужи",E320)), ISNUMBER(SEARCH("подготов",E320)), (ISNUMBER(SEARCH("обуче",E320)))),1,0)</f>
        <v>1</v>
      </c>
      <c r="J320" s="9">
        <f>SUM(G320:I320)</f>
        <v>2</v>
      </c>
      <c r="K320" t="s">
        <v>45</v>
      </c>
      <c r="L320" t="s">
        <v>46</v>
      </c>
      <c r="M320" s="30">
        <v>250000</v>
      </c>
      <c r="N320" s="28" t="s">
        <v>26</v>
      </c>
      <c r="O320">
        <v>250000</v>
      </c>
      <c r="P320" s="28" t="s">
        <v>27</v>
      </c>
      <c r="Q320" s="4" t="s">
        <v>848</v>
      </c>
      <c r="R320" t="s">
        <v>849</v>
      </c>
      <c r="S320" t="s">
        <v>651</v>
      </c>
      <c r="T320" t="s">
        <v>761</v>
      </c>
      <c r="U320" t="s">
        <v>653</v>
      </c>
      <c r="V320" t="s">
        <v>755</v>
      </c>
      <c r="W320" s="2">
        <v>1</v>
      </c>
      <c r="X320" s="33">
        <v>250000</v>
      </c>
      <c r="Y320" t="s">
        <v>34</v>
      </c>
      <c r="Z320" t="s">
        <v>256</v>
      </c>
      <c r="AA320" t="s">
        <v>36</v>
      </c>
      <c r="AB320" t="s">
        <v>37</v>
      </c>
      <c r="AC320" s="2">
        <v>29</v>
      </c>
    </row>
    <row r="321" spans="1:29" customFormat="1" hidden="1" x14ac:dyDescent="0.25">
      <c r="A321" s="11">
        <v>321</v>
      </c>
      <c r="B321" s="20" t="s">
        <v>1230</v>
      </c>
      <c r="C321" s="3">
        <v>2.290201398916E+18</v>
      </c>
      <c r="D321" s="1">
        <v>42682</v>
      </c>
      <c r="E321" t="s">
        <v>853</v>
      </c>
      <c r="F321" s="8">
        <f>IF(OR(ISNUMBER(SEARCH("террит",Q321)), ISNUMBER(SEARCH("ФОМС",E321)), ISNUMBER(SEARCH("ФОМС",Q321)), (ISNUMBER(SEARCH("страх",E321)))),1,0)</f>
        <v>1</v>
      </c>
      <c r="G321" s="8">
        <f>IF(OR(ISNUMBER(SEARCH("проектиро",E321)), ISNUMBER(SEARCH("разработка",E321)),  ISNUMBER(SEARCH("приобрет",E321)),  ISNUMBER(SEARCH("установк",E321)), ISNUMBER(SEARCH("постав",E321)),  (ISNUMBER(SEARCH("создани",E321)))),1,0)</f>
        <v>0</v>
      </c>
      <c r="H321" s="8">
        <f>IF(OR(ISNUMBER(SEARCH("развит",E321)), ISNUMBER(SEARCH("модифика",E321)), ISNUMBER(SEARCH("интегра",E321)),  ISNUMBER(SEARCH("внедрен",E321)), ISNUMBER(SEARCH("расшир",E321)), ISNUMBER(SEARCH("адаптац",E321)),ISNUMBER(SEARCH("настрой",E321)), ISNUMBER(SEARCH("подключ",E321)),   (ISNUMBER(SEARCH("модерниз",E321)))),1,0)</f>
        <v>0</v>
      </c>
      <c r="I321" s="8">
        <f>IF(OR(ISNUMBER(SEARCH("сопрово",E321)), ISNUMBER(SEARCH("поддержк",E321)), ISNUMBER(SEARCH("эксплуат",E321)), ISNUMBER(SEARCH("обслужи",E321)), ISNUMBER(SEARCH("подготов",E321)), (ISNUMBER(SEARCH("обуче",E321)))),1,0)</f>
        <v>1</v>
      </c>
      <c r="J321" s="9">
        <f>SUM(G321:I321)</f>
        <v>1</v>
      </c>
      <c r="K321" t="s">
        <v>82</v>
      </c>
      <c r="L321" t="s">
        <v>76</v>
      </c>
      <c r="M321" s="30">
        <v>462600</v>
      </c>
      <c r="N321" s="28" t="s">
        <v>659</v>
      </c>
      <c r="O321">
        <v>462600</v>
      </c>
      <c r="P321" s="28" t="s">
        <v>184</v>
      </c>
      <c r="Q321" s="4" t="s">
        <v>854</v>
      </c>
      <c r="R321" t="s">
        <v>661</v>
      </c>
      <c r="S321" t="s">
        <v>662</v>
      </c>
      <c r="T321" t="s">
        <v>652</v>
      </c>
      <c r="U321" t="s">
        <v>653</v>
      </c>
      <c r="V321" t="s">
        <v>755</v>
      </c>
      <c r="W321" s="2">
        <v>1</v>
      </c>
      <c r="X321" s="33">
        <v>462600</v>
      </c>
      <c r="Y321" t="s">
        <v>34</v>
      </c>
      <c r="Z321" t="s">
        <v>256</v>
      </c>
      <c r="AA321" t="s">
        <v>36</v>
      </c>
      <c r="AB321" t="s">
        <v>37</v>
      </c>
      <c r="AC321" s="2">
        <v>29</v>
      </c>
    </row>
    <row r="322" spans="1:29" customFormat="1" hidden="1" x14ac:dyDescent="0.25">
      <c r="A322" s="11">
        <v>322</v>
      </c>
      <c r="B322" s="20" t="s">
        <v>1230</v>
      </c>
      <c r="C322" s="3">
        <v>2.2902013989169999E+18</v>
      </c>
      <c r="D322" s="1">
        <v>43059</v>
      </c>
      <c r="E322" t="s">
        <v>855</v>
      </c>
      <c r="F322" s="8">
        <f>IF(OR(ISNUMBER(SEARCH("террит",Q322)), ISNUMBER(SEARCH("ФОМС",E322)), ISNUMBER(SEARCH("ФОМС",Q322)), (ISNUMBER(SEARCH("страх",E322)))),1,0)</f>
        <v>1</v>
      </c>
      <c r="G322" s="8">
        <f>IF(OR(ISNUMBER(SEARCH("проектиро",E322)), ISNUMBER(SEARCH("разработка",E322)),  ISNUMBER(SEARCH("приобрет",E322)),  ISNUMBER(SEARCH("установк",E322)), ISNUMBER(SEARCH("постав",E322)),  (ISNUMBER(SEARCH("создани",E322)))),1,0)</f>
        <v>0</v>
      </c>
      <c r="H322" s="8">
        <f>IF(OR(ISNUMBER(SEARCH("развит",E322)), ISNUMBER(SEARCH("модифика",E322)), ISNUMBER(SEARCH("интегра",E322)),  ISNUMBER(SEARCH("внедрен",E322)), ISNUMBER(SEARCH("расшир",E322)), ISNUMBER(SEARCH("адаптац",E322)),ISNUMBER(SEARCH("настрой",E322)), ISNUMBER(SEARCH("подключ",E322)),   (ISNUMBER(SEARCH("модерниз",E322)))),1,0)</f>
        <v>0</v>
      </c>
      <c r="I322" s="8">
        <f>IF(OR(ISNUMBER(SEARCH("сопрово",E322)), ISNUMBER(SEARCH("поддержк",E322)), ISNUMBER(SEARCH("эксплуат",E322)), ISNUMBER(SEARCH("обслужи",E322)), ISNUMBER(SEARCH("подготов",E322)), (ISNUMBER(SEARCH("обуче",E322)))),1,0)</f>
        <v>1</v>
      </c>
      <c r="J322" s="9">
        <f>SUM(G322:I322)</f>
        <v>1</v>
      </c>
      <c r="K322" t="s">
        <v>82</v>
      </c>
      <c r="L322" t="s">
        <v>76</v>
      </c>
      <c r="M322" s="30">
        <v>32500</v>
      </c>
      <c r="N322" s="28" t="s">
        <v>26</v>
      </c>
      <c r="O322">
        <v>390000</v>
      </c>
      <c r="P322" s="28" t="s">
        <v>258</v>
      </c>
      <c r="Q322" s="4" t="s">
        <v>854</v>
      </c>
      <c r="R322" t="s">
        <v>661</v>
      </c>
      <c r="S322" t="s">
        <v>662</v>
      </c>
      <c r="T322" t="s">
        <v>652</v>
      </c>
      <c r="U322" t="s">
        <v>653</v>
      </c>
      <c r="V322" t="s">
        <v>755</v>
      </c>
      <c r="W322" s="2">
        <v>1</v>
      </c>
      <c r="X322" s="33">
        <v>390000</v>
      </c>
      <c r="Y322" t="s">
        <v>34</v>
      </c>
      <c r="Z322" t="s">
        <v>256</v>
      </c>
      <c r="AA322" t="s">
        <v>36</v>
      </c>
      <c r="AB322" t="s">
        <v>37</v>
      </c>
      <c r="AC322" s="2">
        <v>29</v>
      </c>
    </row>
    <row r="323" spans="1:29" customFormat="1" hidden="1" x14ac:dyDescent="0.25">
      <c r="A323" s="11">
        <v>323</v>
      </c>
      <c r="B323" s="20" t="s">
        <v>1230</v>
      </c>
      <c r="C323" s="3">
        <v>2.2902013989180001E+18</v>
      </c>
      <c r="D323" s="1">
        <v>43325</v>
      </c>
      <c r="E323" t="s">
        <v>844</v>
      </c>
      <c r="F323" s="8">
        <f>IF(OR(ISNUMBER(SEARCH("террит",Q323)), ISNUMBER(SEARCH("ФОМС",E323)), ISNUMBER(SEARCH("ФОМС",Q323)), (ISNUMBER(SEARCH("страх",E323)))),1,0)</f>
        <v>1</v>
      </c>
      <c r="G323" s="8">
        <f>IF(OR(ISNUMBER(SEARCH("проектиро",E323)), ISNUMBER(SEARCH("разработка",E323)),  ISNUMBER(SEARCH("приобрет",E323)),  ISNUMBER(SEARCH("установк",E323)), ISNUMBER(SEARCH("постав",E323)),  (ISNUMBER(SEARCH("создани",E323)))),1,0)</f>
        <v>0</v>
      </c>
      <c r="H323" s="8">
        <f>IF(OR(ISNUMBER(SEARCH("развит",E323)), ISNUMBER(SEARCH("модифика",E323)), ISNUMBER(SEARCH("интегра",E323)),  ISNUMBER(SEARCH("внедрен",E323)), ISNUMBER(SEARCH("расшир",E323)), ISNUMBER(SEARCH("адаптац",E323)),ISNUMBER(SEARCH("настрой",E323)), ISNUMBER(SEARCH("подключ",E323)),   (ISNUMBER(SEARCH("модерниз",E323)))),1,0)</f>
        <v>1</v>
      </c>
      <c r="I323" s="8">
        <f>IF(OR(ISNUMBER(SEARCH("сопрово",E323)), ISNUMBER(SEARCH("поддержк",E323)), ISNUMBER(SEARCH("эксплуат",E323)), ISNUMBER(SEARCH("обслужи",E323)), ISNUMBER(SEARCH("подготов",E323)), (ISNUMBER(SEARCH("обуче",E323)))),1,0)</f>
        <v>1</v>
      </c>
      <c r="J323" s="9">
        <f>SUM(G323:I323)</f>
        <v>2</v>
      </c>
      <c r="K323" t="s">
        <v>45</v>
      </c>
      <c r="L323" t="s">
        <v>46</v>
      </c>
      <c r="M323" s="30">
        <v>320500</v>
      </c>
      <c r="N323" s="28" t="s">
        <v>845</v>
      </c>
      <c r="O323">
        <v>320500</v>
      </c>
      <c r="P323" s="28" t="s">
        <v>184</v>
      </c>
      <c r="Q323" s="4" t="s">
        <v>854</v>
      </c>
      <c r="R323" t="s">
        <v>661</v>
      </c>
      <c r="S323" t="s">
        <v>662</v>
      </c>
      <c r="T323" t="s">
        <v>761</v>
      </c>
      <c r="U323" t="s">
        <v>653</v>
      </c>
      <c r="V323" t="s">
        <v>755</v>
      </c>
      <c r="W323" s="2">
        <v>1</v>
      </c>
      <c r="X323" s="33">
        <v>320500</v>
      </c>
      <c r="Y323" t="s">
        <v>34</v>
      </c>
      <c r="Z323" t="s">
        <v>256</v>
      </c>
      <c r="AA323" t="s">
        <v>36</v>
      </c>
      <c r="AB323" t="s">
        <v>37</v>
      </c>
      <c r="AC323" s="2">
        <v>29</v>
      </c>
    </row>
    <row r="324" spans="1:29" customFormat="1" hidden="1" x14ac:dyDescent="0.25">
      <c r="A324" s="11">
        <v>324</v>
      </c>
      <c r="B324" s="20" t="s">
        <v>1230</v>
      </c>
      <c r="C324" s="3">
        <v>2.2902013989180001E+18</v>
      </c>
      <c r="D324" s="1">
        <v>43402</v>
      </c>
      <c r="E324" t="s">
        <v>844</v>
      </c>
      <c r="F324" s="8">
        <f>IF(OR(ISNUMBER(SEARCH("террит",Q324)), ISNUMBER(SEARCH("ФОМС",E324)), ISNUMBER(SEARCH("ФОМС",Q324)), (ISNUMBER(SEARCH("страх",E324)))),1,0)</f>
        <v>1</v>
      </c>
      <c r="G324" s="8">
        <f>IF(OR(ISNUMBER(SEARCH("проектиро",E324)), ISNUMBER(SEARCH("разработка",E324)),  ISNUMBER(SEARCH("приобрет",E324)),  ISNUMBER(SEARCH("установк",E324)), ISNUMBER(SEARCH("постав",E324)),  (ISNUMBER(SEARCH("создани",E324)))),1,0)</f>
        <v>0</v>
      </c>
      <c r="H324" s="8">
        <f>IF(OR(ISNUMBER(SEARCH("развит",E324)), ISNUMBER(SEARCH("модифика",E324)), ISNUMBER(SEARCH("интегра",E324)),  ISNUMBER(SEARCH("внедрен",E324)), ISNUMBER(SEARCH("расшир",E324)), ISNUMBER(SEARCH("адаптац",E324)),ISNUMBER(SEARCH("настрой",E324)), ISNUMBER(SEARCH("подключ",E324)),   (ISNUMBER(SEARCH("модерниз",E324)))),1,0)</f>
        <v>1</v>
      </c>
      <c r="I324" s="8">
        <f>IF(OR(ISNUMBER(SEARCH("сопрово",E324)), ISNUMBER(SEARCH("поддержк",E324)), ISNUMBER(SEARCH("эксплуат",E324)), ISNUMBER(SEARCH("обслужи",E324)), ISNUMBER(SEARCH("подготов",E324)), (ISNUMBER(SEARCH("обуче",E324)))),1,0)</f>
        <v>1</v>
      </c>
      <c r="J324" s="9">
        <f>SUM(G324:I324)</f>
        <v>2</v>
      </c>
      <c r="K324" t="s">
        <v>45</v>
      </c>
      <c r="L324" t="s">
        <v>46</v>
      </c>
      <c r="M324" s="30">
        <v>134500</v>
      </c>
      <c r="N324" s="28" t="s">
        <v>26</v>
      </c>
      <c r="O324">
        <v>134500</v>
      </c>
      <c r="P324" s="28" t="s">
        <v>27</v>
      </c>
      <c r="Q324" s="4" t="s">
        <v>854</v>
      </c>
      <c r="R324" t="s">
        <v>661</v>
      </c>
      <c r="S324" t="s">
        <v>662</v>
      </c>
      <c r="T324" t="s">
        <v>761</v>
      </c>
      <c r="U324" t="s">
        <v>653</v>
      </c>
      <c r="V324" t="s">
        <v>755</v>
      </c>
      <c r="W324" s="2">
        <v>1</v>
      </c>
      <c r="X324" s="33">
        <v>134500</v>
      </c>
      <c r="Y324" t="s">
        <v>34</v>
      </c>
      <c r="Z324" t="s">
        <v>256</v>
      </c>
      <c r="AA324" t="s">
        <v>36</v>
      </c>
      <c r="AB324" t="s">
        <v>37</v>
      </c>
      <c r="AC324" s="2">
        <v>29</v>
      </c>
    </row>
    <row r="325" spans="1:29" customFormat="1" hidden="1" x14ac:dyDescent="0.25">
      <c r="A325" s="11">
        <v>325</v>
      </c>
      <c r="B325" s="20" t="s">
        <v>1230</v>
      </c>
      <c r="C325" s="3">
        <v>2.2904007469150001E+18</v>
      </c>
      <c r="D325" s="1">
        <v>42150</v>
      </c>
      <c r="E325" t="s">
        <v>856</v>
      </c>
      <c r="F325" s="8">
        <f>IF(OR(ISNUMBER(SEARCH("террит",Q325)), ISNUMBER(SEARCH("ФОМС",E325)), ISNUMBER(SEARCH("ФОМС",Q325)), (ISNUMBER(SEARCH("страх",E325)))),1,0)</f>
        <v>1</v>
      </c>
      <c r="G325" s="8">
        <f>IF(OR(ISNUMBER(SEARCH("проектиро",E325)), ISNUMBER(SEARCH("разработка",E325)),  ISNUMBER(SEARCH("приобрет",E325)),  ISNUMBER(SEARCH("установк",E325)), ISNUMBER(SEARCH("постав",E325)),  (ISNUMBER(SEARCH("создани",E325)))),1,0)</f>
        <v>0</v>
      </c>
      <c r="H325" s="8">
        <f>IF(OR(ISNUMBER(SEARCH("развит",E325)), ISNUMBER(SEARCH("модифика",E325)), ISNUMBER(SEARCH("интегра",E325)),  ISNUMBER(SEARCH("внедрен",E325)), ISNUMBER(SEARCH("расшир",E325)), ISNUMBER(SEARCH("адаптац",E325)),ISNUMBER(SEARCH("настрой",E325)), ISNUMBER(SEARCH("подключ",E325)),   (ISNUMBER(SEARCH("модерниз",E325)))),1,0)</f>
        <v>1</v>
      </c>
      <c r="I325" s="8">
        <f>IF(OR(ISNUMBER(SEARCH("сопрово",E325)), ISNUMBER(SEARCH("поддержк",E325)), ISNUMBER(SEARCH("эксплуат",E325)), ISNUMBER(SEARCH("обслужи",E325)), ISNUMBER(SEARCH("подготов",E325)), (ISNUMBER(SEARCH("обуче",E325)))),1,0)</f>
        <v>1</v>
      </c>
      <c r="J325" s="9">
        <f>SUM(G325:I325)</f>
        <v>2</v>
      </c>
      <c r="K325" t="s">
        <v>475</v>
      </c>
      <c r="L325" t="s">
        <v>476</v>
      </c>
      <c r="M325" s="30">
        <v>365165</v>
      </c>
      <c r="N325" s="28" t="s">
        <v>264</v>
      </c>
      <c r="O325">
        <v>365165</v>
      </c>
      <c r="P325" s="28" t="s">
        <v>184</v>
      </c>
      <c r="Q325" s="4" t="s">
        <v>857</v>
      </c>
      <c r="R325" t="s">
        <v>858</v>
      </c>
      <c r="S325" t="s">
        <v>859</v>
      </c>
      <c r="T325" t="s">
        <v>652</v>
      </c>
      <c r="U325" t="s">
        <v>653</v>
      </c>
      <c r="V325" t="s">
        <v>755</v>
      </c>
      <c r="W325" s="2">
        <v>1</v>
      </c>
      <c r="X325" s="33">
        <v>365165</v>
      </c>
      <c r="Y325" t="s">
        <v>34</v>
      </c>
      <c r="Z325" t="s">
        <v>256</v>
      </c>
      <c r="AA325" t="s">
        <v>36</v>
      </c>
      <c r="AB325" t="s">
        <v>37</v>
      </c>
      <c r="AC325" s="2">
        <v>29</v>
      </c>
    </row>
    <row r="326" spans="1:29" customFormat="1" hidden="1" x14ac:dyDescent="0.25">
      <c r="A326" s="11">
        <v>326</v>
      </c>
      <c r="B326" s="20" t="s">
        <v>1230</v>
      </c>
      <c r="C326" s="3">
        <v>2.2904007469169999E+18</v>
      </c>
      <c r="D326" s="1">
        <v>42812</v>
      </c>
      <c r="E326" t="s">
        <v>860</v>
      </c>
      <c r="F326" s="8">
        <f>IF(OR(ISNUMBER(SEARCH("террит",Q326)), ISNUMBER(SEARCH("ФОМС",E326)), ISNUMBER(SEARCH("ФОМС",Q326)), (ISNUMBER(SEARCH("страх",E326)))),1,0)</f>
        <v>1</v>
      </c>
      <c r="G326" s="8">
        <f>IF(OR(ISNUMBER(SEARCH("проектиро",E326)), ISNUMBER(SEARCH("разработка",E326)),  ISNUMBER(SEARCH("приобрет",E326)),  ISNUMBER(SEARCH("установк",E326)), ISNUMBER(SEARCH("постав",E326)),  (ISNUMBER(SEARCH("создани",E326)))),1,0)</f>
        <v>0</v>
      </c>
      <c r="H326" s="8">
        <f>IF(OR(ISNUMBER(SEARCH("развит",E326)), ISNUMBER(SEARCH("модифика",E326)), ISNUMBER(SEARCH("интегра",E326)),  ISNUMBER(SEARCH("внедрен",E326)), ISNUMBER(SEARCH("расшир",E326)), ISNUMBER(SEARCH("адаптац",E326)),ISNUMBER(SEARCH("настрой",E326)), ISNUMBER(SEARCH("подключ",E326)),   (ISNUMBER(SEARCH("модерниз",E326)))),1,0)</f>
        <v>0</v>
      </c>
      <c r="I326" s="8">
        <f>IF(OR(ISNUMBER(SEARCH("сопрово",E326)), ISNUMBER(SEARCH("поддержк",E326)), ISNUMBER(SEARCH("эксплуат",E326)), ISNUMBER(SEARCH("обслужи",E326)), ISNUMBER(SEARCH("подготов",E326)), (ISNUMBER(SEARCH("обуче",E326)))),1,0)</f>
        <v>1</v>
      </c>
      <c r="J326" s="9">
        <f>SUM(G326:I326)</f>
        <v>1</v>
      </c>
      <c r="K326" t="s">
        <v>82</v>
      </c>
      <c r="L326" t="s">
        <v>76</v>
      </c>
      <c r="M326" s="30">
        <v>3225</v>
      </c>
      <c r="N326" s="28" t="s">
        <v>266</v>
      </c>
      <c r="O326">
        <v>32250</v>
      </c>
      <c r="P326" s="28" t="s">
        <v>225</v>
      </c>
      <c r="Q326" s="4" t="s">
        <v>857</v>
      </c>
      <c r="R326" t="s">
        <v>858</v>
      </c>
      <c r="S326" t="s">
        <v>859</v>
      </c>
      <c r="T326" t="s">
        <v>761</v>
      </c>
      <c r="U326" t="s">
        <v>653</v>
      </c>
      <c r="V326" t="s">
        <v>755</v>
      </c>
      <c r="W326" s="2">
        <v>1</v>
      </c>
      <c r="X326" s="33">
        <v>32250</v>
      </c>
      <c r="Y326" t="s">
        <v>34</v>
      </c>
      <c r="Z326" t="s">
        <v>256</v>
      </c>
      <c r="AA326" t="s">
        <v>36</v>
      </c>
      <c r="AB326" t="s">
        <v>37</v>
      </c>
      <c r="AC326" s="2">
        <v>29</v>
      </c>
    </row>
    <row r="327" spans="1:29" customFormat="1" hidden="1" x14ac:dyDescent="0.25">
      <c r="A327" s="11">
        <v>327</v>
      </c>
      <c r="B327" s="20" t="s">
        <v>1230</v>
      </c>
      <c r="C327" s="3">
        <v>2.2904007469180001E+18</v>
      </c>
      <c r="D327" s="1">
        <v>43207</v>
      </c>
      <c r="E327" t="s">
        <v>861</v>
      </c>
      <c r="F327" s="8">
        <f>IF(OR(ISNUMBER(SEARCH("террит",Q327)), ISNUMBER(SEARCH("ФОМС",E327)), ISNUMBER(SEARCH("ФОМС",Q327)), (ISNUMBER(SEARCH("страх",E327)))),1,0)</f>
        <v>1</v>
      </c>
      <c r="G327" s="8">
        <f>IF(OR(ISNUMBER(SEARCH("проектиро",E327)), ISNUMBER(SEARCH("разработка",E327)),  ISNUMBER(SEARCH("приобрет",E327)),  ISNUMBER(SEARCH("установк",E327)), ISNUMBER(SEARCH("постав",E327)),  (ISNUMBER(SEARCH("создани",E327)))),1,0)</f>
        <v>0</v>
      </c>
      <c r="H327" s="8">
        <f>IF(OR(ISNUMBER(SEARCH("развит",E327)), ISNUMBER(SEARCH("модифика",E327)), ISNUMBER(SEARCH("интегра",E327)),  ISNUMBER(SEARCH("внедрен",E327)), ISNUMBER(SEARCH("расшир",E327)), ISNUMBER(SEARCH("адаптац",E327)),ISNUMBER(SEARCH("настрой",E327)), ISNUMBER(SEARCH("подключ",E327)),   (ISNUMBER(SEARCH("модерниз",E327)))),1,0)</f>
        <v>0</v>
      </c>
      <c r="I327" s="8">
        <f>IF(OR(ISNUMBER(SEARCH("сопрово",E327)), ISNUMBER(SEARCH("поддержк",E327)), ISNUMBER(SEARCH("эксплуат",E327)), ISNUMBER(SEARCH("обслужи",E327)), ISNUMBER(SEARCH("подготов",E327)), (ISNUMBER(SEARCH("обуче",E327)))),1,0)</f>
        <v>1</v>
      </c>
      <c r="J327" s="9">
        <f>SUM(G327:I327)</f>
        <v>1</v>
      </c>
      <c r="K327" t="s">
        <v>82</v>
      </c>
      <c r="L327" t="s">
        <v>76</v>
      </c>
      <c r="M327" s="30">
        <v>3000</v>
      </c>
      <c r="N327" s="28" t="s">
        <v>130</v>
      </c>
      <c r="O327">
        <v>36000</v>
      </c>
      <c r="P327" s="28" t="s">
        <v>258</v>
      </c>
      <c r="Q327" s="4" t="s">
        <v>857</v>
      </c>
      <c r="R327" t="s">
        <v>858</v>
      </c>
      <c r="S327" t="s">
        <v>859</v>
      </c>
      <c r="T327" t="s">
        <v>652</v>
      </c>
      <c r="U327" t="s">
        <v>653</v>
      </c>
      <c r="V327" t="s">
        <v>755</v>
      </c>
      <c r="W327" s="2">
        <v>1</v>
      </c>
      <c r="X327" s="33">
        <v>36000</v>
      </c>
      <c r="Y327" t="s">
        <v>34</v>
      </c>
      <c r="Z327" t="s">
        <v>256</v>
      </c>
      <c r="AA327" t="s">
        <v>36</v>
      </c>
      <c r="AB327" t="s">
        <v>37</v>
      </c>
      <c r="AC327" s="2">
        <v>29</v>
      </c>
    </row>
    <row r="328" spans="1:29" customFormat="1" hidden="1" x14ac:dyDescent="0.25">
      <c r="A328" s="11">
        <v>328</v>
      </c>
      <c r="B328" s="20" t="s">
        <v>1230</v>
      </c>
      <c r="C328" s="3">
        <v>2.2904007469180001E+18</v>
      </c>
      <c r="D328" s="1">
        <v>43325</v>
      </c>
      <c r="E328" t="s">
        <v>844</v>
      </c>
      <c r="F328" s="8">
        <f>IF(OR(ISNUMBER(SEARCH("террит",Q328)), ISNUMBER(SEARCH("ФОМС",E328)), ISNUMBER(SEARCH("ФОМС",Q328)), (ISNUMBER(SEARCH("страх",E328)))),1,0)</f>
        <v>1</v>
      </c>
      <c r="G328" s="8">
        <f>IF(OR(ISNUMBER(SEARCH("проектиро",E328)), ISNUMBER(SEARCH("разработка",E328)),  ISNUMBER(SEARCH("приобрет",E328)),  ISNUMBER(SEARCH("установк",E328)), ISNUMBER(SEARCH("постав",E328)),  (ISNUMBER(SEARCH("создани",E328)))),1,0)</f>
        <v>0</v>
      </c>
      <c r="H328" s="8">
        <f>IF(OR(ISNUMBER(SEARCH("развит",E328)), ISNUMBER(SEARCH("модифика",E328)), ISNUMBER(SEARCH("интегра",E328)),  ISNUMBER(SEARCH("внедрен",E328)), ISNUMBER(SEARCH("расшир",E328)), ISNUMBER(SEARCH("адаптац",E328)),ISNUMBER(SEARCH("настрой",E328)), ISNUMBER(SEARCH("подключ",E328)),   (ISNUMBER(SEARCH("модерниз",E328)))),1,0)</f>
        <v>1</v>
      </c>
      <c r="I328" s="8">
        <f>IF(OR(ISNUMBER(SEARCH("сопрово",E328)), ISNUMBER(SEARCH("поддержк",E328)), ISNUMBER(SEARCH("эксплуат",E328)), ISNUMBER(SEARCH("обслужи",E328)), ISNUMBER(SEARCH("подготов",E328)), (ISNUMBER(SEARCH("обуче",E328)))),1,0)</f>
        <v>1</v>
      </c>
      <c r="J328" s="9">
        <f>SUM(G328:I328)</f>
        <v>2</v>
      </c>
      <c r="K328" t="s">
        <v>45</v>
      </c>
      <c r="L328" t="s">
        <v>46</v>
      </c>
      <c r="M328" s="30">
        <v>320500</v>
      </c>
      <c r="N328" s="28" t="s">
        <v>845</v>
      </c>
      <c r="O328">
        <v>320500</v>
      </c>
      <c r="P328" s="28" t="s">
        <v>184</v>
      </c>
      <c r="Q328" s="4" t="s">
        <v>857</v>
      </c>
      <c r="R328" t="s">
        <v>858</v>
      </c>
      <c r="S328" t="s">
        <v>859</v>
      </c>
      <c r="T328" t="s">
        <v>761</v>
      </c>
      <c r="U328" t="s">
        <v>653</v>
      </c>
      <c r="V328" t="s">
        <v>755</v>
      </c>
      <c r="W328" s="2">
        <v>1</v>
      </c>
      <c r="X328" s="33">
        <v>320500</v>
      </c>
      <c r="Y328" t="s">
        <v>34</v>
      </c>
      <c r="Z328" t="s">
        <v>256</v>
      </c>
      <c r="AA328" t="s">
        <v>36</v>
      </c>
      <c r="AB328" t="s">
        <v>37</v>
      </c>
      <c r="AC328" s="2">
        <v>29</v>
      </c>
    </row>
    <row r="329" spans="1:29" customFormat="1" hidden="1" x14ac:dyDescent="0.25">
      <c r="A329" s="11">
        <v>329</v>
      </c>
      <c r="B329" s="20" t="s">
        <v>1230</v>
      </c>
      <c r="C329" s="3">
        <v>2.2904007469180001E+18</v>
      </c>
      <c r="D329" s="1">
        <v>43402</v>
      </c>
      <c r="E329" t="s">
        <v>862</v>
      </c>
      <c r="F329" s="8">
        <f>IF(OR(ISNUMBER(SEARCH("террит",Q329)), ISNUMBER(SEARCH("ФОМС",E329)), ISNUMBER(SEARCH("ФОМС",Q329)), (ISNUMBER(SEARCH("страх",E329)))),1,0)</f>
        <v>1</v>
      </c>
      <c r="G329" s="8">
        <f>IF(OR(ISNUMBER(SEARCH("проектиро",E329)), ISNUMBER(SEARCH("разработка",E329)),  ISNUMBER(SEARCH("приобрет",E329)),  ISNUMBER(SEARCH("установк",E329)), ISNUMBER(SEARCH("постав",E329)),  (ISNUMBER(SEARCH("создани",E329)))),1,0)</f>
        <v>0</v>
      </c>
      <c r="H329" s="8">
        <f>IF(OR(ISNUMBER(SEARCH("развит",E329)), ISNUMBER(SEARCH("модифика",E329)), ISNUMBER(SEARCH("интегра",E329)),  ISNUMBER(SEARCH("внедрен",E329)), ISNUMBER(SEARCH("расшир",E329)), ISNUMBER(SEARCH("адаптац",E329)),ISNUMBER(SEARCH("настрой",E329)), ISNUMBER(SEARCH("подключ",E329)),   (ISNUMBER(SEARCH("модерниз",E329)))),1,0)</f>
        <v>1</v>
      </c>
      <c r="I329" s="8">
        <f>IF(OR(ISNUMBER(SEARCH("сопрово",E329)), ISNUMBER(SEARCH("поддержк",E329)), ISNUMBER(SEARCH("эксплуат",E329)), ISNUMBER(SEARCH("обслужи",E329)), ISNUMBER(SEARCH("подготов",E329)), (ISNUMBER(SEARCH("обуче",E329)))),1,0)</f>
        <v>1</v>
      </c>
      <c r="J329" s="9">
        <f>SUM(G329:I329)</f>
        <v>2</v>
      </c>
      <c r="K329" t="s">
        <v>45</v>
      </c>
      <c r="L329" t="s">
        <v>46</v>
      </c>
      <c r="M329" s="30">
        <v>134500</v>
      </c>
      <c r="N329" s="28" t="s">
        <v>26</v>
      </c>
      <c r="O329">
        <v>134500</v>
      </c>
      <c r="P329" s="28" t="s">
        <v>27</v>
      </c>
      <c r="Q329" s="4" t="s">
        <v>857</v>
      </c>
      <c r="R329" t="s">
        <v>858</v>
      </c>
      <c r="S329" t="s">
        <v>859</v>
      </c>
      <c r="T329" t="s">
        <v>652</v>
      </c>
      <c r="U329" t="s">
        <v>653</v>
      </c>
      <c r="V329" t="s">
        <v>755</v>
      </c>
      <c r="W329" s="2">
        <v>1</v>
      </c>
      <c r="X329" s="33">
        <v>134500</v>
      </c>
      <c r="Y329" t="s">
        <v>34</v>
      </c>
      <c r="Z329" t="s">
        <v>256</v>
      </c>
      <c r="AA329" t="s">
        <v>36</v>
      </c>
      <c r="AB329" t="s">
        <v>37</v>
      </c>
      <c r="AC329" s="2">
        <v>29</v>
      </c>
    </row>
    <row r="330" spans="1:29" customFormat="1" hidden="1" x14ac:dyDescent="0.25">
      <c r="A330" s="11">
        <v>330</v>
      </c>
      <c r="B330" s="20" t="s">
        <v>1230</v>
      </c>
      <c r="C330" s="3">
        <v>2.2904007469190001E+18</v>
      </c>
      <c r="D330" s="1">
        <v>43550</v>
      </c>
      <c r="E330" t="s">
        <v>863</v>
      </c>
      <c r="F330" s="8">
        <f>IF(OR(ISNUMBER(SEARCH("террит",Q330)), ISNUMBER(SEARCH("ФОМС",E330)), ISNUMBER(SEARCH("ФОМС",Q330)), (ISNUMBER(SEARCH("страх",E330)))),1,0)</f>
        <v>1</v>
      </c>
      <c r="G330" s="8">
        <f>IF(OR(ISNUMBER(SEARCH("проектиро",E330)), ISNUMBER(SEARCH("разработка",E330)),  ISNUMBER(SEARCH("приобрет",E330)),  ISNUMBER(SEARCH("установк",E330)), ISNUMBER(SEARCH("постав",E330)),  (ISNUMBER(SEARCH("создани",E330)))),1,0)</f>
        <v>0</v>
      </c>
      <c r="H330" s="8">
        <f>IF(OR(ISNUMBER(SEARCH("развит",E330)), ISNUMBER(SEARCH("модифика",E330)), ISNUMBER(SEARCH("интегра",E330)),  ISNUMBER(SEARCH("внедрен",E330)), ISNUMBER(SEARCH("расшир",E330)), ISNUMBER(SEARCH("адаптац",E330)),ISNUMBER(SEARCH("настрой",E330)), ISNUMBER(SEARCH("подключ",E330)),   (ISNUMBER(SEARCH("модерниз",E330)))),1,0)</f>
        <v>0</v>
      </c>
      <c r="I330" s="8">
        <f>IF(OR(ISNUMBER(SEARCH("сопрово",E330)), ISNUMBER(SEARCH("поддержк",E330)), ISNUMBER(SEARCH("эксплуат",E330)), ISNUMBER(SEARCH("обслужи",E330)), ISNUMBER(SEARCH("подготов",E330)), (ISNUMBER(SEARCH("обуче",E330)))),1,0)</f>
        <v>1</v>
      </c>
      <c r="J330" s="9">
        <f>SUM(G330:I330)</f>
        <v>1</v>
      </c>
      <c r="K330" t="s">
        <v>82</v>
      </c>
      <c r="L330" t="s">
        <v>76</v>
      </c>
      <c r="M330" s="30">
        <v>3800</v>
      </c>
      <c r="N330" s="28" t="s">
        <v>130</v>
      </c>
      <c r="O330">
        <v>34200</v>
      </c>
      <c r="P330" s="28" t="s">
        <v>762</v>
      </c>
      <c r="Q330" s="4" t="s">
        <v>857</v>
      </c>
      <c r="R330" t="s">
        <v>858</v>
      </c>
      <c r="S330" t="s">
        <v>859</v>
      </c>
      <c r="T330" t="s">
        <v>761</v>
      </c>
      <c r="U330" t="s">
        <v>653</v>
      </c>
      <c r="V330" t="s">
        <v>755</v>
      </c>
      <c r="W330" s="2">
        <v>1</v>
      </c>
      <c r="X330" s="33">
        <v>34200</v>
      </c>
      <c r="Y330" t="s">
        <v>34</v>
      </c>
      <c r="Z330" t="s">
        <v>256</v>
      </c>
      <c r="AA330" t="s">
        <v>36</v>
      </c>
      <c r="AB330" t="s">
        <v>37</v>
      </c>
      <c r="AC330" s="2">
        <v>29</v>
      </c>
    </row>
    <row r="331" spans="1:29" customFormat="1" hidden="1" x14ac:dyDescent="0.25">
      <c r="A331" s="11">
        <v>331</v>
      </c>
      <c r="B331" s="20" t="s">
        <v>1230</v>
      </c>
      <c r="C331" s="3">
        <v>2.2906007633150001E+18</v>
      </c>
      <c r="D331" s="1">
        <v>42017</v>
      </c>
      <c r="E331" t="s">
        <v>864</v>
      </c>
      <c r="F331" s="8">
        <f>IF(OR(ISNUMBER(SEARCH("террит",Q331)), ISNUMBER(SEARCH("ФОМС",E331)), ISNUMBER(SEARCH("ФОМС",Q331)), (ISNUMBER(SEARCH("страх",E331)))),1,0)</f>
        <v>0</v>
      </c>
      <c r="G331" s="8">
        <f>IF(OR(ISNUMBER(SEARCH("проектиро",E331)), ISNUMBER(SEARCH("разработка",E331)),  ISNUMBER(SEARCH("приобрет",E331)),  ISNUMBER(SEARCH("установк",E331)), ISNUMBER(SEARCH("постав",E331)),  (ISNUMBER(SEARCH("создани",E331)))),1,0)</f>
        <v>0</v>
      </c>
      <c r="H331" s="8">
        <f>IF(OR(ISNUMBER(SEARCH("развит",E331)), ISNUMBER(SEARCH("модифика",E331)), ISNUMBER(SEARCH("интегра",E331)),  ISNUMBER(SEARCH("внедрен",E331)), ISNUMBER(SEARCH("расшир",E331)), ISNUMBER(SEARCH("адаптац",E331)),ISNUMBER(SEARCH("настрой",E331)), ISNUMBER(SEARCH("подключ",E331)),   (ISNUMBER(SEARCH("модерниз",E331)))),1,0)</f>
        <v>0</v>
      </c>
      <c r="I331" s="8">
        <f>IF(OR(ISNUMBER(SEARCH("сопрово",E331)), ISNUMBER(SEARCH("поддержк",E331)), ISNUMBER(SEARCH("эксплуат",E331)), ISNUMBER(SEARCH("обслужи",E331)), ISNUMBER(SEARCH("подготов",E331)), (ISNUMBER(SEARCH("обуче",E331)))),1,0)</f>
        <v>1</v>
      </c>
      <c r="J331" s="9">
        <f>SUM(G331:I331)</f>
        <v>1</v>
      </c>
      <c r="K331" s="20" t="s">
        <v>456</v>
      </c>
      <c r="L331" t="s">
        <v>457</v>
      </c>
      <c r="M331" s="30">
        <v>394511.04</v>
      </c>
      <c r="N331" s="28" t="s">
        <v>409</v>
      </c>
      <c r="O331">
        <v>394511.04</v>
      </c>
      <c r="P331" s="28" t="s">
        <v>184</v>
      </c>
      <c r="Q331" s="4" t="s">
        <v>673</v>
      </c>
      <c r="R331" t="s">
        <v>674</v>
      </c>
      <c r="S331" t="s">
        <v>675</v>
      </c>
      <c r="T331" t="s">
        <v>652</v>
      </c>
      <c r="U331" t="s">
        <v>653</v>
      </c>
      <c r="V331" t="s">
        <v>654</v>
      </c>
      <c r="W331" s="2">
        <v>1</v>
      </c>
      <c r="X331" s="33">
        <v>394511.04</v>
      </c>
      <c r="Y331" t="s">
        <v>34</v>
      </c>
      <c r="Z331" t="s">
        <v>256</v>
      </c>
      <c r="AA331" t="s">
        <v>36</v>
      </c>
      <c r="AB331" t="s">
        <v>37</v>
      </c>
      <c r="AC331" s="2">
        <v>29</v>
      </c>
    </row>
    <row r="332" spans="1:29" customFormat="1" hidden="1" x14ac:dyDescent="0.25">
      <c r="A332" s="11">
        <v>332</v>
      </c>
      <c r="B332" s="20" t="s">
        <v>1230</v>
      </c>
      <c r="C332" s="3">
        <v>2.2906007633150001E+18</v>
      </c>
      <c r="D332" s="1">
        <v>42345</v>
      </c>
      <c r="E332" t="s">
        <v>865</v>
      </c>
      <c r="F332" s="8">
        <f>IF(OR(ISNUMBER(SEARCH("террит",Q332)), ISNUMBER(SEARCH("ФОМС",E332)), ISNUMBER(SEARCH("ФОМС",Q332)), (ISNUMBER(SEARCH("страх",E332)))),1,0)</f>
        <v>1</v>
      </c>
      <c r="G332" s="8">
        <f>IF(OR(ISNUMBER(SEARCH("проектиро",E332)), ISNUMBER(SEARCH("разработка",E332)),  ISNUMBER(SEARCH("приобрет",E332)),  ISNUMBER(SEARCH("установк",E332)), ISNUMBER(SEARCH("постав",E332)),  (ISNUMBER(SEARCH("создани",E332)))),1,0)</f>
        <v>0</v>
      </c>
      <c r="H332" s="8">
        <f>IF(OR(ISNUMBER(SEARCH("развит",E332)), ISNUMBER(SEARCH("модифика",E332)), ISNUMBER(SEARCH("интегра",E332)),  ISNUMBER(SEARCH("внедрен",E332)), ISNUMBER(SEARCH("расшир",E332)), ISNUMBER(SEARCH("адаптац",E332)),ISNUMBER(SEARCH("настрой",E332)), ISNUMBER(SEARCH("подключ",E332)),   (ISNUMBER(SEARCH("модерниз",E332)))),1,0)</f>
        <v>0</v>
      </c>
      <c r="I332" s="8">
        <f>IF(OR(ISNUMBER(SEARCH("сопрово",E332)), ISNUMBER(SEARCH("поддержк",E332)), ISNUMBER(SEARCH("эксплуат",E332)), ISNUMBER(SEARCH("обслужи",E332)), ISNUMBER(SEARCH("подготов",E332)), (ISNUMBER(SEARCH("обуче",E332)))),1,0)</f>
        <v>1</v>
      </c>
      <c r="J332" s="9">
        <f>SUM(G332:I332)</f>
        <v>1</v>
      </c>
      <c r="K332" t="s">
        <v>456</v>
      </c>
      <c r="L332" t="s">
        <v>457</v>
      </c>
      <c r="M332" s="30">
        <v>36620</v>
      </c>
      <c r="N332" s="28" t="s">
        <v>266</v>
      </c>
      <c r="O332">
        <v>439440</v>
      </c>
      <c r="P332" s="28" t="s">
        <v>258</v>
      </c>
      <c r="Q332" s="4" t="s">
        <v>866</v>
      </c>
      <c r="R332" t="s">
        <v>674</v>
      </c>
      <c r="S332" t="s">
        <v>675</v>
      </c>
      <c r="T332" t="s">
        <v>761</v>
      </c>
      <c r="U332" t="s">
        <v>653</v>
      </c>
      <c r="V332" t="s">
        <v>755</v>
      </c>
      <c r="W332" s="2">
        <v>1</v>
      </c>
      <c r="X332" s="33">
        <v>439440</v>
      </c>
      <c r="Y332" t="s">
        <v>34</v>
      </c>
      <c r="Z332" t="s">
        <v>256</v>
      </c>
      <c r="AA332" t="s">
        <v>36</v>
      </c>
      <c r="AB332" t="s">
        <v>37</v>
      </c>
      <c r="AC332" s="2">
        <v>29</v>
      </c>
    </row>
    <row r="333" spans="1:29" customFormat="1" hidden="1" x14ac:dyDescent="0.25">
      <c r="A333" s="11">
        <v>333</v>
      </c>
      <c r="B333" s="20" t="s">
        <v>1230</v>
      </c>
      <c r="C333" s="3">
        <v>2.2906007633150001E+18</v>
      </c>
      <c r="D333" s="1">
        <v>42191</v>
      </c>
      <c r="E333" t="s">
        <v>867</v>
      </c>
      <c r="F333" s="8">
        <f>IF(OR(ISNUMBER(SEARCH("террит",Q333)), ISNUMBER(SEARCH("ФОМС",E333)), ISNUMBER(SEARCH("ФОМС",Q333)), (ISNUMBER(SEARCH("страх",E333)))),1,0)</f>
        <v>1</v>
      </c>
      <c r="G333" s="8">
        <f>IF(OR(ISNUMBER(SEARCH("проектиро",E333)), ISNUMBER(SEARCH("разработка",E333)),  ISNUMBER(SEARCH("приобрет",E333)),  ISNUMBER(SEARCH("установк",E333)), ISNUMBER(SEARCH("постав",E333)),  (ISNUMBER(SEARCH("создани",E333)))),1,0)</f>
        <v>0</v>
      </c>
      <c r="H333" s="8">
        <f>IF(OR(ISNUMBER(SEARCH("развит",E333)), ISNUMBER(SEARCH("модифика",E333)), ISNUMBER(SEARCH("интегра",E333)),  ISNUMBER(SEARCH("внедрен",E333)), ISNUMBER(SEARCH("расшир",E333)), ISNUMBER(SEARCH("адаптац",E333)),ISNUMBER(SEARCH("настрой",E333)), ISNUMBER(SEARCH("подключ",E333)),   (ISNUMBER(SEARCH("модерниз",E333)))),1,0)</f>
        <v>1</v>
      </c>
      <c r="I333" s="8">
        <f>IF(OR(ISNUMBER(SEARCH("сопрово",E333)), ISNUMBER(SEARCH("поддержк",E333)), ISNUMBER(SEARCH("эксплуат",E333)), ISNUMBER(SEARCH("обслужи",E333)), ISNUMBER(SEARCH("подготов",E333)), (ISNUMBER(SEARCH("обуче",E333)))),1,0)</f>
        <v>1</v>
      </c>
      <c r="J333" s="9">
        <f>SUM(G333:I333)</f>
        <v>2</v>
      </c>
      <c r="K333" t="s">
        <v>453</v>
      </c>
      <c r="L333" t="s">
        <v>454</v>
      </c>
      <c r="M333" s="30">
        <v>339011.67</v>
      </c>
      <c r="N333" s="28" t="s">
        <v>409</v>
      </c>
      <c r="O333">
        <v>339011.67</v>
      </c>
      <c r="P333" s="28" t="s">
        <v>184</v>
      </c>
      <c r="Q333" s="4" t="s">
        <v>866</v>
      </c>
      <c r="R333" t="s">
        <v>674</v>
      </c>
      <c r="S333" t="s">
        <v>675</v>
      </c>
      <c r="T333" t="s">
        <v>652</v>
      </c>
      <c r="U333" t="s">
        <v>653</v>
      </c>
      <c r="V333" t="s">
        <v>755</v>
      </c>
      <c r="W333" s="2">
        <v>1</v>
      </c>
      <c r="X333" s="33">
        <v>339011.67</v>
      </c>
      <c r="Y333" t="s">
        <v>34</v>
      </c>
      <c r="Z333" t="s">
        <v>256</v>
      </c>
      <c r="AA333" t="s">
        <v>36</v>
      </c>
      <c r="AB333" t="s">
        <v>37</v>
      </c>
      <c r="AC333" s="2">
        <v>29</v>
      </c>
    </row>
    <row r="334" spans="1:29" customFormat="1" hidden="1" x14ac:dyDescent="0.25">
      <c r="A334" s="11">
        <v>334</v>
      </c>
      <c r="B334" s="20" t="s">
        <v>1230</v>
      </c>
      <c r="C334" s="3">
        <v>2.290600763316E+18</v>
      </c>
      <c r="D334" s="1">
        <v>42730</v>
      </c>
      <c r="E334" t="s">
        <v>868</v>
      </c>
      <c r="F334" s="8">
        <f>IF(OR(ISNUMBER(SEARCH("террит",Q334)), ISNUMBER(SEARCH("ФОМС",E334)), ISNUMBER(SEARCH("ФОМС",Q334)), (ISNUMBER(SEARCH("страх",E334)))),1,0)</f>
        <v>1</v>
      </c>
      <c r="G334" s="8">
        <f>IF(OR(ISNUMBER(SEARCH("проектиро",E334)), ISNUMBER(SEARCH("разработка",E334)),  ISNUMBER(SEARCH("приобрет",E334)),  ISNUMBER(SEARCH("установк",E334)), ISNUMBER(SEARCH("постав",E334)),  (ISNUMBER(SEARCH("создани",E334)))),1,0)</f>
        <v>0</v>
      </c>
      <c r="H334" s="8">
        <f>IF(OR(ISNUMBER(SEARCH("развит",E334)), ISNUMBER(SEARCH("модифика",E334)), ISNUMBER(SEARCH("интегра",E334)),  ISNUMBER(SEARCH("внедрен",E334)), ISNUMBER(SEARCH("расшир",E334)), ISNUMBER(SEARCH("адаптац",E334)),ISNUMBER(SEARCH("настрой",E334)), ISNUMBER(SEARCH("подключ",E334)),   (ISNUMBER(SEARCH("модерниз",E334)))),1,0)</f>
        <v>0</v>
      </c>
      <c r="I334" s="8">
        <f>IF(OR(ISNUMBER(SEARCH("сопрово",E334)), ISNUMBER(SEARCH("поддержк",E334)), ISNUMBER(SEARCH("эксплуат",E334)), ISNUMBER(SEARCH("обслужи",E334)), ISNUMBER(SEARCH("подготов",E334)), (ISNUMBER(SEARCH("обуче",E334)))),1,0)</f>
        <v>1</v>
      </c>
      <c r="J334" s="9">
        <f>SUM(G334:I334)</f>
        <v>1</v>
      </c>
      <c r="K334" t="s">
        <v>53</v>
      </c>
      <c r="L334" t="s">
        <v>52</v>
      </c>
      <c r="M334" s="30">
        <v>468000</v>
      </c>
      <c r="N334" s="28" t="s">
        <v>409</v>
      </c>
      <c r="O334">
        <v>468000</v>
      </c>
      <c r="P334" s="28" t="s">
        <v>184</v>
      </c>
      <c r="Q334" s="4" t="s">
        <v>866</v>
      </c>
      <c r="R334" t="s">
        <v>674</v>
      </c>
      <c r="S334" t="s">
        <v>675</v>
      </c>
      <c r="T334" t="s">
        <v>652</v>
      </c>
      <c r="U334" t="s">
        <v>653</v>
      </c>
      <c r="V334" t="s">
        <v>755</v>
      </c>
      <c r="W334" s="2">
        <v>1</v>
      </c>
      <c r="X334" s="33">
        <v>468000</v>
      </c>
      <c r="Y334" t="s">
        <v>34</v>
      </c>
      <c r="Z334" t="s">
        <v>256</v>
      </c>
      <c r="AA334" t="s">
        <v>36</v>
      </c>
      <c r="AB334" t="s">
        <v>37</v>
      </c>
      <c r="AC334" s="2">
        <v>29</v>
      </c>
    </row>
    <row r="335" spans="1:29" customFormat="1" hidden="1" x14ac:dyDescent="0.25">
      <c r="A335" s="11">
        <v>335</v>
      </c>
      <c r="B335" s="20" t="s">
        <v>1230</v>
      </c>
      <c r="C335" s="3">
        <v>2.2906007633180001E+18</v>
      </c>
      <c r="D335" s="1">
        <v>43098</v>
      </c>
      <c r="E335" t="s">
        <v>52</v>
      </c>
      <c r="F335" s="8">
        <f>IF(OR(ISNUMBER(SEARCH("террит",Q335)), ISNUMBER(SEARCH("ФОМС",E335)), ISNUMBER(SEARCH("ФОМС",Q335)), (ISNUMBER(SEARCH("страх",E335)))),1,0)</f>
        <v>0</v>
      </c>
      <c r="G335" s="8">
        <f>IF(OR(ISNUMBER(SEARCH("проектиро",E335)), ISNUMBER(SEARCH("разработка",E335)),  ISNUMBER(SEARCH("приобрет",E335)),  ISNUMBER(SEARCH("установк",E335)), ISNUMBER(SEARCH("постав",E335)),  (ISNUMBER(SEARCH("создани",E335)))),1,0)</f>
        <v>0</v>
      </c>
      <c r="H335" s="8">
        <f>IF(OR(ISNUMBER(SEARCH("развит",E335)), ISNUMBER(SEARCH("модифика",E335)), ISNUMBER(SEARCH("интегра",E335)),  ISNUMBER(SEARCH("внедрен",E335)), ISNUMBER(SEARCH("расшир",E335)), ISNUMBER(SEARCH("адаптац",E335)),ISNUMBER(SEARCH("настрой",E335)), ISNUMBER(SEARCH("подключ",E335)),   (ISNUMBER(SEARCH("модерниз",E335)))),1,0)</f>
        <v>0</v>
      </c>
      <c r="I335" s="8">
        <f>IF(OR(ISNUMBER(SEARCH("сопрово",E335)), ISNUMBER(SEARCH("поддержк",E335)), ISNUMBER(SEARCH("эксплуат",E335)), ISNUMBER(SEARCH("обслужи",E335)), ISNUMBER(SEARCH("подготов",E335)), (ISNUMBER(SEARCH("обуче",E335)))),1,0)</f>
        <v>1</v>
      </c>
      <c r="J335" s="9">
        <f>SUM(G335:I335)</f>
        <v>1</v>
      </c>
      <c r="K335" t="s">
        <v>53</v>
      </c>
      <c r="L335" t="s">
        <v>52</v>
      </c>
      <c r="M335" s="30">
        <v>450000</v>
      </c>
      <c r="N335" s="28" t="s">
        <v>26</v>
      </c>
      <c r="O335">
        <v>450000</v>
      </c>
      <c r="P335" s="28" t="s">
        <v>184</v>
      </c>
      <c r="Q335" s="4" t="s">
        <v>866</v>
      </c>
      <c r="R335" t="s">
        <v>674</v>
      </c>
      <c r="S335" t="s">
        <v>675</v>
      </c>
      <c r="T335" t="s">
        <v>676</v>
      </c>
      <c r="U335" t="s">
        <v>653</v>
      </c>
      <c r="V335" t="s">
        <v>654</v>
      </c>
      <c r="W335" s="2">
        <v>1</v>
      </c>
      <c r="X335" s="33">
        <v>450000</v>
      </c>
      <c r="Y335" t="s">
        <v>34</v>
      </c>
      <c r="Z335" t="s">
        <v>256</v>
      </c>
      <c r="AA335" t="s">
        <v>36</v>
      </c>
      <c r="AB335" t="s">
        <v>37</v>
      </c>
      <c r="AC335" s="2">
        <v>29</v>
      </c>
    </row>
    <row r="336" spans="1:29" customFormat="1" hidden="1" x14ac:dyDescent="0.25">
      <c r="A336" s="11">
        <v>336</v>
      </c>
      <c r="B336" s="20" t="s">
        <v>1230</v>
      </c>
      <c r="C336" s="3">
        <v>2.2906007633180001E+18</v>
      </c>
      <c r="D336" s="1">
        <v>43424</v>
      </c>
      <c r="E336" t="s">
        <v>844</v>
      </c>
      <c r="F336" s="8">
        <f>IF(OR(ISNUMBER(SEARCH("террит",Q336)), ISNUMBER(SEARCH("ФОМС",E336)), ISNUMBER(SEARCH("ФОМС",Q336)), (ISNUMBER(SEARCH("страх",E336)))),1,0)</f>
        <v>1</v>
      </c>
      <c r="G336" s="8">
        <f>IF(OR(ISNUMBER(SEARCH("проектиро",E336)), ISNUMBER(SEARCH("разработка",E336)),  ISNUMBER(SEARCH("приобрет",E336)),  ISNUMBER(SEARCH("установк",E336)), ISNUMBER(SEARCH("постав",E336)),  (ISNUMBER(SEARCH("создани",E336)))),1,0)</f>
        <v>0</v>
      </c>
      <c r="H336" s="8">
        <f>IF(OR(ISNUMBER(SEARCH("развит",E336)), ISNUMBER(SEARCH("модифика",E336)), ISNUMBER(SEARCH("интегра",E336)),  ISNUMBER(SEARCH("внедрен",E336)), ISNUMBER(SEARCH("расшир",E336)), ISNUMBER(SEARCH("адаптац",E336)),ISNUMBER(SEARCH("настрой",E336)), ISNUMBER(SEARCH("подключ",E336)),   (ISNUMBER(SEARCH("модерниз",E336)))),1,0)</f>
        <v>1</v>
      </c>
      <c r="I336" s="8">
        <f>IF(OR(ISNUMBER(SEARCH("сопрово",E336)), ISNUMBER(SEARCH("поддержк",E336)), ISNUMBER(SEARCH("эксплуат",E336)), ISNUMBER(SEARCH("обслужи",E336)), ISNUMBER(SEARCH("подготов",E336)), (ISNUMBER(SEARCH("обуче",E336)))),1,0)</f>
        <v>1</v>
      </c>
      <c r="J336" s="9">
        <f>SUM(G336:I336)</f>
        <v>2</v>
      </c>
      <c r="K336" t="s">
        <v>45</v>
      </c>
      <c r="L336" t="s">
        <v>46</v>
      </c>
      <c r="M336" s="30">
        <v>292000</v>
      </c>
      <c r="N336" s="28" t="s">
        <v>26</v>
      </c>
      <c r="O336">
        <v>292000</v>
      </c>
      <c r="P336" s="28" t="s">
        <v>27</v>
      </c>
      <c r="Q336" s="4" t="s">
        <v>866</v>
      </c>
      <c r="R336" t="s">
        <v>674</v>
      </c>
      <c r="S336" t="s">
        <v>675</v>
      </c>
      <c r="T336" t="s">
        <v>761</v>
      </c>
      <c r="U336" t="s">
        <v>653</v>
      </c>
      <c r="V336" t="s">
        <v>755</v>
      </c>
      <c r="W336" s="2">
        <v>1</v>
      </c>
      <c r="X336" s="33">
        <v>292000</v>
      </c>
      <c r="Y336" t="s">
        <v>34</v>
      </c>
      <c r="Z336" t="s">
        <v>256</v>
      </c>
      <c r="AA336" t="s">
        <v>36</v>
      </c>
      <c r="AB336" t="s">
        <v>37</v>
      </c>
      <c r="AC336" s="2">
        <v>29</v>
      </c>
    </row>
    <row r="337" spans="1:29" customFormat="1" hidden="1" x14ac:dyDescent="0.25">
      <c r="A337" s="11">
        <v>337</v>
      </c>
      <c r="B337" s="20" t="s">
        <v>1230</v>
      </c>
      <c r="C337" s="3">
        <v>2.290700242016E+18</v>
      </c>
      <c r="D337" s="1">
        <v>42640</v>
      </c>
      <c r="E337" t="s">
        <v>869</v>
      </c>
      <c r="F337" s="8">
        <f>IF(OR(ISNUMBER(SEARCH("террит",Q337)), ISNUMBER(SEARCH("ФОМС",E337)), ISNUMBER(SEARCH("ФОМС",Q337)), (ISNUMBER(SEARCH("страх",E337)))),1,0)</f>
        <v>0</v>
      </c>
      <c r="G337" s="8">
        <f>IF(OR(ISNUMBER(SEARCH("проектиро",E337)), ISNUMBER(SEARCH("разработка",E337)),  ISNUMBER(SEARCH("приобрет",E337)),  ISNUMBER(SEARCH("установк",E337)), ISNUMBER(SEARCH("постав",E337)),  (ISNUMBER(SEARCH("создани",E337)))),1,0)</f>
        <v>0</v>
      </c>
      <c r="H337" s="8">
        <f>IF(OR(ISNUMBER(SEARCH("развит",E337)), ISNUMBER(SEARCH("модифика",E337)), ISNUMBER(SEARCH("интегра",E337)),  ISNUMBER(SEARCH("внедрен",E337)), ISNUMBER(SEARCH("расшир",E337)), ISNUMBER(SEARCH("адаптац",E337)),ISNUMBER(SEARCH("настрой",E337)), ISNUMBER(SEARCH("подключ",E337)),   (ISNUMBER(SEARCH("модерниз",E337)))),1,0)</f>
        <v>0</v>
      </c>
      <c r="I337" s="8">
        <f>IF(OR(ISNUMBER(SEARCH("сопрово",E337)), ISNUMBER(SEARCH("поддержк",E337)), ISNUMBER(SEARCH("эксплуат",E337)), ISNUMBER(SEARCH("обслужи",E337)), ISNUMBER(SEARCH("подготов",E337)), (ISNUMBER(SEARCH("обуче",E337)))),1,0)</f>
        <v>1</v>
      </c>
      <c r="J337" s="9">
        <f>SUM(G337:I337)</f>
        <v>1</v>
      </c>
      <c r="K337" t="s">
        <v>831</v>
      </c>
      <c r="L337" t="s">
        <v>832</v>
      </c>
      <c r="M337" s="30">
        <v>485400</v>
      </c>
      <c r="N337" s="28" t="s">
        <v>264</v>
      </c>
      <c r="O337">
        <v>485400</v>
      </c>
      <c r="P337" s="28" t="s">
        <v>184</v>
      </c>
      <c r="Q337" s="4" t="s">
        <v>870</v>
      </c>
      <c r="R337" t="s">
        <v>705</v>
      </c>
      <c r="S337" t="s">
        <v>706</v>
      </c>
      <c r="T337" t="s">
        <v>652</v>
      </c>
      <c r="U337" t="s">
        <v>653</v>
      </c>
      <c r="V337" t="s">
        <v>755</v>
      </c>
      <c r="W337" s="2">
        <v>1</v>
      </c>
      <c r="X337" s="33">
        <v>485400</v>
      </c>
      <c r="Y337" t="s">
        <v>34</v>
      </c>
      <c r="Z337" t="s">
        <v>256</v>
      </c>
      <c r="AA337" t="s">
        <v>36</v>
      </c>
      <c r="AB337" t="s">
        <v>37</v>
      </c>
      <c r="AC337" s="2">
        <v>29</v>
      </c>
    </row>
    <row r="338" spans="1:29" customFormat="1" hidden="1" x14ac:dyDescent="0.25">
      <c r="A338" s="11">
        <v>338</v>
      </c>
      <c r="B338" s="20" t="s">
        <v>1230</v>
      </c>
      <c r="C338" s="3">
        <v>2.2907002420179999E+18</v>
      </c>
      <c r="D338" s="1">
        <v>43445</v>
      </c>
      <c r="E338" t="s">
        <v>871</v>
      </c>
      <c r="F338" s="8">
        <f>IF(OR(ISNUMBER(SEARCH("террит",Q338)), ISNUMBER(SEARCH("ФОМС",E338)), ISNUMBER(SEARCH("ФОМС",Q338)), (ISNUMBER(SEARCH("страх",E338)))),1,0)</f>
        <v>1</v>
      </c>
      <c r="G338" s="8">
        <f>IF(OR(ISNUMBER(SEARCH("проектиро",E338)), ISNUMBER(SEARCH("разработка",E338)),  ISNUMBER(SEARCH("приобрет",E338)),  ISNUMBER(SEARCH("установк",E338)), ISNUMBER(SEARCH("постав",E338)),  (ISNUMBER(SEARCH("создани",E338)))),1,0)</f>
        <v>0</v>
      </c>
      <c r="H338" s="8">
        <f>IF(OR(ISNUMBER(SEARCH("развит",E338)), ISNUMBER(SEARCH("модифика",E338)), ISNUMBER(SEARCH("интегра",E338)),  ISNUMBER(SEARCH("внедрен",E338)), ISNUMBER(SEARCH("расшир",E338)), ISNUMBER(SEARCH("адаптац",E338)),ISNUMBER(SEARCH("настрой",E338)), ISNUMBER(SEARCH("подключ",E338)),   (ISNUMBER(SEARCH("модерниз",E338)))),1,0)</f>
        <v>0</v>
      </c>
      <c r="I338" s="8">
        <f>IF(OR(ISNUMBER(SEARCH("сопрово",E338)), ISNUMBER(SEARCH("поддержк",E338)), ISNUMBER(SEARCH("эксплуат",E338)), ISNUMBER(SEARCH("обслужи",E338)), ISNUMBER(SEARCH("подготов",E338)), (ISNUMBER(SEARCH("обуче",E338)))),1,0)</f>
        <v>1</v>
      </c>
      <c r="J338" s="9">
        <f>SUM(G338:I338)</f>
        <v>1</v>
      </c>
      <c r="K338" t="s">
        <v>831</v>
      </c>
      <c r="L338" t="s">
        <v>832</v>
      </c>
      <c r="M338" s="30">
        <v>492720</v>
      </c>
      <c r="N338" s="28" t="s">
        <v>26</v>
      </c>
      <c r="O338">
        <v>492720</v>
      </c>
      <c r="P338" s="28" t="s">
        <v>27</v>
      </c>
      <c r="Q338" s="4" t="s">
        <v>870</v>
      </c>
      <c r="R338" t="s">
        <v>705</v>
      </c>
      <c r="S338" t="s">
        <v>706</v>
      </c>
      <c r="T338" t="s">
        <v>652</v>
      </c>
      <c r="U338" t="s">
        <v>653</v>
      </c>
      <c r="V338" t="s">
        <v>755</v>
      </c>
      <c r="W338" s="2">
        <v>1</v>
      </c>
      <c r="X338" s="33">
        <v>492720</v>
      </c>
      <c r="Y338" t="s">
        <v>34</v>
      </c>
      <c r="Z338" t="s">
        <v>256</v>
      </c>
      <c r="AA338" t="s">
        <v>36</v>
      </c>
      <c r="AB338" t="s">
        <v>37</v>
      </c>
      <c r="AC338" s="2">
        <v>29</v>
      </c>
    </row>
    <row r="339" spans="1:29" customFormat="1" hidden="1" x14ac:dyDescent="0.25">
      <c r="A339" s="11">
        <v>339</v>
      </c>
      <c r="B339" s="20" t="s">
        <v>1230</v>
      </c>
      <c r="C339" s="3">
        <v>2.2907002420179999E+18</v>
      </c>
      <c r="D339" s="1">
        <v>43381</v>
      </c>
      <c r="E339" t="s">
        <v>872</v>
      </c>
      <c r="F339" s="8">
        <f>IF(OR(ISNUMBER(SEARCH("террит",Q339)), ISNUMBER(SEARCH("ФОМС",E339)), ISNUMBER(SEARCH("ФОМС",Q339)), (ISNUMBER(SEARCH("страх",E339)))),1,0)</f>
        <v>0</v>
      </c>
      <c r="G339" s="8">
        <f>IF(OR(ISNUMBER(SEARCH("проектиро",E339)), ISNUMBER(SEARCH("разработка",E339)),  ISNUMBER(SEARCH("приобрет",E339)),  ISNUMBER(SEARCH("установк",E339)), ISNUMBER(SEARCH("постав",E339)),  (ISNUMBER(SEARCH("создани",E339)))),1,0)</f>
        <v>0</v>
      </c>
      <c r="H339" s="8">
        <f>IF(OR(ISNUMBER(SEARCH("развит",E339)), ISNUMBER(SEARCH("модифика",E339)), ISNUMBER(SEARCH("интегра",E339)),  ISNUMBER(SEARCH("внедрен",E339)), ISNUMBER(SEARCH("расшир",E339)), ISNUMBER(SEARCH("адаптац",E339)),ISNUMBER(SEARCH("настрой",E339)), ISNUMBER(SEARCH("подключ",E339)),   (ISNUMBER(SEARCH("модерниз",E339)))),1,0)</f>
        <v>1</v>
      </c>
      <c r="I339" s="8">
        <f>IF(OR(ISNUMBER(SEARCH("сопрово",E339)), ISNUMBER(SEARCH("поддержк",E339)), ISNUMBER(SEARCH("эксплуат",E339)), ISNUMBER(SEARCH("обслужи",E339)), ISNUMBER(SEARCH("подготов",E339)), (ISNUMBER(SEARCH("обуче",E339)))),1,0)</f>
        <v>1</v>
      </c>
      <c r="J339" s="9">
        <f>SUM(G339:I339)</f>
        <v>2</v>
      </c>
      <c r="K339" t="s">
        <v>142</v>
      </c>
      <c r="L339" t="s">
        <v>143</v>
      </c>
      <c r="M339" s="30">
        <v>73000</v>
      </c>
      <c r="N339" s="28" t="s">
        <v>26</v>
      </c>
      <c r="O339">
        <v>438000</v>
      </c>
      <c r="P339" s="28" t="s">
        <v>682</v>
      </c>
      <c r="Q339" s="4" t="s">
        <v>870</v>
      </c>
      <c r="R339" t="s">
        <v>705</v>
      </c>
      <c r="S339" t="s">
        <v>706</v>
      </c>
      <c r="T339" t="s">
        <v>761</v>
      </c>
      <c r="U339" t="s">
        <v>653</v>
      </c>
      <c r="V339" t="s">
        <v>755</v>
      </c>
      <c r="W339" s="2">
        <v>1</v>
      </c>
      <c r="X339" s="33">
        <v>438000</v>
      </c>
      <c r="Y339" t="s">
        <v>34</v>
      </c>
      <c r="Z339" t="s">
        <v>256</v>
      </c>
      <c r="AA339" t="s">
        <v>36</v>
      </c>
      <c r="AB339" t="s">
        <v>37</v>
      </c>
      <c r="AC339" s="2">
        <v>29</v>
      </c>
    </row>
    <row r="340" spans="1:29" customFormat="1" hidden="1" x14ac:dyDescent="0.25">
      <c r="A340" s="11">
        <v>340</v>
      </c>
      <c r="B340" s="20" t="s">
        <v>1230</v>
      </c>
      <c r="C340" s="3">
        <v>2.2907002420179999E+18</v>
      </c>
      <c r="D340" s="1">
        <v>43381</v>
      </c>
      <c r="E340" t="s">
        <v>873</v>
      </c>
      <c r="F340" s="8">
        <f>IF(OR(ISNUMBER(SEARCH("террит",Q340)), ISNUMBER(SEARCH("ФОМС",E340)), ISNUMBER(SEARCH("ФОМС",Q340)), (ISNUMBER(SEARCH("страх",E340)))),1,0)</f>
        <v>0</v>
      </c>
      <c r="G340" s="8">
        <f>IF(OR(ISNUMBER(SEARCH("проектиро",E340)), ISNUMBER(SEARCH("разработка",E340)),  ISNUMBER(SEARCH("приобрет",E340)),  ISNUMBER(SEARCH("установк",E340)), ISNUMBER(SEARCH("постав",E340)),  (ISNUMBER(SEARCH("создани",E340)))),1,0)</f>
        <v>0</v>
      </c>
      <c r="H340" s="8">
        <f>IF(OR(ISNUMBER(SEARCH("развит",E340)), ISNUMBER(SEARCH("модифика",E340)), ISNUMBER(SEARCH("интегра",E340)),  ISNUMBER(SEARCH("внедрен",E340)), ISNUMBER(SEARCH("расшир",E340)), ISNUMBER(SEARCH("адаптац",E340)),ISNUMBER(SEARCH("настрой",E340)), ISNUMBER(SEARCH("подключ",E340)),   (ISNUMBER(SEARCH("модерниз",E340)))),1,0)</f>
        <v>1</v>
      </c>
      <c r="I340" s="8">
        <f>IF(OR(ISNUMBER(SEARCH("сопрово",E340)), ISNUMBER(SEARCH("поддержк",E340)), ISNUMBER(SEARCH("эксплуат",E340)), ISNUMBER(SEARCH("обслужи",E340)), ISNUMBER(SEARCH("подготов",E340)), (ISNUMBER(SEARCH("обуче",E340)))),1,0)</f>
        <v>1</v>
      </c>
      <c r="J340" s="9">
        <f>SUM(G340:I340)</f>
        <v>2</v>
      </c>
      <c r="K340" t="s">
        <v>142</v>
      </c>
      <c r="L340" t="s">
        <v>143</v>
      </c>
      <c r="M340" s="30">
        <v>134500</v>
      </c>
      <c r="N340" s="28" t="s">
        <v>26</v>
      </c>
      <c r="O340">
        <v>134500</v>
      </c>
      <c r="P340" s="28" t="s">
        <v>27</v>
      </c>
      <c r="Q340" s="4" t="s">
        <v>870</v>
      </c>
      <c r="R340" t="s">
        <v>705</v>
      </c>
      <c r="S340" t="s">
        <v>706</v>
      </c>
      <c r="T340" t="s">
        <v>761</v>
      </c>
      <c r="U340" t="s">
        <v>653</v>
      </c>
      <c r="V340" t="s">
        <v>755</v>
      </c>
      <c r="W340" s="2">
        <v>1</v>
      </c>
      <c r="X340" s="33">
        <v>134500</v>
      </c>
      <c r="Y340" t="s">
        <v>34</v>
      </c>
      <c r="Z340" t="s">
        <v>256</v>
      </c>
      <c r="AA340" t="s">
        <v>36</v>
      </c>
      <c r="AB340" t="s">
        <v>37</v>
      </c>
      <c r="AC340" s="2">
        <v>29</v>
      </c>
    </row>
    <row r="341" spans="1:29" customFormat="1" hidden="1" x14ac:dyDescent="0.25">
      <c r="A341" s="11">
        <v>341</v>
      </c>
      <c r="B341" s="20" t="s">
        <v>1230</v>
      </c>
      <c r="C341" s="3">
        <v>2.2907002420190001E+18</v>
      </c>
      <c r="D341" s="1">
        <v>43641</v>
      </c>
      <c r="E341" t="s">
        <v>874</v>
      </c>
      <c r="F341" s="8">
        <f>IF(OR(ISNUMBER(SEARCH("террит",Q341)), ISNUMBER(SEARCH("ФОМС",E341)), ISNUMBER(SEARCH("ФОМС",Q341)), (ISNUMBER(SEARCH("страх",E341)))),1,0)</f>
        <v>1</v>
      </c>
      <c r="G341" s="8">
        <f>IF(OR(ISNUMBER(SEARCH("проектиро",E341)), ISNUMBER(SEARCH("разработка",E341)),  ISNUMBER(SEARCH("приобрет",E341)),  ISNUMBER(SEARCH("установк",E341)), ISNUMBER(SEARCH("постав",E341)),  (ISNUMBER(SEARCH("создани",E341)))),1,0)</f>
        <v>0</v>
      </c>
      <c r="H341" s="8">
        <f>IF(OR(ISNUMBER(SEARCH("развит",E341)), ISNUMBER(SEARCH("модифика",E341)), ISNUMBER(SEARCH("интегра",E341)),  ISNUMBER(SEARCH("внедрен",E341)), ISNUMBER(SEARCH("расшир",E341)), ISNUMBER(SEARCH("адаптац",E341)),ISNUMBER(SEARCH("настрой",E341)), ISNUMBER(SEARCH("подключ",E341)),   (ISNUMBER(SEARCH("модерниз",E341)))),1,0)</f>
        <v>1</v>
      </c>
      <c r="I341" s="8">
        <f>IF(OR(ISNUMBER(SEARCH("сопрово",E341)), ISNUMBER(SEARCH("поддержк",E341)), ISNUMBER(SEARCH("эксплуат",E341)), ISNUMBER(SEARCH("обслужи",E341)), ISNUMBER(SEARCH("подготов",E341)), (ISNUMBER(SEARCH("обуче",E341)))),1,0)</f>
        <v>1</v>
      </c>
      <c r="J341" s="9">
        <f>SUM(G341:I341)</f>
        <v>2</v>
      </c>
      <c r="K341" t="s">
        <v>45</v>
      </c>
      <c r="L341" t="s">
        <v>46</v>
      </c>
      <c r="M341" s="30">
        <v>54800</v>
      </c>
      <c r="N341" s="28" t="s">
        <v>26</v>
      </c>
      <c r="O341">
        <v>54800</v>
      </c>
      <c r="P341" s="28" t="s">
        <v>27</v>
      </c>
      <c r="Q341" s="4" t="s">
        <v>870</v>
      </c>
      <c r="R341" t="s">
        <v>705</v>
      </c>
      <c r="S341" t="s">
        <v>706</v>
      </c>
      <c r="T341" t="s">
        <v>761</v>
      </c>
      <c r="U341" t="s">
        <v>653</v>
      </c>
      <c r="V341" t="s">
        <v>755</v>
      </c>
      <c r="W341" s="2">
        <v>1</v>
      </c>
      <c r="X341" s="33">
        <v>54800</v>
      </c>
      <c r="Y341" t="s">
        <v>34</v>
      </c>
      <c r="Z341" t="s">
        <v>256</v>
      </c>
      <c r="AA341" t="s">
        <v>36</v>
      </c>
      <c r="AB341" t="s">
        <v>37</v>
      </c>
      <c r="AC341" s="2">
        <v>29</v>
      </c>
    </row>
    <row r="342" spans="1:29" customFormat="1" hidden="1" x14ac:dyDescent="0.25">
      <c r="A342" s="11">
        <v>342</v>
      </c>
      <c r="B342" s="20" t="s">
        <v>1230</v>
      </c>
      <c r="C342" s="3">
        <v>2.2908000680150001E+18</v>
      </c>
      <c r="D342" s="1">
        <v>42366</v>
      </c>
      <c r="E342" t="s">
        <v>875</v>
      </c>
      <c r="F342" s="8">
        <f>IF(OR(ISNUMBER(SEARCH("террит",Q342)), ISNUMBER(SEARCH("ФОМС",E342)), ISNUMBER(SEARCH("ФОМС",Q342)), (ISNUMBER(SEARCH("страх",E342)))),1,0)</f>
        <v>1</v>
      </c>
      <c r="G342" s="8">
        <f>IF(OR(ISNUMBER(SEARCH("проектиро",E342)), ISNUMBER(SEARCH("разработка",E342)),  ISNUMBER(SEARCH("приобрет",E342)),  ISNUMBER(SEARCH("установк",E342)), ISNUMBER(SEARCH("постав",E342)),  (ISNUMBER(SEARCH("создани",E342)))),1,0)</f>
        <v>0</v>
      </c>
      <c r="H342" s="8">
        <f>IF(OR(ISNUMBER(SEARCH("развит",E342)), ISNUMBER(SEARCH("модифика",E342)), ISNUMBER(SEARCH("интегра",E342)),  ISNUMBER(SEARCH("внедрен",E342)), ISNUMBER(SEARCH("расшир",E342)), ISNUMBER(SEARCH("адаптац",E342)),ISNUMBER(SEARCH("настрой",E342)), ISNUMBER(SEARCH("подключ",E342)),   (ISNUMBER(SEARCH("модерниз",E342)))),1,0)</f>
        <v>0</v>
      </c>
      <c r="I342" s="8">
        <f>IF(OR(ISNUMBER(SEARCH("сопрово",E342)), ISNUMBER(SEARCH("поддержк",E342)), ISNUMBER(SEARCH("эксплуат",E342)), ISNUMBER(SEARCH("обслужи",E342)), ISNUMBER(SEARCH("подготов",E342)), (ISNUMBER(SEARCH("обуче",E342)))),1,0)</f>
        <v>1</v>
      </c>
      <c r="J342" s="9">
        <f>SUM(G342:I342)</f>
        <v>1</v>
      </c>
      <c r="K342" t="s">
        <v>456</v>
      </c>
      <c r="L342" t="s">
        <v>457</v>
      </c>
      <c r="M342" s="30">
        <v>439440</v>
      </c>
      <c r="N342" s="28" t="s">
        <v>264</v>
      </c>
      <c r="O342">
        <v>439440</v>
      </c>
      <c r="P342" s="28" t="s">
        <v>184</v>
      </c>
      <c r="Q342" s="4" t="s">
        <v>876</v>
      </c>
      <c r="R342" t="s">
        <v>877</v>
      </c>
      <c r="S342" t="s">
        <v>878</v>
      </c>
      <c r="T342" t="s">
        <v>652</v>
      </c>
      <c r="U342" t="s">
        <v>653</v>
      </c>
      <c r="V342" t="s">
        <v>755</v>
      </c>
      <c r="W342" s="2">
        <v>1</v>
      </c>
      <c r="X342" s="33">
        <v>439440</v>
      </c>
      <c r="Y342" t="s">
        <v>34</v>
      </c>
      <c r="Z342" t="s">
        <v>256</v>
      </c>
      <c r="AA342" t="s">
        <v>36</v>
      </c>
      <c r="AB342" t="s">
        <v>37</v>
      </c>
      <c r="AC342" s="2">
        <v>29</v>
      </c>
    </row>
    <row r="343" spans="1:29" customFormat="1" hidden="1" x14ac:dyDescent="0.25">
      <c r="A343" s="11">
        <v>343</v>
      </c>
      <c r="B343" s="20" t="s">
        <v>1230</v>
      </c>
      <c r="C343" s="3">
        <v>2.290800068016E+18</v>
      </c>
      <c r="D343" s="1">
        <v>42730</v>
      </c>
      <c r="E343" t="s">
        <v>879</v>
      </c>
      <c r="F343" s="8">
        <f>IF(OR(ISNUMBER(SEARCH("террит",Q343)), ISNUMBER(SEARCH("ФОМС",E343)), ISNUMBER(SEARCH("ФОМС",Q343)), (ISNUMBER(SEARCH("страх",E343)))),1,0)</f>
        <v>0</v>
      </c>
      <c r="G343" s="8">
        <f>IF(OR(ISNUMBER(SEARCH("проектиро",E343)), ISNUMBER(SEARCH("разработка",E343)),  ISNUMBER(SEARCH("приобрет",E343)),  ISNUMBER(SEARCH("установк",E343)), ISNUMBER(SEARCH("постав",E343)),  (ISNUMBER(SEARCH("создани",E343)))),1,0)</f>
        <v>0</v>
      </c>
      <c r="H343" s="8">
        <f>IF(OR(ISNUMBER(SEARCH("развит",E343)), ISNUMBER(SEARCH("модифика",E343)), ISNUMBER(SEARCH("интегра",E343)),  ISNUMBER(SEARCH("внедрен",E343)), ISNUMBER(SEARCH("расшир",E343)), ISNUMBER(SEARCH("адаптац",E343)),ISNUMBER(SEARCH("настрой",E343)), ISNUMBER(SEARCH("подключ",E343)),   (ISNUMBER(SEARCH("модерниз",E343)))),1,0)</f>
        <v>0</v>
      </c>
      <c r="I343" s="8">
        <f>IF(OR(ISNUMBER(SEARCH("сопрово",E343)), ISNUMBER(SEARCH("поддержк",E343)), ISNUMBER(SEARCH("эксплуат",E343)), ISNUMBER(SEARCH("обслужи",E343)), ISNUMBER(SEARCH("подготов",E343)), (ISNUMBER(SEARCH("обуче",E343)))),1,0)</f>
        <v>1</v>
      </c>
      <c r="J343" s="9">
        <f>SUM(G343:I343)</f>
        <v>1</v>
      </c>
      <c r="K343" t="s">
        <v>82</v>
      </c>
      <c r="L343" t="s">
        <v>76</v>
      </c>
      <c r="M343" s="30">
        <v>39000</v>
      </c>
      <c r="N343" s="28" t="s">
        <v>329</v>
      </c>
      <c r="O343">
        <v>468000</v>
      </c>
      <c r="P343" s="28" t="s">
        <v>258</v>
      </c>
      <c r="Q343" s="4" t="s">
        <v>880</v>
      </c>
      <c r="R343" t="s">
        <v>877</v>
      </c>
      <c r="S343" t="s">
        <v>878</v>
      </c>
      <c r="T343" t="s">
        <v>652</v>
      </c>
      <c r="U343" t="s">
        <v>653</v>
      </c>
      <c r="V343" t="s">
        <v>755</v>
      </c>
      <c r="W343" s="2">
        <v>1</v>
      </c>
      <c r="X343" s="33">
        <v>468000</v>
      </c>
      <c r="Y343" t="s">
        <v>34</v>
      </c>
      <c r="Z343" t="s">
        <v>256</v>
      </c>
      <c r="AA343" t="s">
        <v>36</v>
      </c>
      <c r="AB343" t="s">
        <v>37</v>
      </c>
      <c r="AC343" s="2">
        <v>29</v>
      </c>
    </row>
    <row r="344" spans="1:29" customFormat="1" hidden="1" x14ac:dyDescent="0.25">
      <c r="A344" s="11">
        <v>344</v>
      </c>
      <c r="B344" s="20" t="s">
        <v>1230</v>
      </c>
      <c r="C344" s="3">
        <v>2.2908000680169999E+18</v>
      </c>
      <c r="D344" s="1">
        <v>43046</v>
      </c>
      <c r="E344" t="s">
        <v>881</v>
      </c>
      <c r="F344" s="8">
        <f>IF(OR(ISNUMBER(SEARCH("террит",Q344)), ISNUMBER(SEARCH("ФОМС",E344)), ISNUMBER(SEARCH("ФОМС",Q344)), (ISNUMBER(SEARCH("страх",E344)))),1,0)</f>
        <v>1</v>
      </c>
      <c r="G344" s="8">
        <f>IF(OR(ISNUMBER(SEARCH("проектиро",E344)), ISNUMBER(SEARCH("разработка",E344)),  ISNUMBER(SEARCH("приобрет",E344)),  ISNUMBER(SEARCH("установк",E344)), ISNUMBER(SEARCH("постав",E344)),  (ISNUMBER(SEARCH("создани",E344)))),1,0)</f>
        <v>0</v>
      </c>
      <c r="H344" s="8">
        <f>IF(OR(ISNUMBER(SEARCH("развит",E344)), ISNUMBER(SEARCH("модифика",E344)), ISNUMBER(SEARCH("интегра",E344)),  ISNUMBER(SEARCH("внедрен",E344)), ISNUMBER(SEARCH("расшир",E344)), ISNUMBER(SEARCH("адаптац",E344)),ISNUMBER(SEARCH("настрой",E344)), ISNUMBER(SEARCH("подключ",E344)),   (ISNUMBER(SEARCH("модерниз",E344)))),1,0)</f>
        <v>0</v>
      </c>
      <c r="I344" s="8">
        <f>IF(OR(ISNUMBER(SEARCH("сопрово",E344)), ISNUMBER(SEARCH("поддержк",E344)), ISNUMBER(SEARCH("эксплуат",E344)), ISNUMBER(SEARCH("обслужи",E344)), ISNUMBER(SEARCH("подготов",E344)), (ISNUMBER(SEARCH("обуче",E344)))),1,0)</f>
        <v>1</v>
      </c>
      <c r="J344" s="9">
        <f>SUM(G344:I344)</f>
        <v>1</v>
      </c>
      <c r="K344" t="s">
        <v>82</v>
      </c>
      <c r="L344" t="s">
        <v>76</v>
      </c>
      <c r="M344" s="30">
        <v>32500</v>
      </c>
      <c r="N344" s="28" t="s">
        <v>266</v>
      </c>
      <c r="O344">
        <v>390000</v>
      </c>
      <c r="P344" s="28" t="s">
        <v>258</v>
      </c>
      <c r="Q344" s="4" t="s">
        <v>880</v>
      </c>
      <c r="R344" t="s">
        <v>877</v>
      </c>
      <c r="S344" t="s">
        <v>878</v>
      </c>
      <c r="T344" t="s">
        <v>761</v>
      </c>
      <c r="U344" t="s">
        <v>653</v>
      </c>
      <c r="V344" t="s">
        <v>755</v>
      </c>
      <c r="W344" s="2">
        <v>1</v>
      </c>
      <c r="X344" s="33">
        <v>390000</v>
      </c>
      <c r="Y344" t="s">
        <v>34</v>
      </c>
      <c r="Z344" t="s">
        <v>256</v>
      </c>
      <c r="AA344" t="s">
        <v>36</v>
      </c>
      <c r="AB344" t="s">
        <v>37</v>
      </c>
      <c r="AC344" s="2">
        <v>29</v>
      </c>
    </row>
    <row r="345" spans="1:29" customFormat="1" hidden="1" x14ac:dyDescent="0.25">
      <c r="A345" s="11">
        <v>345</v>
      </c>
      <c r="B345" s="20" t="s">
        <v>1230</v>
      </c>
      <c r="C345" s="3">
        <v>2.2908000680179999E+18</v>
      </c>
      <c r="D345" s="1">
        <v>43325</v>
      </c>
      <c r="E345" t="s">
        <v>844</v>
      </c>
      <c r="F345" s="8">
        <f>IF(OR(ISNUMBER(SEARCH("террит",Q345)), ISNUMBER(SEARCH("ФОМС",E345)), ISNUMBER(SEARCH("ФОМС",Q345)), (ISNUMBER(SEARCH("страх",E345)))),1,0)</f>
        <v>1</v>
      </c>
      <c r="G345" s="8">
        <f>IF(OR(ISNUMBER(SEARCH("проектиро",E345)), ISNUMBER(SEARCH("разработка",E345)),  ISNUMBER(SEARCH("приобрет",E345)),  ISNUMBER(SEARCH("установк",E345)), ISNUMBER(SEARCH("постав",E345)),  (ISNUMBER(SEARCH("создани",E345)))),1,0)</f>
        <v>0</v>
      </c>
      <c r="H345" s="8">
        <f>IF(OR(ISNUMBER(SEARCH("развит",E345)), ISNUMBER(SEARCH("модифика",E345)), ISNUMBER(SEARCH("интегра",E345)),  ISNUMBER(SEARCH("внедрен",E345)), ISNUMBER(SEARCH("расшир",E345)), ISNUMBER(SEARCH("адаптац",E345)),ISNUMBER(SEARCH("настрой",E345)), ISNUMBER(SEARCH("подключ",E345)),   (ISNUMBER(SEARCH("модерниз",E345)))),1,0)</f>
        <v>1</v>
      </c>
      <c r="I345" s="8">
        <f>IF(OR(ISNUMBER(SEARCH("сопрово",E345)), ISNUMBER(SEARCH("поддержк",E345)), ISNUMBER(SEARCH("эксплуат",E345)), ISNUMBER(SEARCH("обслужи",E345)), ISNUMBER(SEARCH("подготов",E345)), (ISNUMBER(SEARCH("обуче",E345)))),1,0)</f>
        <v>1</v>
      </c>
      <c r="J345" s="9">
        <f>SUM(G345:I345)</f>
        <v>2</v>
      </c>
      <c r="K345" t="s">
        <v>45</v>
      </c>
      <c r="L345" t="s">
        <v>46</v>
      </c>
      <c r="M345" s="30">
        <v>320500</v>
      </c>
      <c r="N345" s="28" t="s">
        <v>845</v>
      </c>
      <c r="O345">
        <v>320500</v>
      </c>
      <c r="P345" s="28" t="s">
        <v>184</v>
      </c>
      <c r="Q345" s="4" t="s">
        <v>880</v>
      </c>
      <c r="R345" t="s">
        <v>877</v>
      </c>
      <c r="S345" t="s">
        <v>878</v>
      </c>
      <c r="T345" t="s">
        <v>761</v>
      </c>
      <c r="U345" t="s">
        <v>653</v>
      </c>
      <c r="V345" t="s">
        <v>755</v>
      </c>
      <c r="W345" s="2">
        <v>1</v>
      </c>
      <c r="X345" s="33">
        <v>320500</v>
      </c>
      <c r="Y345" t="s">
        <v>34</v>
      </c>
      <c r="Z345" t="s">
        <v>256</v>
      </c>
      <c r="AA345" t="s">
        <v>36</v>
      </c>
      <c r="AB345" t="s">
        <v>37</v>
      </c>
      <c r="AC345" s="2">
        <v>29</v>
      </c>
    </row>
    <row r="346" spans="1:29" customFormat="1" hidden="1" x14ac:dyDescent="0.25">
      <c r="A346" s="11">
        <v>346</v>
      </c>
      <c r="B346" s="20" t="s">
        <v>1230</v>
      </c>
      <c r="C346" s="3">
        <v>2.2908000680179999E+18</v>
      </c>
      <c r="D346" s="1">
        <v>43410</v>
      </c>
      <c r="E346" t="s">
        <v>882</v>
      </c>
      <c r="F346" s="8">
        <f>IF(OR(ISNUMBER(SEARCH("террит",Q346)), ISNUMBER(SEARCH("ФОМС",E346)), ISNUMBER(SEARCH("ФОМС",Q346)), (ISNUMBER(SEARCH("страх",E346)))),1,0)</f>
        <v>0</v>
      </c>
      <c r="G346" s="8">
        <f>IF(OR(ISNUMBER(SEARCH("проектиро",E346)), ISNUMBER(SEARCH("разработка",E346)),  ISNUMBER(SEARCH("приобрет",E346)),  ISNUMBER(SEARCH("установк",E346)), ISNUMBER(SEARCH("постав",E346)),  (ISNUMBER(SEARCH("создани",E346)))),1,0)</f>
        <v>0</v>
      </c>
      <c r="H346" s="8">
        <f>IF(OR(ISNUMBER(SEARCH("развит",E346)), ISNUMBER(SEARCH("модифика",E346)), ISNUMBER(SEARCH("интегра",E346)),  ISNUMBER(SEARCH("внедрен",E346)), ISNUMBER(SEARCH("расшир",E346)), ISNUMBER(SEARCH("адаптац",E346)),ISNUMBER(SEARCH("настрой",E346)), ISNUMBER(SEARCH("подключ",E346)),   (ISNUMBER(SEARCH("модерниз",E346)))),1,0)</f>
        <v>1</v>
      </c>
      <c r="I346" s="8">
        <f>IF(OR(ISNUMBER(SEARCH("сопрово",E346)), ISNUMBER(SEARCH("поддержк",E346)), ISNUMBER(SEARCH("эксплуат",E346)), ISNUMBER(SEARCH("обслужи",E346)), ISNUMBER(SEARCH("подготов",E346)), (ISNUMBER(SEARCH("обуче",E346)))),1,0)</f>
        <v>0</v>
      </c>
      <c r="J346" s="9">
        <f>SUM(G346:I346)</f>
        <v>1</v>
      </c>
      <c r="K346" t="s">
        <v>45</v>
      </c>
      <c r="L346" t="s">
        <v>46</v>
      </c>
      <c r="M346" s="30">
        <v>134500</v>
      </c>
      <c r="N346" s="28" t="s">
        <v>26</v>
      </c>
      <c r="O346">
        <v>134500</v>
      </c>
      <c r="P346" s="28" t="s">
        <v>27</v>
      </c>
      <c r="Q346" s="4" t="s">
        <v>880</v>
      </c>
      <c r="R346" t="s">
        <v>877</v>
      </c>
      <c r="S346" t="s">
        <v>878</v>
      </c>
      <c r="T346" t="s">
        <v>652</v>
      </c>
      <c r="U346" t="s">
        <v>653</v>
      </c>
      <c r="V346" t="s">
        <v>755</v>
      </c>
      <c r="W346" s="2">
        <v>1</v>
      </c>
      <c r="X346" s="33">
        <v>134500</v>
      </c>
      <c r="Y346" t="s">
        <v>34</v>
      </c>
      <c r="Z346" t="s">
        <v>256</v>
      </c>
      <c r="AA346" t="s">
        <v>36</v>
      </c>
      <c r="AB346" t="s">
        <v>37</v>
      </c>
      <c r="AC346" s="2">
        <v>29</v>
      </c>
    </row>
    <row r="347" spans="1:29" customFormat="1" hidden="1" x14ac:dyDescent="0.25">
      <c r="A347" s="11">
        <v>347</v>
      </c>
      <c r="B347" s="20" t="s">
        <v>1230</v>
      </c>
      <c r="C347" s="3">
        <v>2.2908000680179999E+18</v>
      </c>
      <c r="D347" s="1">
        <v>43413</v>
      </c>
      <c r="E347" t="s">
        <v>883</v>
      </c>
      <c r="F347" s="8">
        <f>IF(OR(ISNUMBER(SEARCH("террит",Q347)), ISNUMBER(SEARCH("ФОМС",E347)), ISNUMBER(SEARCH("ФОМС",Q347)), (ISNUMBER(SEARCH("страх",E347)))),1,0)</f>
        <v>0</v>
      </c>
      <c r="G347" s="8">
        <f>IF(OR(ISNUMBER(SEARCH("проектиро",E347)), ISNUMBER(SEARCH("разработка",E347)),  ISNUMBER(SEARCH("приобрет",E347)),  ISNUMBER(SEARCH("установк",E347)), ISNUMBER(SEARCH("постав",E347)),  (ISNUMBER(SEARCH("создани",E347)))),1,0)</f>
        <v>0</v>
      </c>
      <c r="H347" s="8">
        <f>IF(OR(ISNUMBER(SEARCH("развит",E347)), ISNUMBER(SEARCH("модифика",E347)), ISNUMBER(SEARCH("интегра",E347)),  ISNUMBER(SEARCH("внедрен",E347)), ISNUMBER(SEARCH("расшир",E347)), ISNUMBER(SEARCH("адаптац",E347)),ISNUMBER(SEARCH("настрой",E347)), ISNUMBER(SEARCH("подключ",E347)),   (ISNUMBER(SEARCH("модерниз",E347)))),1,0)</f>
        <v>1</v>
      </c>
      <c r="I347" s="8">
        <f>IF(OR(ISNUMBER(SEARCH("сопрово",E347)), ISNUMBER(SEARCH("поддержк",E347)), ISNUMBER(SEARCH("эксплуат",E347)), ISNUMBER(SEARCH("обслужи",E347)), ISNUMBER(SEARCH("подготов",E347)), (ISNUMBER(SEARCH("обуче",E347)))),1,0)</f>
        <v>0</v>
      </c>
      <c r="J347" s="9">
        <f>SUM(G347:I347)</f>
        <v>1</v>
      </c>
      <c r="K347" t="s">
        <v>45</v>
      </c>
      <c r="L347" t="s">
        <v>46</v>
      </c>
      <c r="M347" s="30">
        <v>292000</v>
      </c>
      <c r="N347" s="28" t="s">
        <v>26</v>
      </c>
      <c r="O347">
        <v>292000</v>
      </c>
      <c r="P347" s="28" t="s">
        <v>27</v>
      </c>
      <c r="Q347" s="4" t="s">
        <v>880</v>
      </c>
      <c r="R347" t="s">
        <v>877</v>
      </c>
      <c r="S347" t="s">
        <v>878</v>
      </c>
      <c r="T347" t="s">
        <v>652</v>
      </c>
      <c r="U347" t="s">
        <v>653</v>
      </c>
      <c r="V347" t="s">
        <v>755</v>
      </c>
      <c r="W347" s="2">
        <v>1</v>
      </c>
      <c r="X347" s="33">
        <v>292000</v>
      </c>
      <c r="Y347" t="s">
        <v>34</v>
      </c>
      <c r="Z347" t="s">
        <v>256</v>
      </c>
      <c r="AA347" t="s">
        <v>36</v>
      </c>
      <c r="AB347" t="s">
        <v>37</v>
      </c>
      <c r="AC347" s="2">
        <v>29</v>
      </c>
    </row>
    <row r="348" spans="1:29" customFormat="1" hidden="1" x14ac:dyDescent="0.25">
      <c r="A348" s="11">
        <v>348</v>
      </c>
      <c r="B348" s="20" t="s">
        <v>1230</v>
      </c>
      <c r="C348" s="3">
        <v>2.2909000322150001E+18</v>
      </c>
      <c r="D348" s="1">
        <v>42060</v>
      </c>
      <c r="E348" t="s">
        <v>884</v>
      </c>
      <c r="F348" s="8">
        <f>IF(OR(ISNUMBER(SEARCH("террит",Q348)), ISNUMBER(SEARCH("ФОМС",E348)), ISNUMBER(SEARCH("ФОМС",Q348)), (ISNUMBER(SEARCH("страх",E348)))),1,0)</f>
        <v>1</v>
      </c>
      <c r="G348" s="8">
        <f>IF(OR(ISNUMBER(SEARCH("проектиро",E348)), ISNUMBER(SEARCH("разработка",E348)),  ISNUMBER(SEARCH("приобрет",E348)),  ISNUMBER(SEARCH("установк",E348)), ISNUMBER(SEARCH("постав",E348)),  (ISNUMBER(SEARCH("создани",E348)))),1,0)</f>
        <v>0</v>
      </c>
      <c r="H348" s="8">
        <f>IF(OR(ISNUMBER(SEARCH("развит",E348)), ISNUMBER(SEARCH("модифика",E348)), ISNUMBER(SEARCH("интегра",E348)),  ISNUMBER(SEARCH("внедрен",E348)), ISNUMBER(SEARCH("расшир",E348)), ISNUMBER(SEARCH("адаптац",E348)),ISNUMBER(SEARCH("настрой",E348)), ISNUMBER(SEARCH("подключ",E348)),   (ISNUMBER(SEARCH("модерниз",E348)))),1,0)</f>
        <v>0</v>
      </c>
      <c r="I348" s="8">
        <f>IF(OR(ISNUMBER(SEARCH("сопрово",E348)), ISNUMBER(SEARCH("поддержк",E348)), ISNUMBER(SEARCH("эксплуат",E348)), ISNUMBER(SEARCH("обслужи",E348)), ISNUMBER(SEARCH("подготов",E348)), (ISNUMBER(SEARCH("обуче",E348)))),1,0)</f>
        <v>1</v>
      </c>
      <c r="J348" s="9">
        <f>SUM(G348:I348)</f>
        <v>1</v>
      </c>
      <c r="K348" s="20" t="s">
        <v>456</v>
      </c>
      <c r="L348" t="s">
        <v>457</v>
      </c>
      <c r="M348" s="30">
        <v>328759.2</v>
      </c>
      <c r="N348" s="28" t="s">
        <v>329</v>
      </c>
      <c r="O348">
        <v>328759.2</v>
      </c>
      <c r="P348" s="28" t="s">
        <v>184</v>
      </c>
      <c r="Q348" s="4" t="s">
        <v>885</v>
      </c>
      <c r="R348" t="s">
        <v>665</v>
      </c>
      <c r="S348" t="s">
        <v>666</v>
      </c>
      <c r="T348" t="s">
        <v>652</v>
      </c>
      <c r="U348" t="s">
        <v>653</v>
      </c>
      <c r="V348" t="s">
        <v>654</v>
      </c>
      <c r="W348" s="2">
        <v>1</v>
      </c>
      <c r="X348" s="33">
        <v>328759.2</v>
      </c>
      <c r="Y348" t="s">
        <v>34</v>
      </c>
      <c r="Z348" t="s">
        <v>256</v>
      </c>
      <c r="AA348" t="s">
        <v>36</v>
      </c>
      <c r="AB348" t="s">
        <v>37</v>
      </c>
      <c r="AC348" s="2">
        <v>29</v>
      </c>
    </row>
    <row r="349" spans="1:29" customFormat="1" hidden="1" x14ac:dyDescent="0.25">
      <c r="A349" s="11">
        <v>349</v>
      </c>
      <c r="B349" s="20" t="s">
        <v>1230</v>
      </c>
      <c r="C349" s="3">
        <v>2.2909000322150001E+18</v>
      </c>
      <c r="D349" s="1">
        <v>42313</v>
      </c>
      <c r="E349" t="s">
        <v>886</v>
      </c>
      <c r="F349" s="8">
        <f>IF(OR(ISNUMBER(SEARCH("террит",Q349)), ISNUMBER(SEARCH("ФОМС",E349)), ISNUMBER(SEARCH("ФОМС",Q349)), (ISNUMBER(SEARCH("страх",E349)))),1,0)</f>
        <v>1</v>
      </c>
      <c r="G349" s="8">
        <f>IF(OR(ISNUMBER(SEARCH("проектиро",E349)), ISNUMBER(SEARCH("разработка",E349)),  ISNUMBER(SEARCH("приобрет",E349)),  ISNUMBER(SEARCH("установк",E349)), ISNUMBER(SEARCH("постав",E349)),  (ISNUMBER(SEARCH("создани",E349)))),1,0)</f>
        <v>0</v>
      </c>
      <c r="H349" s="8">
        <f>IF(OR(ISNUMBER(SEARCH("развит",E349)), ISNUMBER(SEARCH("модифика",E349)), ISNUMBER(SEARCH("интегра",E349)),  ISNUMBER(SEARCH("внедрен",E349)), ISNUMBER(SEARCH("расшир",E349)), ISNUMBER(SEARCH("адаптац",E349)),ISNUMBER(SEARCH("настрой",E349)), ISNUMBER(SEARCH("подключ",E349)),   (ISNUMBER(SEARCH("модерниз",E349)))),1,0)</f>
        <v>0</v>
      </c>
      <c r="I349" s="8">
        <f>IF(OR(ISNUMBER(SEARCH("сопрово",E349)), ISNUMBER(SEARCH("поддержк",E349)), ISNUMBER(SEARCH("эксплуат",E349)), ISNUMBER(SEARCH("обслужи",E349)), ISNUMBER(SEARCH("подготов",E349)), (ISNUMBER(SEARCH("обуче",E349)))),1,0)</f>
        <v>1</v>
      </c>
      <c r="J349" s="9">
        <f>SUM(G349:I349)</f>
        <v>1</v>
      </c>
      <c r="K349" t="s">
        <v>456</v>
      </c>
      <c r="L349" t="s">
        <v>457</v>
      </c>
      <c r="M349" s="30">
        <v>439440</v>
      </c>
      <c r="N349" s="28" t="s">
        <v>264</v>
      </c>
      <c r="O349">
        <v>439440</v>
      </c>
      <c r="P349" s="28" t="s">
        <v>184</v>
      </c>
      <c r="Q349" s="4" t="s">
        <v>885</v>
      </c>
      <c r="R349" t="s">
        <v>665</v>
      </c>
      <c r="S349" t="s">
        <v>666</v>
      </c>
      <c r="T349" t="s">
        <v>652</v>
      </c>
      <c r="U349" t="s">
        <v>653</v>
      </c>
      <c r="V349" t="s">
        <v>755</v>
      </c>
      <c r="W349" s="2">
        <v>1</v>
      </c>
      <c r="X349" s="33">
        <v>439440</v>
      </c>
      <c r="Y349" t="s">
        <v>34</v>
      </c>
      <c r="Z349" t="s">
        <v>256</v>
      </c>
      <c r="AA349" t="s">
        <v>36</v>
      </c>
      <c r="AB349" t="s">
        <v>37</v>
      </c>
      <c r="AC349" s="2">
        <v>29</v>
      </c>
    </row>
    <row r="350" spans="1:29" customFormat="1" hidden="1" x14ac:dyDescent="0.25">
      <c r="A350" s="11">
        <v>350</v>
      </c>
      <c r="B350" s="20" t="s">
        <v>1230</v>
      </c>
      <c r="C350" s="3">
        <v>2.290900032216E+18</v>
      </c>
      <c r="D350" s="1">
        <v>42717</v>
      </c>
      <c r="E350" t="s">
        <v>887</v>
      </c>
      <c r="F350" s="8">
        <f>IF(OR(ISNUMBER(SEARCH("террит",Q350)), ISNUMBER(SEARCH("ФОМС",E350)), ISNUMBER(SEARCH("ФОМС",Q350)), (ISNUMBER(SEARCH("страх",E350)))),1,0)</f>
        <v>1</v>
      </c>
      <c r="G350" s="8">
        <f>IF(OR(ISNUMBER(SEARCH("проектиро",E350)), ISNUMBER(SEARCH("разработка",E350)),  ISNUMBER(SEARCH("приобрет",E350)),  ISNUMBER(SEARCH("установк",E350)), ISNUMBER(SEARCH("постав",E350)),  (ISNUMBER(SEARCH("создани",E350)))),1,0)</f>
        <v>0</v>
      </c>
      <c r="H350" s="8">
        <f>IF(OR(ISNUMBER(SEARCH("развит",E350)), ISNUMBER(SEARCH("модифика",E350)), ISNUMBER(SEARCH("интегра",E350)),  ISNUMBER(SEARCH("внедрен",E350)), ISNUMBER(SEARCH("расшир",E350)), ISNUMBER(SEARCH("адаптац",E350)),ISNUMBER(SEARCH("настрой",E350)), ISNUMBER(SEARCH("подключ",E350)),   (ISNUMBER(SEARCH("модерниз",E350)))),1,0)</f>
        <v>0</v>
      </c>
      <c r="I350" s="8">
        <f>IF(OR(ISNUMBER(SEARCH("сопрово",E350)), ISNUMBER(SEARCH("поддержк",E350)), ISNUMBER(SEARCH("эксплуат",E350)), ISNUMBER(SEARCH("обслужи",E350)), ISNUMBER(SEARCH("подготов",E350)), (ISNUMBER(SEARCH("обуче",E350)))),1,0)</f>
        <v>1</v>
      </c>
      <c r="J350" s="9">
        <f>SUM(G350:I350)</f>
        <v>1</v>
      </c>
      <c r="K350" t="s">
        <v>142</v>
      </c>
      <c r="L350" t="s">
        <v>143</v>
      </c>
      <c r="M350" s="30">
        <v>468000</v>
      </c>
      <c r="N350" s="28" t="s">
        <v>264</v>
      </c>
      <c r="O350">
        <v>468000</v>
      </c>
      <c r="P350" s="28" t="s">
        <v>184</v>
      </c>
      <c r="Q350" s="4" t="s">
        <v>885</v>
      </c>
      <c r="R350" t="s">
        <v>665</v>
      </c>
      <c r="S350" t="s">
        <v>666</v>
      </c>
      <c r="T350" t="s">
        <v>761</v>
      </c>
      <c r="U350" t="s">
        <v>653</v>
      </c>
      <c r="V350" t="s">
        <v>755</v>
      </c>
      <c r="W350" s="2">
        <v>1</v>
      </c>
      <c r="X350" s="33">
        <v>468000</v>
      </c>
      <c r="Y350" t="s">
        <v>34</v>
      </c>
      <c r="Z350" t="s">
        <v>256</v>
      </c>
      <c r="AA350" t="s">
        <v>36</v>
      </c>
      <c r="AB350" t="s">
        <v>37</v>
      </c>
      <c r="AC350" s="2">
        <v>29</v>
      </c>
    </row>
    <row r="351" spans="1:29" customFormat="1" hidden="1" x14ac:dyDescent="0.25">
      <c r="A351" s="11">
        <v>351</v>
      </c>
      <c r="B351" s="20" t="s">
        <v>1230</v>
      </c>
      <c r="C351" s="3">
        <v>2.2909000322179999E+18</v>
      </c>
      <c r="D351" s="1">
        <v>43117</v>
      </c>
      <c r="E351" t="s">
        <v>888</v>
      </c>
      <c r="F351" s="8">
        <f>IF(OR(ISNUMBER(SEARCH("террит",Q351)), ISNUMBER(SEARCH("ФОМС",E351)), ISNUMBER(SEARCH("ФОМС",Q351)), (ISNUMBER(SEARCH("страх",E351)))),1,0)</f>
        <v>1</v>
      </c>
      <c r="G351" s="8">
        <f>IF(OR(ISNUMBER(SEARCH("проектиро",E351)), ISNUMBER(SEARCH("разработка",E351)),  ISNUMBER(SEARCH("приобрет",E351)),  ISNUMBER(SEARCH("установк",E351)), ISNUMBER(SEARCH("постав",E351)),  (ISNUMBER(SEARCH("создани",E351)))),1,0)</f>
        <v>0</v>
      </c>
      <c r="H351" s="8">
        <f>IF(OR(ISNUMBER(SEARCH("развит",E351)), ISNUMBER(SEARCH("модифика",E351)), ISNUMBER(SEARCH("интегра",E351)),  ISNUMBER(SEARCH("внедрен",E351)), ISNUMBER(SEARCH("расшир",E351)), ISNUMBER(SEARCH("адаптац",E351)),ISNUMBER(SEARCH("настрой",E351)), ISNUMBER(SEARCH("подключ",E351)),   (ISNUMBER(SEARCH("модерниз",E351)))),1,0)</f>
        <v>0</v>
      </c>
      <c r="I351" s="8">
        <f>IF(OR(ISNUMBER(SEARCH("сопрово",E351)), ISNUMBER(SEARCH("поддержк",E351)), ISNUMBER(SEARCH("эксплуат",E351)), ISNUMBER(SEARCH("обслужи",E351)), ISNUMBER(SEARCH("подготов",E351)), (ISNUMBER(SEARCH("обуче",E351)))),1,0)</f>
        <v>1</v>
      </c>
      <c r="J351" s="9">
        <f>SUM(G351:I351)</f>
        <v>1</v>
      </c>
      <c r="K351" t="s">
        <v>142</v>
      </c>
      <c r="L351" t="s">
        <v>143</v>
      </c>
      <c r="M351" s="30">
        <v>450000</v>
      </c>
      <c r="N351" s="28" t="s">
        <v>845</v>
      </c>
      <c r="O351">
        <v>450000</v>
      </c>
      <c r="P351" s="28" t="s">
        <v>184</v>
      </c>
      <c r="Q351" s="4" t="s">
        <v>885</v>
      </c>
      <c r="R351" t="s">
        <v>665</v>
      </c>
      <c r="S351" t="s">
        <v>666</v>
      </c>
      <c r="T351" t="s">
        <v>652</v>
      </c>
      <c r="U351" t="s">
        <v>653</v>
      </c>
      <c r="V351" t="s">
        <v>755</v>
      </c>
      <c r="W351" s="2">
        <v>1</v>
      </c>
      <c r="X351" s="33">
        <v>450000</v>
      </c>
      <c r="Y351" t="s">
        <v>34</v>
      </c>
      <c r="Z351" t="s">
        <v>256</v>
      </c>
      <c r="AA351" t="s">
        <v>36</v>
      </c>
      <c r="AB351" t="s">
        <v>37</v>
      </c>
      <c r="AC351" s="2">
        <v>29</v>
      </c>
    </row>
    <row r="352" spans="1:29" customFormat="1" hidden="1" x14ac:dyDescent="0.25">
      <c r="A352" s="11">
        <v>352</v>
      </c>
      <c r="B352" s="20" t="s">
        <v>1230</v>
      </c>
      <c r="C352" s="3">
        <v>2.2909000322179999E+18</v>
      </c>
      <c r="D352" s="1">
        <v>43437</v>
      </c>
      <c r="E352" t="s">
        <v>889</v>
      </c>
      <c r="F352" s="8">
        <f>IF(OR(ISNUMBER(SEARCH("террит",Q352)), ISNUMBER(SEARCH("ФОМС",E352)), ISNUMBER(SEARCH("ФОМС",Q352)), (ISNUMBER(SEARCH("страх",E352)))),1,0)</f>
        <v>1</v>
      </c>
      <c r="G352" s="8">
        <f>IF(OR(ISNUMBER(SEARCH("проектиро",E352)), ISNUMBER(SEARCH("разработка",E352)),  ISNUMBER(SEARCH("приобрет",E352)),  ISNUMBER(SEARCH("установк",E352)), ISNUMBER(SEARCH("постав",E352)),  (ISNUMBER(SEARCH("создани",E352)))),1,0)</f>
        <v>0</v>
      </c>
      <c r="H352" s="8">
        <f>IF(OR(ISNUMBER(SEARCH("развит",E352)), ISNUMBER(SEARCH("модифика",E352)), ISNUMBER(SEARCH("интегра",E352)),  ISNUMBER(SEARCH("внедрен",E352)), ISNUMBER(SEARCH("расшир",E352)), ISNUMBER(SEARCH("адаптац",E352)),ISNUMBER(SEARCH("настрой",E352)), ISNUMBER(SEARCH("подключ",E352)),   (ISNUMBER(SEARCH("модерниз",E352)))),1,0)</f>
        <v>0</v>
      </c>
      <c r="I352" s="8">
        <f>IF(OR(ISNUMBER(SEARCH("сопрово",E352)), ISNUMBER(SEARCH("поддержк",E352)), ISNUMBER(SEARCH("эксплуат",E352)), ISNUMBER(SEARCH("обслужи",E352)), ISNUMBER(SEARCH("подготов",E352)), (ISNUMBER(SEARCH("обуче",E352)))),1,0)</f>
        <v>1</v>
      </c>
      <c r="J352" s="9">
        <f>SUM(G352:I352)</f>
        <v>1</v>
      </c>
      <c r="K352" t="s">
        <v>142</v>
      </c>
      <c r="L352" t="s">
        <v>143</v>
      </c>
      <c r="M352" s="30">
        <v>46600</v>
      </c>
      <c r="N352" s="28" t="s">
        <v>130</v>
      </c>
      <c r="O352">
        <v>559200</v>
      </c>
      <c r="P352" s="28" t="s">
        <v>165</v>
      </c>
      <c r="Q352" s="4" t="s">
        <v>885</v>
      </c>
      <c r="R352" t="s">
        <v>665</v>
      </c>
      <c r="S352" t="s">
        <v>666</v>
      </c>
      <c r="T352" t="s">
        <v>890</v>
      </c>
      <c r="U352" t="s">
        <v>653</v>
      </c>
      <c r="V352" t="s">
        <v>755</v>
      </c>
      <c r="W352" s="2">
        <v>1</v>
      </c>
      <c r="X352" s="33">
        <v>559200</v>
      </c>
      <c r="Y352" t="s">
        <v>34</v>
      </c>
      <c r="Z352" t="s">
        <v>256</v>
      </c>
      <c r="AA352" t="s">
        <v>36</v>
      </c>
      <c r="AB352" t="s">
        <v>37</v>
      </c>
      <c r="AC352" s="2">
        <v>29</v>
      </c>
    </row>
    <row r="353" spans="1:29" customFormat="1" hidden="1" x14ac:dyDescent="0.25">
      <c r="A353" s="11">
        <v>353</v>
      </c>
      <c r="B353" s="20" t="s">
        <v>1230</v>
      </c>
      <c r="C353" s="3">
        <v>2.2909000322179999E+18</v>
      </c>
      <c r="D353" s="1">
        <v>43325</v>
      </c>
      <c r="E353" t="s">
        <v>844</v>
      </c>
      <c r="F353" s="8">
        <f>IF(OR(ISNUMBER(SEARCH("террит",Q353)), ISNUMBER(SEARCH("ФОМС",E353)), ISNUMBER(SEARCH("ФОМС",Q353)), (ISNUMBER(SEARCH("страх",E353)))),1,0)</f>
        <v>1</v>
      </c>
      <c r="G353" s="8">
        <f>IF(OR(ISNUMBER(SEARCH("проектиро",E353)), ISNUMBER(SEARCH("разработка",E353)),  ISNUMBER(SEARCH("приобрет",E353)),  ISNUMBER(SEARCH("установк",E353)), ISNUMBER(SEARCH("постав",E353)),  (ISNUMBER(SEARCH("создани",E353)))),1,0)</f>
        <v>0</v>
      </c>
      <c r="H353" s="8">
        <f>IF(OR(ISNUMBER(SEARCH("развит",E353)), ISNUMBER(SEARCH("модифика",E353)), ISNUMBER(SEARCH("интегра",E353)),  ISNUMBER(SEARCH("внедрен",E353)), ISNUMBER(SEARCH("расшир",E353)), ISNUMBER(SEARCH("адаптац",E353)),ISNUMBER(SEARCH("настрой",E353)), ISNUMBER(SEARCH("подключ",E353)),   (ISNUMBER(SEARCH("модерниз",E353)))),1,0)</f>
        <v>1</v>
      </c>
      <c r="I353" s="8">
        <f>IF(OR(ISNUMBER(SEARCH("сопрово",E353)), ISNUMBER(SEARCH("поддержк",E353)), ISNUMBER(SEARCH("эксплуат",E353)), ISNUMBER(SEARCH("обслужи",E353)), ISNUMBER(SEARCH("подготов",E353)), (ISNUMBER(SEARCH("обуче",E353)))),1,0)</f>
        <v>1</v>
      </c>
      <c r="J353" s="9">
        <f>SUM(G353:I353)</f>
        <v>2</v>
      </c>
      <c r="K353" t="s">
        <v>45</v>
      </c>
      <c r="L353" t="s">
        <v>46</v>
      </c>
      <c r="M353" s="30">
        <v>320500</v>
      </c>
      <c r="N353" s="28" t="s">
        <v>845</v>
      </c>
      <c r="O353">
        <v>320500</v>
      </c>
      <c r="P353" s="28" t="s">
        <v>184</v>
      </c>
      <c r="Q353" s="4" t="s">
        <v>885</v>
      </c>
      <c r="R353" t="s">
        <v>665</v>
      </c>
      <c r="S353" t="s">
        <v>666</v>
      </c>
      <c r="T353" t="s">
        <v>761</v>
      </c>
      <c r="U353" t="s">
        <v>653</v>
      </c>
      <c r="V353" t="s">
        <v>755</v>
      </c>
      <c r="W353" s="2">
        <v>1</v>
      </c>
      <c r="X353" s="33">
        <v>320500</v>
      </c>
      <c r="Y353" t="s">
        <v>34</v>
      </c>
      <c r="Z353" t="s">
        <v>256</v>
      </c>
      <c r="AA353" t="s">
        <v>36</v>
      </c>
      <c r="AB353" t="s">
        <v>37</v>
      </c>
      <c r="AC353" s="2">
        <v>29</v>
      </c>
    </row>
    <row r="354" spans="1:29" customFormat="1" hidden="1" x14ac:dyDescent="0.25">
      <c r="A354" s="11">
        <v>354</v>
      </c>
      <c r="B354" s="20" t="s">
        <v>1230</v>
      </c>
      <c r="C354" s="3">
        <v>2.2909000322179999E+18</v>
      </c>
      <c r="D354" s="1">
        <v>43416</v>
      </c>
      <c r="E354" t="s">
        <v>891</v>
      </c>
      <c r="F354" s="8">
        <f>IF(OR(ISNUMBER(SEARCH("террит",Q354)), ISNUMBER(SEARCH("ФОМС",E354)), ISNUMBER(SEARCH("ФОМС",Q354)), (ISNUMBER(SEARCH("страх",E354)))),1,0)</f>
        <v>1</v>
      </c>
      <c r="G354" s="8">
        <f>IF(OR(ISNUMBER(SEARCH("проектиро",E354)), ISNUMBER(SEARCH("разработка",E354)),  ISNUMBER(SEARCH("приобрет",E354)),  ISNUMBER(SEARCH("установк",E354)), ISNUMBER(SEARCH("постав",E354)),  (ISNUMBER(SEARCH("создани",E354)))),1,0)</f>
        <v>0</v>
      </c>
      <c r="H354" s="8">
        <f>IF(OR(ISNUMBER(SEARCH("развит",E354)), ISNUMBER(SEARCH("модифика",E354)), ISNUMBER(SEARCH("интегра",E354)),  ISNUMBER(SEARCH("внедрен",E354)), ISNUMBER(SEARCH("расшир",E354)), ISNUMBER(SEARCH("адаптац",E354)),ISNUMBER(SEARCH("настрой",E354)), ISNUMBER(SEARCH("подключ",E354)),   (ISNUMBER(SEARCH("модерниз",E354)))),1,0)</f>
        <v>1</v>
      </c>
      <c r="I354" s="8">
        <f>IF(OR(ISNUMBER(SEARCH("сопрово",E354)), ISNUMBER(SEARCH("поддержк",E354)), ISNUMBER(SEARCH("эксплуат",E354)), ISNUMBER(SEARCH("обслужи",E354)), ISNUMBER(SEARCH("подготов",E354)), (ISNUMBER(SEARCH("обуче",E354)))),1,0)</f>
        <v>1</v>
      </c>
      <c r="J354" s="9">
        <f>SUM(G354:I354)</f>
        <v>2</v>
      </c>
      <c r="K354" t="s">
        <v>45</v>
      </c>
      <c r="L354" t="s">
        <v>46</v>
      </c>
      <c r="M354" s="30">
        <v>146000</v>
      </c>
      <c r="N354" s="28" t="s">
        <v>845</v>
      </c>
      <c r="O354">
        <v>146000</v>
      </c>
      <c r="P354" s="28" t="s">
        <v>27</v>
      </c>
      <c r="Q354" s="4" t="s">
        <v>885</v>
      </c>
      <c r="R354" t="s">
        <v>665</v>
      </c>
      <c r="S354" t="s">
        <v>666</v>
      </c>
      <c r="T354" t="s">
        <v>761</v>
      </c>
      <c r="U354" t="s">
        <v>653</v>
      </c>
      <c r="V354" t="s">
        <v>755</v>
      </c>
      <c r="W354" s="2">
        <v>1</v>
      </c>
      <c r="X354" s="33">
        <v>146000</v>
      </c>
      <c r="Y354" t="s">
        <v>34</v>
      </c>
      <c r="Z354" t="s">
        <v>256</v>
      </c>
      <c r="AA354" t="s">
        <v>36</v>
      </c>
      <c r="AB354" t="s">
        <v>37</v>
      </c>
      <c r="AC354" s="2">
        <v>29</v>
      </c>
    </row>
    <row r="355" spans="1:29" customFormat="1" hidden="1" x14ac:dyDescent="0.25">
      <c r="A355" s="11">
        <v>355</v>
      </c>
      <c r="B355" s="20" t="s">
        <v>1230</v>
      </c>
      <c r="C355" s="3">
        <v>2.2909000322179999E+18</v>
      </c>
      <c r="D355" s="1">
        <v>43423</v>
      </c>
      <c r="E355" t="s">
        <v>844</v>
      </c>
      <c r="F355" s="8">
        <f>IF(OR(ISNUMBER(SEARCH("террит",Q355)), ISNUMBER(SEARCH("ФОМС",E355)), ISNUMBER(SEARCH("ФОМС",Q355)), (ISNUMBER(SEARCH("страх",E355)))),1,0)</f>
        <v>1</v>
      </c>
      <c r="G355" s="8">
        <f>IF(OR(ISNUMBER(SEARCH("проектиро",E355)), ISNUMBER(SEARCH("разработка",E355)),  ISNUMBER(SEARCH("приобрет",E355)),  ISNUMBER(SEARCH("установк",E355)), ISNUMBER(SEARCH("постав",E355)),  (ISNUMBER(SEARCH("создани",E355)))),1,0)</f>
        <v>0</v>
      </c>
      <c r="H355" s="8">
        <f>IF(OR(ISNUMBER(SEARCH("развит",E355)), ISNUMBER(SEARCH("модифика",E355)), ISNUMBER(SEARCH("интегра",E355)),  ISNUMBER(SEARCH("внедрен",E355)), ISNUMBER(SEARCH("расшир",E355)), ISNUMBER(SEARCH("адаптац",E355)),ISNUMBER(SEARCH("настрой",E355)), ISNUMBER(SEARCH("подключ",E355)),   (ISNUMBER(SEARCH("модерниз",E355)))),1,0)</f>
        <v>1</v>
      </c>
      <c r="I355" s="8">
        <f>IF(OR(ISNUMBER(SEARCH("сопрово",E355)), ISNUMBER(SEARCH("поддержк",E355)), ISNUMBER(SEARCH("эксплуат",E355)), ISNUMBER(SEARCH("обслужи",E355)), ISNUMBER(SEARCH("подготов",E355)), (ISNUMBER(SEARCH("обуче",E355)))),1,0)</f>
        <v>1</v>
      </c>
      <c r="J355" s="9">
        <f>SUM(G355:I355)</f>
        <v>2</v>
      </c>
      <c r="K355" t="s">
        <v>45</v>
      </c>
      <c r="L355" t="s">
        <v>46</v>
      </c>
      <c r="M355" s="30">
        <v>134500</v>
      </c>
      <c r="N355" s="28" t="s">
        <v>26</v>
      </c>
      <c r="O355">
        <v>134500</v>
      </c>
      <c r="P355" s="28" t="s">
        <v>27</v>
      </c>
      <c r="Q355" s="4" t="s">
        <v>885</v>
      </c>
      <c r="R355" t="s">
        <v>665</v>
      </c>
      <c r="S355" t="s">
        <v>666</v>
      </c>
      <c r="T355" t="s">
        <v>761</v>
      </c>
      <c r="U355" t="s">
        <v>653</v>
      </c>
      <c r="V355" t="s">
        <v>755</v>
      </c>
      <c r="W355" s="2">
        <v>1</v>
      </c>
      <c r="X355" s="33">
        <v>134500</v>
      </c>
      <c r="Y355" t="s">
        <v>34</v>
      </c>
      <c r="Z355" t="s">
        <v>256</v>
      </c>
      <c r="AA355" t="s">
        <v>36</v>
      </c>
      <c r="AB355" t="s">
        <v>37</v>
      </c>
      <c r="AC355" s="2">
        <v>29</v>
      </c>
    </row>
    <row r="356" spans="1:29" customFormat="1" hidden="1" x14ac:dyDescent="0.25">
      <c r="A356" s="11">
        <v>356</v>
      </c>
      <c r="B356" s="20" t="s">
        <v>1230</v>
      </c>
      <c r="C356" s="3">
        <v>2.2909000322190001E+18</v>
      </c>
      <c r="D356" s="1">
        <v>43619</v>
      </c>
      <c r="E356" t="s">
        <v>892</v>
      </c>
      <c r="F356" s="8">
        <f>IF(OR(ISNUMBER(SEARCH("террит",Q356)), ISNUMBER(SEARCH("ФОМС",E356)), ISNUMBER(SEARCH("ФОМС",Q356)), (ISNUMBER(SEARCH("страх",E356)))),1,0)</f>
        <v>1</v>
      </c>
      <c r="G356" s="8">
        <f>IF(OR(ISNUMBER(SEARCH("проектиро",E356)), ISNUMBER(SEARCH("разработка",E356)),  ISNUMBER(SEARCH("приобрет",E356)),  ISNUMBER(SEARCH("установк",E356)), ISNUMBER(SEARCH("постав",E356)),  (ISNUMBER(SEARCH("создани",E356)))),1,0)</f>
        <v>0</v>
      </c>
      <c r="H356" s="8">
        <f>IF(OR(ISNUMBER(SEARCH("развит",E356)), ISNUMBER(SEARCH("модифика",E356)), ISNUMBER(SEARCH("интегра",E356)),  ISNUMBER(SEARCH("внедрен",E356)), ISNUMBER(SEARCH("расшир",E356)), ISNUMBER(SEARCH("адаптац",E356)),ISNUMBER(SEARCH("настрой",E356)), ISNUMBER(SEARCH("подключ",E356)),   (ISNUMBER(SEARCH("модерниз",E356)))),1,0)</f>
        <v>1</v>
      </c>
      <c r="I356" s="8">
        <f>IF(OR(ISNUMBER(SEARCH("сопрово",E356)), ISNUMBER(SEARCH("поддержк",E356)), ISNUMBER(SEARCH("эксплуат",E356)), ISNUMBER(SEARCH("обслужи",E356)), ISNUMBER(SEARCH("подготов",E356)), (ISNUMBER(SEARCH("обуче",E356)))),1,0)</f>
        <v>1</v>
      </c>
      <c r="J356" s="9">
        <f>SUM(G356:I356)</f>
        <v>2</v>
      </c>
      <c r="K356" t="s">
        <v>45</v>
      </c>
      <c r="L356" t="s">
        <v>46</v>
      </c>
      <c r="M356" s="30">
        <v>54800</v>
      </c>
      <c r="N356" s="28" t="s">
        <v>26</v>
      </c>
      <c r="O356">
        <v>54800</v>
      </c>
      <c r="P356" s="28" t="s">
        <v>27</v>
      </c>
      <c r="Q356" s="4" t="s">
        <v>885</v>
      </c>
      <c r="R356" t="s">
        <v>665</v>
      </c>
      <c r="S356" t="s">
        <v>666</v>
      </c>
      <c r="T356" t="s">
        <v>761</v>
      </c>
      <c r="U356" t="s">
        <v>653</v>
      </c>
      <c r="V356" t="s">
        <v>755</v>
      </c>
      <c r="W356" s="2">
        <v>1</v>
      </c>
      <c r="X356" s="33">
        <v>54800</v>
      </c>
      <c r="Y356" t="s">
        <v>34</v>
      </c>
      <c r="Z356" t="s">
        <v>256</v>
      </c>
      <c r="AA356" t="s">
        <v>36</v>
      </c>
      <c r="AB356" t="s">
        <v>37</v>
      </c>
      <c r="AC356" s="2">
        <v>29</v>
      </c>
    </row>
    <row r="357" spans="1:29" customFormat="1" hidden="1" x14ac:dyDescent="0.25">
      <c r="A357" s="11">
        <v>357</v>
      </c>
      <c r="B357" s="20" t="s">
        <v>1230</v>
      </c>
      <c r="C357" s="3">
        <v>2.2909000322190001E+18</v>
      </c>
      <c r="D357" s="1">
        <v>43788</v>
      </c>
      <c r="E357" t="s">
        <v>893</v>
      </c>
      <c r="F357" s="8">
        <f>IF(OR(ISNUMBER(SEARCH("террит",Q357)), ISNUMBER(SEARCH("ФОМС",E357)), ISNUMBER(SEARCH("ФОМС",Q357)), (ISNUMBER(SEARCH("страх",E357)))),1,0)</f>
        <v>1</v>
      </c>
      <c r="G357" s="8">
        <f>IF(OR(ISNUMBER(SEARCH("проектиро",E357)), ISNUMBER(SEARCH("разработка",E357)),  ISNUMBER(SEARCH("приобрет",E357)),  ISNUMBER(SEARCH("установк",E357)), ISNUMBER(SEARCH("постав",E357)),  (ISNUMBER(SEARCH("создани",E357)))),1,0)</f>
        <v>0</v>
      </c>
      <c r="H357" s="8">
        <f>IF(OR(ISNUMBER(SEARCH("развит",E357)), ISNUMBER(SEARCH("модифика",E357)), ISNUMBER(SEARCH("интегра",E357)),  ISNUMBER(SEARCH("внедрен",E357)), ISNUMBER(SEARCH("расшир",E357)), ISNUMBER(SEARCH("адаптац",E357)),ISNUMBER(SEARCH("настрой",E357)), ISNUMBER(SEARCH("подключ",E357)),   (ISNUMBER(SEARCH("модерниз",E357)))),1,0)</f>
        <v>1</v>
      </c>
      <c r="I357" s="8">
        <f>IF(OR(ISNUMBER(SEARCH("сопрово",E357)), ISNUMBER(SEARCH("поддержк",E357)), ISNUMBER(SEARCH("эксплуат",E357)), ISNUMBER(SEARCH("обслужи",E357)), ISNUMBER(SEARCH("подготов",E357)), (ISNUMBER(SEARCH("обуче",E357)))),1,0)</f>
        <v>1</v>
      </c>
      <c r="J357" s="9">
        <f>SUM(G357:I357)</f>
        <v>2</v>
      </c>
      <c r="K357" t="s">
        <v>45</v>
      </c>
      <c r="L357" t="s">
        <v>46</v>
      </c>
      <c r="M357" s="30">
        <v>85000</v>
      </c>
      <c r="N357" s="28" t="s">
        <v>26</v>
      </c>
      <c r="O357">
        <v>85000</v>
      </c>
      <c r="P357" s="28" t="s">
        <v>27</v>
      </c>
      <c r="Q357" s="4" t="s">
        <v>885</v>
      </c>
      <c r="R357" t="s">
        <v>665</v>
      </c>
      <c r="S357" t="s">
        <v>666</v>
      </c>
      <c r="T357" t="s">
        <v>761</v>
      </c>
      <c r="U357" t="s">
        <v>653</v>
      </c>
      <c r="V357" t="s">
        <v>755</v>
      </c>
      <c r="W357" s="2">
        <v>1</v>
      </c>
      <c r="X357" s="33">
        <v>85000</v>
      </c>
      <c r="Y357" t="s">
        <v>34</v>
      </c>
      <c r="Z357" t="s">
        <v>256</v>
      </c>
      <c r="AA357" t="s">
        <v>36</v>
      </c>
      <c r="AB357" t="s">
        <v>37</v>
      </c>
      <c r="AC357" s="2">
        <v>29</v>
      </c>
    </row>
    <row r="358" spans="1:29" customFormat="1" hidden="1" x14ac:dyDescent="0.25">
      <c r="A358" s="11">
        <v>358</v>
      </c>
      <c r="B358" s="20" t="s">
        <v>1230</v>
      </c>
      <c r="C358" s="3">
        <v>2.2910000944150001E+18</v>
      </c>
      <c r="D358" s="1">
        <v>42094</v>
      </c>
      <c r="E358" t="s">
        <v>672</v>
      </c>
      <c r="F358" s="8">
        <f>IF(OR(ISNUMBER(SEARCH("террит",Q358)), ISNUMBER(SEARCH("ФОМС",E358)), ISNUMBER(SEARCH("ФОМС",Q358)), (ISNUMBER(SEARCH("страх",E358)))),1,0)</f>
        <v>1</v>
      </c>
      <c r="G358" s="8">
        <f>IF(OR(ISNUMBER(SEARCH("проектиро",E358)), ISNUMBER(SEARCH("разработка",E358)),  ISNUMBER(SEARCH("приобрет",E358)),  ISNUMBER(SEARCH("установк",E358)), ISNUMBER(SEARCH("постав",E358)),  (ISNUMBER(SEARCH("создани",E358)))),1,0)</f>
        <v>0</v>
      </c>
      <c r="H358" s="8">
        <f>IF(OR(ISNUMBER(SEARCH("развит",E358)), ISNUMBER(SEARCH("модифика",E358)), ISNUMBER(SEARCH("интегра",E358)),  ISNUMBER(SEARCH("внедрен",E358)), ISNUMBER(SEARCH("расшир",E358)), ISNUMBER(SEARCH("адаптац",E358)),ISNUMBER(SEARCH("настрой",E358)), ISNUMBER(SEARCH("подключ",E358)),   (ISNUMBER(SEARCH("модерниз",E358)))),1,0)</f>
        <v>0</v>
      </c>
      <c r="I358" s="8">
        <f>IF(OR(ISNUMBER(SEARCH("сопрово",E358)), ISNUMBER(SEARCH("поддержк",E358)), ISNUMBER(SEARCH("эксплуат",E358)), ISNUMBER(SEARCH("обслужи",E358)), ISNUMBER(SEARCH("подготов",E358)), (ISNUMBER(SEARCH("обуче",E358)))),1,0)</f>
        <v>1</v>
      </c>
      <c r="J358" s="9">
        <f>SUM(G358:I358)</f>
        <v>1</v>
      </c>
      <c r="K358" s="20" t="s">
        <v>456</v>
      </c>
      <c r="L358" t="s">
        <v>457</v>
      </c>
      <c r="M358" s="30">
        <v>394800</v>
      </c>
      <c r="N358" s="28" t="s">
        <v>329</v>
      </c>
      <c r="O358">
        <v>394800</v>
      </c>
      <c r="P358" s="28" t="s">
        <v>184</v>
      </c>
      <c r="Q358" s="4" t="s">
        <v>894</v>
      </c>
      <c r="R358" t="s">
        <v>700</v>
      </c>
      <c r="S358" t="s">
        <v>701</v>
      </c>
      <c r="T358" t="s">
        <v>652</v>
      </c>
      <c r="U358" t="s">
        <v>653</v>
      </c>
      <c r="V358" t="s">
        <v>654</v>
      </c>
      <c r="W358" s="2">
        <v>1</v>
      </c>
      <c r="X358" s="33">
        <v>394800</v>
      </c>
      <c r="Y358" t="s">
        <v>34</v>
      </c>
      <c r="Z358" t="s">
        <v>256</v>
      </c>
      <c r="AA358" t="s">
        <v>36</v>
      </c>
      <c r="AB358" t="s">
        <v>37</v>
      </c>
      <c r="AC358" s="2">
        <v>29</v>
      </c>
    </row>
    <row r="359" spans="1:29" customFormat="1" hidden="1" x14ac:dyDescent="0.25">
      <c r="A359" s="11">
        <v>359</v>
      </c>
      <c r="B359" s="20" t="s">
        <v>1230</v>
      </c>
      <c r="C359" s="3">
        <v>2.291000094416E+18</v>
      </c>
      <c r="D359" s="1">
        <v>42478</v>
      </c>
      <c r="E359" t="s">
        <v>895</v>
      </c>
      <c r="F359" s="8">
        <f>IF(OR(ISNUMBER(SEARCH("террит",Q359)), ISNUMBER(SEARCH("ФОМС",E359)), ISNUMBER(SEARCH("ФОМС",Q359)), (ISNUMBER(SEARCH("страх",E359)))),1,0)</f>
        <v>1</v>
      </c>
      <c r="G359" s="8">
        <f>IF(OR(ISNUMBER(SEARCH("проектиро",E359)), ISNUMBER(SEARCH("разработка",E359)),  ISNUMBER(SEARCH("приобрет",E359)),  ISNUMBER(SEARCH("установк",E359)), ISNUMBER(SEARCH("постав",E359)),  (ISNUMBER(SEARCH("создани",E359)))),1,0)</f>
        <v>0</v>
      </c>
      <c r="H359" s="8">
        <f>IF(OR(ISNUMBER(SEARCH("развит",E359)), ISNUMBER(SEARCH("модифика",E359)), ISNUMBER(SEARCH("интегра",E359)),  ISNUMBER(SEARCH("внедрен",E359)), ISNUMBER(SEARCH("расшир",E359)), ISNUMBER(SEARCH("адаптац",E359)),ISNUMBER(SEARCH("настрой",E359)), ISNUMBER(SEARCH("подключ",E359)),   (ISNUMBER(SEARCH("модерниз",E359)))),1,0)</f>
        <v>0</v>
      </c>
      <c r="I359" s="8">
        <f>IF(OR(ISNUMBER(SEARCH("сопрово",E359)), ISNUMBER(SEARCH("поддержк",E359)), ISNUMBER(SEARCH("эксплуат",E359)), ISNUMBER(SEARCH("обслужи",E359)), ISNUMBER(SEARCH("подготов",E359)), (ISNUMBER(SEARCH("обуче",E359)))),1,0)</f>
        <v>1</v>
      </c>
      <c r="J359" s="9">
        <f>SUM(G359:I359)</f>
        <v>1</v>
      </c>
      <c r="K359" t="s">
        <v>142</v>
      </c>
      <c r="L359" t="s">
        <v>143</v>
      </c>
      <c r="M359" s="30">
        <v>417468</v>
      </c>
      <c r="N359" s="28" t="s">
        <v>329</v>
      </c>
      <c r="O359">
        <v>417468</v>
      </c>
      <c r="P359" s="28" t="s">
        <v>184</v>
      </c>
      <c r="Q359" s="4" t="s">
        <v>894</v>
      </c>
      <c r="R359" t="s">
        <v>700</v>
      </c>
      <c r="S359" t="s">
        <v>701</v>
      </c>
      <c r="T359" t="s">
        <v>652</v>
      </c>
      <c r="U359" t="s">
        <v>653</v>
      </c>
      <c r="V359" t="s">
        <v>755</v>
      </c>
      <c r="W359" s="2">
        <v>1</v>
      </c>
      <c r="X359" s="33">
        <v>417468</v>
      </c>
      <c r="Y359" t="s">
        <v>34</v>
      </c>
      <c r="Z359" t="s">
        <v>256</v>
      </c>
      <c r="AA359" t="s">
        <v>36</v>
      </c>
      <c r="AB359" t="s">
        <v>37</v>
      </c>
      <c r="AC359" s="2">
        <v>29</v>
      </c>
    </row>
    <row r="360" spans="1:29" customFormat="1" hidden="1" x14ac:dyDescent="0.25">
      <c r="A360" s="11">
        <v>360</v>
      </c>
      <c r="B360" s="20" t="s">
        <v>1230</v>
      </c>
      <c r="C360" s="3">
        <v>2.2910000944169999E+18</v>
      </c>
      <c r="D360" s="1">
        <v>42860</v>
      </c>
      <c r="E360" t="s">
        <v>896</v>
      </c>
      <c r="F360" s="8">
        <f>IF(OR(ISNUMBER(SEARCH("террит",Q360)), ISNUMBER(SEARCH("ФОМС",E360)), ISNUMBER(SEARCH("ФОМС",Q360)), (ISNUMBER(SEARCH("страх",E360)))),1,0)</f>
        <v>1</v>
      </c>
      <c r="G360" s="8">
        <f>IF(OR(ISNUMBER(SEARCH("проектиро",E360)), ISNUMBER(SEARCH("разработка",E360)),  ISNUMBER(SEARCH("приобрет",E360)),  ISNUMBER(SEARCH("установк",E360)), ISNUMBER(SEARCH("постав",E360)),  (ISNUMBER(SEARCH("создани",E360)))),1,0)</f>
        <v>0</v>
      </c>
      <c r="H360" s="8">
        <f>IF(OR(ISNUMBER(SEARCH("развит",E360)), ISNUMBER(SEARCH("модифика",E360)), ISNUMBER(SEARCH("интегра",E360)),  ISNUMBER(SEARCH("внедрен",E360)), ISNUMBER(SEARCH("расшир",E360)), ISNUMBER(SEARCH("адаптац",E360)),ISNUMBER(SEARCH("настрой",E360)), ISNUMBER(SEARCH("подключ",E360)),   (ISNUMBER(SEARCH("модерниз",E360)))),1,0)</f>
        <v>0</v>
      </c>
      <c r="I360" s="8">
        <f>IF(OR(ISNUMBER(SEARCH("сопрово",E360)), ISNUMBER(SEARCH("поддержк",E360)), ISNUMBER(SEARCH("эксплуат",E360)), ISNUMBER(SEARCH("обслужи",E360)), ISNUMBER(SEARCH("подготов",E360)), (ISNUMBER(SEARCH("обуче",E360)))),1,0)</f>
        <v>1</v>
      </c>
      <c r="J360" s="9">
        <f>SUM(G360:I360)</f>
        <v>1</v>
      </c>
      <c r="K360" t="s">
        <v>142</v>
      </c>
      <c r="L360" t="s">
        <v>143</v>
      </c>
      <c r="M360" s="30">
        <v>440000</v>
      </c>
      <c r="N360" s="28" t="s">
        <v>264</v>
      </c>
      <c r="O360">
        <v>440000</v>
      </c>
      <c r="P360" s="28" t="s">
        <v>184</v>
      </c>
      <c r="Q360" s="4" t="s">
        <v>894</v>
      </c>
      <c r="R360" t="s">
        <v>700</v>
      </c>
      <c r="S360" t="s">
        <v>701</v>
      </c>
      <c r="T360" t="s">
        <v>652</v>
      </c>
      <c r="U360" t="s">
        <v>653</v>
      </c>
      <c r="V360" t="s">
        <v>755</v>
      </c>
      <c r="W360" s="2">
        <v>1</v>
      </c>
      <c r="X360" s="33">
        <v>440000</v>
      </c>
      <c r="Y360" t="s">
        <v>34</v>
      </c>
      <c r="Z360" t="s">
        <v>256</v>
      </c>
      <c r="AA360" t="s">
        <v>36</v>
      </c>
      <c r="AB360" t="s">
        <v>37</v>
      </c>
      <c r="AC360" s="2">
        <v>29</v>
      </c>
    </row>
    <row r="361" spans="1:29" customFormat="1" hidden="1" x14ac:dyDescent="0.25">
      <c r="A361" s="11">
        <v>361</v>
      </c>
      <c r="B361" s="20" t="s">
        <v>1230</v>
      </c>
      <c r="C361" s="3">
        <v>2.2910000944179999E+18</v>
      </c>
      <c r="D361" s="1">
        <v>43264</v>
      </c>
      <c r="E361" t="s">
        <v>897</v>
      </c>
      <c r="F361" s="8">
        <f>IF(OR(ISNUMBER(SEARCH("террит",Q361)), ISNUMBER(SEARCH("ФОМС",E361)), ISNUMBER(SEARCH("ФОМС",Q361)), (ISNUMBER(SEARCH("страх",E361)))),1,0)</f>
        <v>1</v>
      </c>
      <c r="G361" s="8">
        <f>IF(OR(ISNUMBER(SEARCH("проектиро",E361)), ISNUMBER(SEARCH("разработка",E361)),  ISNUMBER(SEARCH("приобрет",E361)),  ISNUMBER(SEARCH("установк",E361)), ISNUMBER(SEARCH("постав",E361)),  (ISNUMBER(SEARCH("создани",E361)))),1,0)</f>
        <v>0</v>
      </c>
      <c r="H361" s="8">
        <f>IF(OR(ISNUMBER(SEARCH("развит",E361)), ISNUMBER(SEARCH("модифика",E361)), ISNUMBER(SEARCH("интегра",E361)),  ISNUMBER(SEARCH("внедрен",E361)), ISNUMBER(SEARCH("расшир",E361)), ISNUMBER(SEARCH("адаптац",E361)),ISNUMBER(SEARCH("настрой",E361)), ISNUMBER(SEARCH("подключ",E361)),   (ISNUMBER(SEARCH("модерниз",E361)))),1,0)</f>
        <v>0</v>
      </c>
      <c r="I361" s="8">
        <f>IF(OR(ISNUMBER(SEARCH("сопрово",E361)), ISNUMBER(SEARCH("поддержк",E361)), ISNUMBER(SEARCH("эксплуат",E361)), ISNUMBER(SEARCH("обслужи",E361)), ISNUMBER(SEARCH("подготов",E361)), (ISNUMBER(SEARCH("обуче",E361)))),1,0)</f>
        <v>1</v>
      </c>
      <c r="J361" s="9">
        <f>SUM(G361:I361)</f>
        <v>1</v>
      </c>
      <c r="K361" t="s">
        <v>142</v>
      </c>
      <c r="L361" t="s">
        <v>143</v>
      </c>
      <c r="M361" s="30">
        <v>450000</v>
      </c>
      <c r="N361" s="28" t="s">
        <v>26</v>
      </c>
      <c r="O361">
        <v>450000</v>
      </c>
      <c r="P361" s="28" t="s">
        <v>184</v>
      </c>
      <c r="Q361" s="4" t="s">
        <v>894</v>
      </c>
      <c r="R361" t="s">
        <v>700</v>
      </c>
      <c r="S361" t="s">
        <v>701</v>
      </c>
      <c r="T361" t="s">
        <v>652</v>
      </c>
      <c r="U361" t="s">
        <v>653</v>
      </c>
      <c r="V361" t="s">
        <v>755</v>
      </c>
      <c r="W361" s="2">
        <v>1</v>
      </c>
      <c r="X361" s="33">
        <v>450000</v>
      </c>
      <c r="Y361" t="s">
        <v>34</v>
      </c>
      <c r="Z361" t="s">
        <v>256</v>
      </c>
      <c r="AA361" t="s">
        <v>36</v>
      </c>
      <c r="AB361" t="s">
        <v>37</v>
      </c>
      <c r="AC361" s="2">
        <v>29</v>
      </c>
    </row>
    <row r="362" spans="1:29" customFormat="1" hidden="1" x14ac:dyDescent="0.25">
      <c r="A362" s="11">
        <v>362</v>
      </c>
      <c r="B362" s="20" t="s">
        <v>1230</v>
      </c>
      <c r="C362" s="3">
        <v>2.2910000944179999E+18</v>
      </c>
      <c r="D362" s="1">
        <v>43325</v>
      </c>
      <c r="E362" t="s">
        <v>844</v>
      </c>
      <c r="F362" s="8">
        <f>IF(OR(ISNUMBER(SEARCH("террит",Q362)), ISNUMBER(SEARCH("ФОМС",E362)), ISNUMBER(SEARCH("ФОМС",Q362)), (ISNUMBER(SEARCH("страх",E362)))),1,0)</f>
        <v>1</v>
      </c>
      <c r="G362" s="8">
        <f>IF(OR(ISNUMBER(SEARCH("проектиро",E362)), ISNUMBER(SEARCH("разработка",E362)),  ISNUMBER(SEARCH("приобрет",E362)),  ISNUMBER(SEARCH("установк",E362)), ISNUMBER(SEARCH("постав",E362)),  (ISNUMBER(SEARCH("создани",E362)))),1,0)</f>
        <v>0</v>
      </c>
      <c r="H362" s="8">
        <f>IF(OR(ISNUMBER(SEARCH("развит",E362)), ISNUMBER(SEARCH("модифика",E362)), ISNUMBER(SEARCH("интегра",E362)),  ISNUMBER(SEARCH("внедрен",E362)), ISNUMBER(SEARCH("расшир",E362)), ISNUMBER(SEARCH("адаптац",E362)),ISNUMBER(SEARCH("настрой",E362)), ISNUMBER(SEARCH("подключ",E362)),   (ISNUMBER(SEARCH("модерниз",E362)))),1,0)</f>
        <v>1</v>
      </c>
      <c r="I362" s="8">
        <f>IF(OR(ISNUMBER(SEARCH("сопрово",E362)), ISNUMBER(SEARCH("поддержк",E362)), ISNUMBER(SEARCH("эксплуат",E362)), ISNUMBER(SEARCH("обслужи",E362)), ISNUMBER(SEARCH("подготов",E362)), (ISNUMBER(SEARCH("обуче",E362)))),1,0)</f>
        <v>1</v>
      </c>
      <c r="J362" s="9">
        <f>SUM(G362:I362)</f>
        <v>2</v>
      </c>
      <c r="K362" t="s">
        <v>45</v>
      </c>
      <c r="L362" t="s">
        <v>46</v>
      </c>
      <c r="M362" s="30">
        <v>320500</v>
      </c>
      <c r="N362" s="28" t="s">
        <v>845</v>
      </c>
      <c r="O362">
        <v>320500</v>
      </c>
      <c r="P362" s="28" t="s">
        <v>184</v>
      </c>
      <c r="Q362" s="4" t="s">
        <v>894</v>
      </c>
      <c r="R362" t="s">
        <v>700</v>
      </c>
      <c r="S362" t="s">
        <v>701</v>
      </c>
      <c r="T362" t="s">
        <v>761</v>
      </c>
      <c r="U362" t="s">
        <v>653</v>
      </c>
      <c r="V362" t="s">
        <v>755</v>
      </c>
      <c r="W362" s="2">
        <v>1</v>
      </c>
      <c r="X362" s="33">
        <v>320500</v>
      </c>
      <c r="Y362" t="s">
        <v>34</v>
      </c>
      <c r="Z362" t="s">
        <v>256</v>
      </c>
      <c r="AA362" t="s">
        <v>36</v>
      </c>
      <c r="AB362" t="s">
        <v>37</v>
      </c>
      <c r="AC362" s="2">
        <v>29</v>
      </c>
    </row>
    <row r="363" spans="1:29" customFormat="1" hidden="1" x14ac:dyDescent="0.25">
      <c r="A363" s="11">
        <v>363</v>
      </c>
      <c r="B363" s="20" t="s">
        <v>1230</v>
      </c>
      <c r="C363" s="3">
        <v>2.2910000944179999E+18</v>
      </c>
      <c r="D363" s="1">
        <v>43430</v>
      </c>
      <c r="E363" t="s">
        <v>898</v>
      </c>
      <c r="F363" s="8">
        <f>IF(OR(ISNUMBER(SEARCH("террит",Q363)), ISNUMBER(SEARCH("ФОМС",E363)), ISNUMBER(SEARCH("ФОМС",Q363)), (ISNUMBER(SEARCH("страх",E363)))),1,0)</f>
        <v>1</v>
      </c>
      <c r="G363" s="8">
        <f>IF(OR(ISNUMBER(SEARCH("проектиро",E363)), ISNUMBER(SEARCH("разработка",E363)),  ISNUMBER(SEARCH("приобрет",E363)),  ISNUMBER(SEARCH("установк",E363)), ISNUMBER(SEARCH("постав",E363)),  (ISNUMBER(SEARCH("создани",E363)))),1,0)</f>
        <v>0</v>
      </c>
      <c r="H363" s="8">
        <f>IF(OR(ISNUMBER(SEARCH("развит",E363)), ISNUMBER(SEARCH("модифика",E363)), ISNUMBER(SEARCH("интегра",E363)),  ISNUMBER(SEARCH("внедрен",E363)), ISNUMBER(SEARCH("расшир",E363)), ISNUMBER(SEARCH("адаптац",E363)),ISNUMBER(SEARCH("настрой",E363)), ISNUMBER(SEARCH("подключ",E363)),   (ISNUMBER(SEARCH("модерниз",E363)))),1,0)</f>
        <v>1</v>
      </c>
      <c r="I363" s="8">
        <f>IF(OR(ISNUMBER(SEARCH("сопрово",E363)), ISNUMBER(SEARCH("поддержк",E363)), ISNUMBER(SEARCH("эксплуат",E363)), ISNUMBER(SEARCH("обслужи",E363)), ISNUMBER(SEARCH("подготов",E363)), (ISNUMBER(SEARCH("обуче",E363)))),1,0)</f>
        <v>1</v>
      </c>
      <c r="J363" s="9">
        <f>SUM(G363:I363)</f>
        <v>2</v>
      </c>
      <c r="K363" t="s">
        <v>45</v>
      </c>
      <c r="L363" t="s">
        <v>46</v>
      </c>
      <c r="M363" s="30">
        <v>292000</v>
      </c>
      <c r="N363" s="28" t="s">
        <v>845</v>
      </c>
      <c r="O363">
        <v>292000</v>
      </c>
      <c r="P363" s="28" t="s">
        <v>27</v>
      </c>
      <c r="Q363" s="4" t="s">
        <v>894</v>
      </c>
      <c r="R363" t="s">
        <v>700</v>
      </c>
      <c r="S363" t="s">
        <v>701</v>
      </c>
      <c r="T363" t="s">
        <v>761</v>
      </c>
      <c r="U363" t="s">
        <v>653</v>
      </c>
      <c r="V363" t="s">
        <v>755</v>
      </c>
      <c r="W363" s="2">
        <v>1</v>
      </c>
      <c r="X363" s="33">
        <v>292000</v>
      </c>
      <c r="Y363" t="s">
        <v>34</v>
      </c>
      <c r="Z363" t="s">
        <v>256</v>
      </c>
      <c r="AA363" t="s">
        <v>36</v>
      </c>
      <c r="AB363" t="s">
        <v>37</v>
      </c>
      <c r="AC363" s="2">
        <v>29</v>
      </c>
    </row>
    <row r="364" spans="1:29" customFormat="1" hidden="1" x14ac:dyDescent="0.25">
      <c r="A364" s="11">
        <v>364</v>
      </c>
      <c r="B364" s="20" t="s">
        <v>1230</v>
      </c>
      <c r="C364" s="3">
        <v>2.2910000944190001E+18</v>
      </c>
      <c r="D364" s="1">
        <v>43678</v>
      </c>
      <c r="E364" t="s">
        <v>899</v>
      </c>
      <c r="F364" s="8">
        <f>IF(OR(ISNUMBER(SEARCH("террит",Q364)), ISNUMBER(SEARCH("ФОМС",E364)), ISNUMBER(SEARCH("ФОМС",Q364)), (ISNUMBER(SEARCH("страх",E364)))),1,0)</f>
        <v>1</v>
      </c>
      <c r="G364" s="8">
        <f>IF(OR(ISNUMBER(SEARCH("проектиро",E364)), ISNUMBER(SEARCH("разработка",E364)),  ISNUMBER(SEARCH("приобрет",E364)),  ISNUMBER(SEARCH("установк",E364)), ISNUMBER(SEARCH("постав",E364)),  (ISNUMBER(SEARCH("создани",E364)))),1,0)</f>
        <v>0</v>
      </c>
      <c r="H364" s="8">
        <f>IF(OR(ISNUMBER(SEARCH("развит",E364)), ISNUMBER(SEARCH("модифика",E364)), ISNUMBER(SEARCH("интегра",E364)),  ISNUMBER(SEARCH("внедрен",E364)), ISNUMBER(SEARCH("расшир",E364)), ISNUMBER(SEARCH("адаптац",E364)),ISNUMBER(SEARCH("настрой",E364)), ISNUMBER(SEARCH("подключ",E364)),   (ISNUMBER(SEARCH("модерниз",E364)))),1,0)</f>
        <v>0</v>
      </c>
      <c r="I364" s="8">
        <f>IF(OR(ISNUMBER(SEARCH("сопрово",E364)), ISNUMBER(SEARCH("поддержк",E364)), ISNUMBER(SEARCH("эксплуат",E364)), ISNUMBER(SEARCH("обслужи",E364)), ISNUMBER(SEARCH("подготов",E364)), (ISNUMBER(SEARCH("обуче",E364)))),1,0)</f>
        <v>1</v>
      </c>
      <c r="J364" s="9">
        <f>SUM(G364:I364)</f>
        <v>1</v>
      </c>
      <c r="K364" t="s">
        <v>142</v>
      </c>
      <c r="L364" t="s">
        <v>143</v>
      </c>
      <c r="M364" s="30">
        <v>225000</v>
      </c>
      <c r="N364" s="28" t="s">
        <v>26</v>
      </c>
      <c r="O364">
        <v>225000</v>
      </c>
      <c r="P364" s="28" t="s">
        <v>27</v>
      </c>
      <c r="Q364" s="4" t="s">
        <v>894</v>
      </c>
      <c r="R364" t="s">
        <v>700</v>
      </c>
      <c r="S364" t="s">
        <v>701</v>
      </c>
      <c r="T364" t="s">
        <v>761</v>
      </c>
      <c r="U364" t="s">
        <v>653</v>
      </c>
      <c r="V364" t="s">
        <v>755</v>
      </c>
      <c r="W364" s="2">
        <v>1</v>
      </c>
      <c r="X364" s="33">
        <v>225000</v>
      </c>
      <c r="Y364" t="s">
        <v>34</v>
      </c>
      <c r="Z364" t="s">
        <v>256</v>
      </c>
      <c r="AA364" t="s">
        <v>36</v>
      </c>
      <c r="AB364" t="s">
        <v>37</v>
      </c>
      <c r="AC364" s="2">
        <v>29</v>
      </c>
    </row>
    <row r="365" spans="1:29" customFormat="1" hidden="1" x14ac:dyDescent="0.25">
      <c r="A365" s="11">
        <v>365</v>
      </c>
      <c r="B365" s="20" t="s">
        <v>1230</v>
      </c>
      <c r="C365" s="3">
        <v>2.2911000217150001E+18</v>
      </c>
      <c r="D365" s="1">
        <v>42348</v>
      </c>
      <c r="E365" t="s">
        <v>900</v>
      </c>
      <c r="F365" s="8">
        <f>IF(OR(ISNUMBER(SEARCH("террит",Q365)), ISNUMBER(SEARCH("ФОМС",E365)), ISNUMBER(SEARCH("ФОМС",Q365)), (ISNUMBER(SEARCH("страх",E365)))),1,0)</f>
        <v>1</v>
      </c>
      <c r="G365" s="8">
        <f>IF(OR(ISNUMBER(SEARCH("проектиро",E365)), ISNUMBER(SEARCH("разработка",E365)),  ISNUMBER(SEARCH("приобрет",E365)),  ISNUMBER(SEARCH("установк",E365)), ISNUMBER(SEARCH("постав",E365)),  (ISNUMBER(SEARCH("создани",E365)))),1,0)</f>
        <v>0</v>
      </c>
      <c r="H365" s="8">
        <f>IF(OR(ISNUMBER(SEARCH("развит",E365)), ISNUMBER(SEARCH("модифика",E365)), ISNUMBER(SEARCH("интегра",E365)),  ISNUMBER(SEARCH("внедрен",E365)), ISNUMBER(SEARCH("расшир",E365)), ISNUMBER(SEARCH("адаптац",E365)),ISNUMBER(SEARCH("настрой",E365)), ISNUMBER(SEARCH("подключ",E365)),   (ISNUMBER(SEARCH("модерниз",E365)))),1,0)</f>
        <v>0</v>
      </c>
      <c r="I365" s="8">
        <f>IF(OR(ISNUMBER(SEARCH("сопрово",E365)), ISNUMBER(SEARCH("поддержк",E365)), ISNUMBER(SEARCH("эксплуат",E365)), ISNUMBER(SEARCH("обслужи",E365)), ISNUMBER(SEARCH("подготов",E365)), (ISNUMBER(SEARCH("обуче",E365)))),1,0)</f>
        <v>1</v>
      </c>
      <c r="J365" s="9">
        <f>SUM(G365:I365)</f>
        <v>1</v>
      </c>
      <c r="K365" s="20" t="s">
        <v>456</v>
      </c>
      <c r="L365" t="s">
        <v>457</v>
      </c>
      <c r="M365" s="30">
        <v>434280</v>
      </c>
      <c r="N365" s="28" t="s">
        <v>264</v>
      </c>
      <c r="O365">
        <v>434280</v>
      </c>
      <c r="P365" s="28" t="s">
        <v>184</v>
      </c>
      <c r="Q365" s="4" t="s">
        <v>901</v>
      </c>
      <c r="R365" t="s">
        <v>670</v>
      </c>
      <c r="S365" t="s">
        <v>671</v>
      </c>
      <c r="T365" t="s">
        <v>667</v>
      </c>
      <c r="U365" t="s">
        <v>653</v>
      </c>
      <c r="V365" t="s">
        <v>654</v>
      </c>
      <c r="W365" s="2">
        <v>1</v>
      </c>
      <c r="X365" s="33">
        <v>434280</v>
      </c>
      <c r="Y365" t="s">
        <v>34</v>
      </c>
      <c r="Z365" t="s">
        <v>256</v>
      </c>
      <c r="AA365" t="s">
        <v>36</v>
      </c>
      <c r="AB365" t="s">
        <v>37</v>
      </c>
      <c r="AC365" s="2">
        <v>29</v>
      </c>
    </row>
    <row r="366" spans="1:29" customFormat="1" hidden="1" x14ac:dyDescent="0.25">
      <c r="A366" s="11">
        <v>366</v>
      </c>
      <c r="B366" s="20" t="s">
        <v>1230</v>
      </c>
      <c r="C366" s="3">
        <v>2.2911000217169999E+18</v>
      </c>
      <c r="D366" s="1">
        <v>42754</v>
      </c>
      <c r="E366" t="s">
        <v>902</v>
      </c>
      <c r="F366" s="8">
        <f>IF(OR(ISNUMBER(SEARCH("террит",Q366)), ISNUMBER(SEARCH("ФОМС",E366)), ISNUMBER(SEARCH("ФОМС",Q366)), (ISNUMBER(SEARCH("страх",E366)))),1,0)</f>
        <v>1</v>
      </c>
      <c r="G366" s="8">
        <f>IF(OR(ISNUMBER(SEARCH("проектиро",E366)), ISNUMBER(SEARCH("разработка",E366)),  ISNUMBER(SEARCH("приобрет",E366)),  ISNUMBER(SEARCH("установк",E366)), ISNUMBER(SEARCH("постав",E366)),  (ISNUMBER(SEARCH("создани",E366)))),1,0)</f>
        <v>0</v>
      </c>
      <c r="H366" s="8">
        <f>IF(OR(ISNUMBER(SEARCH("развит",E366)), ISNUMBER(SEARCH("модифика",E366)), ISNUMBER(SEARCH("интегра",E366)),  ISNUMBER(SEARCH("внедрен",E366)), ISNUMBER(SEARCH("расшир",E366)), ISNUMBER(SEARCH("адаптац",E366)),ISNUMBER(SEARCH("настрой",E366)), ISNUMBER(SEARCH("подключ",E366)),   (ISNUMBER(SEARCH("модерниз",E366)))),1,0)</f>
        <v>0</v>
      </c>
      <c r="I366" s="8">
        <f>IF(OR(ISNUMBER(SEARCH("сопрово",E366)), ISNUMBER(SEARCH("поддержк",E366)), ISNUMBER(SEARCH("эксплуат",E366)), ISNUMBER(SEARCH("обслужи",E366)), ISNUMBER(SEARCH("подготов",E366)), (ISNUMBER(SEARCH("обуче",E366)))),1,0)</f>
        <v>1</v>
      </c>
      <c r="J366" s="9">
        <f>SUM(G366:I366)</f>
        <v>1</v>
      </c>
      <c r="K366" t="s">
        <v>53</v>
      </c>
      <c r="L366" t="s">
        <v>52</v>
      </c>
      <c r="M366" s="30">
        <v>39000</v>
      </c>
      <c r="N366" s="28" t="s">
        <v>266</v>
      </c>
      <c r="O366">
        <v>468000</v>
      </c>
      <c r="P366" s="28" t="s">
        <v>258</v>
      </c>
      <c r="Q366" s="4" t="s">
        <v>901</v>
      </c>
      <c r="R366" t="s">
        <v>670</v>
      </c>
      <c r="S366" t="s">
        <v>671</v>
      </c>
      <c r="T366" t="s">
        <v>761</v>
      </c>
      <c r="U366" t="s">
        <v>653</v>
      </c>
      <c r="V366" t="s">
        <v>755</v>
      </c>
      <c r="W366" s="2">
        <v>1</v>
      </c>
      <c r="X366" s="33">
        <v>468000</v>
      </c>
      <c r="Y366" t="s">
        <v>34</v>
      </c>
      <c r="Z366" t="s">
        <v>256</v>
      </c>
      <c r="AA366" t="s">
        <v>36</v>
      </c>
      <c r="AB366" t="s">
        <v>37</v>
      </c>
      <c r="AC366" s="2">
        <v>29</v>
      </c>
    </row>
    <row r="367" spans="1:29" customFormat="1" hidden="1" x14ac:dyDescent="0.25">
      <c r="A367" s="11">
        <v>367</v>
      </c>
      <c r="B367" s="20" t="s">
        <v>1230</v>
      </c>
      <c r="C367" s="3">
        <v>2.2911000217169999E+18</v>
      </c>
      <c r="D367" s="1">
        <v>43094</v>
      </c>
      <c r="E367" t="s">
        <v>903</v>
      </c>
      <c r="F367" s="8">
        <f>IF(OR(ISNUMBER(SEARCH("террит",Q367)), ISNUMBER(SEARCH("ФОМС",E367)), ISNUMBER(SEARCH("ФОМС",Q367)), (ISNUMBER(SEARCH("страх",E367)))),1,0)</f>
        <v>1</v>
      </c>
      <c r="G367" s="8">
        <f>IF(OR(ISNUMBER(SEARCH("проектиро",E367)), ISNUMBER(SEARCH("разработка",E367)),  ISNUMBER(SEARCH("приобрет",E367)),  ISNUMBER(SEARCH("установк",E367)), ISNUMBER(SEARCH("постав",E367)),  (ISNUMBER(SEARCH("создани",E367)))),1,0)</f>
        <v>0</v>
      </c>
      <c r="H367" s="8">
        <f>IF(OR(ISNUMBER(SEARCH("развит",E367)), ISNUMBER(SEARCH("модифика",E367)), ISNUMBER(SEARCH("интегра",E367)),  ISNUMBER(SEARCH("внедрен",E367)), ISNUMBER(SEARCH("расшир",E367)), ISNUMBER(SEARCH("адаптац",E367)),ISNUMBER(SEARCH("настрой",E367)), ISNUMBER(SEARCH("подключ",E367)),   (ISNUMBER(SEARCH("модерниз",E367)))),1,0)</f>
        <v>0</v>
      </c>
      <c r="I367" s="8">
        <f>IF(OR(ISNUMBER(SEARCH("сопрово",E367)), ISNUMBER(SEARCH("поддержк",E367)), ISNUMBER(SEARCH("эксплуат",E367)), ISNUMBER(SEARCH("обслужи",E367)), ISNUMBER(SEARCH("подготов",E367)), (ISNUMBER(SEARCH("обуче",E367)))),1,0)</f>
        <v>1</v>
      </c>
      <c r="J367" s="9">
        <f>SUM(G367:I367)</f>
        <v>1</v>
      </c>
      <c r="K367" t="s">
        <v>53</v>
      </c>
      <c r="L367" t="s">
        <v>52</v>
      </c>
      <c r="M367" s="30">
        <v>450000</v>
      </c>
      <c r="N367" s="28" t="s">
        <v>26</v>
      </c>
      <c r="O367">
        <v>450000</v>
      </c>
      <c r="P367" s="28" t="s">
        <v>184</v>
      </c>
      <c r="Q367" s="4" t="s">
        <v>901</v>
      </c>
      <c r="R367" t="s">
        <v>670</v>
      </c>
      <c r="S367" t="s">
        <v>671</v>
      </c>
      <c r="T367" t="s">
        <v>761</v>
      </c>
      <c r="U367" t="s">
        <v>653</v>
      </c>
      <c r="V367" t="s">
        <v>755</v>
      </c>
      <c r="W367" s="2">
        <v>1</v>
      </c>
      <c r="X367" s="33">
        <v>450000</v>
      </c>
      <c r="Y367" t="s">
        <v>34</v>
      </c>
      <c r="Z367" t="s">
        <v>256</v>
      </c>
      <c r="AA367" t="s">
        <v>36</v>
      </c>
      <c r="AB367" t="s">
        <v>37</v>
      </c>
      <c r="AC367" s="2">
        <v>29</v>
      </c>
    </row>
    <row r="368" spans="1:29" customFormat="1" hidden="1" x14ac:dyDescent="0.25">
      <c r="A368" s="11">
        <v>368</v>
      </c>
      <c r="B368" s="20" t="s">
        <v>1230</v>
      </c>
      <c r="C368" s="3">
        <v>2.2911000217180001E+18</v>
      </c>
      <c r="D368" s="1">
        <v>43325</v>
      </c>
      <c r="E368" t="s">
        <v>904</v>
      </c>
      <c r="F368" s="8">
        <f>IF(OR(ISNUMBER(SEARCH("террит",Q368)), ISNUMBER(SEARCH("ФОМС",E368)), ISNUMBER(SEARCH("ФОМС",Q368)), (ISNUMBER(SEARCH("страх",E368)))),1,0)</f>
        <v>0</v>
      </c>
      <c r="G368" s="8">
        <f>IF(OR(ISNUMBER(SEARCH("проектиро",E368)), ISNUMBER(SEARCH("разработка",E368)),  ISNUMBER(SEARCH("приобрет",E368)),  ISNUMBER(SEARCH("установк",E368)), ISNUMBER(SEARCH("постав",E368)),  (ISNUMBER(SEARCH("создани",E368)))),1,0)</f>
        <v>0</v>
      </c>
      <c r="H368" s="8">
        <f>IF(OR(ISNUMBER(SEARCH("развит",E368)), ISNUMBER(SEARCH("модифика",E368)), ISNUMBER(SEARCH("интегра",E368)),  ISNUMBER(SEARCH("внедрен",E368)), ISNUMBER(SEARCH("расшир",E368)), ISNUMBER(SEARCH("адаптац",E368)),ISNUMBER(SEARCH("настрой",E368)), ISNUMBER(SEARCH("подключ",E368)),   (ISNUMBER(SEARCH("модерниз",E368)))),1,0)</f>
        <v>0</v>
      </c>
      <c r="I368" s="8">
        <f>IF(OR(ISNUMBER(SEARCH("сопрово",E368)), ISNUMBER(SEARCH("поддержк",E368)), ISNUMBER(SEARCH("эксплуат",E368)), ISNUMBER(SEARCH("обслужи",E368)), ISNUMBER(SEARCH("подготов",E368)), (ISNUMBER(SEARCH("обуче",E368)))),1,0)</f>
        <v>0</v>
      </c>
      <c r="J368" s="9">
        <f>SUM(G368:I368)</f>
        <v>0</v>
      </c>
      <c r="K368" t="s">
        <v>45</v>
      </c>
      <c r="L368" t="s">
        <v>46</v>
      </c>
      <c r="M368" s="30">
        <v>98200</v>
      </c>
      <c r="N368" s="28" t="s">
        <v>845</v>
      </c>
      <c r="O368">
        <v>98200</v>
      </c>
      <c r="P368" s="28" t="s">
        <v>184</v>
      </c>
      <c r="Q368" s="4" t="s">
        <v>901</v>
      </c>
      <c r="R368" t="s">
        <v>670</v>
      </c>
      <c r="S368" t="s">
        <v>671</v>
      </c>
      <c r="T368" t="s">
        <v>761</v>
      </c>
      <c r="U368" t="s">
        <v>653</v>
      </c>
      <c r="V368" t="s">
        <v>755</v>
      </c>
      <c r="W368" s="2">
        <v>1</v>
      </c>
      <c r="X368" s="33">
        <v>320500</v>
      </c>
      <c r="Y368" t="s">
        <v>34</v>
      </c>
      <c r="Z368" t="s">
        <v>256</v>
      </c>
      <c r="AA368" t="s">
        <v>36</v>
      </c>
      <c r="AB368" t="s">
        <v>37</v>
      </c>
      <c r="AC368" s="2">
        <v>29</v>
      </c>
    </row>
    <row r="369" spans="1:29" customFormat="1" hidden="1" x14ac:dyDescent="0.25">
      <c r="A369" s="11">
        <v>369</v>
      </c>
      <c r="B369" s="20" t="s">
        <v>1230</v>
      </c>
      <c r="C369" s="3">
        <v>2.2911000217180001E+18</v>
      </c>
      <c r="D369" s="1">
        <v>43325</v>
      </c>
      <c r="E369" t="s">
        <v>904</v>
      </c>
      <c r="F369" s="8">
        <f>IF(OR(ISNUMBER(SEARCH("террит",Q369)), ISNUMBER(SEARCH("ФОМС",E369)), ISNUMBER(SEARCH("ФОМС",Q369)), (ISNUMBER(SEARCH("страх",E369)))),1,0)</f>
        <v>0</v>
      </c>
      <c r="G369" s="8">
        <f>IF(OR(ISNUMBER(SEARCH("проектиро",E369)), ISNUMBER(SEARCH("разработка",E369)),  ISNUMBER(SEARCH("приобрет",E369)),  ISNUMBER(SEARCH("установк",E369)), ISNUMBER(SEARCH("постав",E369)),  (ISNUMBER(SEARCH("создани",E369)))),1,0)</f>
        <v>0</v>
      </c>
      <c r="H369" s="8">
        <f>IF(OR(ISNUMBER(SEARCH("развит",E369)), ISNUMBER(SEARCH("модифика",E369)), ISNUMBER(SEARCH("интегра",E369)),  ISNUMBER(SEARCH("внедрен",E369)), ISNUMBER(SEARCH("расшир",E369)), ISNUMBER(SEARCH("адаптац",E369)),ISNUMBER(SEARCH("настрой",E369)), ISNUMBER(SEARCH("подключ",E369)),   (ISNUMBER(SEARCH("модерниз",E369)))),1,0)</f>
        <v>0</v>
      </c>
      <c r="I369" s="8">
        <f>IF(OR(ISNUMBER(SEARCH("сопрово",E369)), ISNUMBER(SEARCH("поддержк",E369)), ISNUMBER(SEARCH("эксплуат",E369)), ISNUMBER(SEARCH("обслужи",E369)), ISNUMBER(SEARCH("подготов",E369)), (ISNUMBER(SEARCH("обуче",E369)))),1,0)</f>
        <v>0</v>
      </c>
      <c r="J369" s="9">
        <f>SUM(G369:I369)</f>
        <v>0</v>
      </c>
      <c r="K369" t="s">
        <v>45</v>
      </c>
      <c r="L369" t="s">
        <v>46</v>
      </c>
      <c r="M369" s="30">
        <v>98200</v>
      </c>
      <c r="N369" s="28" t="s">
        <v>845</v>
      </c>
      <c r="O369">
        <v>98200</v>
      </c>
      <c r="P369" s="28" t="s">
        <v>184</v>
      </c>
      <c r="Q369" s="4" t="s">
        <v>901</v>
      </c>
      <c r="R369" t="s">
        <v>670</v>
      </c>
      <c r="S369" t="s">
        <v>671</v>
      </c>
      <c r="T369" t="s">
        <v>761</v>
      </c>
      <c r="U369" t="s">
        <v>653</v>
      </c>
      <c r="V369" t="s">
        <v>755</v>
      </c>
      <c r="W369" s="2">
        <v>1</v>
      </c>
      <c r="X369" s="33">
        <v>320500</v>
      </c>
      <c r="Y369" t="s">
        <v>34</v>
      </c>
      <c r="Z369" t="s">
        <v>256</v>
      </c>
      <c r="AA369" t="s">
        <v>36</v>
      </c>
      <c r="AB369" t="s">
        <v>37</v>
      </c>
      <c r="AC369" s="2">
        <v>29</v>
      </c>
    </row>
    <row r="370" spans="1:29" customFormat="1" hidden="1" x14ac:dyDescent="0.25">
      <c r="A370" s="11">
        <v>370</v>
      </c>
      <c r="B370" s="20" t="s">
        <v>1230</v>
      </c>
      <c r="C370" s="3">
        <v>2.2911000217180001E+18</v>
      </c>
      <c r="D370" s="1">
        <v>43395</v>
      </c>
      <c r="E370" t="s">
        <v>844</v>
      </c>
      <c r="F370" s="8">
        <f>IF(OR(ISNUMBER(SEARCH("террит",Q370)), ISNUMBER(SEARCH("ФОМС",E370)), ISNUMBER(SEARCH("ФОМС",Q370)), (ISNUMBER(SEARCH("страх",E370)))),1,0)</f>
        <v>1</v>
      </c>
      <c r="G370" s="8">
        <f>IF(OR(ISNUMBER(SEARCH("проектиро",E370)), ISNUMBER(SEARCH("разработка",E370)),  ISNUMBER(SEARCH("приобрет",E370)),  ISNUMBER(SEARCH("установк",E370)), ISNUMBER(SEARCH("постав",E370)),  (ISNUMBER(SEARCH("создани",E370)))),1,0)</f>
        <v>0</v>
      </c>
      <c r="H370" s="8">
        <f>IF(OR(ISNUMBER(SEARCH("развит",E370)), ISNUMBER(SEARCH("модифика",E370)), ISNUMBER(SEARCH("интегра",E370)),  ISNUMBER(SEARCH("внедрен",E370)), ISNUMBER(SEARCH("расшир",E370)), ISNUMBER(SEARCH("адаптац",E370)),ISNUMBER(SEARCH("настрой",E370)), ISNUMBER(SEARCH("подключ",E370)),   (ISNUMBER(SEARCH("модерниз",E370)))),1,0)</f>
        <v>1</v>
      </c>
      <c r="I370" s="8">
        <f>IF(OR(ISNUMBER(SEARCH("сопрово",E370)), ISNUMBER(SEARCH("поддержк",E370)), ISNUMBER(SEARCH("эксплуат",E370)), ISNUMBER(SEARCH("обслужи",E370)), ISNUMBER(SEARCH("подготов",E370)), (ISNUMBER(SEARCH("обуче",E370)))),1,0)</f>
        <v>1</v>
      </c>
      <c r="J370" s="9">
        <f>SUM(G370:I370)</f>
        <v>2</v>
      </c>
      <c r="K370" t="s">
        <v>53</v>
      </c>
      <c r="L370" t="s">
        <v>52</v>
      </c>
      <c r="M370" s="30">
        <v>134500</v>
      </c>
      <c r="N370" s="28" t="s">
        <v>845</v>
      </c>
      <c r="O370">
        <v>134500</v>
      </c>
      <c r="P370" s="28" t="s">
        <v>27</v>
      </c>
      <c r="Q370" s="4" t="s">
        <v>901</v>
      </c>
      <c r="R370" t="s">
        <v>670</v>
      </c>
      <c r="S370" t="s">
        <v>671</v>
      </c>
      <c r="T370" t="s">
        <v>761</v>
      </c>
      <c r="U370" t="s">
        <v>653</v>
      </c>
      <c r="V370" t="s">
        <v>755</v>
      </c>
      <c r="W370" s="2">
        <v>1</v>
      </c>
      <c r="X370" s="33">
        <v>134500</v>
      </c>
      <c r="Y370" t="s">
        <v>34</v>
      </c>
      <c r="Z370" t="s">
        <v>256</v>
      </c>
      <c r="AA370" t="s">
        <v>36</v>
      </c>
      <c r="AB370" t="s">
        <v>37</v>
      </c>
      <c r="AC370" s="2">
        <v>29</v>
      </c>
    </row>
    <row r="371" spans="1:29" customFormat="1" hidden="1" x14ac:dyDescent="0.25">
      <c r="A371" s="11">
        <v>371</v>
      </c>
      <c r="B371" s="20" t="s">
        <v>1230</v>
      </c>
      <c r="C371" s="3">
        <v>2.2911000217180001E+18</v>
      </c>
      <c r="D371" s="1">
        <v>43395</v>
      </c>
      <c r="E371" t="s">
        <v>905</v>
      </c>
      <c r="F371" s="8">
        <f>IF(OR(ISNUMBER(SEARCH("террит",Q371)), ISNUMBER(SEARCH("ФОМС",E371)), ISNUMBER(SEARCH("ФОМС",Q371)), (ISNUMBER(SEARCH("страх",E371)))),1,0)</f>
        <v>1</v>
      </c>
      <c r="G371" s="8">
        <f>IF(OR(ISNUMBER(SEARCH("проектиро",E371)), ISNUMBER(SEARCH("разработка",E371)),  ISNUMBER(SEARCH("приобрет",E371)),  ISNUMBER(SEARCH("установк",E371)), ISNUMBER(SEARCH("постав",E371)),  (ISNUMBER(SEARCH("создани",E371)))),1,0)</f>
        <v>0</v>
      </c>
      <c r="H371" s="8">
        <f>IF(OR(ISNUMBER(SEARCH("развит",E371)), ISNUMBER(SEARCH("модифика",E371)), ISNUMBER(SEARCH("интегра",E371)),  ISNUMBER(SEARCH("внедрен",E371)), ISNUMBER(SEARCH("расшир",E371)), ISNUMBER(SEARCH("адаптац",E371)),ISNUMBER(SEARCH("настрой",E371)), ISNUMBER(SEARCH("подключ",E371)),   (ISNUMBER(SEARCH("модерниз",E371)))),1,0)</f>
        <v>1</v>
      </c>
      <c r="I371" s="8">
        <f>IF(OR(ISNUMBER(SEARCH("сопрово",E371)), ISNUMBER(SEARCH("поддержк",E371)), ISNUMBER(SEARCH("эксплуат",E371)), ISNUMBER(SEARCH("обслужи",E371)), ISNUMBER(SEARCH("подготов",E371)), (ISNUMBER(SEARCH("обуче",E371)))),1,0)</f>
        <v>1</v>
      </c>
      <c r="J371" s="9">
        <f>SUM(G371:I371)</f>
        <v>2</v>
      </c>
      <c r="K371" t="s">
        <v>45</v>
      </c>
      <c r="L371" t="s">
        <v>46</v>
      </c>
      <c r="M371" s="30">
        <v>146000</v>
      </c>
      <c r="N371" s="28" t="s">
        <v>845</v>
      </c>
      <c r="O371">
        <v>146000</v>
      </c>
      <c r="P371" s="28" t="s">
        <v>27</v>
      </c>
      <c r="Q371" s="4" t="s">
        <v>901</v>
      </c>
      <c r="R371" t="s">
        <v>670</v>
      </c>
      <c r="S371" t="s">
        <v>671</v>
      </c>
      <c r="T371" t="s">
        <v>761</v>
      </c>
      <c r="U371" t="s">
        <v>653</v>
      </c>
      <c r="V371" t="s">
        <v>755</v>
      </c>
      <c r="W371" s="2">
        <v>1</v>
      </c>
      <c r="X371" s="33">
        <v>146000</v>
      </c>
      <c r="Y371" t="s">
        <v>34</v>
      </c>
      <c r="Z371" t="s">
        <v>256</v>
      </c>
      <c r="AA371" t="s">
        <v>36</v>
      </c>
      <c r="AB371" t="s">
        <v>37</v>
      </c>
      <c r="AC371" s="2">
        <v>29</v>
      </c>
    </row>
    <row r="372" spans="1:29" customFormat="1" hidden="1" x14ac:dyDescent="0.25">
      <c r="A372" s="11">
        <v>372</v>
      </c>
      <c r="B372" s="20" t="s">
        <v>1230</v>
      </c>
      <c r="C372" s="3">
        <v>2.2911000217180001E+18</v>
      </c>
      <c r="D372" s="1">
        <v>43423</v>
      </c>
      <c r="E372" t="s">
        <v>906</v>
      </c>
      <c r="F372" s="8">
        <f>IF(OR(ISNUMBER(SEARCH("террит",Q372)), ISNUMBER(SEARCH("ФОМС",E372)), ISNUMBER(SEARCH("ФОМС",Q372)), (ISNUMBER(SEARCH("страх",E372)))),1,0)</f>
        <v>0</v>
      </c>
      <c r="G372" s="8">
        <f>IF(OR(ISNUMBER(SEARCH("проектиро",E372)), ISNUMBER(SEARCH("разработка",E372)),  ISNUMBER(SEARCH("приобрет",E372)),  ISNUMBER(SEARCH("установк",E372)), ISNUMBER(SEARCH("постав",E372)),  (ISNUMBER(SEARCH("создани",E372)))),1,0)</f>
        <v>0</v>
      </c>
      <c r="H372" s="8">
        <f>IF(OR(ISNUMBER(SEARCH("развит",E372)), ISNUMBER(SEARCH("модифика",E372)), ISNUMBER(SEARCH("интегра",E372)),  ISNUMBER(SEARCH("внедрен",E372)), ISNUMBER(SEARCH("расшир",E372)), ISNUMBER(SEARCH("адаптац",E372)),ISNUMBER(SEARCH("настрой",E372)), ISNUMBER(SEARCH("подключ",E372)),   (ISNUMBER(SEARCH("модерниз",E372)))),1,0)</f>
        <v>0</v>
      </c>
      <c r="I372" s="8">
        <f>IF(OR(ISNUMBER(SEARCH("сопрово",E372)), ISNUMBER(SEARCH("поддержк",E372)), ISNUMBER(SEARCH("эксплуат",E372)), ISNUMBER(SEARCH("обслужи",E372)), ISNUMBER(SEARCH("подготов",E372)), (ISNUMBER(SEARCH("обуче",E372)))),1,0)</f>
        <v>1</v>
      </c>
      <c r="J372" s="9">
        <f>SUM(G372:I372)</f>
        <v>1</v>
      </c>
      <c r="K372" t="s">
        <v>777</v>
      </c>
      <c r="L372" t="s">
        <v>778</v>
      </c>
      <c r="M372" s="30">
        <v>559200</v>
      </c>
      <c r="N372" s="28" t="s">
        <v>845</v>
      </c>
      <c r="O372">
        <v>559200</v>
      </c>
      <c r="P372" s="28" t="s">
        <v>27</v>
      </c>
      <c r="Q372" s="4" t="s">
        <v>901</v>
      </c>
      <c r="R372" t="s">
        <v>670</v>
      </c>
      <c r="S372" t="s">
        <v>671</v>
      </c>
      <c r="T372" t="s">
        <v>761</v>
      </c>
      <c r="U372" t="s">
        <v>653</v>
      </c>
      <c r="V372" t="s">
        <v>755</v>
      </c>
      <c r="W372" s="2">
        <v>1</v>
      </c>
      <c r="X372" s="33">
        <v>559200</v>
      </c>
      <c r="Y372" t="s">
        <v>34</v>
      </c>
      <c r="Z372" t="s">
        <v>256</v>
      </c>
      <c r="AA372" t="s">
        <v>36</v>
      </c>
      <c r="AB372" t="s">
        <v>37</v>
      </c>
      <c r="AC372" s="2">
        <v>29</v>
      </c>
    </row>
    <row r="373" spans="1:29" customFormat="1" hidden="1" x14ac:dyDescent="0.25">
      <c r="A373" s="11">
        <v>373</v>
      </c>
      <c r="B373" s="20" t="s">
        <v>1230</v>
      </c>
      <c r="C373" s="3">
        <v>2.2911000217190001E+18</v>
      </c>
      <c r="D373" s="1">
        <v>43612</v>
      </c>
      <c r="E373" t="s">
        <v>907</v>
      </c>
      <c r="F373" s="8">
        <f>IF(OR(ISNUMBER(SEARCH("террит",Q373)), ISNUMBER(SEARCH("ФОМС",E373)), ISNUMBER(SEARCH("ФОМС",Q373)), (ISNUMBER(SEARCH("страх",E373)))),1,0)</f>
        <v>1</v>
      </c>
      <c r="G373" s="8">
        <f>IF(OR(ISNUMBER(SEARCH("проектиро",E373)), ISNUMBER(SEARCH("разработка",E373)),  ISNUMBER(SEARCH("приобрет",E373)),  ISNUMBER(SEARCH("установк",E373)), ISNUMBER(SEARCH("постав",E373)),  (ISNUMBER(SEARCH("создани",E373)))),1,0)</f>
        <v>0</v>
      </c>
      <c r="H373" s="8">
        <f>IF(OR(ISNUMBER(SEARCH("развит",E373)), ISNUMBER(SEARCH("модифика",E373)), ISNUMBER(SEARCH("интегра",E373)),  ISNUMBER(SEARCH("внедрен",E373)), ISNUMBER(SEARCH("расшир",E373)), ISNUMBER(SEARCH("адаптац",E373)),ISNUMBER(SEARCH("настрой",E373)), ISNUMBER(SEARCH("подключ",E373)),   (ISNUMBER(SEARCH("модерниз",E373)))),1,0)</f>
        <v>1</v>
      </c>
      <c r="I373" s="8">
        <f>IF(OR(ISNUMBER(SEARCH("сопрово",E373)), ISNUMBER(SEARCH("поддержк",E373)), ISNUMBER(SEARCH("эксплуат",E373)), ISNUMBER(SEARCH("обслужи",E373)), ISNUMBER(SEARCH("подготов",E373)), (ISNUMBER(SEARCH("обуче",E373)))),1,0)</f>
        <v>1</v>
      </c>
      <c r="J373" s="9">
        <f>SUM(G373:I373)</f>
        <v>2</v>
      </c>
      <c r="K373" t="s">
        <v>142</v>
      </c>
      <c r="L373" t="s">
        <v>143</v>
      </c>
      <c r="M373" s="30">
        <v>10000</v>
      </c>
      <c r="N373" s="28" t="s">
        <v>845</v>
      </c>
      <c r="O373">
        <v>10000</v>
      </c>
      <c r="P373" s="28" t="s">
        <v>27</v>
      </c>
      <c r="Q373" s="4" t="s">
        <v>901</v>
      </c>
      <c r="R373" t="s">
        <v>670</v>
      </c>
      <c r="S373" t="s">
        <v>671</v>
      </c>
      <c r="T373" t="s">
        <v>761</v>
      </c>
      <c r="U373" t="s">
        <v>653</v>
      </c>
      <c r="V373" t="s">
        <v>755</v>
      </c>
      <c r="W373" s="2">
        <v>1</v>
      </c>
      <c r="X373" s="33">
        <v>10000</v>
      </c>
      <c r="Y373" t="s">
        <v>34</v>
      </c>
      <c r="Z373" t="s">
        <v>256</v>
      </c>
      <c r="AA373" t="s">
        <v>36</v>
      </c>
      <c r="AB373" t="s">
        <v>37</v>
      </c>
      <c r="AC373" s="2">
        <v>29</v>
      </c>
    </row>
    <row r="374" spans="1:29" customFormat="1" hidden="1" x14ac:dyDescent="0.25">
      <c r="A374" s="11">
        <v>374</v>
      </c>
      <c r="B374" s="20" t="s">
        <v>1230</v>
      </c>
      <c r="C374" s="3">
        <v>2.2911000217190001E+18</v>
      </c>
      <c r="D374" s="1">
        <v>43612</v>
      </c>
      <c r="E374" t="s">
        <v>907</v>
      </c>
      <c r="F374" s="8">
        <f>IF(OR(ISNUMBER(SEARCH("террит",Q374)), ISNUMBER(SEARCH("ФОМС",E374)), ISNUMBER(SEARCH("ФОМС",Q374)), (ISNUMBER(SEARCH("страх",E374)))),1,0)</f>
        <v>1</v>
      </c>
      <c r="G374" s="8">
        <f>IF(OR(ISNUMBER(SEARCH("проектиро",E374)), ISNUMBER(SEARCH("разработка",E374)),  ISNUMBER(SEARCH("приобрет",E374)),  ISNUMBER(SEARCH("установк",E374)), ISNUMBER(SEARCH("постав",E374)),  (ISNUMBER(SEARCH("создани",E374)))),1,0)</f>
        <v>0</v>
      </c>
      <c r="H374" s="8">
        <f>IF(OR(ISNUMBER(SEARCH("развит",E374)), ISNUMBER(SEARCH("модифика",E374)), ISNUMBER(SEARCH("интегра",E374)),  ISNUMBER(SEARCH("внедрен",E374)), ISNUMBER(SEARCH("расшир",E374)), ISNUMBER(SEARCH("адаптац",E374)),ISNUMBER(SEARCH("настрой",E374)), ISNUMBER(SEARCH("подключ",E374)),   (ISNUMBER(SEARCH("модерниз",E374)))),1,0)</f>
        <v>1</v>
      </c>
      <c r="I374" s="8">
        <f>IF(OR(ISNUMBER(SEARCH("сопрово",E374)), ISNUMBER(SEARCH("поддержк",E374)), ISNUMBER(SEARCH("эксплуат",E374)), ISNUMBER(SEARCH("обслужи",E374)), ISNUMBER(SEARCH("подготов",E374)), (ISNUMBER(SEARCH("обуче",E374)))),1,0)</f>
        <v>1</v>
      </c>
      <c r="J374" s="9">
        <f>SUM(G374:I374)</f>
        <v>2</v>
      </c>
      <c r="K374" t="s">
        <v>142</v>
      </c>
      <c r="L374" t="s">
        <v>143</v>
      </c>
      <c r="M374" s="30">
        <v>44800</v>
      </c>
      <c r="N374" s="28" t="s">
        <v>845</v>
      </c>
      <c r="O374">
        <v>44800</v>
      </c>
      <c r="P374" s="28" t="s">
        <v>27</v>
      </c>
      <c r="Q374" s="4" t="s">
        <v>901</v>
      </c>
      <c r="R374" t="s">
        <v>670</v>
      </c>
      <c r="S374" t="s">
        <v>671</v>
      </c>
      <c r="T374" t="s">
        <v>761</v>
      </c>
      <c r="U374" t="s">
        <v>653</v>
      </c>
      <c r="V374" t="s">
        <v>755</v>
      </c>
      <c r="W374" s="2">
        <v>1</v>
      </c>
      <c r="X374" s="33">
        <v>44800</v>
      </c>
      <c r="Y374" t="s">
        <v>34</v>
      </c>
      <c r="Z374" t="s">
        <v>256</v>
      </c>
      <c r="AA374" t="s">
        <v>36</v>
      </c>
      <c r="AB374" t="s">
        <v>37</v>
      </c>
      <c r="AC374" s="2">
        <v>29</v>
      </c>
    </row>
    <row r="375" spans="1:29" customFormat="1" hidden="1" x14ac:dyDescent="0.25">
      <c r="A375" s="11">
        <v>375</v>
      </c>
      <c r="B375" s="20" t="s">
        <v>1230</v>
      </c>
      <c r="C375" s="3">
        <v>2.291200315416E+18</v>
      </c>
      <c r="D375" s="1">
        <v>42730</v>
      </c>
      <c r="E375" t="s">
        <v>908</v>
      </c>
      <c r="F375" s="8">
        <f>IF(OR(ISNUMBER(SEARCH("террит",Q375)), ISNUMBER(SEARCH("ФОМС",E375)), ISNUMBER(SEARCH("ФОМС",Q375)), (ISNUMBER(SEARCH("страх",E375)))),1,0)</f>
        <v>1</v>
      </c>
      <c r="G375" s="8">
        <f>IF(OR(ISNUMBER(SEARCH("проектиро",E375)), ISNUMBER(SEARCH("разработка",E375)),  ISNUMBER(SEARCH("приобрет",E375)),  ISNUMBER(SEARCH("установк",E375)), ISNUMBER(SEARCH("постав",E375)),  (ISNUMBER(SEARCH("создани",E375)))),1,0)</f>
        <v>0</v>
      </c>
      <c r="H375" s="8">
        <f>IF(OR(ISNUMBER(SEARCH("развит",E375)), ISNUMBER(SEARCH("модифика",E375)), ISNUMBER(SEARCH("интегра",E375)),  ISNUMBER(SEARCH("внедрен",E375)), ISNUMBER(SEARCH("расшир",E375)), ISNUMBER(SEARCH("адаптац",E375)),ISNUMBER(SEARCH("настрой",E375)), ISNUMBER(SEARCH("подключ",E375)),   (ISNUMBER(SEARCH("модерниз",E375)))),1,0)</f>
        <v>0</v>
      </c>
      <c r="I375" s="8">
        <f>IF(OR(ISNUMBER(SEARCH("сопрово",E375)), ISNUMBER(SEARCH("поддержк",E375)), ISNUMBER(SEARCH("эксплуат",E375)), ISNUMBER(SEARCH("обслужи",E375)), ISNUMBER(SEARCH("подготов",E375)), (ISNUMBER(SEARCH("обуче",E375)))),1,0)</f>
        <v>1</v>
      </c>
      <c r="J375" s="9">
        <f>SUM(G375:I375)</f>
        <v>1</v>
      </c>
      <c r="K375" t="s">
        <v>82</v>
      </c>
      <c r="L375" t="s">
        <v>76</v>
      </c>
      <c r="M375" s="30">
        <v>468000</v>
      </c>
      <c r="N375" s="28" t="s">
        <v>264</v>
      </c>
      <c r="O375">
        <v>468000</v>
      </c>
      <c r="P375" s="28" t="s">
        <v>184</v>
      </c>
      <c r="Q375" s="4" t="s">
        <v>909</v>
      </c>
      <c r="R375" t="s">
        <v>910</v>
      </c>
      <c r="S375" t="s">
        <v>911</v>
      </c>
      <c r="T375" t="s">
        <v>761</v>
      </c>
      <c r="U375" t="s">
        <v>653</v>
      </c>
      <c r="V375" t="s">
        <v>755</v>
      </c>
      <c r="W375" s="2">
        <v>1</v>
      </c>
      <c r="X375" s="33">
        <v>468000</v>
      </c>
      <c r="Y375" t="s">
        <v>34</v>
      </c>
      <c r="Z375" t="s">
        <v>256</v>
      </c>
      <c r="AA375" t="s">
        <v>36</v>
      </c>
      <c r="AB375" t="s">
        <v>37</v>
      </c>
      <c r="AC375" s="2">
        <v>29</v>
      </c>
    </row>
    <row r="376" spans="1:29" customFormat="1" hidden="1" x14ac:dyDescent="0.25">
      <c r="A376" s="11">
        <v>376</v>
      </c>
      <c r="B376" s="20" t="s">
        <v>1230</v>
      </c>
      <c r="C376" s="3">
        <v>2.2912003154169999E+18</v>
      </c>
      <c r="D376" s="1">
        <v>43091</v>
      </c>
      <c r="E376" t="s">
        <v>912</v>
      </c>
      <c r="F376" s="8">
        <f>IF(OR(ISNUMBER(SEARCH("террит",Q376)), ISNUMBER(SEARCH("ФОМС",E376)), ISNUMBER(SEARCH("ФОМС",Q376)), (ISNUMBER(SEARCH("страх",E376)))),1,0)</f>
        <v>1</v>
      </c>
      <c r="G376" s="8">
        <f>IF(OR(ISNUMBER(SEARCH("проектиро",E376)), ISNUMBER(SEARCH("разработка",E376)),  ISNUMBER(SEARCH("приобрет",E376)),  ISNUMBER(SEARCH("установк",E376)), ISNUMBER(SEARCH("постав",E376)),  (ISNUMBER(SEARCH("создани",E376)))),1,0)</f>
        <v>0</v>
      </c>
      <c r="H376" s="8">
        <f>IF(OR(ISNUMBER(SEARCH("развит",E376)), ISNUMBER(SEARCH("модифика",E376)), ISNUMBER(SEARCH("интегра",E376)),  ISNUMBER(SEARCH("внедрен",E376)), ISNUMBER(SEARCH("расшир",E376)), ISNUMBER(SEARCH("адаптац",E376)),ISNUMBER(SEARCH("настрой",E376)), ISNUMBER(SEARCH("подключ",E376)),   (ISNUMBER(SEARCH("модерниз",E376)))),1,0)</f>
        <v>0</v>
      </c>
      <c r="I376" s="8">
        <f>IF(OR(ISNUMBER(SEARCH("сопрово",E376)), ISNUMBER(SEARCH("поддержк",E376)), ISNUMBER(SEARCH("эксплуат",E376)), ISNUMBER(SEARCH("обслужи",E376)), ISNUMBER(SEARCH("подготов",E376)), (ISNUMBER(SEARCH("обуче",E376)))),1,0)</f>
        <v>1</v>
      </c>
      <c r="J376" s="9">
        <f>SUM(G376:I376)</f>
        <v>1</v>
      </c>
      <c r="K376" t="s">
        <v>82</v>
      </c>
      <c r="L376" t="s">
        <v>76</v>
      </c>
      <c r="M376" s="30">
        <v>37500</v>
      </c>
      <c r="N376" s="28" t="s">
        <v>130</v>
      </c>
      <c r="O376">
        <v>450000</v>
      </c>
      <c r="P376" s="28" t="s">
        <v>258</v>
      </c>
      <c r="Q376" s="4" t="s">
        <v>909</v>
      </c>
      <c r="R376" t="s">
        <v>910</v>
      </c>
      <c r="S376" t="s">
        <v>911</v>
      </c>
      <c r="T376" t="s">
        <v>913</v>
      </c>
      <c r="U376" t="s">
        <v>653</v>
      </c>
      <c r="V376" t="s">
        <v>755</v>
      </c>
      <c r="W376" s="2">
        <v>1</v>
      </c>
      <c r="X376" s="33">
        <v>450000</v>
      </c>
      <c r="Y376" t="s">
        <v>34</v>
      </c>
      <c r="Z376" t="s">
        <v>256</v>
      </c>
      <c r="AA376" t="s">
        <v>36</v>
      </c>
      <c r="AB376" t="s">
        <v>37</v>
      </c>
      <c r="AC376" s="2">
        <v>29</v>
      </c>
    </row>
    <row r="377" spans="1:29" customFormat="1" hidden="1" x14ac:dyDescent="0.25">
      <c r="A377" s="11">
        <v>377</v>
      </c>
      <c r="B377" s="20" t="s">
        <v>1230</v>
      </c>
      <c r="C377" s="3">
        <v>2.2912003154179999E+18</v>
      </c>
      <c r="D377" s="1">
        <v>43122</v>
      </c>
      <c r="E377" t="s">
        <v>914</v>
      </c>
      <c r="F377" s="8">
        <f>IF(OR(ISNUMBER(SEARCH("террит",Q377)), ISNUMBER(SEARCH("ФОМС",E377)), ISNUMBER(SEARCH("ФОМС",Q377)), (ISNUMBER(SEARCH("страх",E377)))),1,0)</f>
        <v>1</v>
      </c>
      <c r="G377" s="8">
        <f>IF(OR(ISNUMBER(SEARCH("проектиро",E377)), ISNUMBER(SEARCH("разработка",E377)),  ISNUMBER(SEARCH("приобрет",E377)),  ISNUMBER(SEARCH("установк",E377)), ISNUMBER(SEARCH("постав",E377)),  (ISNUMBER(SEARCH("создани",E377)))),1,0)</f>
        <v>0</v>
      </c>
      <c r="H377" s="8">
        <f>IF(OR(ISNUMBER(SEARCH("развит",E377)), ISNUMBER(SEARCH("модифика",E377)), ISNUMBER(SEARCH("интегра",E377)),  ISNUMBER(SEARCH("внедрен",E377)), ISNUMBER(SEARCH("расшир",E377)), ISNUMBER(SEARCH("адаптац",E377)),ISNUMBER(SEARCH("настрой",E377)), ISNUMBER(SEARCH("подключ",E377)),   (ISNUMBER(SEARCH("модерниз",E377)))),1,0)</f>
        <v>1</v>
      </c>
      <c r="I377" s="8">
        <f>IF(OR(ISNUMBER(SEARCH("сопрово",E377)), ISNUMBER(SEARCH("поддержк",E377)), ISNUMBER(SEARCH("эксплуат",E377)), ISNUMBER(SEARCH("обслужи",E377)), ISNUMBER(SEARCH("подготов",E377)), (ISNUMBER(SEARCH("обуче",E377)))),1,0)</f>
        <v>1</v>
      </c>
      <c r="J377" s="9">
        <f>SUM(G377:I377)</f>
        <v>2</v>
      </c>
      <c r="K377" t="s">
        <v>82</v>
      </c>
      <c r="L377" t="s">
        <v>76</v>
      </c>
      <c r="M377" s="30">
        <v>337500</v>
      </c>
      <c r="N377" s="28" t="s">
        <v>26</v>
      </c>
      <c r="O377">
        <v>337500</v>
      </c>
      <c r="P377" s="28" t="s">
        <v>27</v>
      </c>
      <c r="Q377" s="4" t="s">
        <v>909</v>
      </c>
      <c r="R377" t="s">
        <v>910</v>
      </c>
      <c r="S377" t="s">
        <v>911</v>
      </c>
      <c r="T377" t="s">
        <v>913</v>
      </c>
      <c r="U377" t="s">
        <v>653</v>
      </c>
      <c r="V377" t="s">
        <v>755</v>
      </c>
      <c r="W377" s="2">
        <v>1</v>
      </c>
      <c r="X377" s="33">
        <v>337500</v>
      </c>
      <c r="Y377" t="s">
        <v>34</v>
      </c>
      <c r="Z377" t="s">
        <v>256</v>
      </c>
      <c r="AA377" t="s">
        <v>36</v>
      </c>
      <c r="AB377" t="s">
        <v>37</v>
      </c>
      <c r="AC377" s="2">
        <v>29</v>
      </c>
    </row>
    <row r="378" spans="1:29" customFormat="1" hidden="1" x14ac:dyDescent="0.25">
      <c r="A378" s="11">
        <v>378</v>
      </c>
      <c r="B378" s="20" t="s">
        <v>1230</v>
      </c>
      <c r="C378" s="3">
        <v>2.2912003154179999E+18</v>
      </c>
      <c r="D378" s="1">
        <v>43423</v>
      </c>
      <c r="E378" t="s">
        <v>915</v>
      </c>
      <c r="F378" s="8">
        <f>IF(OR(ISNUMBER(SEARCH("террит",Q378)), ISNUMBER(SEARCH("ФОМС",E378)), ISNUMBER(SEARCH("ФОМС",Q378)), (ISNUMBER(SEARCH("страх",E378)))),1,0)</f>
        <v>1</v>
      </c>
      <c r="G378" s="8">
        <f>IF(OR(ISNUMBER(SEARCH("проектиро",E378)), ISNUMBER(SEARCH("разработка",E378)),  ISNUMBER(SEARCH("приобрет",E378)),  ISNUMBER(SEARCH("установк",E378)), ISNUMBER(SEARCH("постав",E378)),  (ISNUMBER(SEARCH("создани",E378)))),1,0)</f>
        <v>0</v>
      </c>
      <c r="H378" s="8">
        <f>IF(OR(ISNUMBER(SEARCH("развит",E378)), ISNUMBER(SEARCH("модифика",E378)), ISNUMBER(SEARCH("интегра",E378)),  ISNUMBER(SEARCH("внедрен",E378)), ISNUMBER(SEARCH("расшир",E378)), ISNUMBER(SEARCH("адаптац",E378)),ISNUMBER(SEARCH("настрой",E378)), ISNUMBER(SEARCH("подключ",E378)),   (ISNUMBER(SEARCH("модерниз",E378)))),1,0)</f>
        <v>1</v>
      </c>
      <c r="I378" s="8">
        <f>IF(OR(ISNUMBER(SEARCH("сопрово",E378)), ISNUMBER(SEARCH("поддержк",E378)), ISNUMBER(SEARCH("эксплуат",E378)), ISNUMBER(SEARCH("обслужи",E378)), ISNUMBER(SEARCH("подготов",E378)), (ISNUMBER(SEARCH("обуче",E378)))),1,0)</f>
        <v>1</v>
      </c>
      <c r="J378" s="9">
        <f>SUM(G378:I378)</f>
        <v>2</v>
      </c>
      <c r="K378" t="s">
        <v>346</v>
      </c>
      <c r="L378" t="s">
        <v>347</v>
      </c>
      <c r="M378" s="30">
        <v>219000</v>
      </c>
      <c r="N378" s="28" t="s">
        <v>26</v>
      </c>
      <c r="O378">
        <v>219000</v>
      </c>
      <c r="P378" s="28" t="s">
        <v>27</v>
      </c>
      <c r="Q378" s="4" t="s">
        <v>909</v>
      </c>
      <c r="R378" t="s">
        <v>910</v>
      </c>
      <c r="S378" t="s">
        <v>911</v>
      </c>
      <c r="T378" t="s">
        <v>913</v>
      </c>
      <c r="U378" t="s">
        <v>653</v>
      </c>
      <c r="V378" t="s">
        <v>755</v>
      </c>
      <c r="W378" s="2">
        <v>1</v>
      </c>
      <c r="X378" s="33">
        <v>219000</v>
      </c>
      <c r="Y378" t="s">
        <v>34</v>
      </c>
      <c r="Z378" t="s">
        <v>256</v>
      </c>
      <c r="AA378" t="s">
        <v>36</v>
      </c>
      <c r="AB378" t="s">
        <v>37</v>
      </c>
      <c r="AC378" s="2">
        <v>29</v>
      </c>
    </row>
    <row r="379" spans="1:29" customFormat="1" hidden="1" x14ac:dyDescent="0.25">
      <c r="A379" s="11">
        <v>379</v>
      </c>
      <c r="B379" s="20" t="s">
        <v>1230</v>
      </c>
      <c r="C379" s="3">
        <v>2.2912003154190001E+18</v>
      </c>
      <c r="D379" s="1">
        <v>43644</v>
      </c>
      <c r="E379" t="s">
        <v>916</v>
      </c>
      <c r="F379" s="8">
        <f>IF(OR(ISNUMBER(SEARCH("террит",Q379)), ISNUMBER(SEARCH("ФОМС",E379)), ISNUMBER(SEARCH("ФОМС",Q379)), (ISNUMBER(SEARCH("страх",E379)))),1,0)</f>
        <v>0</v>
      </c>
      <c r="G379" s="8">
        <f>IF(OR(ISNUMBER(SEARCH("проектиро",E379)), ISNUMBER(SEARCH("разработка",E379)),  ISNUMBER(SEARCH("приобрет",E379)),  ISNUMBER(SEARCH("установк",E379)), ISNUMBER(SEARCH("постав",E379)),  (ISNUMBER(SEARCH("создани",E379)))),1,0)</f>
        <v>1</v>
      </c>
      <c r="H379" s="8">
        <f>IF(OR(ISNUMBER(SEARCH("развит",E379)), ISNUMBER(SEARCH("модифика",E379)), ISNUMBER(SEARCH("интегра",E379)),  ISNUMBER(SEARCH("внедрен",E379)), ISNUMBER(SEARCH("расшир",E379)), ISNUMBER(SEARCH("адаптац",E379)),ISNUMBER(SEARCH("настрой",E379)), ISNUMBER(SEARCH("подключ",E379)),   (ISNUMBER(SEARCH("модерниз",E379)))),1,0)</f>
        <v>0</v>
      </c>
      <c r="I379" s="8">
        <f>IF(OR(ISNUMBER(SEARCH("сопрово",E379)), ISNUMBER(SEARCH("поддержк",E379)), ISNUMBER(SEARCH("эксплуат",E379)), ISNUMBER(SEARCH("обслужи",E379)), ISNUMBER(SEARCH("подготов",E379)), (ISNUMBER(SEARCH("обуче",E379)))),1,0)</f>
        <v>0</v>
      </c>
      <c r="J379" s="9">
        <f>SUM(G379:I379)</f>
        <v>1</v>
      </c>
      <c r="K379" t="s">
        <v>25</v>
      </c>
      <c r="L379" t="s">
        <v>25</v>
      </c>
      <c r="M379" s="30">
        <v>354800</v>
      </c>
      <c r="N379" s="28" t="s">
        <v>26</v>
      </c>
      <c r="O379">
        <v>354800</v>
      </c>
      <c r="P379" s="28" t="s">
        <v>27</v>
      </c>
      <c r="Q379" s="4" t="s">
        <v>909</v>
      </c>
      <c r="R379" t="s">
        <v>910</v>
      </c>
      <c r="S379" t="s">
        <v>911</v>
      </c>
      <c r="T379" t="s">
        <v>761</v>
      </c>
      <c r="U379" t="s">
        <v>653</v>
      </c>
      <c r="V379" t="s">
        <v>755</v>
      </c>
      <c r="W379" s="2">
        <v>1</v>
      </c>
      <c r="X379" s="33">
        <v>354800</v>
      </c>
      <c r="Y379" t="s">
        <v>34</v>
      </c>
      <c r="Z379" t="s">
        <v>256</v>
      </c>
      <c r="AA379" t="s">
        <v>36</v>
      </c>
      <c r="AB379" t="s">
        <v>37</v>
      </c>
      <c r="AC379" s="2">
        <v>29</v>
      </c>
    </row>
    <row r="380" spans="1:29" customFormat="1" hidden="1" x14ac:dyDescent="0.25">
      <c r="A380" s="11">
        <v>380</v>
      </c>
      <c r="B380" s="20" t="s">
        <v>1230</v>
      </c>
      <c r="C380" s="3">
        <v>2.2914000960150001E+18</v>
      </c>
      <c r="D380" s="1">
        <v>42100</v>
      </c>
      <c r="E380" t="s">
        <v>917</v>
      </c>
      <c r="F380" s="8">
        <f>IF(OR(ISNUMBER(SEARCH("террит",Q380)), ISNUMBER(SEARCH("ФОМС",E380)), ISNUMBER(SEARCH("ФОМС",Q380)), (ISNUMBER(SEARCH("страх",E380)))),1,0)</f>
        <v>1</v>
      </c>
      <c r="G380" s="8">
        <f>IF(OR(ISNUMBER(SEARCH("проектиро",E380)), ISNUMBER(SEARCH("разработка",E380)),  ISNUMBER(SEARCH("приобрет",E380)),  ISNUMBER(SEARCH("установк",E380)), ISNUMBER(SEARCH("постав",E380)),  (ISNUMBER(SEARCH("создани",E380)))),1,0)</f>
        <v>0</v>
      </c>
      <c r="H380" s="8">
        <f>IF(OR(ISNUMBER(SEARCH("развит",E380)), ISNUMBER(SEARCH("модифика",E380)), ISNUMBER(SEARCH("интегра",E380)),  ISNUMBER(SEARCH("внедрен",E380)), ISNUMBER(SEARCH("расшир",E380)), ISNUMBER(SEARCH("адаптац",E380)),ISNUMBER(SEARCH("настрой",E380)), ISNUMBER(SEARCH("подключ",E380)),   (ISNUMBER(SEARCH("модерниз",E380)))),1,0)</f>
        <v>0</v>
      </c>
      <c r="I380" s="8">
        <f>IF(OR(ISNUMBER(SEARCH("сопрово",E380)), ISNUMBER(SEARCH("поддержк",E380)), ISNUMBER(SEARCH("эксплуат",E380)), ISNUMBER(SEARCH("обслужи",E380)), ISNUMBER(SEARCH("подготов",E380)), (ISNUMBER(SEARCH("обуче",E380)))),1,0)</f>
        <v>1</v>
      </c>
      <c r="J380" s="9">
        <f>SUM(G380:I380)</f>
        <v>1</v>
      </c>
      <c r="K380" s="20" t="s">
        <v>456</v>
      </c>
      <c r="L380" t="s">
        <v>457</v>
      </c>
      <c r="M380" s="30">
        <v>32900</v>
      </c>
      <c r="N380" s="28" t="s">
        <v>264</v>
      </c>
      <c r="O380">
        <v>197400</v>
      </c>
      <c r="P380" s="28" t="s">
        <v>399</v>
      </c>
      <c r="Q380" s="4" t="s">
        <v>918</v>
      </c>
      <c r="R380" t="s">
        <v>684</v>
      </c>
      <c r="S380" t="s">
        <v>685</v>
      </c>
      <c r="T380" t="s">
        <v>667</v>
      </c>
      <c r="U380" t="s">
        <v>653</v>
      </c>
      <c r="V380" t="s">
        <v>654</v>
      </c>
      <c r="W380" s="2">
        <v>1</v>
      </c>
      <c r="X380" s="33">
        <v>197400</v>
      </c>
      <c r="Y380" t="s">
        <v>34</v>
      </c>
      <c r="Z380" t="s">
        <v>256</v>
      </c>
      <c r="AA380" t="s">
        <v>36</v>
      </c>
      <c r="AB380" t="s">
        <v>37</v>
      </c>
      <c r="AC380" s="2">
        <v>29</v>
      </c>
    </row>
    <row r="381" spans="1:29" customFormat="1" hidden="1" x14ac:dyDescent="0.25">
      <c r="A381" s="11">
        <v>381</v>
      </c>
      <c r="B381" s="20" t="s">
        <v>1230</v>
      </c>
      <c r="C381" s="3">
        <v>2.2914000960150001E+18</v>
      </c>
      <c r="D381" s="1">
        <v>42262</v>
      </c>
      <c r="E381" t="s">
        <v>757</v>
      </c>
      <c r="F381" s="8">
        <f>IF(OR(ISNUMBER(SEARCH("террит",Q381)), ISNUMBER(SEARCH("ФОМС",E381)), ISNUMBER(SEARCH("ФОМС",Q381)), (ISNUMBER(SEARCH("страх",E381)))),1,0)</f>
        <v>1</v>
      </c>
      <c r="G381" s="8">
        <f>IF(OR(ISNUMBER(SEARCH("проектиро",E381)), ISNUMBER(SEARCH("разработка",E381)),  ISNUMBER(SEARCH("приобрет",E381)),  ISNUMBER(SEARCH("установк",E381)), ISNUMBER(SEARCH("постав",E381)),  (ISNUMBER(SEARCH("создани",E381)))),1,0)</f>
        <v>0</v>
      </c>
      <c r="H381" s="8">
        <f>IF(OR(ISNUMBER(SEARCH("развит",E381)), ISNUMBER(SEARCH("модифика",E381)), ISNUMBER(SEARCH("интегра",E381)),  ISNUMBER(SEARCH("внедрен",E381)), ISNUMBER(SEARCH("расшир",E381)), ISNUMBER(SEARCH("адаптац",E381)),ISNUMBER(SEARCH("настрой",E381)), ISNUMBER(SEARCH("подключ",E381)),   (ISNUMBER(SEARCH("модерниз",E381)))),1,0)</f>
        <v>0</v>
      </c>
      <c r="I381" s="8">
        <f>IF(OR(ISNUMBER(SEARCH("сопрово",E381)), ISNUMBER(SEARCH("поддержк",E381)), ISNUMBER(SEARCH("эксплуат",E381)), ISNUMBER(SEARCH("обслужи",E381)), ISNUMBER(SEARCH("подготов",E381)), (ISNUMBER(SEARCH("обуче",E381)))),1,0)</f>
        <v>1</v>
      </c>
      <c r="J381" s="9">
        <f>SUM(G381:I381)</f>
        <v>1</v>
      </c>
      <c r="K381" t="s">
        <v>456</v>
      </c>
      <c r="L381" t="s">
        <v>457</v>
      </c>
      <c r="M381" s="30">
        <v>539370</v>
      </c>
      <c r="N381" s="28" t="s">
        <v>264</v>
      </c>
      <c r="O381">
        <v>539370</v>
      </c>
      <c r="P381" s="28" t="s">
        <v>184</v>
      </c>
      <c r="Q381" s="4" t="s">
        <v>918</v>
      </c>
      <c r="R381" t="s">
        <v>684</v>
      </c>
      <c r="S381" t="s">
        <v>685</v>
      </c>
      <c r="T381" t="s">
        <v>761</v>
      </c>
      <c r="U381" t="s">
        <v>653</v>
      </c>
      <c r="V381" t="s">
        <v>755</v>
      </c>
      <c r="W381" s="2">
        <v>1</v>
      </c>
      <c r="X381" s="33">
        <v>539370</v>
      </c>
      <c r="Y381" t="s">
        <v>34</v>
      </c>
      <c r="Z381" t="s">
        <v>256</v>
      </c>
      <c r="AA381" t="s">
        <v>36</v>
      </c>
      <c r="AB381" t="s">
        <v>37</v>
      </c>
      <c r="AC381" s="2">
        <v>29</v>
      </c>
    </row>
    <row r="382" spans="1:29" customFormat="1" hidden="1" x14ac:dyDescent="0.25">
      <c r="A382" s="11">
        <v>382</v>
      </c>
      <c r="B382" s="20" t="s">
        <v>1230</v>
      </c>
      <c r="C382" s="3">
        <v>2.2914000960169999E+18</v>
      </c>
      <c r="D382" s="1">
        <v>42821</v>
      </c>
      <c r="E382" t="s">
        <v>919</v>
      </c>
      <c r="F382" s="8">
        <f>IF(OR(ISNUMBER(SEARCH("террит",Q382)), ISNUMBER(SEARCH("ФОМС",E382)), ISNUMBER(SEARCH("ФОМС",Q382)), (ISNUMBER(SEARCH("страх",E382)))),1,0)</f>
        <v>1</v>
      </c>
      <c r="G382" s="8">
        <f>IF(OR(ISNUMBER(SEARCH("проектиро",E382)), ISNUMBER(SEARCH("разработка",E382)),  ISNUMBER(SEARCH("приобрет",E382)),  ISNUMBER(SEARCH("установк",E382)), ISNUMBER(SEARCH("постав",E382)),  (ISNUMBER(SEARCH("создани",E382)))),1,0)</f>
        <v>0</v>
      </c>
      <c r="H382" s="8">
        <f>IF(OR(ISNUMBER(SEARCH("развит",E382)), ISNUMBER(SEARCH("модифика",E382)), ISNUMBER(SEARCH("интегра",E382)),  ISNUMBER(SEARCH("внедрен",E382)), ISNUMBER(SEARCH("расшир",E382)), ISNUMBER(SEARCH("адаптац",E382)),ISNUMBER(SEARCH("настрой",E382)), ISNUMBER(SEARCH("подключ",E382)),   (ISNUMBER(SEARCH("модерниз",E382)))),1,0)</f>
        <v>0</v>
      </c>
      <c r="I382" s="8">
        <f>IF(OR(ISNUMBER(SEARCH("сопрово",E382)), ISNUMBER(SEARCH("поддержк",E382)), ISNUMBER(SEARCH("эксплуат",E382)), ISNUMBER(SEARCH("обслужи",E382)), ISNUMBER(SEARCH("подготов",E382)), (ISNUMBER(SEARCH("обуче",E382)))),1,0)</f>
        <v>1</v>
      </c>
      <c r="J382" s="9">
        <f>SUM(G382:I382)</f>
        <v>1</v>
      </c>
      <c r="K382" t="s">
        <v>53</v>
      </c>
      <c r="L382" t="s">
        <v>52</v>
      </c>
      <c r="M382" s="30">
        <v>38550</v>
      </c>
      <c r="N382" s="28" t="s">
        <v>266</v>
      </c>
      <c r="O382">
        <v>462600</v>
      </c>
      <c r="P382" s="28" t="s">
        <v>258</v>
      </c>
      <c r="Q382" s="4" t="s">
        <v>920</v>
      </c>
      <c r="R382" t="s">
        <v>684</v>
      </c>
      <c r="S382" t="s">
        <v>685</v>
      </c>
      <c r="T382" t="s">
        <v>761</v>
      </c>
      <c r="U382" t="s">
        <v>653</v>
      </c>
      <c r="V382" t="s">
        <v>755</v>
      </c>
      <c r="W382" s="2">
        <v>1</v>
      </c>
      <c r="X382" s="33">
        <v>462600</v>
      </c>
      <c r="Y382" t="s">
        <v>34</v>
      </c>
      <c r="Z382" t="s">
        <v>256</v>
      </c>
      <c r="AA382" t="s">
        <v>36</v>
      </c>
      <c r="AB382" t="s">
        <v>37</v>
      </c>
      <c r="AC382" s="2">
        <v>29</v>
      </c>
    </row>
    <row r="383" spans="1:29" customFormat="1" hidden="1" x14ac:dyDescent="0.25">
      <c r="A383" s="11">
        <v>383</v>
      </c>
      <c r="B383" s="20" t="s">
        <v>1230</v>
      </c>
      <c r="C383" s="3">
        <v>2.2914000960179999E+18</v>
      </c>
      <c r="D383" s="1">
        <v>43213</v>
      </c>
      <c r="E383" t="s">
        <v>917</v>
      </c>
      <c r="F383" s="8">
        <f>IF(OR(ISNUMBER(SEARCH("террит",Q383)), ISNUMBER(SEARCH("ФОМС",E383)), ISNUMBER(SEARCH("ФОМС",Q383)), (ISNUMBER(SEARCH("страх",E383)))),1,0)</f>
        <v>1</v>
      </c>
      <c r="G383" s="8">
        <f>IF(OR(ISNUMBER(SEARCH("проектиро",E383)), ISNUMBER(SEARCH("разработка",E383)),  ISNUMBER(SEARCH("приобрет",E383)),  ISNUMBER(SEARCH("установк",E383)), ISNUMBER(SEARCH("постав",E383)),  (ISNUMBER(SEARCH("создани",E383)))),1,0)</f>
        <v>0</v>
      </c>
      <c r="H383" s="8">
        <f>IF(OR(ISNUMBER(SEARCH("развит",E383)), ISNUMBER(SEARCH("модифика",E383)), ISNUMBER(SEARCH("интегра",E383)),  ISNUMBER(SEARCH("внедрен",E383)), ISNUMBER(SEARCH("расшир",E383)), ISNUMBER(SEARCH("адаптац",E383)),ISNUMBER(SEARCH("настрой",E383)), ISNUMBER(SEARCH("подключ",E383)),   (ISNUMBER(SEARCH("модерниз",E383)))),1,0)</f>
        <v>0</v>
      </c>
      <c r="I383" s="8">
        <f>IF(OR(ISNUMBER(SEARCH("сопрово",E383)), ISNUMBER(SEARCH("поддержк",E383)), ISNUMBER(SEARCH("эксплуат",E383)), ISNUMBER(SEARCH("обслужи",E383)), ISNUMBER(SEARCH("подготов",E383)), (ISNUMBER(SEARCH("обуче",E383)))),1,0)</f>
        <v>1</v>
      </c>
      <c r="J383" s="9">
        <f>SUM(G383:I383)</f>
        <v>1</v>
      </c>
      <c r="K383" t="s">
        <v>53</v>
      </c>
      <c r="L383" t="s">
        <v>52</v>
      </c>
      <c r="M383" s="30">
        <v>420240</v>
      </c>
      <c r="N383" s="28" t="s">
        <v>845</v>
      </c>
      <c r="O383">
        <v>420240</v>
      </c>
      <c r="P383" s="28" t="s">
        <v>184</v>
      </c>
      <c r="Q383" s="4" t="s">
        <v>920</v>
      </c>
      <c r="R383" t="s">
        <v>684</v>
      </c>
      <c r="S383" t="s">
        <v>685</v>
      </c>
      <c r="T383" t="s">
        <v>652</v>
      </c>
      <c r="U383" t="s">
        <v>653</v>
      </c>
      <c r="V383" t="s">
        <v>755</v>
      </c>
      <c r="W383" s="2">
        <v>1</v>
      </c>
      <c r="X383" s="33">
        <v>420240</v>
      </c>
      <c r="Y383" t="s">
        <v>34</v>
      </c>
      <c r="Z383" t="s">
        <v>256</v>
      </c>
      <c r="AA383" t="s">
        <v>36</v>
      </c>
      <c r="AB383" t="s">
        <v>37</v>
      </c>
      <c r="AC383" s="2">
        <v>29</v>
      </c>
    </row>
    <row r="384" spans="1:29" customFormat="1" hidden="1" x14ac:dyDescent="0.25">
      <c r="A384" s="11">
        <v>384</v>
      </c>
      <c r="B384" s="20" t="s">
        <v>1230</v>
      </c>
      <c r="C384" s="3">
        <v>2.2914000960179999E+18</v>
      </c>
      <c r="D384" s="1">
        <v>43318</v>
      </c>
      <c r="E384" t="s">
        <v>921</v>
      </c>
      <c r="F384" s="8">
        <f>IF(OR(ISNUMBER(SEARCH("террит",Q384)), ISNUMBER(SEARCH("ФОМС",E384)), ISNUMBER(SEARCH("ФОМС",Q384)), (ISNUMBER(SEARCH("страх",E384)))),1,0)</f>
        <v>1</v>
      </c>
      <c r="G384" s="8">
        <f>IF(OR(ISNUMBER(SEARCH("проектиро",E384)), ISNUMBER(SEARCH("разработка",E384)),  ISNUMBER(SEARCH("приобрет",E384)),  ISNUMBER(SEARCH("установк",E384)), ISNUMBER(SEARCH("постав",E384)),  (ISNUMBER(SEARCH("создани",E384)))),1,0)</f>
        <v>0</v>
      </c>
      <c r="H384" s="8">
        <f>IF(OR(ISNUMBER(SEARCH("развит",E384)), ISNUMBER(SEARCH("модифика",E384)), ISNUMBER(SEARCH("интегра",E384)),  ISNUMBER(SEARCH("внедрен",E384)), ISNUMBER(SEARCH("расшир",E384)), ISNUMBER(SEARCH("адаптац",E384)),ISNUMBER(SEARCH("настрой",E384)), ISNUMBER(SEARCH("подключ",E384)),   (ISNUMBER(SEARCH("модерниз",E384)))),1,0)</f>
        <v>1</v>
      </c>
      <c r="I384" s="8">
        <f>IF(OR(ISNUMBER(SEARCH("сопрово",E384)), ISNUMBER(SEARCH("поддержк",E384)), ISNUMBER(SEARCH("эксплуат",E384)), ISNUMBER(SEARCH("обслужи",E384)), ISNUMBER(SEARCH("подготов",E384)), (ISNUMBER(SEARCH("обуче",E384)))),1,0)</f>
        <v>1</v>
      </c>
      <c r="J384" s="9">
        <f>SUM(G384:I384)</f>
        <v>2</v>
      </c>
      <c r="K384" t="s">
        <v>45</v>
      </c>
      <c r="L384" t="s">
        <v>46</v>
      </c>
      <c r="M384" s="30">
        <v>444500</v>
      </c>
      <c r="N384" s="28" t="s">
        <v>845</v>
      </c>
      <c r="O384">
        <v>444500</v>
      </c>
      <c r="P384" s="28" t="s">
        <v>184</v>
      </c>
      <c r="Q384" s="4" t="s">
        <v>920</v>
      </c>
      <c r="R384" t="s">
        <v>684</v>
      </c>
      <c r="S384" t="s">
        <v>685</v>
      </c>
      <c r="T384" t="s">
        <v>761</v>
      </c>
      <c r="U384" t="s">
        <v>653</v>
      </c>
      <c r="V384" t="s">
        <v>755</v>
      </c>
      <c r="W384" s="2">
        <v>1</v>
      </c>
      <c r="X384" s="33">
        <v>444500</v>
      </c>
      <c r="Y384" t="s">
        <v>34</v>
      </c>
      <c r="Z384" t="s">
        <v>256</v>
      </c>
      <c r="AA384" t="s">
        <v>36</v>
      </c>
      <c r="AB384" t="s">
        <v>37</v>
      </c>
      <c r="AC384" s="2">
        <v>29</v>
      </c>
    </row>
    <row r="385" spans="1:29" customFormat="1" hidden="1" x14ac:dyDescent="0.25">
      <c r="A385" s="11">
        <v>385</v>
      </c>
      <c r="B385" s="20" t="s">
        <v>1230</v>
      </c>
      <c r="C385" s="3">
        <v>2.2914001089150001E+18</v>
      </c>
      <c r="D385" s="1">
        <v>42179</v>
      </c>
      <c r="E385" t="s">
        <v>922</v>
      </c>
      <c r="F385" s="8">
        <f>IF(OR(ISNUMBER(SEARCH("террит",Q385)), ISNUMBER(SEARCH("ФОМС",E385)), ISNUMBER(SEARCH("ФОМС",Q385)), (ISNUMBER(SEARCH("страх",E385)))),1,0)</f>
        <v>1</v>
      </c>
      <c r="G385" s="8">
        <f>IF(OR(ISNUMBER(SEARCH("проектиро",E385)), ISNUMBER(SEARCH("разработка",E385)),  ISNUMBER(SEARCH("приобрет",E385)),  ISNUMBER(SEARCH("установк",E385)), ISNUMBER(SEARCH("постав",E385)),  (ISNUMBER(SEARCH("создани",E385)))),1,0)</f>
        <v>0</v>
      </c>
      <c r="H385" s="8">
        <f>IF(OR(ISNUMBER(SEARCH("развит",E385)), ISNUMBER(SEARCH("модифика",E385)), ISNUMBER(SEARCH("интегра",E385)),  ISNUMBER(SEARCH("внедрен",E385)), ISNUMBER(SEARCH("расшир",E385)), ISNUMBER(SEARCH("адаптац",E385)),ISNUMBER(SEARCH("настрой",E385)), ISNUMBER(SEARCH("подключ",E385)),   (ISNUMBER(SEARCH("модерниз",E385)))),1,0)</f>
        <v>1</v>
      </c>
      <c r="I385" s="8">
        <f>IF(OR(ISNUMBER(SEARCH("сопрово",E385)), ISNUMBER(SEARCH("поддержк",E385)), ISNUMBER(SEARCH("эксплуат",E385)), ISNUMBER(SEARCH("обслужи",E385)), ISNUMBER(SEARCH("подготов",E385)), (ISNUMBER(SEARCH("обуче",E385)))),1,0)</f>
        <v>1</v>
      </c>
      <c r="J385" s="9">
        <f>SUM(G385:I385)</f>
        <v>2</v>
      </c>
      <c r="K385" t="s">
        <v>465</v>
      </c>
      <c r="L385" t="s">
        <v>466</v>
      </c>
      <c r="M385" s="30">
        <v>315400</v>
      </c>
      <c r="N385" s="28" t="s">
        <v>409</v>
      </c>
      <c r="O385">
        <v>315400</v>
      </c>
      <c r="P385" s="28" t="s">
        <v>184</v>
      </c>
      <c r="Q385" s="4" t="s">
        <v>923</v>
      </c>
      <c r="R385" t="s">
        <v>924</v>
      </c>
      <c r="S385" t="s">
        <v>685</v>
      </c>
      <c r="T385" t="s">
        <v>652</v>
      </c>
      <c r="U385" t="s">
        <v>653</v>
      </c>
      <c r="V385" t="s">
        <v>755</v>
      </c>
      <c r="W385" s="2">
        <v>1</v>
      </c>
      <c r="X385" s="33">
        <v>315400</v>
      </c>
      <c r="Y385" t="s">
        <v>34</v>
      </c>
      <c r="Z385" t="s">
        <v>256</v>
      </c>
      <c r="AA385" t="s">
        <v>36</v>
      </c>
      <c r="AB385" t="s">
        <v>37</v>
      </c>
      <c r="AC385" s="2">
        <v>29</v>
      </c>
    </row>
    <row r="386" spans="1:29" customFormat="1" hidden="1" x14ac:dyDescent="0.25">
      <c r="A386" s="11">
        <v>386</v>
      </c>
      <c r="B386" s="20" t="s">
        <v>1230</v>
      </c>
      <c r="C386" s="3">
        <v>2.291400108916E+18</v>
      </c>
      <c r="D386" s="1">
        <v>42398</v>
      </c>
      <c r="E386" t="s">
        <v>925</v>
      </c>
      <c r="F386" s="8">
        <f>IF(OR(ISNUMBER(SEARCH("террит",Q386)), ISNUMBER(SEARCH("ФОМС",E386)), ISNUMBER(SEARCH("ФОМС",Q386)), (ISNUMBER(SEARCH("страх",E386)))),1,0)</f>
        <v>1</v>
      </c>
      <c r="G386" s="8">
        <f>IF(OR(ISNUMBER(SEARCH("проектиро",E386)), ISNUMBER(SEARCH("разработка",E386)),  ISNUMBER(SEARCH("приобрет",E386)),  ISNUMBER(SEARCH("установк",E386)), ISNUMBER(SEARCH("постав",E386)),  (ISNUMBER(SEARCH("создани",E386)))),1,0)</f>
        <v>0</v>
      </c>
      <c r="H386" s="8">
        <f>IF(OR(ISNUMBER(SEARCH("развит",E386)), ISNUMBER(SEARCH("модифика",E386)), ISNUMBER(SEARCH("интегра",E386)),  ISNUMBER(SEARCH("внедрен",E386)), ISNUMBER(SEARCH("расшир",E386)), ISNUMBER(SEARCH("адаптац",E386)),ISNUMBER(SEARCH("настрой",E386)), ISNUMBER(SEARCH("подключ",E386)),   (ISNUMBER(SEARCH("модерниз",E386)))),1,0)</f>
        <v>0</v>
      </c>
      <c r="I386" s="8">
        <f>IF(OR(ISNUMBER(SEARCH("сопрово",E386)), ISNUMBER(SEARCH("поддержк",E386)), ISNUMBER(SEARCH("эксплуат",E386)), ISNUMBER(SEARCH("обслужи",E386)), ISNUMBER(SEARCH("подготов",E386)), (ISNUMBER(SEARCH("обуче",E386)))),1,0)</f>
        <v>1</v>
      </c>
      <c r="J386" s="9">
        <f>SUM(G386:I386)</f>
        <v>1</v>
      </c>
      <c r="K386" t="s">
        <v>82</v>
      </c>
      <c r="L386" t="s">
        <v>76</v>
      </c>
      <c r="M386" s="30">
        <v>7200</v>
      </c>
      <c r="N386" s="28" t="s">
        <v>280</v>
      </c>
      <c r="O386">
        <v>79200</v>
      </c>
      <c r="P386" s="28" t="s">
        <v>926</v>
      </c>
      <c r="Q386" s="4" t="s">
        <v>923</v>
      </c>
      <c r="R386" t="s">
        <v>924</v>
      </c>
      <c r="S386" t="s">
        <v>685</v>
      </c>
      <c r="T386" t="s">
        <v>652</v>
      </c>
      <c r="U386" t="s">
        <v>653</v>
      </c>
      <c r="V386" t="s">
        <v>755</v>
      </c>
      <c r="W386" s="2">
        <v>1</v>
      </c>
      <c r="X386" s="33">
        <v>79200</v>
      </c>
      <c r="Y386" t="s">
        <v>34</v>
      </c>
      <c r="Z386" t="s">
        <v>256</v>
      </c>
      <c r="AA386" t="s">
        <v>36</v>
      </c>
      <c r="AB386" t="s">
        <v>37</v>
      </c>
      <c r="AC386" s="2">
        <v>29</v>
      </c>
    </row>
    <row r="387" spans="1:29" customFormat="1" hidden="1" x14ac:dyDescent="0.25">
      <c r="A387" s="11">
        <v>387</v>
      </c>
      <c r="B387" s="20" t="s">
        <v>1230</v>
      </c>
      <c r="C387" s="3">
        <v>2.2914001089169999E+18</v>
      </c>
      <c r="D387" s="1">
        <v>42815</v>
      </c>
      <c r="E387" t="s">
        <v>927</v>
      </c>
      <c r="F387" s="8">
        <f>IF(OR(ISNUMBER(SEARCH("террит",Q387)), ISNUMBER(SEARCH("ФОМС",E387)), ISNUMBER(SEARCH("ФОМС",Q387)), (ISNUMBER(SEARCH("страх",E387)))),1,0)</f>
        <v>1</v>
      </c>
      <c r="G387" s="8">
        <f>IF(OR(ISNUMBER(SEARCH("проектиро",E387)), ISNUMBER(SEARCH("разработка",E387)),  ISNUMBER(SEARCH("приобрет",E387)),  ISNUMBER(SEARCH("установк",E387)), ISNUMBER(SEARCH("постав",E387)),  (ISNUMBER(SEARCH("создани",E387)))),1,0)</f>
        <v>0</v>
      </c>
      <c r="H387" s="8">
        <f>IF(OR(ISNUMBER(SEARCH("развит",E387)), ISNUMBER(SEARCH("модифика",E387)), ISNUMBER(SEARCH("интегра",E387)),  ISNUMBER(SEARCH("внедрен",E387)), ISNUMBER(SEARCH("расшир",E387)), ISNUMBER(SEARCH("адаптац",E387)),ISNUMBER(SEARCH("настрой",E387)), ISNUMBER(SEARCH("подключ",E387)),   (ISNUMBER(SEARCH("модерниз",E387)))),1,0)</f>
        <v>0</v>
      </c>
      <c r="I387" s="8">
        <f>IF(OR(ISNUMBER(SEARCH("сопрово",E387)), ISNUMBER(SEARCH("поддержк",E387)), ISNUMBER(SEARCH("эксплуат",E387)), ISNUMBER(SEARCH("обслужи",E387)), ISNUMBER(SEARCH("подготов",E387)), (ISNUMBER(SEARCH("обуче",E387)))),1,0)</f>
        <v>1</v>
      </c>
      <c r="J387" s="9">
        <f>SUM(G387:I387)</f>
        <v>1</v>
      </c>
      <c r="K387" t="s">
        <v>142</v>
      </c>
      <c r="L387" t="s">
        <v>143</v>
      </c>
      <c r="M387" s="30">
        <v>75600</v>
      </c>
      <c r="N387" s="28" t="s">
        <v>264</v>
      </c>
      <c r="O387">
        <v>75600</v>
      </c>
      <c r="P387" s="28" t="s">
        <v>184</v>
      </c>
      <c r="Q387" s="4" t="s">
        <v>928</v>
      </c>
      <c r="R387" t="s">
        <v>924</v>
      </c>
      <c r="S387" t="s">
        <v>685</v>
      </c>
      <c r="T387" t="s">
        <v>761</v>
      </c>
      <c r="U387" t="s">
        <v>653</v>
      </c>
      <c r="V387" t="s">
        <v>755</v>
      </c>
      <c r="W387" s="2">
        <v>1</v>
      </c>
      <c r="X387" s="33">
        <v>75600</v>
      </c>
      <c r="Y387" t="s">
        <v>34</v>
      </c>
      <c r="Z387" t="s">
        <v>256</v>
      </c>
      <c r="AA387" t="s">
        <v>36</v>
      </c>
      <c r="AB387" t="s">
        <v>37</v>
      </c>
      <c r="AC387" s="2">
        <v>29</v>
      </c>
    </row>
    <row r="388" spans="1:29" customFormat="1" hidden="1" x14ac:dyDescent="0.25">
      <c r="A388" s="11">
        <v>388</v>
      </c>
      <c r="B388" s="20" t="s">
        <v>1230</v>
      </c>
      <c r="C388" s="3">
        <v>2.2914001089169999E+18</v>
      </c>
      <c r="D388" s="1">
        <v>43087</v>
      </c>
      <c r="E388" t="s">
        <v>929</v>
      </c>
      <c r="F388" s="8">
        <f>IF(OR(ISNUMBER(SEARCH("террит",Q388)), ISNUMBER(SEARCH("ФОМС",E388)), ISNUMBER(SEARCH("ФОМС",Q388)), (ISNUMBER(SEARCH("страх",E388)))),1,0)</f>
        <v>0</v>
      </c>
      <c r="G388" s="8">
        <f>IF(OR(ISNUMBER(SEARCH("проектиро",E388)), ISNUMBER(SEARCH("разработка",E388)),  ISNUMBER(SEARCH("приобрет",E388)),  ISNUMBER(SEARCH("установк",E388)), ISNUMBER(SEARCH("постав",E388)),  (ISNUMBER(SEARCH("создани",E388)))),1,0)</f>
        <v>0</v>
      </c>
      <c r="H388" s="8">
        <f>IF(OR(ISNUMBER(SEARCH("развит",E388)), ISNUMBER(SEARCH("модифика",E388)), ISNUMBER(SEARCH("интегра",E388)),  ISNUMBER(SEARCH("внедрен",E388)), ISNUMBER(SEARCH("расшир",E388)), ISNUMBER(SEARCH("адаптац",E388)),ISNUMBER(SEARCH("настрой",E388)), ISNUMBER(SEARCH("подключ",E388)),   (ISNUMBER(SEARCH("модерниз",E388)))),1,0)</f>
        <v>0</v>
      </c>
      <c r="I388" s="8">
        <f>IF(OR(ISNUMBER(SEARCH("сопрово",E388)), ISNUMBER(SEARCH("поддержк",E388)), ISNUMBER(SEARCH("эксплуат",E388)), ISNUMBER(SEARCH("обслужи",E388)), ISNUMBER(SEARCH("подготов",E388)), (ISNUMBER(SEARCH("обуче",E388)))),1,0)</f>
        <v>1</v>
      </c>
      <c r="J388" s="9">
        <f>SUM(G388:I388)</f>
        <v>1</v>
      </c>
      <c r="K388" t="s">
        <v>142</v>
      </c>
      <c r="L388" t="s">
        <v>143</v>
      </c>
      <c r="M388" s="30">
        <v>7800</v>
      </c>
      <c r="N388" s="28" t="s">
        <v>130</v>
      </c>
      <c r="O388">
        <v>93600</v>
      </c>
      <c r="P388" s="28" t="s">
        <v>258</v>
      </c>
      <c r="Q388" s="4" t="s">
        <v>928</v>
      </c>
      <c r="R388" t="s">
        <v>924</v>
      </c>
      <c r="S388" t="s">
        <v>685</v>
      </c>
      <c r="T388" t="s">
        <v>761</v>
      </c>
      <c r="U388" t="s">
        <v>653</v>
      </c>
      <c r="V388" t="s">
        <v>755</v>
      </c>
      <c r="W388" s="2">
        <v>1</v>
      </c>
      <c r="X388" s="33">
        <v>93600</v>
      </c>
      <c r="Y388" t="s">
        <v>34</v>
      </c>
      <c r="Z388" t="s">
        <v>256</v>
      </c>
      <c r="AA388" t="s">
        <v>36</v>
      </c>
      <c r="AB388" t="s">
        <v>37</v>
      </c>
      <c r="AC388" s="2">
        <v>29</v>
      </c>
    </row>
    <row r="389" spans="1:29" customFormat="1" hidden="1" x14ac:dyDescent="0.25">
      <c r="A389" s="11">
        <v>389</v>
      </c>
      <c r="B389" s="20" t="s">
        <v>1230</v>
      </c>
      <c r="C389" s="3">
        <v>2.2914001089180001E+18</v>
      </c>
      <c r="D389" s="1">
        <v>43319</v>
      </c>
      <c r="E389" t="s">
        <v>930</v>
      </c>
      <c r="F389" s="8">
        <f>IF(OR(ISNUMBER(SEARCH("террит",Q389)), ISNUMBER(SEARCH("ФОМС",E389)), ISNUMBER(SEARCH("ФОМС",Q389)), (ISNUMBER(SEARCH("страх",E389)))),1,0)</f>
        <v>1</v>
      </c>
      <c r="G389" s="8">
        <f>IF(OR(ISNUMBER(SEARCH("проектиро",E389)), ISNUMBER(SEARCH("разработка",E389)),  ISNUMBER(SEARCH("приобрет",E389)),  ISNUMBER(SEARCH("установк",E389)), ISNUMBER(SEARCH("постав",E389)),  (ISNUMBER(SEARCH("создани",E389)))),1,0)</f>
        <v>0</v>
      </c>
      <c r="H389" s="8">
        <f>IF(OR(ISNUMBER(SEARCH("развит",E389)), ISNUMBER(SEARCH("модифика",E389)), ISNUMBER(SEARCH("интегра",E389)),  ISNUMBER(SEARCH("внедрен",E389)), ISNUMBER(SEARCH("расшир",E389)), ISNUMBER(SEARCH("адаптац",E389)),ISNUMBER(SEARCH("настрой",E389)), ISNUMBER(SEARCH("подключ",E389)),   (ISNUMBER(SEARCH("модерниз",E389)))),1,0)</f>
        <v>0</v>
      </c>
      <c r="I389" s="8">
        <f>IF(OR(ISNUMBER(SEARCH("сопрово",E389)), ISNUMBER(SEARCH("поддержк",E389)), ISNUMBER(SEARCH("эксплуат",E389)), ISNUMBER(SEARCH("обслужи",E389)), ISNUMBER(SEARCH("подготов",E389)), (ISNUMBER(SEARCH("обуче",E389)))),1,0)</f>
        <v>1</v>
      </c>
      <c r="J389" s="9">
        <f>SUM(G389:I389)</f>
        <v>1</v>
      </c>
      <c r="K389" t="s">
        <v>142</v>
      </c>
      <c r="L389" t="s">
        <v>143</v>
      </c>
      <c r="M389" s="30">
        <v>9000</v>
      </c>
      <c r="N389" s="28" t="s">
        <v>130</v>
      </c>
      <c r="O389">
        <v>108000</v>
      </c>
      <c r="P389" s="28" t="s">
        <v>165</v>
      </c>
      <c r="Q389" s="4" t="s">
        <v>928</v>
      </c>
      <c r="R389" t="s">
        <v>924</v>
      </c>
      <c r="S389" t="s">
        <v>685</v>
      </c>
      <c r="T389" t="s">
        <v>761</v>
      </c>
      <c r="U389" t="s">
        <v>653</v>
      </c>
      <c r="V389" t="s">
        <v>755</v>
      </c>
      <c r="W389" s="2">
        <v>1</v>
      </c>
      <c r="X389" s="33">
        <v>108000</v>
      </c>
      <c r="Y389" t="s">
        <v>34</v>
      </c>
      <c r="Z389" t="s">
        <v>256</v>
      </c>
      <c r="AA389" t="s">
        <v>36</v>
      </c>
      <c r="AB389" t="s">
        <v>37</v>
      </c>
      <c r="AC389" s="2">
        <v>29</v>
      </c>
    </row>
    <row r="390" spans="1:29" customFormat="1" hidden="1" x14ac:dyDescent="0.25">
      <c r="A390" s="11">
        <v>390</v>
      </c>
      <c r="B390" s="20" t="s">
        <v>1230</v>
      </c>
      <c r="C390" s="3">
        <v>2.291500023216E+18</v>
      </c>
      <c r="D390" s="1">
        <v>42143</v>
      </c>
      <c r="E390" t="s">
        <v>931</v>
      </c>
      <c r="F390" s="8">
        <f>IF(OR(ISNUMBER(SEARCH("террит",Q390)), ISNUMBER(SEARCH("ФОМС",E390)), ISNUMBER(SEARCH("ФОМС",Q390)), (ISNUMBER(SEARCH("страх",E390)))),1,0)</f>
        <v>1</v>
      </c>
      <c r="G390" s="8">
        <f>IF(OR(ISNUMBER(SEARCH("проектиро",E390)), ISNUMBER(SEARCH("разработка",E390)),  ISNUMBER(SEARCH("приобрет",E390)),  ISNUMBER(SEARCH("установк",E390)), ISNUMBER(SEARCH("постав",E390)),  (ISNUMBER(SEARCH("создани",E390)))),1,0)</f>
        <v>0</v>
      </c>
      <c r="H390" s="8">
        <f>IF(OR(ISNUMBER(SEARCH("развит",E390)), ISNUMBER(SEARCH("модифика",E390)), ISNUMBER(SEARCH("интегра",E390)),  ISNUMBER(SEARCH("внедрен",E390)), ISNUMBER(SEARCH("расшир",E390)), ISNUMBER(SEARCH("адаптац",E390)),ISNUMBER(SEARCH("настрой",E390)), ISNUMBER(SEARCH("подключ",E390)),   (ISNUMBER(SEARCH("модерниз",E390)))),1,0)</f>
        <v>0</v>
      </c>
      <c r="I390" s="8">
        <f>IF(OR(ISNUMBER(SEARCH("сопрово",E390)), ISNUMBER(SEARCH("поддержк",E390)), ISNUMBER(SEARCH("эксплуат",E390)), ISNUMBER(SEARCH("обслужи",E390)), ISNUMBER(SEARCH("подготов",E390)), (ISNUMBER(SEARCH("обуче",E390)))),1,0)</f>
        <v>1</v>
      </c>
      <c r="J390" s="9">
        <f>SUM(G390:I390)</f>
        <v>1</v>
      </c>
      <c r="K390" s="20" t="s">
        <v>456</v>
      </c>
      <c r="L390" t="s">
        <v>457</v>
      </c>
      <c r="M390" s="30">
        <v>230300</v>
      </c>
      <c r="N390" s="28" t="s">
        <v>409</v>
      </c>
      <c r="O390">
        <v>230300</v>
      </c>
      <c r="P390" s="28" t="s">
        <v>184</v>
      </c>
      <c r="Q390" s="4" t="s">
        <v>932</v>
      </c>
      <c r="R390" t="s">
        <v>933</v>
      </c>
      <c r="S390" t="s">
        <v>934</v>
      </c>
      <c r="T390" t="s">
        <v>652</v>
      </c>
      <c r="U390" t="s">
        <v>653</v>
      </c>
      <c r="V390" t="s">
        <v>654</v>
      </c>
      <c r="W390" s="2">
        <v>1</v>
      </c>
      <c r="X390" s="33">
        <v>230300</v>
      </c>
      <c r="Y390" t="s">
        <v>34</v>
      </c>
      <c r="Z390" t="s">
        <v>256</v>
      </c>
      <c r="AA390" t="s">
        <v>36</v>
      </c>
      <c r="AB390" t="s">
        <v>37</v>
      </c>
      <c r="AC390" s="2">
        <v>29</v>
      </c>
    </row>
    <row r="391" spans="1:29" customFormat="1" hidden="1" x14ac:dyDescent="0.25">
      <c r="A391" s="11">
        <v>391</v>
      </c>
      <c r="B391" s="20" t="s">
        <v>1230</v>
      </c>
      <c r="C391" s="3">
        <v>2.291500023216E+18</v>
      </c>
      <c r="D391" s="1">
        <v>42416</v>
      </c>
      <c r="E391" t="s">
        <v>935</v>
      </c>
      <c r="F391" s="8">
        <f>IF(OR(ISNUMBER(SEARCH("террит",Q391)), ISNUMBER(SEARCH("ФОМС",E391)), ISNUMBER(SEARCH("ФОМС",Q391)), (ISNUMBER(SEARCH("страх",E391)))),1,0)</f>
        <v>1</v>
      </c>
      <c r="G391" s="8">
        <f>IF(OR(ISNUMBER(SEARCH("проектиро",E391)), ISNUMBER(SEARCH("разработка",E391)),  ISNUMBER(SEARCH("приобрет",E391)),  ISNUMBER(SEARCH("установк",E391)), ISNUMBER(SEARCH("постав",E391)),  (ISNUMBER(SEARCH("создани",E391)))),1,0)</f>
        <v>0</v>
      </c>
      <c r="H391" s="8">
        <f>IF(OR(ISNUMBER(SEARCH("развит",E391)), ISNUMBER(SEARCH("модифика",E391)), ISNUMBER(SEARCH("интегра",E391)),  ISNUMBER(SEARCH("внедрен",E391)), ISNUMBER(SEARCH("расшир",E391)), ISNUMBER(SEARCH("адаптац",E391)),ISNUMBER(SEARCH("настрой",E391)), ISNUMBER(SEARCH("подключ",E391)),   (ISNUMBER(SEARCH("модерниз",E391)))),1,0)</f>
        <v>0</v>
      </c>
      <c r="I391" s="8">
        <f>IF(OR(ISNUMBER(SEARCH("сопрово",E391)), ISNUMBER(SEARCH("поддержк",E391)), ISNUMBER(SEARCH("эксплуат",E391)), ISNUMBER(SEARCH("обслужи",E391)), ISNUMBER(SEARCH("подготов",E391)), (ISNUMBER(SEARCH("обуче",E391)))),1,0)</f>
        <v>1</v>
      </c>
      <c r="J391" s="9">
        <f>SUM(G391:I391)</f>
        <v>1</v>
      </c>
      <c r="K391" t="s">
        <v>936</v>
      </c>
      <c r="L391" t="s">
        <v>937</v>
      </c>
      <c r="M391" s="30">
        <v>439440</v>
      </c>
      <c r="N391" s="28" t="s">
        <v>329</v>
      </c>
      <c r="O391" t="s">
        <v>25</v>
      </c>
      <c r="P391" s="28" t="s">
        <v>25</v>
      </c>
      <c r="Q391" s="4" t="s">
        <v>932</v>
      </c>
      <c r="R391" t="s">
        <v>933</v>
      </c>
      <c r="S391" t="s">
        <v>934</v>
      </c>
      <c r="T391" t="s">
        <v>652</v>
      </c>
      <c r="U391" t="s">
        <v>653</v>
      </c>
      <c r="V391" t="s">
        <v>755</v>
      </c>
      <c r="W391" s="2">
        <v>1</v>
      </c>
      <c r="X391" s="33">
        <v>439440</v>
      </c>
      <c r="Y391" t="s">
        <v>34</v>
      </c>
      <c r="Z391" t="s">
        <v>256</v>
      </c>
      <c r="AA391" t="s">
        <v>36</v>
      </c>
      <c r="AB391" t="s">
        <v>37</v>
      </c>
      <c r="AC391" s="2">
        <v>29</v>
      </c>
    </row>
    <row r="392" spans="1:29" customFormat="1" hidden="1" x14ac:dyDescent="0.25">
      <c r="A392" s="11">
        <v>392</v>
      </c>
      <c r="B392" s="20" t="s">
        <v>1230</v>
      </c>
      <c r="C392" s="3">
        <v>2.2915000232169999E+18</v>
      </c>
      <c r="D392" s="1">
        <v>42744</v>
      </c>
      <c r="E392" t="s">
        <v>938</v>
      </c>
      <c r="F392" s="8">
        <f>IF(OR(ISNUMBER(SEARCH("террит",Q392)), ISNUMBER(SEARCH("ФОМС",E392)), ISNUMBER(SEARCH("ФОМС",Q392)), (ISNUMBER(SEARCH("страх",E392)))),1,0)</f>
        <v>1</v>
      </c>
      <c r="G392" s="8">
        <f>IF(OR(ISNUMBER(SEARCH("проектиро",E392)), ISNUMBER(SEARCH("разработка",E392)),  ISNUMBER(SEARCH("приобрет",E392)),  ISNUMBER(SEARCH("установк",E392)), ISNUMBER(SEARCH("постав",E392)),  (ISNUMBER(SEARCH("создани",E392)))),1,0)</f>
        <v>0</v>
      </c>
      <c r="H392" s="8">
        <f>IF(OR(ISNUMBER(SEARCH("развит",E392)), ISNUMBER(SEARCH("модифика",E392)), ISNUMBER(SEARCH("интегра",E392)),  ISNUMBER(SEARCH("внедрен",E392)), ISNUMBER(SEARCH("расшир",E392)), ISNUMBER(SEARCH("адаптац",E392)),ISNUMBER(SEARCH("настрой",E392)), ISNUMBER(SEARCH("подключ",E392)),   (ISNUMBER(SEARCH("модерниз",E392)))),1,0)</f>
        <v>0</v>
      </c>
      <c r="I392" s="8">
        <f>IF(OR(ISNUMBER(SEARCH("сопрово",E392)), ISNUMBER(SEARCH("поддержк",E392)), ISNUMBER(SEARCH("эксплуат",E392)), ISNUMBER(SEARCH("обслужи",E392)), ISNUMBER(SEARCH("подготов",E392)), (ISNUMBER(SEARCH("обуче",E392)))),1,0)</f>
        <v>1</v>
      </c>
      <c r="J392" s="9">
        <f>SUM(G392:I392)</f>
        <v>1</v>
      </c>
      <c r="K392" t="s">
        <v>53</v>
      </c>
      <c r="L392" t="s">
        <v>52</v>
      </c>
      <c r="M392" s="30">
        <v>468000</v>
      </c>
      <c r="N392" s="28" t="s">
        <v>409</v>
      </c>
      <c r="O392">
        <v>468000</v>
      </c>
      <c r="P392" s="28" t="s">
        <v>184</v>
      </c>
      <c r="Q392" s="4" t="s">
        <v>932</v>
      </c>
      <c r="R392" t="s">
        <v>933</v>
      </c>
      <c r="S392" t="s">
        <v>934</v>
      </c>
      <c r="T392" t="s">
        <v>761</v>
      </c>
      <c r="U392" t="s">
        <v>653</v>
      </c>
      <c r="V392" t="s">
        <v>755</v>
      </c>
      <c r="W392" s="2">
        <v>1</v>
      </c>
      <c r="X392" s="33">
        <v>468000</v>
      </c>
      <c r="Y392" t="s">
        <v>34</v>
      </c>
      <c r="Z392" t="s">
        <v>256</v>
      </c>
      <c r="AA392" t="s">
        <v>36</v>
      </c>
      <c r="AB392" t="s">
        <v>37</v>
      </c>
      <c r="AC392" s="2">
        <v>29</v>
      </c>
    </row>
    <row r="393" spans="1:29" customFormat="1" hidden="1" x14ac:dyDescent="0.25">
      <c r="A393" s="11">
        <v>393</v>
      </c>
      <c r="B393" s="20" t="s">
        <v>1230</v>
      </c>
      <c r="C393" s="3">
        <v>2.2915000232179999E+18</v>
      </c>
      <c r="D393" s="1">
        <v>43185</v>
      </c>
      <c r="E393" t="s">
        <v>939</v>
      </c>
      <c r="F393" s="8">
        <f>IF(OR(ISNUMBER(SEARCH("террит",Q393)), ISNUMBER(SEARCH("ФОМС",E393)), ISNUMBER(SEARCH("ФОМС",Q393)), (ISNUMBER(SEARCH("страх",E393)))),1,0)</f>
        <v>1</v>
      </c>
      <c r="G393" s="8">
        <f>IF(OR(ISNUMBER(SEARCH("проектиро",E393)), ISNUMBER(SEARCH("разработка",E393)),  ISNUMBER(SEARCH("приобрет",E393)),  ISNUMBER(SEARCH("установк",E393)), ISNUMBER(SEARCH("постав",E393)),  (ISNUMBER(SEARCH("создани",E393)))),1,0)</f>
        <v>0</v>
      </c>
      <c r="H393" s="8">
        <f>IF(OR(ISNUMBER(SEARCH("развит",E393)), ISNUMBER(SEARCH("модифика",E393)), ISNUMBER(SEARCH("интегра",E393)),  ISNUMBER(SEARCH("внедрен",E393)), ISNUMBER(SEARCH("расшир",E393)), ISNUMBER(SEARCH("адаптац",E393)),ISNUMBER(SEARCH("настрой",E393)), ISNUMBER(SEARCH("подключ",E393)),   (ISNUMBER(SEARCH("модерниз",E393)))),1,0)</f>
        <v>0</v>
      </c>
      <c r="I393" s="8">
        <f>IF(OR(ISNUMBER(SEARCH("сопрово",E393)), ISNUMBER(SEARCH("поддержк",E393)), ISNUMBER(SEARCH("эксплуат",E393)), ISNUMBER(SEARCH("обслужи",E393)), ISNUMBER(SEARCH("подготов",E393)), (ISNUMBER(SEARCH("обуче",E393)))),1,0)</f>
        <v>1</v>
      </c>
      <c r="J393" s="9">
        <f>SUM(G393:I393)</f>
        <v>1</v>
      </c>
      <c r="K393" t="s">
        <v>53</v>
      </c>
      <c r="L393" t="s">
        <v>52</v>
      </c>
      <c r="M393" s="30">
        <v>384000</v>
      </c>
      <c r="N393" s="28" t="s">
        <v>845</v>
      </c>
      <c r="O393">
        <v>384000</v>
      </c>
      <c r="P393" s="28" t="s">
        <v>184</v>
      </c>
      <c r="Q393" s="4" t="s">
        <v>932</v>
      </c>
      <c r="R393" t="s">
        <v>933</v>
      </c>
      <c r="S393" t="s">
        <v>934</v>
      </c>
      <c r="T393" t="s">
        <v>652</v>
      </c>
      <c r="U393" t="s">
        <v>653</v>
      </c>
      <c r="V393" t="s">
        <v>755</v>
      </c>
      <c r="W393" s="2">
        <v>1</v>
      </c>
      <c r="X393" s="33">
        <v>384000</v>
      </c>
      <c r="Y393" t="s">
        <v>34</v>
      </c>
      <c r="Z393" t="s">
        <v>256</v>
      </c>
      <c r="AA393" t="s">
        <v>36</v>
      </c>
      <c r="AB393" t="s">
        <v>37</v>
      </c>
      <c r="AC393" s="2">
        <v>29</v>
      </c>
    </row>
    <row r="394" spans="1:29" customFormat="1" hidden="1" x14ac:dyDescent="0.25">
      <c r="A394" s="11">
        <v>394</v>
      </c>
      <c r="B394" s="20" t="s">
        <v>1230</v>
      </c>
      <c r="C394" s="3">
        <v>2.2915000232179999E+18</v>
      </c>
      <c r="D394" s="1">
        <v>43325</v>
      </c>
      <c r="E394" t="s">
        <v>844</v>
      </c>
      <c r="F394" s="8">
        <f>IF(OR(ISNUMBER(SEARCH("террит",Q394)), ISNUMBER(SEARCH("ФОМС",E394)), ISNUMBER(SEARCH("ФОМС",Q394)), (ISNUMBER(SEARCH("страх",E394)))),1,0)</f>
        <v>1</v>
      </c>
      <c r="G394" s="8">
        <f>IF(OR(ISNUMBER(SEARCH("проектиро",E394)), ISNUMBER(SEARCH("разработка",E394)),  ISNUMBER(SEARCH("приобрет",E394)),  ISNUMBER(SEARCH("установк",E394)), ISNUMBER(SEARCH("постав",E394)),  (ISNUMBER(SEARCH("создани",E394)))),1,0)</f>
        <v>0</v>
      </c>
      <c r="H394" s="8">
        <f>IF(OR(ISNUMBER(SEARCH("развит",E394)), ISNUMBER(SEARCH("модифика",E394)), ISNUMBER(SEARCH("интегра",E394)),  ISNUMBER(SEARCH("внедрен",E394)), ISNUMBER(SEARCH("расшир",E394)), ISNUMBER(SEARCH("адаптац",E394)),ISNUMBER(SEARCH("настрой",E394)), ISNUMBER(SEARCH("подключ",E394)),   (ISNUMBER(SEARCH("модерниз",E394)))),1,0)</f>
        <v>1</v>
      </c>
      <c r="I394" s="8">
        <f>IF(OR(ISNUMBER(SEARCH("сопрово",E394)), ISNUMBER(SEARCH("поддержк",E394)), ISNUMBER(SEARCH("эксплуат",E394)), ISNUMBER(SEARCH("обслужи",E394)), ISNUMBER(SEARCH("подготов",E394)), (ISNUMBER(SEARCH("обуче",E394)))),1,0)</f>
        <v>1</v>
      </c>
      <c r="J394" s="9">
        <f>SUM(G394:I394)</f>
        <v>2</v>
      </c>
      <c r="K394" t="s">
        <v>45</v>
      </c>
      <c r="L394" t="s">
        <v>46</v>
      </c>
      <c r="M394" s="30">
        <v>320500</v>
      </c>
      <c r="N394" s="28" t="s">
        <v>845</v>
      </c>
      <c r="O394">
        <v>320500</v>
      </c>
      <c r="P394" s="28" t="s">
        <v>184</v>
      </c>
      <c r="Q394" s="4" t="s">
        <v>932</v>
      </c>
      <c r="R394" t="s">
        <v>933</v>
      </c>
      <c r="S394" t="s">
        <v>934</v>
      </c>
      <c r="T394" t="s">
        <v>761</v>
      </c>
      <c r="U394" t="s">
        <v>653</v>
      </c>
      <c r="V394" t="s">
        <v>755</v>
      </c>
      <c r="W394" s="2">
        <v>1</v>
      </c>
      <c r="X394" s="33">
        <v>320500</v>
      </c>
      <c r="Y394" t="s">
        <v>34</v>
      </c>
      <c r="Z394" t="s">
        <v>256</v>
      </c>
      <c r="AA394" t="s">
        <v>36</v>
      </c>
      <c r="AB394" t="s">
        <v>37</v>
      </c>
      <c r="AC394" s="2">
        <v>29</v>
      </c>
    </row>
    <row r="395" spans="1:29" customFormat="1" hidden="1" x14ac:dyDescent="0.25">
      <c r="A395" s="11">
        <v>395</v>
      </c>
      <c r="B395" s="20" t="s">
        <v>1230</v>
      </c>
      <c r="C395" s="3">
        <v>2.2915000232179999E+18</v>
      </c>
      <c r="D395" s="1">
        <v>43411</v>
      </c>
      <c r="E395" t="s">
        <v>940</v>
      </c>
      <c r="F395" s="8">
        <f>IF(OR(ISNUMBER(SEARCH("террит",Q395)), ISNUMBER(SEARCH("ФОМС",E395)), ISNUMBER(SEARCH("ФОМС",Q395)), (ISNUMBER(SEARCH("страх",E395)))),1,0)</f>
        <v>1</v>
      </c>
      <c r="G395" s="8">
        <f>IF(OR(ISNUMBER(SEARCH("проектиро",E395)), ISNUMBER(SEARCH("разработка",E395)),  ISNUMBER(SEARCH("приобрет",E395)),  ISNUMBER(SEARCH("установк",E395)), ISNUMBER(SEARCH("постав",E395)),  (ISNUMBER(SEARCH("создани",E395)))),1,0)</f>
        <v>0</v>
      </c>
      <c r="H395" s="8">
        <f>IF(OR(ISNUMBER(SEARCH("развит",E395)), ISNUMBER(SEARCH("модифика",E395)), ISNUMBER(SEARCH("интегра",E395)),  ISNUMBER(SEARCH("внедрен",E395)), ISNUMBER(SEARCH("расшир",E395)), ISNUMBER(SEARCH("адаптац",E395)),ISNUMBER(SEARCH("настрой",E395)), ISNUMBER(SEARCH("подключ",E395)),   (ISNUMBER(SEARCH("модерниз",E395)))),1,0)</f>
        <v>1</v>
      </c>
      <c r="I395" s="8">
        <f>IF(OR(ISNUMBER(SEARCH("сопрово",E395)), ISNUMBER(SEARCH("поддержк",E395)), ISNUMBER(SEARCH("эксплуат",E395)), ISNUMBER(SEARCH("обслужи",E395)), ISNUMBER(SEARCH("подготов",E395)), (ISNUMBER(SEARCH("обуче",E395)))),1,0)</f>
        <v>1</v>
      </c>
      <c r="J395" s="9">
        <f>SUM(G395:I395)</f>
        <v>2</v>
      </c>
      <c r="K395" t="s">
        <v>45</v>
      </c>
      <c r="L395" t="s">
        <v>46</v>
      </c>
      <c r="M395" s="30">
        <v>134500</v>
      </c>
      <c r="N395" s="28" t="s">
        <v>845</v>
      </c>
      <c r="O395">
        <v>134500</v>
      </c>
      <c r="P395" s="28" t="s">
        <v>27</v>
      </c>
      <c r="Q395" s="4" t="s">
        <v>932</v>
      </c>
      <c r="R395" t="s">
        <v>933</v>
      </c>
      <c r="S395" t="s">
        <v>934</v>
      </c>
      <c r="T395" t="s">
        <v>652</v>
      </c>
      <c r="U395" t="s">
        <v>653</v>
      </c>
      <c r="V395" t="s">
        <v>755</v>
      </c>
      <c r="W395" s="2">
        <v>1</v>
      </c>
      <c r="X395" s="33">
        <v>134500</v>
      </c>
      <c r="Y395" t="s">
        <v>34</v>
      </c>
      <c r="Z395" t="s">
        <v>256</v>
      </c>
      <c r="AA395" t="s">
        <v>36</v>
      </c>
      <c r="AB395" t="s">
        <v>37</v>
      </c>
      <c r="AC395" s="2">
        <v>29</v>
      </c>
    </row>
    <row r="396" spans="1:29" customFormat="1" hidden="1" x14ac:dyDescent="0.25">
      <c r="A396" s="11">
        <v>396</v>
      </c>
      <c r="B396" s="20" t="s">
        <v>1230</v>
      </c>
      <c r="C396" s="3">
        <v>2.2915000232179999E+18</v>
      </c>
      <c r="D396" s="1">
        <v>43411</v>
      </c>
      <c r="E396" t="s">
        <v>941</v>
      </c>
      <c r="F396" s="8">
        <f>IF(OR(ISNUMBER(SEARCH("террит",Q396)), ISNUMBER(SEARCH("ФОМС",E396)), ISNUMBER(SEARCH("ФОМС",Q396)), (ISNUMBER(SEARCH("страх",E396)))),1,0)</f>
        <v>1</v>
      </c>
      <c r="G396" s="8">
        <f>IF(OR(ISNUMBER(SEARCH("проектиро",E396)), ISNUMBER(SEARCH("разработка",E396)),  ISNUMBER(SEARCH("приобрет",E396)),  ISNUMBER(SEARCH("установк",E396)), ISNUMBER(SEARCH("постав",E396)),  (ISNUMBER(SEARCH("создани",E396)))),1,0)</f>
        <v>0</v>
      </c>
      <c r="H396" s="8">
        <f>IF(OR(ISNUMBER(SEARCH("развит",E396)), ISNUMBER(SEARCH("модифика",E396)), ISNUMBER(SEARCH("интегра",E396)),  ISNUMBER(SEARCH("внедрен",E396)), ISNUMBER(SEARCH("расшир",E396)), ISNUMBER(SEARCH("адаптац",E396)),ISNUMBER(SEARCH("настрой",E396)), ISNUMBER(SEARCH("подключ",E396)),   (ISNUMBER(SEARCH("модерниз",E396)))),1,0)</f>
        <v>1</v>
      </c>
      <c r="I396" s="8">
        <f>IF(OR(ISNUMBER(SEARCH("сопрово",E396)), ISNUMBER(SEARCH("поддержк",E396)), ISNUMBER(SEARCH("эксплуат",E396)), ISNUMBER(SEARCH("обслужи",E396)), ISNUMBER(SEARCH("подготов",E396)), (ISNUMBER(SEARCH("обуче",E396)))),1,0)</f>
        <v>1</v>
      </c>
      <c r="J396" s="9">
        <f>SUM(G396:I396)</f>
        <v>2</v>
      </c>
      <c r="K396" t="s">
        <v>45</v>
      </c>
      <c r="L396" t="s">
        <v>46</v>
      </c>
      <c r="M396" s="30">
        <v>73000</v>
      </c>
      <c r="N396" s="28" t="s">
        <v>845</v>
      </c>
      <c r="O396">
        <v>73000</v>
      </c>
      <c r="P396" s="28" t="s">
        <v>27</v>
      </c>
      <c r="Q396" s="4" t="s">
        <v>932</v>
      </c>
      <c r="R396" t="s">
        <v>933</v>
      </c>
      <c r="S396" t="s">
        <v>934</v>
      </c>
      <c r="T396" t="s">
        <v>652</v>
      </c>
      <c r="U396" t="s">
        <v>653</v>
      </c>
      <c r="V396" t="s">
        <v>755</v>
      </c>
      <c r="W396" s="2">
        <v>1</v>
      </c>
      <c r="X396" s="33">
        <v>73000</v>
      </c>
      <c r="Y396" t="s">
        <v>34</v>
      </c>
      <c r="Z396" t="s">
        <v>256</v>
      </c>
      <c r="AA396" t="s">
        <v>36</v>
      </c>
      <c r="AB396" t="s">
        <v>37</v>
      </c>
      <c r="AC396" s="2">
        <v>29</v>
      </c>
    </row>
    <row r="397" spans="1:29" customFormat="1" hidden="1" x14ac:dyDescent="0.25">
      <c r="A397" s="11">
        <v>397</v>
      </c>
      <c r="B397" s="20" t="s">
        <v>1230</v>
      </c>
      <c r="C397" s="3">
        <v>2.2915000232190001E+18</v>
      </c>
      <c r="D397" s="1">
        <v>43490</v>
      </c>
      <c r="E397" t="s">
        <v>942</v>
      </c>
      <c r="F397" s="8">
        <f>IF(OR(ISNUMBER(SEARCH("террит",Q397)), ISNUMBER(SEARCH("ФОМС",E397)), ISNUMBER(SEARCH("ФОМС",Q397)), (ISNUMBER(SEARCH("страх",E397)))),1,0)</f>
        <v>1</v>
      </c>
      <c r="G397" s="8">
        <f>IF(OR(ISNUMBER(SEARCH("проектиро",E397)), ISNUMBER(SEARCH("разработка",E397)),  ISNUMBER(SEARCH("приобрет",E397)),  ISNUMBER(SEARCH("установк",E397)), ISNUMBER(SEARCH("постав",E397)),  (ISNUMBER(SEARCH("создани",E397)))),1,0)</f>
        <v>0</v>
      </c>
      <c r="H397" s="8">
        <f>IF(OR(ISNUMBER(SEARCH("развит",E397)), ISNUMBER(SEARCH("модифика",E397)), ISNUMBER(SEARCH("интегра",E397)),  ISNUMBER(SEARCH("внедрен",E397)), ISNUMBER(SEARCH("расшир",E397)), ISNUMBER(SEARCH("адаптац",E397)),ISNUMBER(SEARCH("настрой",E397)), ISNUMBER(SEARCH("подключ",E397)),   (ISNUMBER(SEARCH("модерниз",E397)))),1,0)</f>
        <v>1</v>
      </c>
      <c r="I397" s="8">
        <f>IF(OR(ISNUMBER(SEARCH("сопрово",E397)), ISNUMBER(SEARCH("поддержк",E397)), ISNUMBER(SEARCH("эксплуат",E397)), ISNUMBER(SEARCH("обслужи",E397)), ISNUMBER(SEARCH("подготов",E397)), (ISNUMBER(SEARCH("обуче",E397)))),1,0)</f>
        <v>1</v>
      </c>
      <c r="J397" s="9">
        <f>SUM(G397:I397)</f>
        <v>2</v>
      </c>
      <c r="K397" t="s">
        <v>45</v>
      </c>
      <c r="L397" t="s">
        <v>46</v>
      </c>
      <c r="M397" s="30">
        <v>166000</v>
      </c>
      <c r="N397" s="28" t="s">
        <v>26</v>
      </c>
      <c r="O397">
        <v>166000</v>
      </c>
      <c r="P397" s="28" t="s">
        <v>27</v>
      </c>
      <c r="Q397" s="4" t="s">
        <v>932</v>
      </c>
      <c r="R397" t="s">
        <v>933</v>
      </c>
      <c r="S397" t="s">
        <v>934</v>
      </c>
      <c r="T397" t="s">
        <v>652</v>
      </c>
      <c r="U397" t="s">
        <v>653</v>
      </c>
      <c r="V397" t="s">
        <v>755</v>
      </c>
      <c r="W397" s="2">
        <v>1</v>
      </c>
      <c r="X397" s="33">
        <v>166000</v>
      </c>
      <c r="Y397" t="s">
        <v>34</v>
      </c>
      <c r="Z397" t="s">
        <v>256</v>
      </c>
      <c r="AA397" t="s">
        <v>36</v>
      </c>
      <c r="AB397" t="s">
        <v>37</v>
      </c>
      <c r="AC397" s="2">
        <v>29</v>
      </c>
    </row>
    <row r="398" spans="1:29" customFormat="1" hidden="1" x14ac:dyDescent="0.25">
      <c r="A398" s="11">
        <v>398</v>
      </c>
      <c r="B398" s="20" t="s">
        <v>1230</v>
      </c>
      <c r="C398" s="3">
        <v>2.2916000757150001E+18</v>
      </c>
      <c r="D398" s="1">
        <v>42038</v>
      </c>
      <c r="E398" t="s">
        <v>943</v>
      </c>
      <c r="F398" s="8">
        <f>IF(OR(ISNUMBER(SEARCH("террит",Q398)), ISNUMBER(SEARCH("ФОМС",E398)), ISNUMBER(SEARCH("ФОМС",Q398)), (ISNUMBER(SEARCH("страх",E398)))),1,0)</f>
        <v>0</v>
      </c>
      <c r="G398" s="8">
        <f>IF(OR(ISNUMBER(SEARCH("проектиро",E398)), ISNUMBER(SEARCH("разработка",E398)),  ISNUMBER(SEARCH("приобрет",E398)),  ISNUMBER(SEARCH("установк",E398)), ISNUMBER(SEARCH("постав",E398)),  (ISNUMBER(SEARCH("создани",E398)))),1,0)</f>
        <v>0</v>
      </c>
      <c r="H398" s="8">
        <f>IF(OR(ISNUMBER(SEARCH("развит",E398)), ISNUMBER(SEARCH("модифика",E398)), ISNUMBER(SEARCH("интегра",E398)),  ISNUMBER(SEARCH("внедрен",E398)), ISNUMBER(SEARCH("расшир",E398)), ISNUMBER(SEARCH("адаптац",E398)),ISNUMBER(SEARCH("настрой",E398)), ISNUMBER(SEARCH("подключ",E398)),   (ISNUMBER(SEARCH("модерниз",E398)))),1,0)</f>
        <v>0</v>
      </c>
      <c r="I398" s="8">
        <f>IF(OR(ISNUMBER(SEARCH("сопрово",E398)), ISNUMBER(SEARCH("поддержк",E398)), ISNUMBER(SEARCH("эксплуат",E398)), ISNUMBER(SEARCH("обслужи",E398)), ISNUMBER(SEARCH("подготов",E398)), (ISNUMBER(SEARCH("обуче",E398)))),1,0)</f>
        <v>1</v>
      </c>
      <c r="J398" s="9">
        <f>SUM(G398:I398)</f>
        <v>1</v>
      </c>
      <c r="K398" s="20" t="s">
        <v>456</v>
      </c>
      <c r="L398" t="s">
        <v>457</v>
      </c>
      <c r="M398" s="30">
        <v>332200</v>
      </c>
      <c r="N398" s="28" t="s">
        <v>264</v>
      </c>
      <c r="O398">
        <v>332200</v>
      </c>
      <c r="P398" s="28" t="s">
        <v>184</v>
      </c>
      <c r="Q398" s="4" t="s">
        <v>944</v>
      </c>
      <c r="R398" t="s">
        <v>692</v>
      </c>
      <c r="S398" t="s">
        <v>693</v>
      </c>
      <c r="T398" t="s">
        <v>667</v>
      </c>
      <c r="U398" t="s">
        <v>653</v>
      </c>
      <c r="V398" t="s">
        <v>654</v>
      </c>
      <c r="W398" s="2">
        <v>1</v>
      </c>
      <c r="X398" s="33">
        <v>332200</v>
      </c>
      <c r="Y398" t="s">
        <v>34</v>
      </c>
      <c r="Z398" t="s">
        <v>256</v>
      </c>
      <c r="AA398" t="s">
        <v>36</v>
      </c>
      <c r="AB398" t="s">
        <v>37</v>
      </c>
      <c r="AC398" s="2">
        <v>29</v>
      </c>
    </row>
    <row r="399" spans="1:29" customFormat="1" hidden="1" x14ac:dyDescent="0.25">
      <c r="A399" s="11">
        <v>399</v>
      </c>
      <c r="B399" s="20" t="s">
        <v>1230</v>
      </c>
      <c r="C399" s="3">
        <v>2.2916000757150001E+18</v>
      </c>
      <c r="D399" s="1">
        <v>42366</v>
      </c>
      <c r="E399" t="s">
        <v>945</v>
      </c>
      <c r="F399" s="8">
        <f>IF(OR(ISNUMBER(SEARCH("террит",Q399)), ISNUMBER(SEARCH("ФОМС",E399)), ISNUMBER(SEARCH("ФОМС",Q399)), (ISNUMBER(SEARCH("страх",E399)))),1,0)</f>
        <v>1</v>
      </c>
      <c r="G399" s="8">
        <f>IF(OR(ISNUMBER(SEARCH("проектиро",E399)), ISNUMBER(SEARCH("разработка",E399)),  ISNUMBER(SEARCH("приобрет",E399)),  ISNUMBER(SEARCH("установк",E399)), ISNUMBER(SEARCH("постав",E399)),  (ISNUMBER(SEARCH("создани",E399)))),1,0)</f>
        <v>0</v>
      </c>
      <c r="H399" s="8">
        <f>IF(OR(ISNUMBER(SEARCH("развит",E399)), ISNUMBER(SEARCH("модифика",E399)), ISNUMBER(SEARCH("интегра",E399)),  ISNUMBER(SEARCH("внедрен",E399)), ISNUMBER(SEARCH("расшир",E399)), ISNUMBER(SEARCH("адаптац",E399)),ISNUMBER(SEARCH("настрой",E399)), ISNUMBER(SEARCH("подключ",E399)),   (ISNUMBER(SEARCH("модерниз",E399)))),1,0)</f>
        <v>0</v>
      </c>
      <c r="I399" s="8">
        <f>IF(OR(ISNUMBER(SEARCH("сопрово",E399)), ISNUMBER(SEARCH("поддержк",E399)), ISNUMBER(SEARCH("эксплуат",E399)), ISNUMBER(SEARCH("обслужи",E399)), ISNUMBER(SEARCH("подготов",E399)), (ISNUMBER(SEARCH("обуче",E399)))),1,0)</f>
        <v>1</v>
      </c>
      <c r="J399" s="9">
        <f>SUM(G399:I399)</f>
        <v>1</v>
      </c>
      <c r="K399" t="s">
        <v>456</v>
      </c>
      <c r="L399" t="s">
        <v>457</v>
      </c>
      <c r="M399" s="30">
        <v>36620</v>
      </c>
      <c r="N399" s="28" t="s">
        <v>264</v>
      </c>
      <c r="O399">
        <v>439440</v>
      </c>
      <c r="P399" s="28" t="s">
        <v>258</v>
      </c>
      <c r="Q399" s="4" t="s">
        <v>944</v>
      </c>
      <c r="R399" t="s">
        <v>692</v>
      </c>
      <c r="S399" t="s">
        <v>693</v>
      </c>
      <c r="T399" t="s">
        <v>652</v>
      </c>
      <c r="U399" t="s">
        <v>653</v>
      </c>
      <c r="V399" t="s">
        <v>755</v>
      </c>
      <c r="W399" s="2">
        <v>1</v>
      </c>
      <c r="X399" s="33">
        <v>439440</v>
      </c>
      <c r="Y399" t="s">
        <v>34</v>
      </c>
      <c r="Z399" t="s">
        <v>256</v>
      </c>
      <c r="AA399" t="s">
        <v>36</v>
      </c>
      <c r="AB399" t="s">
        <v>37</v>
      </c>
      <c r="AC399" s="2">
        <v>29</v>
      </c>
    </row>
    <row r="400" spans="1:29" customFormat="1" hidden="1" x14ac:dyDescent="0.25">
      <c r="A400" s="11">
        <v>400</v>
      </c>
      <c r="B400" s="20" t="s">
        <v>1230</v>
      </c>
      <c r="C400" s="3">
        <v>2.2916000757169999E+18</v>
      </c>
      <c r="D400" s="1">
        <v>42843</v>
      </c>
      <c r="E400" t="s">
        <v>946</v>
      </c>
      <c r="F400" s="8">
        <f>IF(OR(ISNUMBER(SEARCH("террит",Q400)), ISNUMBER(SEARCH("ФОМС",E400)), ISNUMBER(SEARCH("ФОМС",Q400)), (ISNUMBER(SEARCH("страх",E400)))),1,0)</f>
        <v>0</v>
      </c>
      <c r="G400" s="8">
        <f>IF(OR(ISNUMBER(SEARCH("проектиро",E400)), ISNUMBER(SEARCH("разработка",E400)),  ISNUMBER(SEARCH("приобрет",E400)),  ISNUMBER(SEARCH("установк",E400)), ISNUMBER(SEARCH("постав",E400)),  (ISNUMBER(SEARCH("создани",E400)))),1,0)</f>
        <v>0</v>
      </c>
      <c r="H400" s="8">
        <f>IF(OR(ISNUMBER(SEARCH("развит",E400)), ISNUMBER(SEARCH("модифика",E400)), ISNUMBER(SEARCH("интегра",E400)),  ISNUMBER(SEARCH("внедрен",E400)), ISNUMBER(SEARCH("расшир",E400)), ISNUMBER(SEARCH("адаптац",E400)),ISNUMBER(SEARCH("настрой",E400)), ISNUMBER(SEARCH("подключ",E400)),   (ISNUMBER(SEARCH("модерниз",E400)))),1,0)</f>
        <v>0</v>
      </c>
      <c r="I400" s="8">
        <f>IF(OR(ISNUMBER(SEARCH("сопрово",E400)), ISNUMBER(SEARCH("поддержк",E400)), ISNUMBER(SEARCH("эксплуат",E400)), ISNUMBER(SEARCH("обслужи",E400)), ISNUMBER(SEARCH("подготов",E400)), (ISNUMBER(SEARCH("обуче",E400)))),1,0)</f>
        <v>1</v>
      </c>
      <c r="J400" s="9">
        <f>SUM(G400:I400)</f>
        <v>1</v>
      </c>
      <c r="K400" t="s">
        <v>142</v>
      </c>
      <c r="L400" t="s">
        <v>143</v>
      </c>
      <c r="M400" s="30">
        <v>38000</v>
      </c>
      <c r="N400" s="28" t="s">
        <v>266</v>
      </c>
      <c r="O400">
        <v>342000</v>
      </c>
      <c r="P400" s="28" t="s">
        <v>335</v>
      </c>
      <c r="Q400" s="4" t="s">
        <v>947</v>
      </c>
      <c r="R400" t="s">
        <v>692</v>
      </c>
      <c r="S400" t="s">
        <v>693</v>
      </c>
      <c r="T400" t="s">
        <v>652</v>
      </c>
      <c r="U400" t="s">
        <v>653</v>
      </c>
      <c r="V400" t="s">
        <v>755</v>
      </c>
      <c r="W400" s="2">
        <v>1</v>
      </c>
      <c r="X400" s="33">
        <v>342000</v>
      </c>
      <c r="Y400" t="s">
        <v>34</v>
      </c>
      <c r="Z400" t="s">
        <v>256</v>
      </c>
      <c r="AA400" t="s">
        <v>36</v>
      </c>
      <c r="AB400" t="s">
        <v>37</v>
      </c>
      <c r="AC400" s="2">
        <v>29</v>
      </c>
    </row>
    <row r="401" spans="1:29" customFormat="1" hidden="1" x14ac:dyDescent="0.25">
      <c r="A401" s="11">
        <v>401</v>
      </c>
      <c r="B401" s="20" t="s">
        <v>1230</v>
      </c>
      <c r="C401" s="3">
        <v>2.2916000757180001E+18</v>
      </c>
      <c r="D401" s="1">
        <v>43328</v>
      </c>
      <c r="E401" t="s">
        <v>844</v>
      </c>
      <c r="F401" s="8">
        <f>IF(OR(ISNUMBER(SEARCH("террит",Q401)), ISNUMBER(SEARCH("ФОМС",E401)), ISNUMBER(SEARCH("ФОМС",Q401)), (ISNUMBER(SEARCH("страх",E401)))),1,0)</f>
        <v>1</v>
      </c>
      <c r="G401" s="8">
        <f>IF(OR(ISNUMBER(SEARCH("проектиро",E401)), ISNUMBER(SEARCH("разработка",E401)),  ISNUMBER(SEARCH("приобрет",E401)),  ISNUMBER(SEARCH("установк",E401)), ISNUMBER(SEARCH("постав",E401)),  (ISNUMBER(SEARCH("создани",E401)))),1,0)</f>
        <v>0</v>
      </c>
      <c r="H401" s="8">
        <f>IF(OR(ISNUMBER(SEARCH("развит",E401)), ISNUMBER(SEARCH("модифика",E401)), ISNUMBER(SEARCH("интегра",E401)),  ISNUMBER(SEARCH("внедрен",E401)), ISNUMBER(SEARCH("расшир",E401)), ISNUMBER(SEARCH("адаптац",E401)),ISNUMBER(SEARCH("настрой",E401)), ISNUMBER(SEARCH("подключ",E401)),   (ISNUMBER(SEARCH("модерниз",E401)))),1,0)</f>
        <v>1</v>
      </c>
      <c r="I401" s="8">
        <f>IF(OR(ISNUMBER(SEARCH("сопрово",E401)), ISNUMBER(SEARCH("поддержк",E401)), ISNUMBER(SEARCH("эксплуат",E401)), ISNUMBER(SEARCH("обслужи",E401)), ISNUMBER(SEARCH("подготов",E401)), (ISNUMBER(SEARCH("обуче",E401)))),1,0)</f>
        <v>1</v>
      </c>
      <c r="J401" s="9">
        <f>SUM(G401:I401)</f>
        <v>2</v>
      </c>
      <c r="K401" t="s">
        <v>45</v>
      </c>
      <c r="L401" t="s">
        <v>46</v>
      </c>
      <c r="M401" s="30">
        <v>320500</v>
      </c>
      <c r="N401" s="28" t="s">
        <v>845</v>
      </c>
      <c r="O401">
        <v>320500</v>
      </c>
      <c r="P401" s="28" t="s">
        <v>184</v>
      </c>
      <c r="Q401" s="4" t="s">
        <v>947</v>
      </c>
      <c r="R401" t="s">
        <v>692</v>
      </c>
      <c r="S401" t="s">
        <v>693</v>
      </c>
      <c r="T401" t="s">
        <v>761</v>
      </c>
      <c r="U401" t="s">
        <v>653</v>
      </c>
      <c r="V401" t="s">
        <v>755</v>
      </c>
      <c r="W401" s="2">
        <v>1</v>
      </c>
      <c r="X401" s="33">
        <v>320500</v>
      </c>
      <c r="Y401" t="s">
        <v>34</v>
      </c>
      <c r="Z401" t="s">
        <v>256</v>
      </c>
      <c r="AA401" t="s">
        <v>36</v>
      </c>
      <c r="AB401" t="s">
        <v>37</v>
      </c>
      <c r="AC401" s="2">
        <v>29</v>
      </c>
    </row>
    <row r="402" spans="1:29" customFormat="1" hidden="1" x14ac:dyDescent="0.25">
      <c r="A402" s="11">
        <v>402</v>
      </c>
      <c r="B402" s="20" t="s">
        <v>1230</v>
      </c>
      <c r="C402" s="3">
        <v>2.2916000757180001E+18</v>
      </c>
      <c r="D402" s="1">
        <v>43388</v>
      </c>
      <c r="E402" t="s">
        <v>948</v>
      </c>
      <c r="F402" s="8">
        <f>IF(OR(ISNUMBER(SEARCH("террит",Q402)), ISNUMBER(SEARCH("ФОМС",E402)), ISNUMBER(SEARCH("ФОМС",Q402)), (ISNUMBER(SEARCH("страх",E402)))),1,0)</f>
        <v>1</v>
      </c>
      <c r="G402" s="8">
        <f>IF(OR(ISNUMBER(SEARCH("проектиро",E402)), ISNUMBER(SEARCH("разработка",E402)),  ISNUMBER(SEARCH("приобрет",E402)),  ISNUMBER(SEARCH("установк",E402)), ISNUMBER(SEARCH("постав",E402)),  (ISNUMBER(SEARCH("создани",E402)))),1,0)</f>
        <v>0</v>
      </c>
      <c r="H402" s="8">
        <f>IF(OR(ISNUMBER(SEARCH("развит",E402)), ISNUMBER(SEARCH("модифика",E402)), ISNUMBER(SEARCH("интегра",E402)),  ISNUMBER(SEARCH("внедрен",E402)), ISNUMBER(SEARCH("расшир",E402)), ISNUMBER(SEARCH("адаптац",E402)),ISNUMBER(SEARCH("настрой",E402)), ISNUMBER(SEARCH("подключ",E402)),   (ISNUMBER(SEARCH("модерниз",E402)))),1,0)</f>
        <v>1</v>
      </c>
      <c r="I402" s="8">
        <f>IF(OR(ISNUMBER(SEARCH("сопрово",E402)), ISNUMBER(SEARCH("поддержк",E402)), ISNUMBER(SEARCH("эксплуат",E402)), ISNUMBER(SEARCH("обслужи",E402)), ISNUMBER(SEARCH("подготов",E402)), (ISNUMBER(SEARCH("обуче",E402)))),1,0)</f>
        <v>1</v>
      </c>
      <c r="J402" s="9">
        <f>SUM(G402:I402)</f>
        <v>2</v>
      </c>
      <c r="K402" t="s">
        <v>45</v>
      </c>
      <c r="L402" t="s">
        <v>46</v>
      </c>
      <c r="M402" s="30">
        <v>134500</v>
      </c>
      <c r="N402" s="28" t="s">
        <v>26</v>
      </c>
      <c r="O402">
        <v>134500</v>
      </c>
      <c r="P402" s="28" t="s">
        <v>27</v>
      </c>
      <c r="Q402" s="4" t="s">
        <v>947</v>
      </c>
      <c r="R402" t="s">
        <v>692</v>
      </c>
      <c r="S402" t="s">
        <v>693</v>
      </c>
      <c r="T402" t="s">
        <v>652</v>
      </c>
      <c r="U402" t="s">
        <v>653</v>
      </c>
      <c r="V402" t="s">
        <v>755</v>
      </c>
      <c r="W402" s="2">
        <v>1</v>
      </c>
      <c r="X402" s="33">
        <v>134500</v>
      </c>
      <c r="Y402" t="s">
        <v>34</v>
      </c>
      <c r="Z402" t="s">
        <v>256</v>
      </c>
      <c r="AA402" t="s">
        <v>36</v>
      </c>
      <c r="AB402" t="s">
        <v>37</v>
      </c>
      <c r="AC402" s="2">
        <v>29</v>
      </c>
    </row>
    <row r="403" spans="1:29" customFormat="1" hidden="1" x14ac:dyDescent="0.25">
      <c r="A403" s="11">
        <v>403</v>
      </c>
      <c r="B403" s="20" t="s">
        <v>1230</v>
      </c>
      <c r="C403" s="3">
        <v>2.2916000757190001E+18</v>
      </c>
      <c r="D403" s="1">
        <v>43627</v>
      </c>
      <c r="E403" t="s">
        <v>949</v>
      </c>
      <c r="F403" s="8">
        <f>IF(OR(ISNUMBER(SEARCH("террит",Q403)), ISNUMBER(SEARCH("ФОМС",E403)), ISNUMBER(SEARCH("ФОМС",Q403)), (ISNUMBER(SEARCH("страх",E403)))),1,0)</f>
        <v>1</v>
      </c>
      <c r="G403" s="8">
        <f>IF(OR(ISNUMBER(SEARCH("проектиро",E403)), ISNUMBER(SEARCH("разработка",E403)),  ISNUMBER(SEARCH("приобрет",E403)),  ISNUMBER(SEARCH("установк",E403)), ISNUMBER(SEARCH("постав",E403)),  (ISNUMBER(SEARCH("создани",E403)))),1,0)</f>
        <v>0</v>
      </c>
      <c r="H403" s="8">
        <f>IF(OR(ISNUMBER(SEARCH("развит",E403)), ISNUMBER(SEARCH("модифика",E403)), ISNUMBER(SEARCH("интегра",E403)),  ISNUMBER(SEARCH("внедрен",E403)), ISNUMBER(SEARCH("расшир",E403)), ISNUMBER(SEARCH("адаптац",E403)),ISNUMBER(SEARCH("настрой",E403)), ISNUMBER(SEARCH("подключ",E403)),   (ISNUMBER(SEARCH("модерниз",E403)))),1,0)</f>
        <v>1</v>
      </c>
      <c r="I403" s="8">
        <f>IF(OR(ISNUMBER(SEARCH("сопрово",E403)), ISNUMBER(SEARCH("поддержк",E403)), ISNUMBER(SEARCH("эксплуат",E403)), ISNUMBER(SEARCH("обслужи",E403)), ISNUMBER(SEARCH("подготов",E403)), (ISNUMBER(SEARCH("обуче",E403)))),1,0)</f>
        <v>1</v>
      </c>
      <c r="J403" s="9">
        <f>SUM(G403:I403)</f>
        <v>2</v>
      </c>
      <c r="K403" t="s">
        <v>82</v>
      </c>
      <c r="L403" t="s">
        <v>76</v>
      </c>
      <c r="M403" s="30">
        <v>46600</v>
      </c>
      <c r="N403" s="28" t="s">
        <v>26</v>
      </c>
      <c r="O403">
        <v>46600</v>
      </c>
      <c r="P403" s="28" t="s">
        <v>27</v>
      </c>
      <c r="Q403" s="4" t="s">
        <v>947</v>
      </c>
      <c r="R403" t="s">
        <v>692</v>
      </c>
      <c r="S403" t="s">
        <v>693</v>
      </c>
      <c r="T403" t="s">
        <v>761</v>
      </c>
      <c r="U403" t="s">
        <v>653</v>
      </c>
      <c r="V403" t="s">
        <v>755</v>
      </c>
      <c r="W403" s="2">
        <v>1</v>
      </c>
      <c r="X403" s="33">
        <v>46600</v>
      </c>
      <c r="Y403" t="s">
        <v>34</v>
      </c>
      <c r="Z403" t="s">
        <v>256</v>
      </c>
      <c r="AA403" t="s">
        <v>36</v>
      </c>
      <c r="AB403" t="s">
        <v>37</v>
      </c>
      <c r="AC403" s="2">
        <v>29</v>
      </c>
    </row>
    <row r="404" spans="1:29" customFormat="1" hidden="1" x14ac:dyDescent="0.25">
      <c r="A404" s="11">
        <v>404</v>
      </c>
      <c r="B404" s="20" t="s">
        <v>1230</v>
      </c>
      <c r="C404" s="3">
        <v>2.2917000929150001E+18</v>
      </c>
      <c r="D404" s="1">
        <v>42321</v>
      </c>
      <c r="E404" t="s">
        <v>950</v>
      </c>
      <c r="F404" s="8">
        <f>IF(OR(ISNUMBER(SEARCH("террит",Q404)), ISNUMBER(SEARCH("ФОМС",E404)), ISNUMBER(SEARCH("ФОМС",Q404)), (ISNUMBER(SEARCH("страх",E404)))),1,0)</f>
        <v>0</v>
      </c>
      <c r="G404" s="8">
        <f>IF(OR(ISNUMBER(SEARCH("проектиро",E404)), ISNUMBER(SEARCH("разработка",E404)),  ISNUMBER(SEARCH("приобрет",E404)),  ISNUMBER(SEARCH("установк",E404)), ISNUMBER(SEARCH("постав",E404)),  (ISNUMBER(SEARCH("создани",E404)))),1,0)</f>
        <v>0</v>
      </c>
      <c r="H404" s="8">
        <f>IF(OR(ISNUMBER(SEARCH("развит",E404)), ISNUMBER(SEARCH("модифика",E404)), ISNUMBER(SEARCH("интегра",E404)),  ISNUMBER(SEARCH("внедрен",E404)), ISNUMBER(SEARCH("расшир",E404)), ISNUMBER(SEARCH("адаптац",E404)),ISNUMBER(SEARCH("настрой",E404)), ISNUMBER(SEARCH("подключ",E404)),   (ISNUMBER(SEARCH("модерниз",E404)))),1,0)</f>
        <v>0</v>
      </c>
      <c r="I404" s="8">
        <f>IF(OR(ISNUMBER(SEARCH("сопрово",E404)), ISNUMBER(SEARCH("поддержк",E404)), ISNUMBER(SEARCH("эксплуат",E404)), ISNUMBER(SEARCH("обслужи",E404)), ISNUMBER(SEARCH("подготов",E404)), (ISNUMBER(SEARCH("обуче",E404)))),1,0)</f>
        <v>1</v>
      </c>
      <c r="J404" s="9">
        <f>SUM(G404:I404)</f>
        <v>1</v>
      </c>
      <c r="K404" t="s">
        <v>456</v>
      </c>
      <c r="L404" t="s">
        <v>457</v>
      </c>
      <c r="M404" s="30">
        <v>439440</v>
      </c>
      <c r="N404" s="28" t="s">
        <v>264</v>
      </c>
      <c r="O404">
        <v>439440</v>
      </c>
      <c r="P404" s="28" t="s">
        <v>184</v>
      </c>
      <c r="Q404" s="4" t="s">
        <v>951</v>
      </c>
      <c r="R404" t="s">
        <v>696</v>
      </c>
      <c r="S404" t="s">
        <v>697</v>
      </c>
      <c r="T404" t="s">
        <v>761</v>
      </c>
      <c r="U404" t="s">
        <v>653</v>
      </c>
      <c r="V404" t="s">
        <v>755</v>
      </c>
      <c r="W404" s="2">
        <v>1</v>
      </c>
      <c r="X404" s="33">
        <v>439440</v>
      </c>
      <c r="Y404" t="s">
        <v>34</v>
      </c>
      <c r="Z404" t="s">
        <v>256</v>
      </c>
      <c r="AA404" t="s">
        <v>36</v>
      </c>
      <c r="AB404" t="s">
        <v>37</v>
      </c>
      <c r="AC404" s="2">
        <v>29</v>
      </c>
    </row>
    <row r="405" spans="1:29" customFormat="1" hidden="1" x14ac:dyDescent="0.25">
      <c r="A405" s="11">
        <v>405</v>
      </c>
      <c r="B405" s="20" t="s">
        <v>1230</v>
      </c>
      <c r="C405" s="3">
        <v>2.2917000929150001E+18</v>
      </c>
      <c r="D405" s="1">
        <v>42002</v>
      </c>
      <c r="E405" t="s">
        <v>457</v>
      </c>
      <c r="F405" s="8">
        <f>IF(OR(ISNUMBER(SEARCH("террит",Q405)), ISNUMBER(SEARCH("ФОМС",E405)), ISNUMBER(SEARCH("ФОМС",Q405)), (ISNUMBER(SEARCH("страх",E405)))),1,0)</f>
        <v>0</v>
      </c>
      <c r="G405" s="8">
        <f>IF(OR(ISNUMBER(SEARCH("проектиро",E405)), ISNUMBER(SEARCH("разработка",E405)),  ISNUMBER(SEARCH("приобрет",E405)),  ISNUMBER(SEARCH("установк",E405)), ISNUMBER(SEARCH("постав",E405)),  (ISNUMBER(SEARCH("создани",E405)))),1,0)</f>
        <v>0</v>
      </c>
      <c r="H405" s="8">
        <f>IF(OR(ISNUMBER(SEARCH("развит",E405)), ISNUMBER(SEARCH("модифика",E405)), ISNUMBER(SEARCH("интегра",E405)),  ISNUMBER(SEARCH("внедрен",E405)), ISNUMBER(SEARCH("расшир",E405)), ISNUMBER(SEARCH("адаптац",E405)),ISNUMBER(SEARCH("настрой",E405)), ISNUMBER(SEARCH("подключ",E405)),   (ISNUMBER(SEARCH("модерниз",E405)))),1,0)</f>
        <v>0</v>
      </c>
      <c r="I405" s="8">
        <f>IF(OR(ISNUMBER(SEARCH("сопрово",E405)), ISNUMBER(SEARCH("поддержк",E405)), ISNUMBER(SEARCH("эксплуат",E405)), ISNUMBER(SEARCH("обслужи",E405)), ISNUMBER(SEARCH("подготов",E405)), (ISNUMBER(SEARCH("обуче",E405)))),1,0)</f>
        <v>1</v>
      </c>
      <c r="J405" s="9">
        <f>SUM(G405:I405)</f>
        <v>1</v>
      </c>
      <c r="K405" t="s">
        <v>456</v>
      </c>
      <c r="L405" t="s">
        <v>457</v>
      </c>
      <c r="M405" s="30">
        <v>374576.4</v>
      </c>
      <c r="N405" s="28" t="s">
        <v>264</v>
      </c>
      <c r="O405">
        <v>374576.4</v>
      </c>
      <c r="P405" s="28" t="s">
        <v>184</v>
      </c>
      <c r="Q405" s="4" t="s">
        <v>951</v>
      </c>
      <c r="R405" t="s">
        <v>696</v>
      </c>
      <c r="S405" t="s">
        <v>697</v>
      </c>
      <c r="T405" t="s">
        <v>667</v>
      </c>
      <c r="U405" t="s">
        <v>653</v>
      </c>
      <c r="V405" t="s">
        <v>654</v>
      </c>
      <c r="W405" s="2">
        <v>1</v>
      </c>
      <c r="X405" s="33">
        <v>374576.4</v>
      </c>
      <c r="Y405" t="s">
        <v>34</v>
      </c>
      <c r="Z405" t="s">
        <v>256</v>
      </c>
      <c r="AA405" t="s">
        <v>36</v>
      </c>
      <c r="AB405" t="s">
        <v>37</v>
      </c>
      <c r="AC405" s="2">
        <v>29</v>
      </c>
    </row>
    <row r="406" spans="1:29" customFormat="1" hidden="1" x14ac:dyDescent="0.25">
      <c r="A406" s="11">
        <v>406</v>
      </c>
      <c r="B406" s="20" t="s">
        <v>1230</v>
      </c>
      <c r="C406" s="3">
        <v>2.291700092916E+18</v>
      </c>
      <c r="D406" s="1">
        <v>42702</v>
      </c>
      <c r="E406" t="s">
        <v>952</v>
      </c>
      <c r="F406" s="8">
        <f>IF(OR(ISNUMBER(SEARCH("террит",Q406)), ISNUMBER(SEARCH("ФОМС",E406)), ISNUMBER(SEARCH("ФОМС",Q406)), (ISNUMBER(SEARCH("страх",E406)))),1,0)</f>
        <v>0</v>
      </c>
      <c r="G406" s="8">
        <f>IF(OR(ISNUMBER(SEARCH("проектиро",E406)), ISNUMBER(SEARCH("разработка",E406)),  ISNUMBER(SEARCH("приобрет",E406)),  ISNUMBER(SEARCH("установк",E406)), ISNUMBER(SEARCH("постав",E406)),  (ISNUMBER(SEARCH("создани",E406)))),1,0)</f>
        <v>0</v>
      </c>
      <c r="H406" s="8">
        <f>IF(OR(ISNUMBER(SEARCH("развит",E406)), ISNUMBER(SEARCH("модифика",E406)), ISNUMBER(SEARCH("интегра",E406)),  ISNUMBER(SEARCH("внедрен",E406)), ISNUMBER(SEARCH("расшир",E406)), ISNUMBER(SEARCH("адаптац",E406)),ISNUMBER(SEARCH("настрой",E406)), ISNUMBER(SEARCH("подключ",E406)),   (ISNUMBER(SEARCH("модерниз",E406)))),1,0)</f>
        <v>0</v>
      </c>
      <c r="I406" s="8">
        <f>IF(OR(ISNUMBER(SEARCH("сопрово",E406)), ISNUMBER(SEARCH("поддержк",E406)), ISNUMBER(SEARCH("эксплуат",E406)), ISNUMBER(SEARCH("обслужи",E406)), ISNUMBER(SEARCH("подготов",E406)), (ISNUMBER(SEARCH("обуче",E406)))),1,0)</f>
        <v>1</v>
      </c>
      <c r="J406" s="9">
        <f>SUM(G406:I406)</f>
        <v>1</v>
      </c>
      <c r="K406" t="s">
        <v>82</v>
      </c>
      <c r="L406" t="s">
        <v>76</v>
      </c>
      <c r="M406" s="30">
        <v>468000</v>
      </c>
      <c r="N406" s="28" t="s">
        <v>264</v>
      </c>
      <c r="O406">
        <v>468000</v>
      </c>
      <c r="P406" s="28" t="s">
        <v>184</v>
      </c>
      <c r="Q406" s="4" t="s">
        <v>951</v>
      </c>
      <c r="R406" t="s">
        <v>696</v>
      </c>
      <c r="S406" t="s">
        <v>697</v>
      </c>
      <c r="T406" t="s">
        <v>761</v>
      </c>
      <c r="U406" t="s">
        <v>653</v>
      </c>
      <c r="V406" t="s">
        <v>755</v>
      </c>
      <c r="W406" s="2">
        <v>1</v>
      </c>
      <c r="X406" s="33">
        <v>468000</v>
      </c>
      <c r="Y406" t="s">
        <v>34</v>
      </c>
      <c r="Z406" t="s">
        <v>256</v>
      </c>
      <c r="AA406" t="s">
        <v>36</v>
      </c>
      <c r="AB406" t="s">
        <v>37</v>
      </c>
      <c r="AC406" s="2">
        <v>29</v>
      </c>
    </row>
    <row r="407" spans="1:29" customFormat="1" hidden="1" x14ac:dyDescent="0.25">
      <c r="A407" s="11">
        <v>407</v>
      </c>
      <c r="B407" s="20" t="s">
        <v>1230</v>
      </c>
      <c r="C407" s="3">
        <v>2.2917000929169999E+18</v>
      </c>
      <c r="D407" s="1">
        <v>43080</v>
      </c>
      <c r="E407" t="s">
        <v>806</v>
      </c>
      <c r="F407" s="8">
        <f>IF(OR(ISNUMBER(SEARCH("террит",Q407)), ISNUMBER(SEARCH("ФОМС",E407)), ISNUMBER(SEARCH("ФОМС",Q407)), (ISNUMBER(SEARCH("страх",E407)))),1,0)</f>
        <v>1</v>
      </c>
      <c r="G407" s="8">
        <f>IF(OR(ISNUMBER(SEARCH("проектиро",E407)), ISNUMBER(SEARCH("разработка",E407)),  ISNUMBER(SEARCH("приобрет",E407)),  ISNUMBER(SEARCH("установк",E407)), ISNUMBER(SEARCH("постав",E407)),  (ISNUMBER(SEARCH("создани",E407)))),1,0)</f>
        <v>0</v>
      </c>
      <c r="H407" s="8">
        <f>IF(OR(ISNUMBER(SEARCH("развит",E407)), ISNUMBER(SEARCH("модифика",E407)), ISNUMBER(SEARCH("интегра",E407)),  ISNUMBER(SEARCH("внедрен",E407)), ISNUMBER(SEARCH("расшир",E407)), ISNUMBER(SEARCH("адаптац",E407)),ISNUMBER(SEARCH("настрой",E407)), ISNUMBER(SEARCH("подключ",E407)),   (ISNUMBER(SEARCH("модерниз",E407)))),1,0)</f>
        <v>0</v>
      </c>
      <c r="I407" s="8">
        <f>IF(OR(ISNUMBER(SEARCH("сопрово",E407)), ISNUMBER(SEARCH("поддержк",E407)), ISNUMBER(SEARCH("эксплуат",E407)), ISNUMBER(SEARCH("обслужи",E407)), ISNUMBER(SEARCH("подготов",E407)), (ISNUMBER(SEARCH("обуче",E407)))),1,0)</f>
        <v>1</v>
      </c>
      <c r="J407" s="9">
        <f>SUM(G407:I407)</f>
        <v>1</v>
      </c>
      <c r="K407" t="s">
        <v>82</v>
      </c>
      <c r="L407" t="s">
        <v>76</v>
      </c>
      <c r="M407" s="30">
        <v>450000</v>
      </c>
      <c r="N407" s="28" t="s">
        <v>26</v>
      </c>
      <c r="O407">
        <v>450000</v>
      </c>
      <c r="P407" s="28" t="s">
        <v>184</v>
      </c>
      <c r="Q407" s="4" t="s">
        <v>951</v>
      </c>
      <c r="R407" t="s">
        <v>696</v>
      </c>
      <c r="S407" t="s">
        <v>697</v>
      </c>
      <c r="T407" t="s">
        <v>652</v>
      </c>
      <c r="U407" t="s">
        <v>653</v>
      </c>
      <c r="V407" t="s">
        <v>755</v>
      </c>
      <c r="W407" s="2">
        <v>1</v>
      </c>
      <c r="X407" s="33">
        <v>450000</v>
      </c>
      <c r="Y407" t="s">
        <v>34</v>
      </c>
      <c r="Z407" t="s">
        <v>256</v>
      </c>
      <c r="AA407" t="s">
        <v>36</v>
      </c>
      <c r="AB407" t="s">
        <v>37</v>
      </c>
      <c r="AC407" s="2">
        <v>29</v>
      </c>
    </row>
    <row r="408" spans="1:29" customFormat="1" hidden="1" x14ac:dyDescent="0.25">
      <c r="A408" s="11">
        <v>408</v>
      </c>
      <c r="B408" s="20" t="s">
        <v>1230</v>
      </c>
      <c r="C408" s="3">
        <v>2.2917000929180001E+18</v>
      </c>
      <c r="D408" s="1">
        <v>43325</v>
      </c>
      <c r="E408" t="s">
        <v>844</v>
      </c>
      <c r="F408" s="8">
        <f>IF(OR(ISNUMBER(SEARCH("террит",Q408)), ISNUMBER(SEARCH("ФОМС",E408)), ISNUMBER(SEARCH("ФОМС",Q408)), (ISNUMBER(SEARCH("страх",E408)))),1,0)</f>
        <v>1</v>
      </c>
      <c r="G408" s="8">
        <f>IF(OR(ISNUMBER(SEARCH("проектиро",E408)), ISNUMBER(SEARCH("разработка",E408)),  ISNUMBER(SEARCH("приобрет",E408)),  ISNUMBER(SEARCH("установк",E408)), ISNUMBER(SEARCH("постав",E408)),  (ISNUMBER(SEARCH("создани",E408)))),1,0)</f>
        <v>0</v>
      </c>
      <c r="H408" s="8">
        <f>IF(OR(ISNUMBER(SEARCH("развит",E408)), ISNUMBER(SEARCH("модифика",E408)), ISNUMBER(SEARCH("интегра",E408)),  ISNUMBER(SEARCH("внедрен",E408)), ISNUMBER(SEARCH("расшир",E408)), ISNUMBER(SEARCH("адаптац",E408)),ISNUMBER(SEARCH("настрой",E408)), ISNUMBER(SEARCH("подключ",E408)),   (ISNUMBER(SEARCH("модерниз",E408)))),1,0)</f>
        <v>1</v>
      </c>
      <c r="I408" s="8">
        <f>IF(OR(ISNUMBER(SEARCH("сопрово",E408)), ISNUMBER(SEARCH("поддержк",E408)), ISNUMBER(SEARCH("эксплуат",E408)), ISNUMBER(SEARCH("обслужи",E408)), ISNUMBER(SEARCH("подготов",E408)), (ISNUMBER(SEARCH("обуче",E408)))),1,0)</f>
        <v>1</v>
      </c>
      <c r="J408" s="9">
        <f>SUM(G408:I408)</f>
        <v>2</v>
      </c>
      <c r="K408" t="s">
        <v>45</v>
      </c>
      <c r="L408" t="s">
        <v>46</v>
      </c>
      <c r="M408" s="30">
        <v>320500</v>
      </c>
      <c r="N408" s="28" t="s">
        <v>845</v>
      </c>
      <c r="O408">
        <v>320500</v>
      </c>
      <c r="P408" s="28" t="s">
        <v>184</v>
      </c>
      <c r="Q408" s="4" t="s">
        <v>951</v>
      </c>
      <c r="R408" t="s">
        <v>696</v>
      </c>
      <c r="S408" t="s">
        <v>697</v>
      </c>
      <c r="T408" t="s">
        <v>761</v>
      </c>
      <c r="U408" t="s">
        <v>653</v>
      </c>
      <c r="V408" t="s">
        <v>755</v>
      </c>
      <c r="W408" s="2">
        <v>1</v>
      </c>
      <c r="X408" s="33">
        <v>320500</v>
      </c>
      <c r="Y408" t="s">
        <v>34</v>
      </c>
      <c r="Z408" t="s">
        <v>256</v>
      </c>
      <c r="AA408" t="s">
        <v>36</v>
      </c>
      <c r="AB408" t="s">
        <v>37</v>
      </c>
      <c r="AC408" s="2">
        <v>29</v>
      </c>
    </row>
    <row r="409" spans="1:29" customFormat="1" hidden="1" x14ac:dyDescent="0.25">
      <c r="A409" s="11">
        <v>409</v>
      </c>
      <c r="B409" s="20" t="s">
        <v>1230</v>
      </c>
      <c r="C409" s="3">
        <v>2.2917000929180001E+18</v>
      </c>
      <c r="D409" s="1">
        <v>43430</v>
      </c>
      <c r="E409" t="s">
        <v>953</v>
      </c>
      <c r="F409" s="8">
        <f>IF(OR(ISNUMBER(SEARCH("террит",Q409)), ISNUMBER(SEARCH("ФОМС",E409)), ISNUMBER(SEARCH("ФОМС",Q409)), (ISNUMBER(SEARCH("страх",E409)))),1,0)</f>
        <v>1</v>
      </c>
      <c r="G409" s="8">
        <f>IF(OR(ISNUMBER(SEARCH("проектиро",E409)), ISNUMBER(SEARCH("разработка",E409)),  ISNUMBER(SEARCH("приобрет",E409)),  ISNUMBER(SEARCH("установк",E409)), ISNUMBER(SEARCH("постав",E409)),  (ISNUMBER(SEARCH("создани",E409)))),1,0)</f>
        <v>0</v>
      </c>
      <c r="H409" s="8">
        <f>IF(OR(ISNUMBER(SEARCH("развит",E409)), ISNUMBER(SEARCH("модифика",E409)), ISNUMBER(SEARCH("интегра",E409)),  ISNUMBER(SEARCH("внедрен",E409)), ISNUMBER(SEARCH("расшир",E409)), ISNUMBER(SEARCH("адаптац",E409)),ISNUMBER(SEARCH("настрой",E409)), ISNUMBER(SEARCH("подключ",E409)),   (ISNUMBER(SEARCH("модерниз",E409)))),1,0)</f>
        <v>1</v>
      </c>
      <c r="I409" s="8">
        <f>IF(OR(ISNUMBER(SEARCH("сопрово",E409)), ISNUMBER(SEARCH("поддержк",E409)), ISNUMBER(SEARCH("эксплуат",E409)), ISNUMBER(SEARCH("обслужи",E409)), ISNUMBER(SEARCH("подготов",E409)), (ISNUMBER(SEARCH("обуче",E409)))),1,0)</f>
        <v>1</v>
      </c>
      <c r="J409" s="9">
        <f>SUM(G409:I409)</f>
        <v>2</v>
      </c>
      <c r="K409" t="s">
        <v>45</v>
      </c>
      <c r="L409" t="s">
        <v>46</v>
      </c>
      <c r="M409" s="30">
        <v>73000</v>
      </c>
      <c r="N409" s="28" t="s">
        <v>26</v>
      </c>
      <c r="O409">
        <v>73000</v>
      </c>
      <c r="P409" s="28" t="s">
        <v>27</v>
      </c>
      <c r="Q409" s="4" t="s">
        <v>951</v>
      </c>
      <c r="R409" t="s">
        <v>696</v>
      </c>
      <c r="S409" t="s">
        <v>697</v>
      </c>
      <c r="T409" t="s">
        <v>761</v>
      </c>
      <c r="U409" t="s">
        <v>653</v>
      </c>
      <c r="V409" t="s">
        <v>755</v>
      </c>
      <c r="W409" s="2">
        <v>1</v>
      </c>
      <c r="X409" s="33">
        <v>73000</v>
      </c>
      <c r="Y409" t="s">
        <v>34</v>
      </c>
      <c r="Z409" t="s">
        <v>256</v>
      </c>
      <c r="AA409" t="s">
        <v>36</v>
      </c>
      <c r="AB409" t="s">
        <v>37</v>
      </c>
      <c r="AC409" s="2">
        <v>29</v>
      </c>
    </row>
    <row r="410" spans="1:29" customFormat="1" hidden="1" x14ac:dyDescent="0.25">
      <c r="A410" s="11">
        <v>410</v>
      </c>
      <c r="B410" s="20" t="s">
        <v>1230</v>
      </c>
      <c r="C410" s="3">
        <v>2.2917000929190001E+18</v>
      </c>
      <c r="D410" s="1">
        <v>43761</v>
      </c>
      <c r="E410" t="s">
        <v>954</v>
      </c>
      <c r="F410" s="8">
        <f>IF(OR(ISNUMBER(SEARCH("террит",Q410)), ISNUMBER(SEARCH("ФОМС",E410)), ISNUMBER(SEARCH("ФОМС",Q410)), (ISNUMBER(SEARCH("страх",E410)))),1,0)</f>
        <v>1</v>
      </c>
      <c r="G410" s="8">
        <f>IF(OR(ISNUMBER(SEARCH("проектиро",E410)), ISNUMBER(SEARCH("разработка",E410)),  ISNUMBER(SEARCH("приобрет",E410)),  ISNUMBER(SEARCH("установк",E410)), ISNUMBER(SEARCH("постав",E410)),  (ISNUMBER(SEARCH("создани",E410)))),1,0)</f>
        <v>0</v>
      </c>
      <c r="H410" s="8">
        <f>IF(OR(ISNUMBER(SEARCH("развит",E410)), ISNUMBER(SEARCH("модифика",E410)), ISNUMBER(SEARCH("интегра",E410)),  ISNUMBER(SEARCH("внедрен",E410)), ISNUMBER(SEARCH("расшир",E410)), ISNUMBER(SEARCH("адаптац",E410)),ISNUMBER(SEARCH("настрой",E410)), ISNUMBER(SEARCH("подключ",E410)),   (ISNUMBER(SEARCH("модерниз",E410)))),1,0)</f>
        <v>1</v>
      </c>
      <c r="I410" s="8">
        <f>IF(OR(ISNUMBER(SEARCH("сопрово",E410)), ISNUMBER(SEARCH("поддержк",E410)), ISNUMBER(SEARCH("эксплуат",E410)), ISNUMBER(SEARCH("обслужи",E410)), ISNUMBER(SEARCH("подготов",E410)), (ISNUMBER(SEARCH("обуче",E410)))),1,0)</f>
        <v>1</v>
      </c>
      <c r="J410" s="9">
        <f>SUM(G410:I410)</f>
        <v>2</v>
      </c>
      <c r="K410" t="s">
        <v>186</v>
      </c>
      <c r="L410" t="s">
        <v>187</v>
      </c>
      <c r="M410" s="30">
        <v>46600</v>
      </c>
      <c r="N410" s="28" t="s">
        <v>26</v>
      </c>
      <c r="O410">
        <v>46600</v>
      </c>
      <c r="P410" s="28" t="s">
        <v>27</v>
      </c>
      <c r="Q410" s="4" t="s">
        <v>951</v>
      </c>
      <c r="R410" t="s">
        <v>696</v>
      </c>
      <c r="S410" t="s">
        <v>697</v>
      </c>
      <c r="T410" t="s">
        <v>761</v>
      </c>
      <c r="U410" t="s">
        <v>653</v>
      </c>
      <c r="V410" t="s">
        <v>755</v>
      </c>
      <c r="W410" s="2">
        <v>1</v>
      </c>
      <c r="X410" s="33">
        <v>46600</v>
      </c>
      <c r="Y410" t="s">
        <v>34</v>
      </c>
      <c r="Z410" t="s">
        <v>256</v>
      </c>
      <c r="AA410" t="s">
        <v>36</v>
      </c>
      <c r="AB410" t="s">
        <v>37</v>
      </c>
      <c r="AC410" s="2">
        <v>29</v>
      </c>
    </row>
    <row r="411" spans="1:29" customFormat="1" hidden="1" x14ac:dyDescent="0.25">
      <c r="A411" s="11">
        <v>411</v>
      </c>
      <c r="B411" s="20" t="s">
        <v>1230</v>
      </c>
      <c r="C411" s="3">
        <v>2.2917000929190001E+18</v>
      </c>
      <c r="D411" s="1">
        <v>43761</v>
      </c>
      <c r="E411" t="s">
        <v>955</v>
      </c>
      <c r="F411" s="8">
        <f>IF(OR(ISNUMBER(SEARCH("террит",Q411)), ISNUMBER(SEARCH("ФОМС",E411)), ISNUMBER(SEARCH("ФОМС",Q411)), (ISNUMBER(SEARCH("страх",E411)))),1,0)</f>
        <v>1</v>
      </c>
      <c r="G411" s="8">
        <f>IF(OR(ISNUMBER(SEARCH("проектиро",E411)), ISNUMBER(SEARCH("разработка",E411)),  ISNUMBER(SEARCH("приобрет",E411)),  ISNUMBER(SEARCH("установк",E411)), ISNUMBER(SEARCH("постав",E411)),  (ISNUMBER(SEARCH("создани",E411)))),1,0)</f>
        <v>0</v>
      </c>
      <c r="H411" s="8">
        <f>IF(OR(ISNUMBER(SEARCH("развит",E411)), ISNUMBER(SEARCH("модифика",E411)), ISNUMBER(SEARCH("интегра",E411)),  ISNUMBER(SEARCH("внедрен",E411)), ISNUMBER(SEARCH("расшир",E411)), ISNUMBER(SEARCH("адаптац",E411)),ISNUMBER(SEARCH("настрой",E411)), ISNUMBER(SEARCH("подключ",E411)),   (ISNUMBER(SEARCH("модерниз",E411)))),1,0)</f>
        <v>1</v>
      </c>
      <c r="I411" s="8">
        <f>IF(OR(ISNUMBER(SEARCH("сопрово",E411)), ISNUMBER(SEARCH("поддержк",E411)), ISNUMBER(SEARCH("эксплуат",E411)), ISNUMBER(SEARCH("обслужи",E411)), ISNUMBER(SEARCH("подготов",E411)), (ISNUMBER(SEARCH("обуче",E411)))),1,0)</f>
        <v>1</v>
      </c>
      <c r="J411" s="9">
        <f>SUM(G411:I411)</f>
        <v>2</v>
      </c>
      <c r="K411" t="s">
        <v>186</v>
      </c>
      <c r="L411" t="s">
        <v>187</v>
      </c>
      <c r="M411" s="30">
        <v>10500</v>
      </c>
      <c r="N411" s="28" t="s">
        <v>26</v>
      </c>
      <c r="O411">
        <v>10500</v>
      </c>
      <c r="P411" s="28" t="s">
        <v>27</v>
      </c>
      <c r="Q411" s="4" t="s">
        <v>951</v>
      </c>
      <c r="R411" t="s">
        <v>696</v>
      </c>
      <c r="S411" t="s">
        <v>697</v>
      </c>
      <c r="T411" t="s">
        <v>761</v>
      </c>
      <c r="U411" t="s">
        <v>653</v>
      </c>
      <c r="V411" t="s">
        <v>755</v>
      </c>
      <c r="W411" s="2">
        <v>1</v>
      </c>
      <c r="X411" s="33">
        <v>10500</v>
      </c>
      <c r="Y411" t="s">
        <v>34</v>
      </c>
      <c r="Z411" t="s">
        <v>256</v>
      </c>
      <c r="AA411" t="s">
        <v>36</v>
      </c>
      <c r="AB411" t="s">
        <v>37</v>
      </c>
      <c r="AC411" s="2">
        <v>29</v>
      </c>
    </row>
    <row r="412" spans="1:29" customFormat="1" hidden="1" x14ac:dyDescent="0.25">
      <c r="A412" s="11">
        <v>412</v>
      </c>
      <c r="B412" s="20" t="s">
        <v>1230</v>
      </c>
      <c r="C412" s="3">
        <v>2.2918002647150001E+18</v>
      </c>
      <c r="D412" s="1">
        <v>42101</v>
      </c>
      <c r="E412" t="s">
        <v>956</v>
      </c>
      <c r="F412" s="8">
        <f>IF(OR(ISNUMBER(SEARCH("террит",Q412)), ISNUMBER(SEARCH("ФОМС",E412)), ISNUMBER(SEARCH("ФОМС",Q412)), (ISNUMBER(SEARCH("страх",E412)))),1,0)</f>
        <v>1</v>
      </c>
      <c r="G412" s="8">
        <f>IF(OR(ISNUMBER(SEARCH("проектиро",E412)), ISNUMBER(SEARCH("разработка",E412)),  ISNUMBER(SEARCH("приобрет",E412)),  ISNUMBER(SEARCH("установк",E412)), ISNUMBER(SEARCH("постав",E412)),  (ISNUMBER(SEARCH("создани",E412)))),1,0)</f>
        <v>0</v>
      </c>
      <c r="H412" s="8">
        <f>IF(OR(ISNUMBER(SEARCH("развит",E412)), ISNUMBER(SEARCH("модифика",E412)), ISNUMBER(SEARCH("интегра",E412)),  ISNUMBER(SEARCH("внедрен",E412)), ISNUMBER(SEARCH("расшир",E412)), ISNUMBER(SEARCH("адаптац",E412)),ISNUMBER(SEARCH("настрой",E412)), ISNUMBER(SEARCH("подключ",E412)),   (ISNUMBER(SEARCH("модерниз",E412)))),1,0)</f>
        <v>0</v>
      </c>
      <c r="I412" s="8">
        <f>IF(OR(ISNUMBER(SEARCH("сопрово",E412)), ISNUMBER(SEARCH("поддержк",E412)), ISNUMBER(SEARCH("эксплуат",E412)), ISNUMBER(SEARCH("обслужи",E412)), ISNUMBER(SEARCH("подготов",E412)), (ISNUMBER(SEARCH("обуче",E412)))),1,0)</f>
        <v>1</v>
      </c>
      <c r="J412" s="9">
        <f>SUM(G412:I412)</f>
        <v>1</v>
      </c>
      <c r="K412" s="20" t="s">
        <v>472</v>
      </c>
      <c r="L412" t="s">
        <v>473</v>
      </c>
      <c r="M412" s="30">
        <v>263200</v>
      </c>
      <c r="N412" s="28" t="s">
        <v>264</v>
      </c>
      <c r="O412">
        <v>263200</v>
      </c>
      <c r="P412" s="28" t="s">
        <v>184</v>
      </c>
      <c r="Q412" s="4" t="s">
        <v>957</v>
      </c>
      <c r="R412" t="s">
        <v>958</v>
      </c>
      <c r="S412" t="s">
        <v>959</v>
      </c>
      <c r="T412" t="s">
        <v>652</v>
      </c>
      <c r="U412" t="s">
        <v>653</v>
      </c>
      <c r="V412" t="s">
        <v>654</v>
      </c>
      <c r="W412" s="2">
        <v>1</v>
      </c>
      <c r="X412" s="33">
        <v>263200</v>
      </c>
      <c r="Y412" t="s">
        <v>34</v>
      </c>
      <c r="Z412" t="s">
        <v>256</v>
      </c>
      <c r="AA412" t="s">
        <v>36</v>
      </c>
      <c r="AB412" t="s">
        <v>37</v>
      </c>
      <c r="AC412" s="2">
        <v>29</v>
      </c>
    </row>
    <row r="413" spans="1:29" customFormat="1" hidden="1" x14ac:dyDescent="0.25">
      <c r="A413" s="11">
        <v>413</v>
      </c>
      <c r="B413" s="20" t="s">
        <v>1230</v>
      </c>
      <c r="C413" s="3">
        <v>2.2918002647150001E+18</v>
      </c>
      <c r="D413" s="1">
        <v>42283</v>
      </c>
      <c r="E413" t="s">
        <v>960</v>
      </c>
      <c r="F413" s="8">
        <f>IF(OR(ISNUMBER(SEARCH("террит",Q413)), ISNUMBER(SEARCH("ФОМС",E413)), ISNUMBER(SEARCH("ФОМС",Q413)), (ISNUMBER(SEARCH("страх",E413)))),1,0)</f>
        <v>1</v>
      </c>
      <c r="G413" s="8">
        <f>IF(OR(ISNUMBER(SEARCH("проектиро",E413)), ISNUMBER(SEARCH("разработка",E413)),  ISNUMBER(SEARCH("приобрет",E413)),  ISNUMBER(SEARCH("установк",E413)), ISNUMBER(SEARCH("постав",E413)),  (ISNUMBER(SEARCH("создани",E413)))),1,0)</f>
        <v>0</v>
      </c>
      <c r="H413" s="8">
        <f>IF(OR(ISNUMBER(SEARCH("развит",E413)), ISNUMBER(SEARCH("модифика",E413)), ISNUMBER(SEARCH("интегра",E413)),  ISNUMBER(SEARCH("внедрен",E413)), ISNUMBER(SEARCH("расшир",E413)), ISNUMBER(SEARCH("адаптац",E413)),ISNUMBER(SEARCH("настрой",E413)), ISNUMBER(SEARCH("подключ",E413)),   (ISNUMBER(SEARCH("модерниз",E413)))),1,0)</f>
        <v>0</v>
      </c>
      <c r="I413" s="8">
        <f>IF(OR(ISNUMBER(SEARCH("сопрово",E413)), ISNUMBER(SEARCH("поддержк",E413)), ISNUMBER(SEARCH("эксплуат",E413)), ISNUMBER(SEARCH("обслужи",E413)), ISNUMBER(SEARCH("подготов",E413)), (ISNUMBER(SEARCH("обуче",E413)))),1,0)</f>
        <v>1</v>
      </c>
      <c r="J413" s="9">
        <f>SUM(G413:I413)</f>
        <v>1</v>
      </c>
      <c r="K413" t="s">
        <v>472</v>
      </c>
      <c r="L413" t="s">
        <v>473</v>
      </c>
      <c r="M413" s="30">
        <v>439440</v>
      </c>
      <c r="N413" s="28" t="s">
        <v>264</v>
      </c>
      <c r="O413">
        <v>439440</v>
      </c>
      <c r="P413" s="28" t="s">
        <v>184</v>
      </c>
      <c r="Q413" s="4" t="s">
        <v>957</v>
      </c>
      <c r="R413" t="s">
        <v>958</v>
      </c>
      <c r="S413" t="s">
        <v>959</v>
      </c>
      <c r="T413" t="s">
        <v>652</v>
      </c>
      <c r="U413" t="s">
        <v>653</v>
      </c>
      <c r="V413" t="s">
        <v>755</v>
      </c>
      <c r="W413" s="2">
        <v>1</v>
      </c>
      <c r="X413" s="33">
        <v>439440</v>
      </c>
      <c r="Y413" t="s">
        <v>34</v>
      </c>
      <c r="Z413" t="s">
        <v>256</v>
      </c>
      <c r="AA413" t="s">
        <v>36</v>
      </c>
      <c r="AB413" t="s">
        <v>37</v>
      </c>
      <c r="AC413" s="2">
        <v>29</v>
      </c>
    </row>
    <row r="414" spans="1:29" customFormat="1" hidden="1" x14ac:dyDescent="0.25">
      <c r="A414" s="11">
        <v>414</v>
      </c>
      <c r="B414" s="20" t="s">
        <v>1230</v>
      </c>
      <c r="C414" s="3">
        <v>2.291800264716E+18</v>
      </c>
      <c r="D414" s="1">
        <v>42615</v>
      </c>
      <c r="E414" t="s">
        <v>961</v>
      </c>
      <c r="F414" s="8">
        <f>IF(OR(ISNUMBER(SEARCH("террит",Q414)), ISNUMBER(SEARCH("ФОМС",E414)), ISNUMBER(SEARCH("ФОМС",Q414)), (ISNUMBER(SEARCH("страх",E414)))),1,0)</f>
        <v>1</v>
      </c>
      <c r="G414" s="8">
        <f>IF(OR(ISNUMBER(SEARCH("проектиро",E414)), ISNUMBER(SEARCH("разработка",E414)),  ISNUMBER(SEARCH("приобрет",E414)),  ISNUMBER(SEARCH("установк",E414)), ISNUMBER(SEARCH("постав",E414)),  (ISNUMBER(SEARCH("создани",E414)))),1,0)</f>
        <v>0</v>
      </c>
      <c r="H414" s="8">
        <f>IF(OR(ISNUMBER(SEARCH("развит",E414)), ISNUMBER(SEARCH("модифика",E414)), ISNUMBER(SEARCH("интегра",E414)),  ISNUMBER(SEARCH("внедрен",E414)), ISNUMBER(SEARCH("расшир",E414)), ISNUMBER(SEARCH("адаптац",E414)),ISNUMBER(SEARCH("настрой",E414)), ISNUMBER(SEARCH("подключ",E414)),   (ISNUMBER(SEARCH("модерниз",E414)))),1,0)</f>
        <v>0</v>
      </c>
      <c r="I414" s="8">
        <f>IF(OR(ISNUMBER(SEARCH("сопрово",E414)), ISNUMBER(SEARCH("поддержк",E414)), ISNUMBER(SEARCH("эксплуат",E414)), ISNUMBER(SEARCH("обслужи",E414)), ISNUMBER(SEARCH("подготов",E414)), (ISNUMBER(SEARCH("обуче",E414)))),1,0)</f>
        <v>1</v>
      </c>
      <c r="J414" s="9">
        <f>SUM(G414:I414)</f>
        <v>1</v>
      </c>
      <c r="K414" t="s">
        <v>142</v>
      </c>
      <c r="L414" t="s">
        <v>143</v>
      </c>
      <c r="M414" s="30">
        <v>483420</v>
      </c>
      <c r="N414" s="28" t="s">
        <v>264</v>
      </c>
      <c r="O414">
        <v>483420</v>
      </c>
      <c r="P414" s="28" t="s">
        <v>184</v>
      </c>
      <c r="Q414" s="4" t="s">
        <v>962</v>
      </c>
      <c r="R414" t="s">
        <v>958</v>
      </c>
      <c r="S414" t="s">
        <v>959</v>
      </c>
      <c r="T414" t="s">
        <v>652</v>
      </c>
      <c r="U414" t="s">
        <v>653</v>
      </c>
      <c r="V414" t="s">
        <v>755</v>
      </c>
      <c r="W414" s="2">
        <v>1</v>
      </c>
      <c r="X414" s="33">
        <v>483420</v>
      </c>
      <c r="Y414" t="s">
        <v>34</v>
      </c>
      <c r="Z414" t="s">
        <v>256</v>
      </c>
      <c r="AA414" t="s">
        <v>36</v>
      </c>
      <c r="AB414" t="s">
        <v>37</v>
      </c>
      <c r="AC414" s="2">
        <v>29</v>
      </c>
    </row>
    <row r="415" spans="1:29" customFormat="1" hidden="1" x14ac:dyDescent="0.25">
      <c r="A415" s="11">
        <v>415</v>
      </c>
      <c r="B415" s="20" t="s">
        <v>1230</v>
      </c>
      <c r="C415" s="3">
        <v>2.2918002647169999E+18</v>
      </c>
      <c r="D415" s="1">
        <v>43059</v>
      </c>
      <c r="E415" t="s">
        <v>963</v>
      </c>
      <c r="F415" s="8">
        <f>IF(OR(ISNUMBER(SEARCH("террит",Q415)), ISNUMBER(SEARCH("ФОМС",E415)), ISNUMBER(SEARCH("ФОМС",Q415)), (ISNUMBER(SEARCH("страх",E415)))),1,0)</f>
        <v>1</v>
      </c>
      <c r="G415" s="8">
        <f>IF(OR(ISNUMBER(SEARCH("проектиро",E415)), ISNUMBER(SEARCH("разработка",E415)),  ISNUMBER(SEARCH("приобрет",E415)),  ISNUMBER(SEARCH("установк",E415)), ISNUMBER(SEARCH("постав",E415)),  (ISNUMBER(SEARCH("создани",E415)))),1,0)</f>
        <v>0</v>
      </c>
      <c r="H415" s="8">
        <f>IF(OR(ISNUMBER(SEARCH("развит",E415)), ISNUMBER(SEARCH("модифика",E415)), ISNUMBER(SEARCH("интегра",E415)),  ISNUMBER(SEARCH("внедрен",E415)), ISNUMBER(SEARCH("расшир",E415)), ISNUMBER(SEARCH("адаптац",E415)),ISNUMBER(SEARCH("настрой",E415)), ISNUMBER(SEARCH("подключ",E415)),   (ISNUMBER(SEARCH("модерниз",E415)))),1,0)</f>
        <v>0</v>
      </c>
      <c r="I415" s="8">
        <f>IF(OR(ISNUMBER(SEARCH("сопрово",E415)), ISNUMBER(SEARCH("поддержк",E415)), ISNUMBER(SEARCH("эксплуат",E415)), ISNUMBER(SEARCH("обслужи",E415)), ISNUMBER(SEARCH("подготов",E415)), (ISNUMBER(SEARCH("обуче",E415)))),1,0)</f>
        <v>1</v>
      </c>
      <c r="J415" s="9">
        <f>SUM(G415:I415)</f>
        <v>1</v>
      </c>
      <c r="K415" t="s">
        <v>142</v>
      </c>
      <c r="L415" t="s">
        <v>143</v>
      </c>
      <c r="M415" s="30">
        <v>37500</v>
      </c>
      <c r="N415" s="28" t="s">
        <v>130</v>
      </c>
      <c r="O415">
        <v>450000</v>
      </c>
      <c r="P415" s="28" t="s">
        <v>258</v>
      </c>
      <c r="Q415" s="4" t="s">
        <v>957</v>
      </c>
      <c r="R415" t="s">
        <v>958</v>
      </c>
      <c r="S415" t="s">
        <v>959</v>
      </c>
      <c r="T415" t="s">
        <v>761</v>
      </c>
      <c r="U415" t="s">
        <v>653</v>
      </c>
      <c r="V415" t="s">
        <v>755</v>
      </c>
      <c r="W415" s="2">
        <v>1</v>
      </c>
      <c r="X415" s="33">
        <v>450000</v>
      </c>
      <c r="Y415" t="s">
        <v>34</v>
      </c>
      <c r="Z415" t="s">
        <v>256</v>
      </c>
      <c r="AA415" t="s">
        <v>36</v>
      </c>
      <c r="AB415" t="s">
        <v>37</v>
      </c>
      <c r="AC415" s="2">
        <v>29</v>
      </c>
    </row>
    <row r="416" spans="1:29" customFormat="1" hidden="1" x14ac:dyDescent="0.25">
      <c r="A416" s="11">
        <v>416</v>
      </c>
      <c r="B416" s="20" t="s">
        <v>1230</v>
      </c>
      <c r="C416" s="3">
        <v>2.2918002647180001E+18</v>
      </c>
      <c r="D416" s="1">
        <v>43368</v>
      </c>
      <c r="E416" t="s">
        <v>964</v>
      </c>
      <c r="F416" s="8">
        <f>IF(OR(ISNUMBER(SEARCH("террит",Q416)), ISNUMBER(SEARCH("ФОМС",E416)), ISNUMBER(SEARCH("ФОМС",Q416)), (ISNUMBER(SEARCH("страх",E416)))),1,0)</f>
        <v>1</v>
      </c>
      <c r="G416" s="8">
        <f>IF(OR(ISNUMBER(SEARCH("проектиро",E416)), ISNUMBER(SEARCH("разработка",E416)),  ISNUMBER(SEARCH("приобрет",E416)),  ISNUMBER(SEARCH("установк",E416)), ISNUMBER(SEARCH("постав",E416)),  (ISNUMBER(SEARCH("создани",E416)))),1,0)</f>
        <v>0</v>
      </c>
      <c r="H416" s="8">
        <f>IF(OR(ISNUMBER(SEARCH("развит",E416)), ISNUMBER(SEARCH("модифика",E416)), ISNUMBER(SEARCH("интегра",E416)),  ISNUMBER(SEARCH("внедрен",E416)), ISNUMBER(SEARCH("расшир",E416)), ISNUMBER(SEARCH("адаптац",E416)),ISNUMBER(SEARCH("настрой",E416)), ISNUMBER(SEARCH("подключ",E416)),   (ISNUMBER(SEARCH("модерниз",E416)))),1,0)</f>
        <v>0</v>
      </c>
      <c r="I416" s="8">
        <f>IF(OR(ISNUMBER(SEARCH("сопрово",E416)), ISNUMBER(SEARCH("поддержк",E416)), ISNUMBER(SEARCH("эксплуат",E416)), ISNUMBER(SEARCH("обслужи",E416)), ISNUMBER(SEARCH("подготов",E416)), (ISNUMBER(SEARCH("обуче",E416)))),1,0)</f>
        <v>1</v>
      </c>
      <c r="J416" s="9">
        <f>SUM(G416:I416)</f>
        <v>1</v>
      </c>
      <c r="K416" t="s">
        <v>142</v>
      </c>
      <c r="L416" t="s">
        <v>143</v>
      </c>
      <c r="M416" s="30">
        <v>45000</v>
      </c>
      <c r="N416" s="28" t="s">
        <v>130</v>
      </c>
      <c r="O416">
        <v>540000</v>
      </c>
      <c r="P416" s="28" t="s">
        <v>258</v>
      </c>
      <c r="Q416" s="4" t="s">
        <v>957</v>
      </c>
      <c r="R416" t="s">
        <v>958</v>
      </c>
      <c r="S416" t="s">
        <v>959</v>
      </c>
      <c r="T416" t="s">
        <v>761</v>
      </c>
      <c r="U416" t="s">
        <v>653</v>
      </c>
      <c r="V416" t="s">
        <v>755</v>
      </c>
      <c r="W416" s="2">
        <v>1</v>
      </c>
      <c r="X416" s="33">
        <v>540000</v>
      </c>
      <c r="Y416" t="s">
        <v>34</v>
      </c>
      <c r="Z416" t="s">
        <v>256</v>
      </c>
      <c r="AA416" t="s">
        <v>36</v>
      </c>
      <c r="AB416" t="s">
        <v>37</v>
      </c>
      <c r="AC416" s="2">
        <v>29</v>
      </c>
    </row>
    <row r="417" spans="1:29" customFormat="1" hidden="1" x14ac:dyDescent="0.25">
      <c r="A417" s="11">
        <v>417</v>
      </c>
      <c r="B417" s="20" t="s">
        <v>1230</v>
      </c>
      <c r="C417" s="3">
        <v>2.2918002647180001E+18</v>
      </c>
      <c r="D417" s="1">
        <v>43396</v>
      </c>
      <c r="E417" t="s">
        <v>965</v>
      </c>
      <c r="F417" s="8">
        <f>IF(OR(ISNUMBER(SEARCH("террит",Q417)), ISNUMBER(SEARCH("ФОМС",E417)), ISNUMBER(SEARCH("ФОМС",Q417)), (ISNUMBER(SEARCH("страх",E417)))),1,0)</f>
        <v>1</v>
      </c>
      <c r="G417" s="8">
        <f>IF(OR(ISNUMBER(SEARCH("проектиро",E417)), ISNUMBER(SEARCH("разработка",E417)),  ISNUMBER(SEARCH("приобрет",E417)),  ISNUMBER(SEARCH("установк",E417)), ISNUMBER(SEARCH("постав",E417)),  (ISNUMBER(SEARCH("создани",E417)))),1,0)</f>
        <v>0</v>
      </c>
      <c r="H417" s="8">
        <f>IF(OR(ISNUMBER(SEARCH("развит",E417)), ISNUMBER(SEARCH("модифика",E417)), ISNUMBER(SEARCH("интегра",E417)),  ISNUMBER(SEARCH("внедрен",E417)), ISNUMBER(SEARCH("расшир",E417)), ISNUMBER(SEARCH("адаптац",E417)),ISNUMBER(SEARCH("настрой",E417)), ISNUMBER(SEARCH("подключ",E417)),   (ISNUMBER(SEARCH("модерниз",E417)))),1,0)</f>
        <v>1</v>
      </c>
      <c r="I417" s="8">
        <f>IF(OR(ISNUMBER(SEARCH("сопрово",E417)), ISNUMBER(SEARCH("поддержк",E417)), ISNUMBER(SEARCH("эксплуат",E417)), ISNUMBER(SEARCH("обслужи",E417)), ISNUMBER(SEARCH("подготов",E417)), (ISNUMBER(SEARCH("обуче",E417)))),1,0)</f>
        <v>1</v>
      </c>
      <c r="J417" s="9">
        <f>SUM(G417:I417)</f>
        <v>2</v>
      </c>
      <c r="K417" t="s">
        <v>142</v>
      </c>
      <c r="L417" t="s">
        <v>143</v>
      </c>
      <c r="M417" s="30">
        <v>73000</v>
      </c>
      <c r="N417" s="28" t="s">
        <v>26</v>
      </c>
      <c r="O417">
        <v>73000</v>
      </c>
      <c r="P417" s="28" t="s">
        <v>27</v>
      </c>
      <c r="Q417" s="4" t="s">
        <v>957</v>
      </c>
      <c r="R417" t="s">
        <v>958</v>
      </c>
      <c r="S417" t="s">
        <v>959</v>
      </c>
      <c r="T417" t="s">
        <v>761</v>
      </c>
      <c r="U417" t="s">
        <v>653</v>
      </c>
      <c r="V417" t="s">
        <v>755</v>
      </c>
      <c r="W417" s="2">
        <v>1</v>
      </c>
      <c r="X417" s="33">
        <v>73000</v>
      </c>
      <c r="Y417" t="s">
        <v>34</v>
      </c>
      <c r="Z417" t="s">
        <v>256</v>
      </c>
      <c r="AA417" t="s">
        <v>36</v>
      </c>
      <c r="AB417" t="s">
        <v>37</v>
      </c>
      <c r="AC417" s="2">
        <v>29</v>
      </c>
    </row>
    <row r="418" spans="1:29" customFormat="1" hidden="1" x14ac:dyDescent="0.25">
      <c r="A418" s="11">
        <v>418</v>
      </c>
      <c r="B418" s="20" t="s">
        <v>1230</v>
      </c>
      <c r="C418" s="3">
        <v>2.2918002647180001E+18</v>
      </c>
      <c r="D418" s="1">
        <v>43402</v>
      </c>
      <c r="E418" t="s">
        <v>966</v>
      </c>
      <c r="F418" s="8">
        <f>IF(OR(ISNUMBER(SEARCH("террит",Q418)), ISNUMBER(SEARCH("ФОМС",E418)), ISNUMBER(SEARCH("ФОМС",Q418)), (ISNUMBER(SEARCH("страх",E418)))),1,0)</f>
        <v>1</v>
      </c>
      <c r="G418" s="8">
        <f>IF(OR(ISNUMBER(SEARCH("проектиро",E418)), ISNUMBER(SEARCH("разработка",E418)),  ISNUMBER(SEARCH("приобрет",E418)),  ISNUMBER(SEARCH("установк",E418)), ISNUMBER(SEARCH("постав",E418)),  (ISNUMBER(SEARCH("создани",E418)))),1,0)</f>
        <v>0</v>
      </c>
      <c r="H418" s="8">
        <f>IF(OR(ISNUMBER(SEARCH("развит",E418)), ISNUMBER(SEARCH("модифика",E418)), ISNUMBER(SEARCH("интегра",E418)),  ISNUMBER(SEARCH("внедрен",E418)), ISNUMBER(SEARCH("расшир",E418)), ISNUMBER(SEARCH("адаптац",E418)),ISNUMBER(SEARCH("настрой",E418)), ISNUMBER(SEARCH("подключ",E418)),   (ISNUMBER(SEARCH("модерниз",E418)))),1,0)</f>
        <v>1</v>
      </c>
      <c r="I418" s="8">
        <f>IF(OR(ISNUMBER(SEARCH("сопрово",E418)), ISNUMBER(SEARCH("поддержк",E418)), ISNUMBER(SEARCH("эксплуат",E418)), ISNUMBER(SEARCH("обслужи",E418)), ISNUMBER(SEARCH("подготов",E418)), (ISNUMBER(SEARCH("обуче",E418)))),1,0)</f>
        <v>1</v>
      </c>
      <c r="J418" s="9">
        <f>SUM(G418:I418)</f>
        <v>2</v>
      </c>
      <c r="K418" t="s">
        <v>142</v>
      </c>
      <c r="L418" t="s">
        <v>143</v>
      </c>
      <c r="M418" s="30">
        <v>134500</v>
      </c>
      <c r="N418" s="28" t="s">
        <v>26</v>
      </c>
      <c r="O418">
        <v>134500</v>
      </c>
      <c r="P418" s="28" t="s">
        <v>27</v>
      </c>
      <c r="Q418" s="4" t="s">
        <v>957</v>
      </c>
      <c r="R418" t="s">
        <v>958</v>
      </c>
      <c r="S418" t="s">
        <v>959</v>
      </c>
      <c r="T418" t="s">
        <v>761</v>
      </c>
      <c r="U418" t="s">
        <v>653</v>
      </c>
      <c r="V418" t="s">
        <v>755</v>
      </c>
      <c r="W418" s="2">
        <v>1</v>
      </c>
      <c r="X418" s="33">
        <v>134500</v>
      </c>
      <c r="Y418" t="s">
        <v>34</v>
      </c>
      <c r="Z418" t="s">
        <v>256</v>
      </c>
      <c r="AA418" t="s">
        <v>36</v>
      </c>
      <c r="AB418" t="s">
        <v>37</v>
      </c>
      <c r="AC418" s="2">
        <v>29</v>
      </c>
    </row>
    <row r="419" spans="1:29" customFormat="1" hidden="1" x14ac:dyDescent="0.25">
      <c r="A419" s="11">
        <v>419</v>
      </c>
      <c r="B419" s="20" t="s">
        <v>1230</v>
      </c>
      <c r="C419" s="3">
        <v>2.2918002647190001E+18</v>
      </c>
      <c r="D419" s="1">
        <v>43724</v>
      </c>
      <c r="E419" t="s">
        <v>967</v>
      </c>
      <c r="F419" s="8">
        <f>IF(OR(ISNUMBER(SEARCH("террит",Q419)), ISNUMBER(SEARCH("ФОМС",E419)), ISNUMBER(SEARCH("ФОМС",Q419)), (ISNUMBER(SEARCH("страх",E419)))),1,0)</f>
        <v>1</v>
      </c>
      <c r="G419" s="8">
        <f>IF(OR(ISNUMBER(SEARCH("проектиро",E419)), ISNUMBER(SEARCH("разработка",E419)),  ISNUMBER(SEARCH("приобрет",E419)),  ISNUMBER(SEARCH("установк",E419)), ISNUMBER(SEARCH("постав",E419)),  (ISNUMBER(SEARCH("создани",E419)))),1,0)</f>
        <v>0</v>
      </c>
      <c r="H419" s="8">
        <f>IF(OR(ISNUMBER(SEARCH("развит",E419)), ISNUMBER(SEARCH("модифика",E419)), ISNUMBER(SEARCH("интегра",E419)),  ISNUMBER(SEARCH("внедрен",E419)), ISNUMBER(SEARCH("расшир",E419)), ISNUMBER(SEARCH("адаптац",E419)),ISNUMBER(SEARCH("настрой",E419)), ISNUMBER(SEARCH("подключ",E419)),   (ISNUMBER(SEARCH("модерниз",E419)))),1,0)</f>
        <v>1</v>
      </c>
      <c r="I419" s="8">
        <f>IF(OR(ISNUMBER(SEARCH("сопрово",E419)), ISNUMBER(SEARCH("поддержк",E419)), ISNUMBER(SEARCH("эксплуат",E419)), ISNUMBER(SEARCH("обслужи",E419)), ISNUMBER(SEARCH("подготов",E419)), (ISNUMBER(SEARCH("обуче",E419)))),1,0)</f>
        <v>1</v>
      </c>
      <c r="J419" s="9">
        <f>SUM(G419:I419)</f>
        <v>2</v>
      </c>
      <c r="K419" t="s">
        <v>142</v>
      </c>
      <c r="L419" t="s">
        <v>143</v>
      </c>
      <c r="M419" s="30">
        <v>95000</v>
      </c>
      <c r="N419" s="28" t="s">
        <v>26</v>
      </c>
      <c r="O419">
        <v>95000</v>
      </c>
      <c r="P419" s="28" t="s">
        <v>27</v>
      </c>
      <c r="Q419" s="4" t="s">
        <v>957</v>
      </c>
      <c r="R419" t="s">
        <v>958</v>
      </c>
      <c r="S419" t="s">
        <v>959</v>
      </c>
      <c r="T419" t="s">
        <v>761</v>
      </c>
      <c r="U419" t="s">
        <v>653</v>
      </c>
      <c r="V419" t="s">
        <v>755</v>
      </c>
      <c r="W419" s="2">
        <v>1</v>
      </c>
      <c r="X419" s="33">
        <v>95000</v>
      </c>
      <c r="Y419" t="s">
        <v>34</v>
      </c>
      <c r="Z419" t="s">
        <v>256</v>
      </c>
      <c r="AA419" t="s">
        <v>36</v>
      </c>
      <c r="AB419" t="s">
        <v>37</v>
      </c>
      <c r="AC419" s="2">
        <v>29</v>
      </c>
    </row>
    <row r="420" spans="1:29" customFormat="1" hidden="1" x14ac:dyDescent="0.25">
      <c r="A420" s="11">
        <v>420</v>
      </c>
      <c r="B420" s="20" t="s">
        <v>1230</v>
      </c>
      <c r="C420" s="3">
        <v>2.2919007140150001E+18</v>
      </c>
      <c r="D420" s="1">
        <v>42065</v>
      </c>
      <c r="E420" t="s">
        <v>968</v>
      </c>
      <c r="F420" s="8">
        <f>IF(OR(ISNUMBER(SEARCH("террит",Q420)), ISNUMBER(SEARCH("ФОМС",E420)), ISNUMBER(SEARCH("ФОМС",Q420)), (ISNUMBER(SEARCH("страх",E420)))),1,0)</f>
        <v>1</v>
      </c>
      <c r="G420" s="8">
        <f>IF(OR(ISNUMBER(SEARCH("проектиро",E420)), ISNUMBER(SEARCH("разработка",E420)),  ISNUMBER(SEARCH("приобрет",E420)),  ISNUMBER(SEARCH("установк",E420)), ISNUMBER(SEARCH("постав",E420)),  (ISNUMBER(SEARCH("создани",E420)))),1,0)</f>
        <v>0</v>
      </c>
      <c r="H420" s="8">
        <f>IF(OR(ISNUMBER(SEARCH("развит",E420)), ISNUMBER(SEARCH("модифика",E420)), ISNUMBER(SEARCH("интегра",E420)),  ISNUMBER(SEARCH("внедрен",E420)), ISNUMBER(SEARCH("расшир",E420)), ISNUMBER(SEARCH("адаптац",E420)),ISNUMBER(SEARCH("настрой",E420)), ISNUMBER(SEARCH("подключ",E420)),   (ISNUMBER(SEARCH("модерниз",E420)))),1,0)</f>
        <v>0</v>
      </c>
      <c r="I420" s="8">
        <f>IF(OR(ISNUMBER(SEARCH("сопрово",E420)), ISNUMBER(SEARCH("поддержк",E420)), ISNUMBER(SEARCH("эксплуат",E420)), ISNUMBER(SEARCH("обслужи",E420)), ISNUMBER(SEARCH("подготов",E420)), (ISNUMBER(SEARCH("обуче",E420)))),1,0)</f>
        <v>1</v>
      </c>
      <c r="J420" s="9">
        <f>SUM(G420:I420)</f>
        <v>1</v>
      </c>
      <c r="K420" s="20" t="s">
        <v>492</v>
      </c>
      <c r="L420" t="s">
        <v>720</v>
      </c>
      <c r="M420" s="30">
        <v>328759.2</v>
      </c>
      <c r="N420" s="28" t="s">
        <v>264</v>
      </c>
      <c r="O420">
        <v>328759.2</v>
      </c>
      <c r="P420" s="28" t="s">
        <v>184</v>
      </c>
      <c r="Q420" s="4" t="s">
        <v>969</v>
      </c>
      <c r="R420" t="s">
        <v>970</v>
      </c>
      <c r="S420" t="s">
        <v>971</v>
      </c>
      <c r="T420" t="s">
        <v>667</v>
      </c>
      <c r="U420" t="s">
        <v>653</v>
      </c>
      <c r="V420" t="s">
        <v>654</v>
      </c>
      <c r="W420" s="2">
        <v>1</v>
      </c>
      <c r="X420" s="33">
        <v>328759.2</v>
      </c>
      <c r="Y420" t="s">
        <v>34</v>
      </c>
      <c r="Z420" t="s">
        <v>256</v>
      </c>
      <c r="AA420" t="s">
        <v>36</v>
      </c>
      <c r="AB420" t="s">
        <v>37</v>
      </c>
      <c r="AC420" s="2">
        <v>29</v>
      </c>
    </row>
    <row r="421" spans="1:29" customFormat="1" hidden="1" x14ac:dyDescent="0.25">
      <c r="A421" s="11">
        <v>421</v>
      </c>
      <c r="B421" s="20" t="s">
        <v>1230</v>
      </c>
      <c r="C421" s="3">
        <v>2.2919007140169999E+18</v>
      </c>
      <c r="D421" s="1">
        <v>42821</v>
      </c>
      <c r="E421" t="s">
        <v>972</v>
      </c>
      <c r="F421" s="8">
        <f>IF(OR(ISNUMBER(SEARCH("террит",Q421)), ISNUMBER(SEARCH("ФОМС",E421)), ISNUMBER(SEARCH("ФОМС",Q421)), (ISNUMBER(SEARCH("страх",E421)))),1,0)</f>
        <v>1</v>
      </c>
      <c r="G421" s="8">
        <f>IF(OR(ISNUMBER(SEARCH("проектиро",E421)), ISNUMBER(SEARCH("разработка",E421)),  ISNUMBER(SEARCH("приобрет",E421)),  ISNUMBER(SEARCH("установк",E421)), ISNUMBER(SEARCH("постав",E421)),  (ISNUMBER(SEARCH("создани",E421)))),1,0)</f>
        <v>0</v>
      </c>
      <c r="H421" s="8">
        <f>IF(OR(ISNUMBER(SEARCH("развит",E421)), ISNUMBER(SEARCH("модифика",E421)), ISNUMBER(SEARCH("интегра",E421)),  ISNUMBER(SEARCH("внедрен",E421)), ISNUMBER(SEARCH("расшир",E421)), ISNUMBER(SEARCH("адаптац",E421)),ISNUMBER(SEARCH("настрой",E421)), ISNUMBER(SEARCH("подключ",E421)),   (ISNUMBER(SEARCH("модерниз",E421)))),1,0)</f>
        <v>0</v>
      </c>
      <c r="I421" s="8">
        <f>IF(OR(ISNUMBER(SEARCH("сопрово",E421)), ISNUMBER(SEARCH("поддержк",E421)), ISNUMBER(SEARCH("эксплуат",E421)), ISNUMBER(SEARCH("обслужи",E421)), ISNUMBER(SEARCH("подготов",E421)), (ISNUMBER(SEARCH("обуче",E421)))),1,0)</f>
        <v>1</v>
      </c>
      <c r="J421" s="9">
        <f>SUM(G421:I421)</f>
        <v>1</v>
      </c>
      <c r="K421" t="s">
        <v>186</v>
      </c>
      <c r="L421" t="s">
        <v>187</v>
      </c>
      <c r="M421" s="30">
        <v>468000</v>
      </c>
      <c r="N421" s="28" t="s">
        <v>264</v>
      </c>
      <c r="O421">
        <v>468000</v>
      </c>
      <c r="P421" s="28" t="s">
        <v>184</v>
      </c>
      <c r="Q421" s="4" t="s">
        <v>969</v>
      </c>
      <c r="R421" t="s">
        <v>970</v>
      </c>
      <c r="S421" t="s">
        <v>971</v>
      </c>
      <c r="T421" t="s">
        <v>761</v>
      </c>
      <c r="U421" t="s">
        <v>653</v>
      </c>
      <c r="V421" t="s">
        <v>755</v>
      </c>
      <c r="W421" s="2">
        <v>1</v>
      </c>
      <c r="X421" s="33">
        <v>468000</v>
      </c>
      <c r="Y421" t="s">
        <v>34</v>
      </c>
      <c r="Z421" t="s">
        <v>256</v>
      </c>
      <c r="AA421" t="s">
        <v>36</v>
      </c>
      <c r="AB421" t="s">
        <v>37</v>
      </c>
      <c r="AC421" s="2">
        <v>29</v>
      </c>
    </row>
    <row r="422" spans="1:29" customFormat="1" hidden="1" x14ac:dyDescent="0.25">
      <c r="A422" s="11">
        <v>422</v>
      </c>
      <c r="B422" s="20" t="s">
        <v>1230</v>
      </c>
      <c r="C422" s="3">
        <v>2.2919007140169999E+18</v>
      </c>
      <c r="D422" s="1">
        <v>43006</v>
      </c>
      <c r="E422" t="s">
        <v>973</v>
      </c>
      <c r="F422" s="8">
        <f>IF(OR(ISNUMBER(SEARCH("террит",Q422)), ISNUMBER(SEARCH("ФОМС",E422)), ISNUMBER(SEARCH("ФОМС",Q422)), (ISNUMBER(SEARCH("страх",E422)))),1,0)</f>
        <v>1</v>
      </c>
      <c r="G422" s="8">
        <f>IF(OR(ISNUMBER(SEARCH("проектиро",E422)), ISNUMBER(SEARCH("разработка",E422)),  ISNUMBER(SEARCH("приобрет",E422)),  ISNUMBER(SEARCH("установк",E422)), ISNUMBER(SEARCH("постав",E422)),  (ISNUMBER(SEARCH("создани",E422)))),1,0)</f>
        <v>0</v>
      </c>
      <c r="H422" s="8">
        <f>IF(OR(ISNUMBER(SEARCH("развит",E422)), ISNUMBER(SEARCH("модифика",E422)), ISNUMBER(SEARCH("интегра",E422)),  ISNUMBER(SEARCH("внедрен",E422)), ISNUMBER(SEARCH("расшир",E422)), ISNUMBER(SEARCH("адаптац",E422)),ISNUMBER(SEARCH("настрой",E422)), ISNUMBER(SEARCH("подключ",E422)),   (ISNUMBER(SEARCH("модерниз",E422)))),1,0)</f>
        <v>1</v>
      </c>
      <c r="I422" s="8">
        <f>IF(OR(ISNUMBER(SEARCH("сопрово",E422)), ISNUMBER(SEARCH("поддержк",E422)), ISNUMBER(SEARCH("эксплуат",E422)), ISNUMBER(SEARCH("обслужи",E422)), ISNUMBER(SEARCH("подготов",E422)), (ISNUMBER(SEARCH("обуче",E422)))),1,0)</f>
        <v>1</v>
      </c>
      <c r="J422" s="9">
        <f>SUM(G422:I422)</f>
        <v>2</v>
      </c>
      <c r="K422" t="s">
        <v>186</v>
      </c>
      <c r="L422" t="s">
        <v>187</v>
      </c>
      <c r="M422" s="30">
        <v>206960</v>
      </c>
      <c r="N422" s="28" t="s">
        <v>264</v>
      </c>
      <c r="O422">
        <v>206960</v>
      </c>
      <c r="P422" s="28" t="s">
        <v>184</v>
      </c>
      <c r="Q422" s="4" t="s">
        <v>969</v>
      </c>
      <c r="R422" t="s">
        <v>970</v>
      </c>
      <c r="S422" t="s">
        <v>971</v>
      </c>
      <c r="T422" t="s">
        <v>761</v>
      </c>
      <c r="U422" t="s">
        <v>653</v>
      </c>
      <c r="V422" t="s">
        <v>755</v>
      </c>
      <c r="W422" s="2">
        <v>1</v>
      </c>
      <c r="X422" s="33">
        <v>206960</v>
      </c>
      <c r="Y422" t="s">
        <v>34</v>
      </c>
      <c r="Z422" t="s">
        <v>256</v>
      </c>
      <c r="AA422" t="s">
        <v>36</v>
      </c>
      <c r="AB422" t="s">
        <v>37</v>
      </c>
      <c r="AC422" s="2">
        <v>29</v>
      </c>
    </row>
    <row r="423" spans="1:29" customFormat="1" hidden="1" x14ac:dyDescent="0.25">
      <c r="A423" s="11">
        <v>423</v>
      </c>
      <c r="B423" s="20" t="s">
        <v>1230</v>
      </c>
      <c r="C423" s="3">
        <v>2.2919007140179999E+18</v>
      </c>
      <c r="D423" s="1">
        <v>43152</v>
      </c>
      <c r="E423" t="s">
        <v>187</v>
      </c>
      <c r="F423" s="8">
        <f>IF(OR(ISNUMBER(SEARCH("террит",Q423)), ISNUMBER(SEARCH("ФОМС",E423)), ISNUMBER(SEARCH("ФОМС",Q423)), (ISNUMBER(SEARCH("страх",E423)))),1,0)</f>
        <v>0</v>
      </c>
      <c r="G423" s="8">
        <f>IF(OR(ISNUMBER(SEARCH("проектиро",E423)), ISNUMBER(SEARCH("разработка",E423)),  ISNUMBER(SEARCH("приобрет",E423)),  ISNUMBER(SEARCH("установк",E423)), ISNUMBER(SEARCH("постав",E423)),  (ISNUMBER(SEARCH("создани",E423)))),1,0)</f>
        <v>0</v>
      </c>
      <c r="H423" s="8">
        <f>IF(OR(ISNUMBER(SEARCH("развит",E423)), ISNUMBER(SEARCH("модифика",E423)), ISNUMBER(SEARCH("интегра",E423)),  ISNUMBER(SEARCH("внедрен",E423)), ISNUMBER(SEARCH("расшир",E423)), ISNUMBER(SEARCH("адаптац",E423)),ISNUMBER(SEARCH("настрой",E423)), ISNUMBER(SEARCH("подключ",E423)),   (ISNUMBER(SEARCH("модерниз",E423)))),1,0)</f>
        <v>0</v>
      </c>
      <c r="I423" s="8">
        <f>IF(OR(ISNUMBER(SEARCH("сопрово",E423)), ISNUMBER(SEARCH("поддержк",E423)), ISNUMBER(SEARCH("эксплуат",E423)), ISNUMBER(SEARCH("обслужи",E423)), ISNUMBER(SEARCH("подготов",E423)), (ISNUMBER(SEARCH("обуче",E423)))),1,0)</f>
        <v>0</v>
      </c>
      <c r="J423" s="9">
        <f>SUM(G423:I423)</f>
        <v>0</v>
      </c>
      <c r="K423" t="s">
        <v>186</v>
      </c>
      <c r="L423" t="s">
        <v>187</v>
      </c>
      <c r="M423" s="30">
        <v>450000</v>
      </c>
      <c r="N423" s="28" t="s">
        <v>26</v>
      </c>
      <c r="O423">
        <v>450000</v>
      </c>
      <c r="P423" s="28" t="s">
        <v>184</v>
      </c>
      <c r="Q423" s="4" t="s">
        <v>969</v>
      </c>
      <c r="R423" t="s">
        <v>970</v>
      </c>
      <c r="S423" t="s">
        <v>971</v>
      </c>
      <c r="T423" t="s">
        <v>761</v>
      </c>
      <c r="U423" t="s">
        <v>653</v>
      </c>
      <c r="V423" t="s">
        <v>755</v>
      </c>
      <c r="W423" s="2">
        <v>1</v>
      </c>
      <c r="X423" s="33">
        <v>450000</v>
      </c>
      <c r="Y423" t="s">
        <v>34</v>
      </c>
      <c r="Z423" t="s">
        <v>256</v>
      </c>
      <c r="AA423" t="s">
        <v>36</v>
      </c>
      <c r="AB423" t="s">
        <v>37</v>
      </c>
      <c r="AC423" s="2">
        <v>29</v>
      </c>
    </row>
    <row r="424" spans="1:29" customFormat="1" hidden="1" x14ac:dyDescent="0.25">
      <c r="A424" s="11">
        <v>424</v>
      </c>
      <c r="B424" s="20" t="s">
        <v>1230</v>
      </c>
      <c r="C424" s="3">
        <v>2.2919007140179999E+18</v>
      </c>
      <c r="D424" s="1">
        <v>43325</v>
      </c>
      <c r="E424" t="s">
        <v>844</v>
      </c>
      <c r="F424" s="8">
        <f>IF(OR(ISNUMBER(SEARCH("террит",Q424)), ISNUMBER(SEARCH("ФОМС",E424)), ISNUMBER(SEARCH("ФОМС",Q424)), (ISNUMBER(SEARCH("страх",E424)))),1,0)</f>
        <v>1</v>
      </c>
      <c r="G424" s="8">
        <f>IF(OR(ISNUMBER(SEARCH("проектиро",E424)), ISNUMBER(SEARCH("разработка",E424)),  ISNUMBER(SEARCH("приобрет",E424)),  ISNUMBER(SEARCH("установк",E424)), ISNUMBER(SEARCH("постав",E424)),  (ISNUMBER(SEARCH("создани",E424)))),1,0)</f>
        <v>0</v>
      </c>
      <c r="H424" s="8">
        <f>IF(OR(ISNUMBER(SEARCH("развит",E424)), ISNUMBER(SEARCH("модифика",E424)), ISNUMBER(SEARCH("интегра",E424)),  ISNUMBER(SEARCH("внедрен",E424)), ISNUMBER(SEARCH("расшир",E424)), ISNUMBER(SEARCH("адаптац",E424)),ISNUMBER(SEARCH("настрой",E424)), ISNUMBER(SEARCH("подключ",E424)),   (ISNUMBER(SEARCH("модерниз",E424)))),1,0)</f>
        <v>1</v>
      </c>
      <c r="I424" s="8">
        <f>IF(OR(ISNUMBER(SEARCH("сопрово",E424)), ISNUMBER(SEARCH("поддержк",E424)), ISNUMBER(SEARCH("эксплуат",E424)), ISNUMBER(SEARCH("обслужи",E424)), ISNUMBER(SEARCH("подготов",E424)), (ISNUMBER(SEARCH("обуче",E424)))),1,0)</f>
        <v>1</v>
      </c>
      <c r="J424" s="9">
        <f>SUM(G424:I424)</f>
        <v>2</v>
      </c>
      <c r="K424" t="s">
        <v>45</v>
      </c>
      <c r="L424" t="s">
        <v>46</v>
      </c>
      <c r="M424" s="30">
        <v>320500</v>
      </c>
      <c r="N424" s="28" t="s">
        <v>845</v>
      </c>
      <c r="O424">
        <v>320500</v>
      </c>
      <c r="P424" s="28" t="s">
        <v>184</v>
      </c>
      <c r="Q424" s="4" t="s">
        <v>969</v>
      </c>
      <c r="R424" t="s">
        <v>970</v>
      </c>
      <c r="S424" t="s">
        <v>971</v>
      </c>
      <c r="T424" t="s">
        <v>761</v>
      </c>
      <c r="U424" t="s">
        <v>653</v>
      </c>
      <c r="V424" t="s">
        <v>755</v>
      </c>
      <c r="W424" s="2">
        <v>1</v>
      </c>
      <c r="X424" s="33">
        <v>320500</v>
      </c>
      <c r="Y424" t="s">
        <v>34</v>
      </c>
      <c r="Z424" t="s">
        <v>256</v>
      </c>
      <c r="AA424" t="s">
        <v>36</v>
      </c>
      <c r="AB424" t="s">
        <v>37</v>
      </c>
      <c r="AC424" s="2">
        <v>29</v>
      </c>
    </row>
    <row r="425" spans="1:29" customFormat="1" hidden="1" x14ac:dyDescent="0.25">
      <c r="A425" s="11">
        <v>425</v>
      </c>
      <c r="B425" s="20" t="s">
        <v>1230</v>
      </c>
      <c r="C425" s="3">
        <v>2.2919007140179999E+18</v>
      </c>
      <c r="D425" s="1">
        <v>43402</v>
      </c>
      <c r="E425" t="s">
        <v>974</v>
      </c>
      <c r="F425" s="8">
        <f>IF(OR(ISNUMBER(SEARCH("террит",Q425)), ISNUMBER(SEARCH("ФОМС",E425)), ISNUMBER(SEARCH("ФОМС",Q425)), (ISNUMBER(SEARCH("страх",E425)))),1,0)</f>
        <v>1</v>
      </c>
      <c r="G425" s="8">
        <f>IF(OR(ISNUMBER(SEARCH("проектиро",E425)), ISNUMBER(SEARCH("разработка",E425)),  ISNUMBER(SEARCH("приобрет",E425)),  ISNUMBER(SEARCH("установк",E425)), ISNUMBER(SEARCH("постав",E425)),  (ISNUMBER(SEARCH("создани",E425)))),1,0)</f>
        <v>0</v>
      </c>
      <c r="H425" s="8">
        <f>IF(OR(ISNUMBER(SEARCH("развит",E425)), ISNUMBER(SEARCH("модифика",E425)), ISNUMBER(SEARCH("интегра",E425)),  ISNUMBER(SEARCH("внедрен",E425)), ISNUMBER(SEARCH("расшир",E425)), ISNUMBER(SEARCH("адаптац",E425)),ISNUMBER(SEARCH("настрой",E425)), ISNUMBER(SEARCH("подключ",E425)),   (ISNUMBER(SEARCH("модерниз",E425)))),1,0)</f>
        <v>1</v>
      </c>
      <c r="I425" s="8">
        <f>IF(OR(ISNUMBER(SEARCH("сопрово",E425)), ISNUMBER(SEARCH("поддержк",E425)), ISNUMBER(SEARCH("эксплуат",E425)), ISNUMBER(SEARCH("обслужи",E425)), ISNUMBER(SEARCH("подготов",E425)), (ISNUMBER(SEARCH("обуче",E425)))),1,0)</f>
        <v>1</v>
      </c>
      <c r="J425" s="9">
        <f>SUM(G425:I425)</f>
        <v>2</v>
      </c>
      <c r="K425" t="s">
        <v>45</v>
      </c>
      <c r="L425" t="s">
        <v>46</v>
      </c>
      <c r="M425" s="30">
        <v>134500</v>
      </c>
      <c r="N425" s="28" t="s">
        <v>26</v>
      </c>
      <c r="O425">
        <v>134500</v>
      </c>
      <c r="P425" s="28" t="s">
        <v>27</v>
      </c>
      <c r="Q425" s="4" t="s">
        <v>969</v>
      </c>
      <c r="R425" t="s">
        <v>970</v>
      </c>
      <c r="S425" t="s">
        <v>971</v>
      </c>
      <c r="T425" t="s">
        <v>652</v>
      </c>
      <c r="U425" t="s">
        <v>653</v>
      </c>
      <c r="V425" t="s">
        <v>755</v>
      </c>
      <c r="W425" s="2">
        <v>1</v>
      </c>
      <c r="X425" s="33">
        <v>134500</v>
      </c>
      <c r="Y425" t="s">
        <v>34</v>
      </c>
      <c r="Z425" t="s">
        <v>256</v>
      </c>
      <c r="AA425" t="s">
        <v>36</v>
      </c>
      <c r="AB425" t="s">
        <v>37</v>
      </c>
      <c r="AC425" s="2">
        <v>29</v>
      </c>
    </row>
    <row r="426" spans="1:29" customFormat="1" hidden="1" x14ac:dyDescent="0.25">
      <c r="A426" s="11">
        <v>426</v>
      </c>
      <c r="B426" s="20" t="s">
        <v>1230</v>
      </c>
      <c r="C426" s="3">
        <v>2.2919007140190001E+18</v>
      </c>
      <c r="D426" s="1">
        <v>43514</v>
      </c>
      <c r="E426" t="s">
        <v>889</v>
      </c>
      <c r="F426" s="8">
        <f>IF(OR(ISNUMBER(SEARCH("террит",Q426)), ISNUMBER(SEARCH("ФОМС",E426)), ISNUMBER(SEARCH("ФОМС",Q426)), (ISNUMBER(SEARCH("страх",E426)))),1,0)</f>
        <v>1</v>
      </c>
      <c r="G426" s="8">
        <f>IF(OR(ISNUMBER(SEARCH("проектиро",E426)), ISNUMBER(SEARCH("разработка",E426)),  ISNUMBER(SEARCH("приобрет",E426)),  ISNUMBER(SEARCH("установк",E426)), ISNUMBER(SEARCH("постав",E426)),  (ISNUMBER(SEARCH("создани",E426)))),1,0)</f>
        <v>0</v>
      </c>
      <c r="H426" s="8">
        <f>IF(OR(ISNUMBER(SEARCH("развит",E426)), ISNUMBER(SEARCH("модифика",E426)), ISNUMBER(SEARCH("интегра",E426)),  ISNUMBER(SEARCH("внедрен",E426)), ISNUMBER(SEARCH("расшир",E426)), ISNUMBER(SEARCH("адаптац",E426)),ISNUMBER(SEARCH("настрой",E426)), ISNUMBER(SEARCH("подключ",E426)),   (ISNUMBER(SEARCH("модерниз",E426)))),1,0)</f>
        <v>0</v>
      </c>
      <c r="I426" s="8">
        <f>IF(OR(ISNUMBER(SEARCH("сопрово",E426)), ISNUMBER(SEARCH("поддержк",E426)), ISNUMBER(SEARCH("эксплуат",E426)), ISNUMBER(SEARCH("обслужи",E426)), ISNUMBER(SEARCH("подготов",E426)), (ISNUMBER(SEARCH("обуче",E426)))),1,0)</f>
        <v>1</v>
      </c>
      <c r="J426" s="9">
        <f>SUM(G426:I426)</f>
        <v>1</v>
      </c>
      <c r="K426" t="s">
        <v>186</v>
      </c>
      <c r="L426" t="s">
        <v>187</v>
      </c>
      <c r="M426" s="30">
        <v>466000</v>
      </c>
      <c r="N426" s="28" t="s">
        <v>26</v>
      </c>
      <c r="O426">
        <v>466000</v>
      </c>
      <c r="P426" s="28" t="s">
        <v>27</v>
      </c>
      <c r="Q426" s="4" t="s">
        <v>969</v>
      </c>
      <c r="R426" t="s">
        <v>970</v>
      </c>
      <c r="S426" t="s">
        <v>971</v>
      </c>
      <c r="T426" t="s">
        <v>652</v>
      </c>
      <c r="U426" t="s">
        <v>653</v>
      </c>
      <c r="V426" t="s">
        <v>755</v>
      </c>
      <c r="W426" s="2">
        <v>1</v>
      </c>
      <c r="X426" s="33">
        <v>466000</v>
      </c>
      <c r="Y426" t="s">
        <v>34</v>
      </c>
      <c r="Z426" t="s">
        <v>256</v>
      </c>
      <c r="AA426" t="s">
        <v>36</v>
      </c>
      <c r="AB426" t="s">
        <v>37</v>
      </c>
      <c r="AC426" s="2">
        <v>29</v>
      </c>
    </row>
    <row r="427" spans="1:29" customFormat="1" hidden="1" x14ac:dyDescent="0.25">
      <c r="A427" s="11">
        <v>427</v>
      </c>
      <c r="B427" s="20" t="s">
        <v>1230</v>
      </c>
      <c r="C427" s="3">
        <v>2.2919007140190001E+18</v>
      </c>
      <c r="D427" s="1">
        <v>43626</v>
      </c>
      <c r="E427" t="s">
        <v>975</v>
      </c>
      <c r="F427" s="8">
        <f>IF(OR(ISNUMBER(SEARCH("террит",Q427)), ISNUMBER(SEARCH("ФОМС",E427)), ISNUMBER(SEARCH("ФОМС",Q427)), (ISNUMBER(SEARCH("страх",E427)))),1,0)</f>
        <v>1</v>
      </c>
      <c r="G427" s="8">
        <f>IF(OR(ISNUMBER(SEARCH("проектиро",E427)), ISNUMBER(SEARCH("разработка",E427)),  ISNUMBER(SEARCH("приобрет",E427)),  ISNUMBER(SEARCH("установк",E427)), ISNUMBER(SEARCH("постав",E427)),  (ISNUMBER(SEARCH("создани",E427)))),1,0)</f>
        <v>0</v>
      </c>
      <c r="H427" s="8">
        <f>IF(OR(ISNUMBER(SEARCH("развит",E427)), ISNUMBER(SEARCH("модифика",E427)), ISNUMBER(SEARCH("интегра",E427)),  ISNUMBER(SEARCH("внедрен",E427)), ISNUMBER(SEARCH("расшир",E427)), ISNUMBER(SEARCH("адаптац",E427)),ISNUMBER(SEARCH("настрой",E427)), ISNUMBER(SEARCH("подключ",E427)),   (ISNUMBER(SEARCH("модерниз",E427)))),1,0)</f>
        <v>1</v>
      </c>
      <c r="I427" s="8">
        <f>IF(OR(ISNUMBER(SEARCH("сопрово",E427)), ISNUMBER(SEARCH("поддержк",E427)), ISNUMBER(SEARCH("эксплуат",E427)), ISNUMBER(SEARCH("обслужи",E427)), ISNUMBER(SEARCH("подготов",E427)), (ISNUMBER(SEARCH("обуче",E427)))),1,0)</f>
        <v>1</v>
      </c>
      <c r="J427" s="9">
        <f>SUM(G427:I427)</f>
        <v>2</v>
      </c>
      <c r="K427" t="s">
        <v>186</v>
      </c>
      <c r="L427" t="s">
        <v>187</v>
      </c>
      <c r="M427" s="30">
        <v>47040</v>
      </c>
      <c r="N427" s="28" t="s">
        <v>26</v>
      </c>
      <c r="O427">
        <v>47040</v>
      </c>
      <c r="P427" s="28" t="s">
        <v>27</v>
      </c>
      <c r="Q427" s="4" t="s">
        <v>969</v>
      </c>
      <c r="R427" t="s">
        <v>970</v>
      </c>
      <c r="S427" t="s">
        <v>971</v>
      </c>
      <c r="T427" t="s">
        <v>761</v>
      </c>
      <c r="U427" t="s">
        <v>653</v>
      </c>
      <c r="V427" t="s">
        <v>755</v>
      </c>
      <c r="W427" s="2">
        <v>1</v>
      </c>
      <c r="X427" s="33">
        <v>47040</v>
      </c>
      <c r="Y427" t="s">
        <v>34</v>
      </c>
      <c r="Z427" t="s">
        <v>256</v>
      </c>
      <c r="AA427" t="s">
        <v>36</v>
      </c>
      <c r="AB427" t="s">
        <v>37</v>
      </c>
      <c r="AC427" s="2">
        <v>29</v>
      </c>
    </row>
    <row r="428" spans="1:29" customFormat="1" hidden="1" x14ac:dyDescent="0.25">
      <c r="A428" s="11">
        <v>428</v>
      </c>
      <c r="B428" s="20" t="s">
        <v>1230</v>
      </c>
      <c r="C428" s="3">
        <v>2.2919007140190001E+18</v>
      </c>
      <c r="D428" s="1">
        <v>43641</v>
      </c>
      <c r="E428" t="s">
        <v>874</v>
      </c>
      <c r="F428" s="8">
        <f>IF(OR(ISNUMBER(SEARCH("террит",Q428)), ISNUMBER(SEARCH("ФОМС",E428)), ISNUMBER(SEARCH("ФОМС",Q428)), (ISNUMBER(SEARCH("страх",E428)))),1,0)</f>
        <v>1</v>
      </c>
      <c r="G428" s="8">
        <f>IF(OR(ISNUMBER(SEARCH("проектиро",E428)), ISNUMBER(SEARCH("разработка",E428)),  ISNUMBER(SEARCH("приобрет",E428)),  ISNUMBER(SEARCH("установк",E428)), ISNUMBER(SEARCH("постав",E428)),  (ISNUMBER(SEARCH("создани",E428)))),1,0)</f>
        <v>0</v>
      </c>
      <c r="H428" s="8">
        <f>IF(OR(ISNUMBER(SEARCH("развит",E428)), ISNUMBER(SEARCH("модифика",E428)), ISNUMBER(SEARCH("интегра",E428)),  ISNUMBER(SEARCH("внедрен",E428)), ISNUMBER(SEARCH("расшир",E428)), ISNUMBER(SEARCH("адаптац",E428)),ISNUMBER(SEARCH("настрой",E428)), ISNUMBER(SEARCH("подключ",E428)),   (ISNUMBER(SEARCH("модерниз",E428)))),1,0)</f>
        <v>1</v>
      </c>
      <c r="I428" s="8">
        <f>IF(OR(ISNUMBER(SEARCH("сопрово",E428)), ISNUMBER(SEARCH("поддержк",E428)), ISNUMBER(SEARCH("эксплуат",E428)), ISNUMBER(SEARCH("обслужи",E428)), ISNUMBER(SEARCH("подготов",E428)), (ISNUMBER(SEARCH("обуче",E428)))),1,0)</f>
        <v>1</v>
      </c>
      <c r="J428" s="9">
        <f>SUM(G428:I428)</f>
        <v>2</v>
      </c>
      <c r="K428" t="s">
        <v>186</v>
      </c>
      <c r="L428" t="s">
        <v>187</v>
      </c>
      <c r="M428" s="30">
        <v>55000</v>
      </c>
      <c r="N428" s="28" t="s">
        <v>26</v>
      </c>
      <c r="O428">
        <v>55000</v>
      </c>
      <c r="P428" s="28" t="s">
        <v>27</v>
      </c>
      <c r="Q428" s="4" t="s">
        <v>969</v>
      </c>
      <c r="R428" t="s">
        <v>970</v>
      </c>
      <c r="S428" t="s">
        <v>971</v>
      </c>
      <c r="T428" t="s">
        <v>761</v>
      </c>
      <c r="U428" t="s">
        <v>653</v>
      </c>
      <c r="V428" t="s">
        <v>755</v>
      </c>
      <c r="W428" s="2">
        <v>1</v>
      </c>
      <c r="X428" s="33">
        <v>55000</v>
      </c>
      <c r="Y428" t="s">
        <v>34</v>
      </c>
      <c r="Z428" t="s">
        <v>256</v>
      </c>
      <c r="AA428" t="s">
        <v>36</v>
      </c>
      <c r="AB428" t="s">
        <v>37</v>
      </c>
      <c r="AC428" s="2">
        <v>29</v>
      </c>
    </row>
    <row r="429" spans="1:29" customFormat="1" hidden="1" x14ac:dyDescent="0.25">
      <c r="A429" s="11">
        <v>429</v>
      </c>
      <c r="B429" s="20" t="s">
        <v>1230</v>
      </c>
      <c r="C429" s="3">
        <v>2.2920014209169999E+18</v>
      </c>
      <c r="D429" s="1">
        <v>43087</v>
      </c>
      <c r="E429" t="s">
        <v>976</v>
      </c>
      <c r="F429" s="8">
        <f>IF(OR(ISNUMBER(SEARCH("террит",Q429)), ISNUMBER(SEARCH("ФОМС",E429)), ISNUMBER(SEARCH("ФОМС",Q429)), (ISNUMBER(SEARCH("страх",E429)))),1,0)</f>
        <v>1</v>
      </c>
      <c r="G429" s="8">
        <f>IF(OR(ISNUMBER(SEARCH("проектиро",E429)), ISNUMBER(SEARCH("разработка",E429)),  ISNUMBER(SEARCH("приобрет",E429)),  ISNUMBER(SEARCH("установк",E429)), ISNUMBER(SEARCH("постав",E429)),  (ISNUMBER(SEARCH("создани",E429)))),1,0)</f>
        <v>0</v>
      </c>
      <c r="H429" s="8">
        <f>IF(OR(ISNUMBER(SEARCH("развит",E429)), ISNUMBER(SEARCH("модифика",E429)), ISNUMBER(SEARCH("интегра",E429)),  ISNUMBER(SEARCH("внедрен",E429)), ISNUMBER(SEARCH("расшир",E429)), ISNUMBER(SEARCH("адаптац",E429)),ISNUMBER(SEARCH("настрой",E429)), ISNUMBER(SEARCH("подключ",E429)),   (ISNUMBER(SEARCH("модерниз",E429)))),1,0)</f>
        <v>1</v>
      </c>
      <c r="I429" s="8">
        <f>IF(OR(ISNUMBER(SEARCH("сопрово",E429)), ISNUMBER(SEARCH("поддержк",E429)), ISNUMBER(SEARCH("эксплуат",E429)), ISNUMBER(SEARCH("обслужи",E429)), ISNUMBER(SEARCH("подготов",E429)), (ISNUMBER(SEARCH("обуче",E429)))),1,0)</f>
        <v>1</v>
      </c>
      <c r="J429" s="9">
        <f>SUM(G429:I429)</f>
        <v>2</v>
      </c>
      <c r="K429" t="s">
        <v>177</v>
      </c>
      <c r="L429" t="s">
        <v>178</v>
      </c>
      <c r="M429" s="30">
        <v>250000</v>
      </c>
      <c r="N429" s="28" t="s">
        <v>26</v>
      </c>
      <c r="O429">
        <v>250000</v>
      </c>
      <c r="P429" s="28" t="s">
        <v>184</v>
      </c>
      <c r="Q429" s="4" t="s">
        <v>977</v>
      </c>
      <c r="R429" t="s">
        <v>714</v>
      </c>
      <c r="S429" t="s">
        <v>715</v>
      </c>
      <c r="T429" t="s">
        <v>761</v>
      </c>
      <c r="U429" t="s">
        <v>653</v>
      </c>
      <c r="V429" t="s">
        <v>755</v>
      </c>
      <c r="W429" s="2">
        <v>1</v>
      </c>
      <c r="X429" s="33">
        <v>250000</v>
      </c>
      <c r="Y429" t="s">
        <v>34</v>
      </c>
      <c r="Z429" t="s">
        <v>256</v>
      </c>
      <c r="AA429" t="s">
        <v>36</v>
      </c>
      <c r="AB429" t="s">
        <v>37</v>
      </c>
      <c r="AC429" s="2">
        <v>29</v>
      </c>
    </row>
    <row r="430" spans="1:29" customFormat="1" hidden="1" x14ac:dyDescent="0.25">
      <c r="A430" s="11">
        <v>430</v>
      </c>
      <c r="B430" s="20" t="s">
        <v>1230</v>
      </c>
      <c r="C430" s="3">
        <v>2.2920014209180001E+18</v>
      </c>
      <c r="D430" s="1">
        <v>43389</v>
      </c>
      <c r="E430" t="s">
        <v>76</v>
      </c>
      <c r="F430" s="8">
        <f>IF(OR(ISNUMBER(SEARCH("террит",Q430)), ISNUMBER(SEARCH("ФОМС",E430)), ISNUMBER(SEARCH("ФОМС",Q430)), (ISNUMBER(SEARCH("страх",E430)))),1,0)</f>
        <v>0</v>
      </c>
      <c r="G430" s="8">
        <f>IF(OR(ISNUMBER(SEARCH("проектиро",E430)), ISNUMBER(SEARCH("разработка",E430)),  ISNUMBER(SEARCH("приобрет",E430)),  ISNUMBER(SEARCH("установк",E430)), ISNUMBER(SEARCH("постав",E430)),  (ISNUMBER(SEARCH("создани",E430)))),1,0)</f>
        <v>0</v>
      </c>
      <c r="H430" s="8">
        <f>IF(OR(ISNUMBER(SEARCH("развит",E430)), ISNUMBER(SEARCH("модифика",E430)), ISNUMBER(SEARCH("интегра",E430)),  ISNUMBER(SEARCH("внедрен",E430)), ISNUMBER(SEARCH("расшир",E430)), ISNUMBER(SEARCH("адаптац",E430)),ISNUMBER(SEARCH("настрой",E430)), ISNUMBER(SEARCH("подключ",E430)),   (ISNUMBER(SEARCH("модерниз",E430)))),1,0)</f>
        <v>0</v>
      </c>
      <c r="I430" s="8">
        <f>IF(OR(ISNUMBER(SEARCH("сопрово",E430)), ISNUMBER(SEARCH("поддержк",E430)), ISNUMBER(SEARCH("эксплуат",E430)), ISNUMBER(SEARCH("обслужи",E430)), ISNUMBER(SEARCH("подготов",E430)), (ISNUMBER(SEARCH("обуче",E430)))),1,0)</f>
        <v>1</v>
      </c>
      <c r="J430" s="9">
        <f>SUM(G430:I430)</f>
        <v>1</v>
      </c>
      <c r="K430" t="s">
        <v>82</v>
      </c>
      <c r="L430" t="s">
        <v>76</v>
      </c>
      <c r="M430" s="30">
        <v>455500</v>
      </c>
      <c r="N430" s="28" t="s">
        <v>26</v>
      </c>
      <c r="O430">
        <v>455500</v>
      </c>
      <c r="P430" s="28" t="s">
        <v>27</v>
      </c>
      <c r="Q430" s="4" t="s">
        <v>977</v>
      </c>
      <c r="R430" t="s">
        <v>714</v>
      </c>
      <c r="S430" t="s">
        <v>715</v>
      </c>
      <c r="T430" t="s">
        <v>761</v>
      </c>
      <c r="U430" t="s">
        <v>653</v>
      </c>
      <c r="V430" t="s">
        <v>755</v>
      </c>
      <c r="W430" s="2">
        <v>1</v>
      </c>
      <c r="X430" s="33">
        <v>455500</v>
      </c>
      <c r="Y430" t="s">
        <v>34</v>
      </c>
      <c r="Z430" t="s">
        <v>256</v>
      </c>
      <c r="AA430" t="s">
        <v>36</v>
      </c>
      <c r="AB430" t="s">
        <v>37</v>
      </c>
      <c r="AC430" s="2">
        <v>29</v>
      </c>
    </row>
    <row r="431" spans="1:29" customFormat="1" hidden="1" x14ac:dyDescent="0.25">
      <c r="A431" s="11">
        <v>431</v>
      </c>
      <c r="B431" s="20" t="s">
        <v>1230</v>
      </c>
      <c r="C431" s="3">
        <v>2.2920014209180001E+18</v>
      </c>
      <c r="D431" s="1">
        <v>43433</v>
      </c>
      <c r="E431" t="s">
        <v>978</v>
      </c>
      <c r="F431" s="8">
        <f>IF(OR(ISNUMBER(SEARCH("террит",Q431)), ISNUMBER(SEARCH("ФОМС",E431)), ISNUMBER(SEARCH("ФОМС",Q431)), (ISNUMBER(SEARCH("страх",E431)))),1,0)</f>
        <v>1</v>
      </c>
      <c r="G431" s="8">
        <f>IF(OR(ISNUMBER(SEARCH("проектиро",E431)), ISNUMBER(SEARCH("разработка",E431)),  ISNUMBER(SEARCH("приобрет",E431)),  ISNUMBER(SEARCH("установк",E431)), ISNUMBER(SEARCH("постав",E431)),  (ISNUMBER(SEARCH("создани",E431)))),1,0)</f>
        <v>0</v>
      </c>
      <c r="H431" s="8">
        <f>IF(OR(ISNUMBER(SEARCH("развит",E431)), ISNUMBER(SEARCH("модифика",E431)), ISNUMBER(SEARCH("интегра",E431)),  ISNUMBER(SEARCH("внедрен",E431)), ISNUMBER(SEARCH("расшир",E431)), ISNUMBER(SEARCH("адаптац",E431)),ISNUMBER(SEARCH("настрой",E431)), ISNUMBER(SEARCH("подключ",E431)),   (ISNUMBER(SEARCH("модерниз",E431)))),1,0)</f>
        <v>1</v>
      </c>
      <c r="I431" s="8">
        <f>IF(OR(ISNUMBER(SEARCH("сопрово",E431)), ISNUMBER(SEARCH("поддержк",E431)), ISNUMBER(SEARCH("эксплуат",E431)), ISNUMBER(SEARCH("обслужи",E431)), ISNUMBER(SEARCH("подготов",E431)), (ISNUMBER(SEARCH("обуче",E431)))),1,0)</f>
        <v>1</v>
      </c>
      <c r="J431" s="9">
        <f>SUM(G431:I431)</f>
        <v>2</v>
      </c>
      <c r="K431" t="s">
        <v>82</v>
      </c>
      <c r="L431" t="s">
        <v>76</v>
      </c>
      <c r="M431" s="30">
        <v>219000</v>
      </c>
      <c r="N431" s="28" t="s">
        <v>26</v>
      </c>
      <c r="O431">
        <v>219000</v>
      </c>
      <c r="P431" s="28" t="s">
        <v>27</v>
      </c>
      <c r="Q431" s="4" t="s">
        <v>977</v>
      </c>
      <c r="R431" t="s">
        <v>714</v>
      </c>
      <c r="S431" t="s">
        <v>715</v>
      </c>
      <c r="T431" t="s">
        <v>761</v>
      </c>
      <c r="U431" t="s">
        <v>653</v>
      </c>
      <c r="V431" t="s">
        <v>755</v>
      </c>
      <c r="W431" s="2">
        <v>1</v>
      </c>
      <c r="X431" s="33">
        <v>219000</v>
      </c>
      <c r="Y431" t="s">
        <v>34</v>
      </c>
      <c r="Z431" t="s">
        <v>256</v>
      </c>
      <c r="AA431" t="s">
        <v>36</v>
      </c>
      <c r="AB431" t="s">
        <v>37</v>
      </c>
      <c r="AC431" s="2">
        <v>29</v>
      </c>
    </row>
    <row r="432" spans="1:29" customFormat="1" hidden="1" x14ac:dyDescent="0.25">
      <c r="A432" s="11">
        <v>432</v>
      </c>
      <c r="B432" s="20" t="s">
        <v>1230</v>
      </c>
      <c r="C432" s="3">
        <v>2.2921002076150001E+18</v>
      </c>
      <c r="D432" s="1">
        <v>42321</v>
      </c>
      <c r="E432" t="s">
        <v>979</v>
      </c>
      <c r="F432" s="8">
        <f>IF(OR(ISNUMBER(SEARCH("террит",Q432)), ISNUMBER(SEARCH("ФОМС",E432)), ISNUMBER(SEARCH("ФОМС",Q432)), (ISNUMBER(SEARCH("страх",E432)))),1,0)</f>
        <v>1</v>
      </c>
      <c r="G432" s="8">
        <f>IF(OR(ISNUMBER(SEARCH("проектиро",E432)), ISNUMBER(SEARCH("разработка",E432)),  ISNUMBER(SEARCH("приобрет",E432)),  ISNUMBER(SEARCH("установк",E432)), ISNUMBER(SEARCH("постав",E432)),  (ISNUMBER(SEARCH("создани",E432)))),1,0)</f>
        <v>0</v>
      </c>
      <c r="H432" s="8">
        <f>IF(OR(ISNUMBER(SEARCH("развит",E432)), ISNUMBER(SEARCH("модифика",E432)), ISNUMBER(SEARCH("интегра",E432)),  ISNUMBER(SEARCH("внедрен",E432)), ISNUMBER(SEARCH("расшир",E432)), ISNUMBER(SEARCH("адаптац",E432)),ISNUMBER(SEARCH("настрой",E432)), ISNUMBER(SEARCH("подключ",E432)),   (ISNUMBER(SEARCH("модерниз",E432)))),1,0)</f>
        <v>0</v>
      </c>
      <c r="I432" s="8">
        <f>IF(OR(ISNUMBER(SEARCH("сопрово",E432)), ISNUMBER(SEARCH("поддержк",E432)), ISNUMBER(SEARCH("эксплуат",E432)), ISNUMBER(SEARCH("обслужи",E432)), ISNUMBER(SEARCH("подготов",E432)), (ISNUMBER(SEARCH("обуче",E432)))),1,0)</f>
        <v>1</v>
      </c>
      <c r="J432" s="9">
        <f>SUM(G432:I432)</f>
        <v>1</v>
      </c>
      <c r="K432" t="s">
        <v>453</v>
      </c>
      <c r="L432" t="s">
        <v>454</v>
      </c>
      <c r="M432" s="30">
        <v>467454</v>
      </c>
      <c r="N432" s="28" t="s">
        <v>264</v>
      </c>
      <c r="O432">
        <v>467454</v>
      </c>
      <c r="P432" s="28" t="s">
        <v>184</v>
      </c>
      <c r="Q432" s="4" t="s">
        <v>980</v>
      </c>
      <c r="R432" t="s">
        <v>981</v>
      </c>
      <c r="S432" t="s">
        <v>651</v>
      </c>
      <c r="T432" t="s">
        <v>761</v>
      </c>
      <c r="U432" t="s">
        <v>653</v>
      </c>
      <c r="V432" t="s">
        <v>755</v>
      </c>
      <c r="W432" s="2">
        <v>1</v>
      </c>
      <c r="X432" s="33">
        <v>467454</v>
      </c>
      <c r="Y432" t="s">
        <v>34</v>
      </c>
      <c r="Z432" t="s">
        <v>256</v>
      </c>
      <c r="AA432" t="s">
        <v>36</v>
      </c>
      <c r="AB432" t="s">
        <v>37</v>
      </c>
      <c r="AC432" s="2">
        <v>29</v>
      </c>
    </row>
    <row r="433" spans="1:29" customFormat="1" hidden="1" x14ac:dyDescent="0.25">
      <c r="A433" s="11">
        <v>433</v>
      </c>
      <c r="B433" s="20" t="s">
        <v>1230</v>
      </c>
      <c r="C433" s="3">
        <v>2.2921002076190001E+18</v>
      </c>
      <c r="D433" s="1">
        <v>43738</v>
      </c>
      <c r="E433" t="s">
        <v>982</v>
      </c>
      <c r="F433" s="8">
        <f>IF(OR(ISNUMBER(SEARCH("террит",Q433)), ISNUMBER(SEARCH("ФОМС",E433)), ISNUMBER(SEARCH("ФОМС",Q433)), (ISNUMBER(SEARCH("страх",E433)))),1,0)</f>
        <v>0</v>
      </c>
      <c r="G433" s="8">
        <f>IF(OR(ISNUMBER(SEARCH("проектиро",E433)), ISNUMBER(SEARCH("разработка",E433)),  ISNUMBER(SEARCH("приобрет",E433)),  ISNUMBER(SEARCH("установк",E433)), ISNUMBER(SEARCH("постав",E433)),  (ISNUMBER(SEARCH("создани",E433)))),1,0)</f>
        <v>0</v>
      </c>
      <c r="H433" s="8">
        <f>IF(OR(ISNUMBER(SEARCH("развит",E433)), ISNUMBER(SEARCH("модифика",E433)), ISNUMBER(SEARCH("интегра",E433)),  ISNUMBER(SEARCH("внедрен",E433)), ISNUMBER(SEARCH("расшир",E433)), ISNUMBER(SEARCH("адаптац",E433)),ISNUMBER(SEARCH("настрой",E433)), ISNUMBER(SEARCH("подключ",E433)),   (ISNUMBER(SEARCH("модерниз",E433)))),1,0)</f>
        <v>1</v>
      </c>
      <c r="I433" s="8">
        <f>IF(OR(ISNUMBER(SEARCH("сопрово",E433)), ISNUMBER(SEARCH("поддержк",E433)), ISNUMBER(SEARCH("эксплуат",E433)), ISNUMBER(SEARCH("обслужи",E433)), ISNUMBER(SEARCH("подготов",E433)), (ISNUMBER(SEARCH("обуче",E433)))),1,0)</f>
        <v>0</v>
      </c>
      <c r="J433" s="9">
        <f>SUM(G433:I433)</f>
        <v>1</v>
      </c>
      <c r="K433" t="s">
        <v>193</v>
      </c>
      <c r="L433" t="s">
        <v>194</v>
      </c>
      <c r="M433" s="30">
        <v>1866666.66</v>
      </c>
      <c r="N433" s="28" t="s">
        <v>26</v>
      </c>
      <c r="O433">
        <v>1866666.66</v>
      </c>
      <c r="P433" s="28" t="s">
        <v>27</v>
      </c>
      <c r="Q433" s="4" t="s">
        <v>980</v>
      </c>
      <c r="R433" t="s">
        <v>981</v>
      </c>
      <c r="S433" t="s">
        <v>651</v>
      </c>
      <c r="T433" t="s">
        <v>761</v>
      </c>
      <c r="U433" t="s">
        <v>653</v>
      </c>
      <c r="V433" t="s">
        <v>755</v>
      </c>
      <c r="W433" s="2">
        <v>1</v>
      </c>
      <c r="X433" s="33">
        <v>1866666.66</v>
      </c>
      <c r="Y433" t="s">
        <v>34</v>
      </c>
      <c r="Z433" t="s">
        <v>256</v>
      </c>
      <c r="AA433" t="s">
        <v>36</v>
      </c>
      <c r="AB433" t="s">
        <v>37</v>
      </c>
      <c r="AC433" s="2">
        <v>29</v>
      </c>
    </row>
    <row r="434" spans="1:29" customFormat="1" hidden="1" x14ac:dyDescent="0.25">
      <c r="A434" s="11">
        <v>434</v>
      </c>
      <c r="B434" s="20" t="s">
        <v>1230</v>
      </c>
      <c r="C434" s="3">
        <v>2.2921008381169999E+18</v>
      </c>
      <c r="D434" s="1">
        <v>42814</v>
      </c>
      <c r="E434" t="s">
        <v>983</v>
      </c>
      <c r="F434" s="8">
        <f>IF(OR(ISNUMBER(SEARCH("террит",Q434)), ISNUMBER(SEARCH("ФОМС",E434)), ISNUMBER(SEARCH("ФОМС",Q434)), (ISNUMBER(SEARCH("страх",E434)))),1,0)</f>
        <v>1</v>
      </c>
      <c r="G434" s="8">
        <f>IF(OR(ISNUMBER(SEARCH("проектиро",E434)), ISNUMBER(SEARCH("разработка",E434)),  ISNUMBER(SEARCH("приобрет",E434)),  ISNUMBER(SEARCH("установк",E434)), ISNUMBER(SEARCH("постав",E434)),  (ISNUMBER(SEARCH("создани",E434)))),1,0)</f>
        <v>0</v>
      </c>
      <c r="H434" s="8">
        <f>IF(OR(ISNUMBER(SEARCH("развит",E434)), ISNUMBER(SEARCH("модифика",E434)), ISNUMBER(SEARCH("интегра",E434)),  ISNUMBER(SEARCH("внедрен",E434)), ISNUMBER(SEARCH("расшир",E434)), ISNUMBER(SEARCH("адаптац",E434)),ISNUMBER(SEARCH("настрой",E434)), ISNUMBER(SEARCH("подключ",E434)),   (ISNUMBER(SEARCH("модерниз",E434)))),1,0)</f>
        <v>1</v>
      </c>
      <c r="I434" s="8">
        <f>IF(OR(ISNUMBER(SEARCH("сопрово",E434)), ISNUMBER(SEARCH("поддержк",E434)), ISNUMBER(SEARCH("эксплуат",E434)), ISNUMBER(SEARCH("обслужи",E434)), ISNUMBER(SEARCH("подготов",E434)), (ISNUMBER(SEARCH("обуче",E434)))),1,0)</f>
        <v>1</v>
      </c>
      <c r="J434" s="9">
        <f>SUM(G434:I434)</f>
        <v>2</v>
      </c>
      <c r="K434" t="s">
        <v>82</v>
      </c>
      <c r="L434" t="s">
        <v>76</v>
      </c>
      <c r="M434" s="30">
        <v>443650</v>
      </c>
      <c r="N434" s="28" t="s">
        <v>264</v>
      </c>
      <c r="O434">
        <v>443650</v>
      </c>
      <c r="P434" s="28" t="s">
        <v>184</v>
      </c>
      <c r="Q434" s="4" t="s">
        <v>984</v>
      </c>
      <c r="R434" t="s">
        <v>985</v>
      </c>
      <c r="S434" t="s">
        <v>986</v>
      </c>
      <c r="T434" t="s">
        <v>652</v>
      </c>
      <c r="U434" t="s">
        <v>653</v>
      </c>
      <c r="V434" t="s">
        <v>755</v>
      </c>
      <c r="W434" s="2">
        <v>1</v>
      </c>
      <c r="X434" s="33">
        <v>443650</v>
      </c>
      <c r="Y434" t="s">
        <v>34</v>
      </c>
      <c r="Z434" t="s">
        <v>256</v>
      </c>
      <c r="AA434" t="s">
        <v>36</v>
      </c>
      <c r="AB434" t="s">
        <v>37</v>
      </c>
      <c r="AC434" s="2">
        <v>29</v>
      </c>
    </row>
    <row r="435" spans="1:29" customFormat="1" hidden="1" x14ac:dyDescent="0.25">
      <c r="A435" s="11">
        <v>435</v>
      </c>
      <c r="B435" s="20" t="s">
        <v>1230</v>
      </c>
      <c r="C435" s="3">
        <v>2.2921008381180001E+18</v>
      </c>
      <c r="D435" s="1">
        <v>43444</v>
      </c>
      <c r="E435" t="s">
        <v>987</v>
      </c>
      <c r="F435" s="8">
        <f>IF(OR(ISNUMBER(SEARCH("террит",Q435)), ISNUMBER(SEARCH("ФОМС",E435)), ISNUMBER(SEARCH("ФОМС",Q435)), (ISNUMBER(SEARCH("страх",E435)))),1,0)</f>
        <v>1</v>
      </c>
      <c r="G435" s="8">
        <f>IF(OR(ISNUMBER(SEARCH("проектиро",E435)), ISNUMBER(SEARCH("разработка",E435)),  ISNUMBER(SEARCH("приобрет",E435)),  ISNUMBER(SEARCH("установк",E435)), ISNUMBER(SEARCH("постав",E435)),  (ISNUMBER(SEARCH("создани",E435)))),1,0)</f>
        <v>0</v>
      </c>
      <c r="H435" s="8">
        <f>IF(OR(ISNUMBER(SEARCH("развит",E435)), ISNUMBER(SEARCH("модифика",E435)), ISNUMBER(SEARCH("интегра",E435)),  ISNUMBER(SEARCH("внедрен",E435)), ISNUMBER(SEARCH("расшир",E435)), ISNUMBER(SEARCH("адаптац",E435)),ISNUMBER(SEARCH("настрой",E435)), ISNUMBER(SEARCH("подключ",E435)),   (ISNUMBER(SEARCH("модерниз",E435)))),1,0)</f>
        <v>1</v>
      </c>
      <c r="I435" s="8">
        <f>IF(OR(ISNUMBER(SEARCH("сопрово",E435)), ISNUMBER(SEARCH("поддержк",E435)), ISNUMBER(SEARCH("эксплуат",E435)), ISNUMBER(SEARCH("обслужи",E435)), ISNUMBER(SEARCH("подготов",E435)), (ISNUMBER(SEARCH("обуче",E435)))),1,0)</f>
        <v>1</v>
      </c>
      <c r="J435" s="9">
        <f>SUM(G435:I435)</f>
        <v>2</v>
      </c>
      <c r="K435" t="s">
        <v>82</v>
      </c>
      <c r="L435" t="s">
        <v>76</v>
      </c>
      <c r="M435" s="30">
        <v>462000</v>
      </c>
      <c r="N435" s="28" t="s">
        <v>26</v>
      </c>
      <c r="O435">
        <v>462000</v>
      </c>
      <c r="P435" s="28" t="s">
        <v>27</v>
      </c>
      <c r="Q435" s="4" t="s">
        <v>984</v>
      </c>
      <c r="R435" t="s">
        <v>985</v>
      </c>
      <c r="S435" t="s">
        <v>986</v>
      </c>
      <c r="T435" t="s">
        <v>652</v>
      </c>
      <c r="U435" t="s">
        <v>653</v>
      </c>
      <c r="V435" t="s">
        <v>755</v>
      </c>
      <c r="W435" s="2">
        <v>1</v>
      </c>
      <c r="X435" s="33">
        <v>462000</v>
      </c>
      <c r="Y435" t="s">
        <v>34</v>
      </c>
      <c r="Z435" t="s">
        <v>256</v>
      </c>
      <c r="AA435" t="s">
        <v>36</v>
      </c>
      <c r="AB435" t="s">
        <v>37</v>
      </c>
      <c r="AC435" s="2">
        <v>29</v>
      </c>
    </row>
    <row r="436" spans="1:29" customFormat="1" hidden="1" x14ac:dyDescent="0.25">
      <c r="A436" s="11">
        <v>436</v>
      </c>
      <c r="B436" s="20" t="s">
        <v>1230</v>
      </c>
      <c r="C436" s="3">
        <v>2.2922008419150001E+18</v>
      </c>
      <c r="D436" s="1">
        <v>42016</v>
      </c>
      <c r="E436" t="s">
        <v>457</v>
      </c>
      <c r="F436" s="8">
        <f>IF(OR(ISNUMBER(SEARCH("террит",Q436)), ISNUMBER(SEARCH("ФОМС",E436)), ISNUMBER(SEARCH("ФОМС",Q436)), (ISNUMBER(SEARCH("страх",E436)))),1,0)</f>
        <v>0</v>
      </c>
      <c r="G436" s="8">
        <f>IF(OR(ISNUMBER(SEARCH("проектиро",E436)), ISNUMBER(SEARCH("разработка",E436)),  ISNUMBER(SEARCH("приобрет",E436)),  ISNUMBER(SEARCH("установк",E436)), ISNUMBER(SEARCH("постав",E436)),  (ISNUMBER(SEARCH("создани",E436)))),1,0)</f>
        <v>0</v>
      </c>
      <c r="H436" s="8">
        <f>IF(OR(ISNUMBER(SEARCH("развит",E436)), ISNUMBER(SEARCH("модифика",E436)), ISNUMBER(SEARCH("интегра",E436)),  ISNUMBER(SEARCH("внедрен",E436)), ISNUMBER(SEARCH("расшир",E436)), ISNUMBER(SEARCH("адаптац",E436)),ISNUMBER(SEARCH("настрой",E436)), ISNUMBER(SEARCH("подключ",E436)),   (ISNUMBER(SEARCH("модерниз",E436)))),1,0)</f>
        <v>0</v>
      </c>
      <c r="I436" s="8">
        <f>IF(OR(ISNUMBER(SEARCH("сопрово",E436)), ISNUMBER(SEARCH("поддержк",E436)), ISNUMBER(SEARCH("эксплуат",E436)), ISNUMBER(SEARCH("обслужи",E436)), ISNUMBER(SEARCH("подготов",E436)), (ISNUMBER(SEARCH("обуче",E436)))),1,0)</f>
        <v>1</v>
      </c>
      <c r="J436" s="9">
        <f>SUM(G436:I436)</f>
        <v>1</v>
      </c>
      <c r="K436" t="s">
        <v>456</v>
      </c>
      <c r="L436" t="s">
        <v>457</v>
      </c>
      <c r="M436" s="30">
        <v>398400</v>
      </c>
      <c r="N436" s="28" t="s">
        <v>264</v>
      </c>
      <c r="O436">
        <v>398400</v>
      </c>
      <c r="P436" s="28" t="s">
        <v>184</v>
      </c>
      <c r="Q436" s="4" t="s">
        <v>988</v>
      </c>
      <c r="R436" t="s">
        <v>710</v>
      </c>
      <c r="S436" t="s">
        <v>711</v>
      </c>
      <c r="T436" t="s">
        <v>667</v>
      </c>
      <c r="U436" t="s">
        <v>653</v>
      </c>
      <c r="V436" t="s">
        <v>654</v>
      </c>
      <c r="W436" s="2">
        <v>1</v>
      </c>
      <c r="X436" s="33">
        <v>398400</v>
      </c>
      <c r="Y436" t="s">
        <v>34</v>
      </c>
      <c r="Z436" t="s">
        <v>256</v>
      </c>
      <c r="AA436" t="s">
        <v>36</v>
      </c>
      <c r="AB436" t="s">
        <v>37</v>
      </c>
      <c r="AC436" s="2">
        <v>29</v>
      </c>
    </row>
    <row r="437" spans="1:29" customFormat="1" hidden="1" x14ac:dyDescent="0.25">
      <c r="A437" s="11">
        <v>437</v>
      </c>
      <c r="B437" s="20" t="s">
        <v>1230</v>
      </c>
      <c r="C437" s="3">
        <v>2.292200841916E+18</v>
      </c>
      <c r="D437" s="1">
        <v>42401</v>
      </c>
      <c r="E437" t="s">
        <v>989</v>
      </c>
      <c r="F437" s="8">
        <f>IF(OR(ISNUMBER(SEARCH("террит",Q437)), ISNUMBER(SEARCH("ФОМС",E437)), ISNUMBER(SEARCH("ФОМС",Q437)), (ISNUMBER(SEARCH("страх",E437)))),1,0)</f>
        <v>1</v>
      </c>
      <c r="G437" s="8">
        <f>IF(OR(ISNUMBER(SEARCH("проектиро",E437)), ISNUMBER(SEARCH("разработка",E437)),  ISNUMBER(SEARCH("приобрет",E437)),  ISNUMBER(SEARCH("установк",E437)), ISNUMBER(SEARCH("постав",E437)),  (ISNUMBER(SEARCH("создани",E437)))),1,0)</f>
        <v>0</v>
      </c>
      <c r="H437" s="8">
        <f>IF(OR(ISNUMBER(SEARCH("развит",E437)), ISNUMBER(SEARCH("модифика",E437)), ISNUMBER(SEARCH("интегра",E437)),  ISNUMBER(SEARCH("внедрен",E437)), ISNUMBER(SEARCH("расшир",E437)), ISNUMBER(SEARCH("адаптац",E437)),ISNUMBER(SEARCH("настрой",E437)), ISNUMBER(SEARCH("подключ",E437)),   (ISNUMBER(SEARCH("модерниз",E437)))),1,0)</f>
        <v>0</v>
      </c>
      <c r="I437" s="8">
        <f>IF(OR(ISNUMBER(SEARCH("сопрово",E437)), ISNUMBER(SEARCH("поддержк",E437)), ISNUMBER(SEARCH("эксплуат",E437)), ISNUMBER(SEARCH("обслужи",E437)), ISNUMBER(SEARCH("подготов",E437)), (ISNUMBER(SEARCH("обуче",E437)))),1,0)</f>
        <v>1</v>
      </c>
      <c r="J437" s="9">
        <f>SUM(G437:I437)</f>
        <v>1</v>
      </c>
      <c r="K437" t="s">
        <v>53</v>
      </c>
      <c r="L437" t="s">
        <v>52</v>
      </c>
      <c r="M437" s="30">
        <v>402820</v>
      </c>
      <c r="N437" s="28" t="s">
        <v>264</v>
      </c>
      <c r="O437">
        <v>402820</v>
      </c>
      <c r="P437" s="28" t="s">
        <v>184</v>
      </c>
      <c r="Q437" s="4" t="s">
        <v>988</v>
      </c>
      <c r="R437" t="s">
        <v>710</v>
      </c>
      <c r="S437" t="s">
        <v>711</v>
      </c>
      <c r="T437" t="s">
        <v>652</v>
      </c>
      <c r="U437" t="s">
        <v>653</v>
      </c>
      <c r="V437" t="s">
        <v>755</v>
      </c>
      <c r="W437" s="2">
        <v>1</v>
      </c>
      <c r="X437" s="33">
        <v>402820</v>
      </c>
      <c r="Y437" t="s">
        <v>34</v>
      </c>
      <c r="Z437" t="s">
        <v>256</v>
      </c>
      <c r="AA437" t="s">
        <v>36</v>
      </c>
      <c r="AB437" t="s">
        <v>37</v>
      </c>
      <c r="AC437" s="2">
        <v>29</v>
      </c>
    </row>
    <row r="438" spans="1:29" customFormat="1" hidden="1" x14ac:dyDescent="0.25">
      <c r="A438" s="11">
        <v>438</v>
      </c>
      <c r="B438" s="20" t="s">
        <v>1230</v>
      </c>
      <c r="C438" s="3">
        <v>2.292200841916E+18</v>
      </c>
      <c r="D438" s="1">
        <v>42730</v>
      </c>
      <c r="E438" t="s">
        <v>784</v>
      </c>
      <c r="F438" s="8">
        <f>IF(OR(ISNUMBER(SEARCH("террит",Q438)), ISNUMBER(SEARCH("ФОМС",E438)), ISNUMBER(SEARCH("ФОМС",Q438)), (ISNUMBER(SEARCH("страх",E438)))),1,0)</f>
        <v>1</v>
      </c>
      <c r="G438" s="8">
        <f>IF(OR(ISNUMBER(SEARCH("проектиро",E438)), ISNUMBER(SEARCH("разработка",E438)),  ISNUMBER(SEARCH("приобрет",E438)),  ISNUMBER(SEARCH("установк",E438)), ISNUMBER(SEARCH("постав",E438)),  (ISNUMBER(SEARCH("создани",E438)))),1,0)</f>
        <v>0</v>
      </c>
      <c r="H438" s="8">
        <f>IF(OR(ISNUMBER(SEARCH("развит",E438)), ISNUMBER(SEARCH("модифика",E438)), ISNUMBER(SEARCH("интегра",E438)),  ISNUMBER(SEARCH("внедрен",E438)), ISNUMBER(SEARCH("расшир",E438)), ISNUMBER(SEARCH("адаптац",E438)),ISNUMBER(SEARCH("настрой",E438)), ISNUMBER(SEARCH("подключ",E438)),   (ISNUMBER(SEARCH("модерниз",E438)))),1,0)</f>
        <v>0</v>
      </c>
      <c r="I438" s="8">
        <f>IF(OR(ISNUMBER(SEARCH("сопрово",E438)), ISNUMBER(SEARCH("поддержк",E438)), ISNUMBER(SEARCH("эксплуат",E438)), ISNUMBER(SEARCH("обслужи",E438)), ISNUMBER(SEARCH("подготов",E438)), (ISNUMBER(SEARCH("обуче",E438)))),1,0)</f>
        <v>1</v>
      </c>
      <c r="J438" s="9">
        <f>SUM(G438:I438)</f>
        <v>1</v>
      </c>
      <c r="K438" t="s">
        <v>142</v>
      </c>
      <c r="L438" t="s">
        <v>143</v>
      </c>
      <c r="M438" s="30">
        <v>77100</v>
      </c>
      <c r="N438" s="28" t="s">
        <v>264</v>
      </c>
      <c r="O438">
        <v>77100</v>
      </c>
      <c r="P438" s="28" t="s">
        <v>184</v>
      </c>
      <c r="Q438" s="4" t="s">
        <v>988</v>
      </c>
      <c r="R438" t="s">
        <v>710</v>
      </c>
      <c r="S438" t="s">
        <v>711</v>
      </c>
      <c r="T438" t="s">
        <v>761</v>
      </c>
      <c r="U438" t="s">
        <v>653</v>
      </c>
      <c r="V438" t="s">
        <v>755</v>
      </c>
      <c r="W438" s="2">
        <v>1</v>
      </c>
      <c r="X438" s="33">
        <v>77100</v>
      </c>
      <c r="Y438" t="s">
        <v>34</v>
      </c>
      <c r="Z438" t="s">
        <v>256</v>
      </c>
      <c r="AA438" t="s">
        <v>36</v>
      </c>
      <c r="AB438" t="s">
        <v>37</v>
      </c>
      <c r="AC438" s="2">
        <v>29</v>
      </c>
    </row>
    <row r="439" spans="1:29" customFormat="1" hidden="1" x14ac:dyDescent="0.25">
      <c r="A439" s="11">
        <v>439</v>
      </c>
      <c r="B439" s="20" t="s">
        <v>1230</v>
      </c>
      <c r="C439" s="3">
        <v>2.2922008419180001E+18</v>
      </c>
      <c r="D439" s="1">
        <v>43164</v>
      </c>
      <c r="E439" t="s">
        <v>143</v>
      </c>
      <c r="F439" s="8">
        <f>IF(OR(ISNUMBER(SEARCH("террит",Q439)), ISNUMBER(SEARCH("ФОМС",E439)), ISNUMBER(SEARCH("ФОМС",Q439)), (ISNUMBER(SEARCH("страх",E439)))),1,0)</f>
        <v>0</v>
      </c>
      <c r="G439" s="8">
        <f>IF(OR(ISNUMBER(SEARCH("проектиро",E439)), ISNUMBER(SEARCH("разработка",E439)),  ISNUMBER(SEARCH("приобрет",E439)),  ISNUMBER(SEARCH("установк",E439)), ISNUMBER(SEARCH("постав",E439)),  (ISNUMBER(SEARCH("создани",E439)))),1,0)</f>
        <v>0</v>
      </c>
      <c r="H439" s="8">
        <f>IF(OR(ISNUMBER(SEARCH("развит",E439)), ISNUMBER(SEARCH("модифика",E439)), ISNUMBER(SEARCH("интегра",E439)),  ISNUMBER(SEARCH("внедрен",E439)), ISNUMBER(SEARCH("расшир",E439)), ISNUMBER(SEARCH("адаптац",E439)),ISNUMBER(SEARCH("настрой",E439)), ISNUMBER(SEARCH("подключ",E439)),   (ISNUMBER(SEARCH("модерниз",E439)))),1,0)</f>
        <v>0</v>
      </c>
      <c r="I439" s="8">
        <f>IF(OR(ISNUMBER(SEARCH("сопрово",E439)), ISNUMBER(SEARCH("поддержк",E439)), ISNUMBER(SEARCH("эксплуат",E439)), ISNUMBER(SEARCH("обслужи",E439)), ISNUMBER(SEARCH("подготов",E439)), (ISNUMBER(SEARCH("обуче",E439)))),1,0)</f>
        <v>1</v>
      </c>
      <c r="J439" s="9">
        <f>SUM(G439:I439)</f>
        <v>1</v>
      </c>
      <c r="K439" t="s">
        <v>142</v>
      </c>
      <c r="L439" t="s">
        <v>143</v>
      </c>
      <c r="M439" s="30">
        <v>450000</v>
      </c>
      <c r="N439" s="28" t="s">
        <v>26</v>
      </c>
      <c r="O439">
        <v>450000</v>
      </c>
      <c r="P439" s="28" t="s">
        <v>184</v>
      </c>
      <c r="Q439" s="4" t="s">
        <v>988</v>
      </c>
      <c r="R439" t="s">
        <v>710</v>
      </c>
      <c r="S439" t="s">
        <v>711</v>
      </c>
      <c r="T439" t="s">
        <v>761</v>
      </c>
      <c r="U439" t="s">
        <v>653</v>
      </c>
      <c r="V439" t="s">
        <v>755</v>
      </c>
      <c r="W439" s="2">
        <v>1</v>
      </c>
      <c r="X439" s="33">
        <v>450000</v>
      </c>
      <c r="Y439" t="s">
        <v>34</v>
      </c>
      <c r="Z439" t="s">
        <v>256</v>
      </c>
      <c r="AA439" t="s">
        <v>36</v>
      </c>
      <c r="AB439" t="s">
        <v>37</v>
      </c>
      <c r="AC439" s="2">
        <v>29</v>
      </c>
    </row>
    <row r="440" spans="1:29" customFormat="1" hidden="1" x14ac:dyDescent="0.25">
      <c r="A440" s="11">
        <v>440</v>
      </c>
      <c r="B440" s="20" t="s">
        <v>1230</v>
      </c>
      <c r="C440" s="3">
        <v>2.2922008419180001E+18</v>
      </c>
      <c r="D440" s="1">
        <v>43325</v>
      </c>
      <c r="E440" t="s">
        <v>844</v>
      </c>
      <c r="F440" s="8">
        <f>IF(OR(ISNUMBER(SEARCH("террит",Q440)), ISNUMBER(SEARCH("ФОМС",E440)), ISNUMBER(SEARCH("ФОМС",Q440)), (ISNUMBER(SEARCH("страх",E440)))),1,0)</f>
        <v>1</v>
      </c>
      <c r="G440" s="8">
        <f>IF(OR(ISNUMBER(SEARCH("проектиро",E440)), ISNUMBER(SEARCH("разработка",E440)),  ISNUMBER(SEARCH("приобрет",E440)),  ISNUMBER(SEARCH("установк",E440)), ISNUMBER(SEARCH("постав",E440)),  (ISNUMBER(SEARCH("создани",E440)))),1,0)</f>
        <v>0</v>
      </c>
      <c r="H440" s="8">
        <f>IF(OR(ISNUMBER(SEARCH("развит",E440)), ISNUMBER(SEARCH("модифика",E440)), ISNUMBER(SEARCH("интегра",E440)),  ISNUMBER(SEARCH("внедрен",E440)), ISNUMBER(SEARCH("расшир",E440)), ISNUMBER(SEARCH("адаптац",E440)),ISNUMBER(SEARCH("настрой",E440)), ISNUMBER(SEARCH("подключ",E440)),   (ISNUMBER(SEARCH("модерниз",E440)))),1,0)</f>
        <v>1</v>
      </c>
      <c r="I440" s="8">
        <f>IF(OR(ISNUMBER(SEARCH("сопрово",E440)), ISNUMBER(SEARCH("поддержк",E440)), ISNUMBER(SEARCH("эксплуат",E440)), ISNUMBER(SEARCH("обслужи",E440)), ISNUMBER(SEARCH("подготов",E440)), (ISNUMBER(SEARCH("обуче",E440)))),1,0)</f>
        <v>1</v>
      </c>
      <c r="J440" s="9">
        <f>SUM(G440:I440)</f>
        <v>2</v>
      </c>
      <c r="K440" t="s">
        <v>45</v>
      </c>
      <c r="L440" t="s">
        <v>46</v>
      </c>
      <c r="M440" s="30">
        <v>320500</v>
      </c>
      <c r="N440" s="28" t="s">
        <v>845</v>
      </c>
      <c r="O440">
        <v>320500</v>
      </c>
      <c r="P440" s="28" t="s">
        <v>184</v>
      </c>
      <c r="Q440" s="4" t="s">
        <v>988</v>
      </c>
      <c r="R440" t="s">
        <v>710</v>
      </c>
      <c r="S440" t="s">
        <v>711</v>
      </c>
      <c r="T440" t="s">
        <v>761</v>
      </c>
      <c r="U440" t="s">
        <v>653</v>
      </c>
      <c r="V440" t="s">
        <v>755</v>
      </c>
      <c r="W440" s="2">
        <v>1</v>
      </c>
      <c r="X440" s="33">
        <v>320500</v>
      </c>
      <c r="Y440" t="s">
        <v>34</v>
      </c>
      <c r="Z440" t="s">
        <v>256</v>
      </c>
      <c r="AA440" t="s">
        <v>36</v>
      </c>
      <c r="AB440" t="s">
        <v>37</v>
      </c>
      <c r="AC440" s="2">
        <v>29</v>
      </c>
    </row>
    <row r="441" spans="1:29" customFormat="1" hidden="1" x14ac:dyDescent="0.25">
      <c r="A441" s="11">
        <v>441</v>
      </c>
      <c r="B441" s="20" t="s">
        <v>1230</v>
      </c>
      <c r="C441" s="3">
        <v>2.2922008419180001E+18</v>
      </c>
      <c r="D441" s="1">
        <v>43410</v>
      </c>
      <c r="E441" t="s">
        <v>844</v>
      </c>
      <c r="F441" s="8">
        <f>IF(OR(ISNUMBER(SEARCH("террит",Q441)), ISNUMBER(SEARCH("ФОМС",E441)), ISNUMBER(SEARCH("ФОМС",Q441)), (ISNUMBER(SEARCH("страх",E441)))),1,0)</f>
        <v>1</v>
      </c>
      <c r="G441" s="8">
        <f>IF(OR(ISNUMBER(SEARCH("проектиро",E441)), ISNUMBER(SEARCH("разработка",E441)),  ISNUMBER(SEARCH("приобрет",E441)),  ISNUMBER(SEARCH("установк",E441)), ISNUMBER(SEARCH("постав",E441)),  (ISNUMBER(SEARCH("создани",E441)))),1,0)</f>
        <v>0</v>
      </c>
      <c r="H441" s="8">
        <f>IF(OR(ISNUMBER(SEARCH("развит",E441)), ISNUMBER(SEARCH("модифика",E441)), ISNUMBER(SEARCH("интегра",E441)),  ISNUMBER(SEARCH("внедрен",E441)), ISNUMBER(SEARCH("расшир",E441)), ISNUMBER(SEARCH("адаптац",E441)),ISNUMBER(SEARCH("настрой",E441)), ISNUMBER(SEARCH("подключ",E441)),   (ISNUMBER(SEARCH("модерниз",E441)))),1,0)</f>
        <v>1</v>
      </c>
      <c r="I441" s="8">
        <f>IF(OR(ISNUMBER(SEARCH("сопрово",E441)), ISNUMBER(SEARCH("поддержк",E441)), ISNUMBER(SEARCH("эксплуат",E441)), ISNUMBER(SEARCH("обслужи",E441)), ISNUMBER(SEARCH("подготов",E441)), (ISNUMBER(SEARCH("обуче",E441)))),1,0)</f>
        <v>1</v>
      </c>
      <c r="J441" s="9">
        <f>SUM(G441:I441)</f>
        <v>2</v>
      </c>
      <c r="K441" t="s">
        <v>45</v>
      </c>
      <c r="L441" t="s">
        <v>46</v>
      </c>
      <c r="M441" s="30">
        <v>292000</v>
      </c>
      <c r="N441" s="28" t="s">
        <v>845</v>
      </c>
      <c r="O441">
        <v>292000</v>
      </c>
      <c r="P441" s="28" t="s">
        <v>27</v>
      </c>
      <c r="Q441" s="4" t="s">
        <v>988</v>
      </c>
      <c r="R441" t="s">
        <v>710</v>
      </c>
      <c r="S441" t="s">
        <v>711</v>
      </c>
      <c r="T441" t="s">
        <v>761</v>
      </c>
      <c r="U441" t="s">
        <v>653</v>
      </c>
      <c r="V441" t="s">
        <v>755</v>
      </c>
      <c r="W441" s="2">
        <v>1</v>
      </c>
      <c r="X441" s="33">
        <v>292000</v>
      </c>
      <c r="Y441" t="s">
        <v>34</v>
      </c>
      <c r="Z441" t="s">
        <v>256</v>
      </c>
      <c r="AA441" t="s">
        <v>36</v>
      </c>
      <c r="AB441" t="s">
        <v>37</v>
      </c>
      <c r="AC441" s="2">
        <v>29</v>
      </c>
    </row>
    <row r="442" spans="1:29" customFormat="1" hidden="1" x14ac:dyDescent="0.25">
      <c r="A442" s="11">
        <v>442</v>
      </c>
      <c r="B442" s="20" t="s">
        <v>1230</v>
      </c>
      <c r="C442" s="3">
        <v>2.2922008419180001E+18</v>
      </c>
      <c r="D442" s="1">
        <v>43462</v>
      </c>
      <c r="E442" t="s">
        <v>990</v>
      </c>
      <c r="F442" s="8">
        <f>IF(OR(ISNUMBER(SEARCH("террит",Q442)), ISNUMBER(SEARCH("ФОМС",E442)), ISNUMBER(SEARCH("ФОМС",Q442)), (ISNUMBER(SEARCH("страх",E442)))),1,0)</f>
        <v>1</v>
      </c>
      <c r="G442" s="8">
        <f>IF(OR(ISNUMBER(SEARCH("проектиро",E442)), ISNUMBER(SEARCH("разработка",E442)),  ISNUMBER(SEARCH("приобрет",E442)),  ISNUMBER(SEARCH("установк",E442)), ISNUMBER(SEARCH("постав",E442)),  (ISNUMBER(SEARCH("создани",E442)))),1,0)</f>
        <v>0</v>
      </c>
      <c r="H442" s="8">
        <f>IF(OR(ISNUMBER(SEARCH("развит",E442)), ISNUMBER(SEARCH("модифика",E442)), ISNUMBER(SEARCH("интегра",E442)),  ISNUMBER(SEARCH("внедрен",E442)), ISNUMBER(SEARCH("расшир",E442)), ISNUMBER(SEARCH("адаптац",E442)),ISNUMBER(SEARCH("настрой",E442)), ISNUMBER(SEARCH("подключ",E442)),   (ISNUMBER(SEARCH("модерниз",E442)))),1,0)</f>
        <v>1</v>
      </c>
      <c r="I442" s="8">
        <f>IF(OR(ISNUMBER(SEARCH("сопрово",E442)), ISNUMBER(SEARCH("поддержк",E442)), ISNUMBER(SEARCH("эксплуат",E442)), ISNUMBER(SEARCH("обслужи",E442)), ISNUMBER(SEARCH("подготов",E442)), (ISNUMBER(SEARCH("обуче",E442)))),1,0)</f>
        <v>1</v>
      </c>
      <c r="J442" s="9">
        <f>SUM(G442:I442)</f>
        <v>2</v>
      </c>
      <c r="K442" t="s">
        <v>142</v>
      </c>
      <c r="L442" t="s">
        <v>143</v>
      </c>
      <c r="M442" s="30">
        <v>134500</v>
      </c>
      <c r="N442" s="28" t="s">
        <v>26</v>
      </c>
      <c r="O442">
        <v>134500</v>
      </c>
      <c r="P442" s="28" t="s">
        <v>27</v>
      </c>
      <c r="Q442" s="4" t="s">
        <v>988</v>
      </c>
      <c r="R442" t="s">
        <v>710</v>
      </c>
      <c r="S442" t="s">
        <v>711</v>
      </c>
      <c r="T442" t="s">
        <v>761</v>
      </c>
      <c r="U442" t="s">
        <v>653</v>
      </c>
      <c r="V442" t="s">
        <v>755</v>
      </c>
      <c r="W442" s="2">
        <v>1</v>
      </c>
      <c r="X442" s="33">
        <v>134500</v>
      </c>
      <c r="Y442" t="s">
        <v>34</v>
      </c>
      <c r="Z442" t="s">
        <v>256</v>
      </c>
      <c r="AA442" t="s">
        <v>36</v>
      </c>
      <c r="AB442" t="s">
        <v>37</v>
      </c>
      <c r="AC442" s="2">
        <v>29</v>
      </c>
    </row>
    <row r="443" spans="1:29" customFormat="1" hidden="1" x14ac:dyDescent="0.25">
      <c r="A443" s="11">
        <v>443</v>
      </c>
      <c r="B443" s="20" t="s">
        <v>1230</v>
      </c>
      <c r="C443" s="3">
        <v>2.2923006894150001E+18</v>
      </c>
      <c r="D443" s="1">
        <v>42088</v>
      </c>
      <c r="E443" t="s">
        <v>991</v>
      </c>
      <c r="F443" s="8">
        <f>IF(OR(ISNUMBER(SEARCH("террит",Q443)), ISNUMBER(SEARCH("ФОМС",E443)), ISNUMBER(SEARCH("ФОМС",Q443)), (ISNUMBER(SEARCH("страх",E443)))),1,0)</f>
        <v>1</v>
      </c>
      <c r="G443" s="8">
        <f>IF(OR(ISNUMBER(SEARCH("проектиро",E443)), ISNUMBER(SEARCH("разработка",E443)),  ISNUMBER(SEARCH("приобрет",E443)),  ISNUMBER(SEARCH("установк",E443)), ISNUMBER(SEARCH("постав",E443)),  (ISNUMBER(SEARCH("создани",E443)))),1,0)</f>
        <v>0</v>
      </c>
      <c r="H443" s="8">
        <f>IF(OR(ISNUMBER(SEARCH("развит",E443)), ISNUMBER(SEARCH("модифика",E443)), ISNUMBER(SEARCH("интегра",E443)),  ISNUMBER(SEARCH("внедрен",E443)), ISNUMBER(SEARCH("расшир",E443)), ISNUMBER(SEARCH("адаптац",E443)),ISNUMBER(SEARCH("настрой",E443)), ISNUMBER(SEARCH("подключ",E443)),   (ISNUMBER(SEARCH("модерниз",E443)))),1,0)</f>
        <v>0</v>
      </c>
      <c r="I443" s="8">
        <f>IF(OR(ISNUMBER(SEARCH("сопрово",E443)), ISNUMBER(SEARCH("поддержк",E443)), ISNUMBER(SEARCH("эксплуат",E443)), ISNUMBER(SEARCH("обслужи",E443)), ISNUMBER(SEARCH("подготов",E443)), (ISNUMBER(SEARCH("обуче",E443)))),1,0)</f>
        <v>1</v>
      </c>
      <c r="J443" s="9">
        <f>SUM(G443:I443)</f>
        <v>1</v>
      </c>
      <c r="K443" s="20" t="s">
        <v>453</v>
      </c>
      <c r="L443" t="s">
        <v>454</v>
      </c>
      <c r="M443" s="30">
        <v>394800</v>
      </c>
      <c r="N443" s="28" t="s">
        <v>409</v>
      </c>
      <c r="O443">
        <v>394800</v>
      </c>
      <c r="P443" s="28" t="s">
        <v>184</v>
      </c>
      <c r="Q443" s="4" t="s">
        <v>992</v>
      </c>
      <c r="R443" t="s">
        <v>993</v>
      </c>
      <c r="S443" t="s">
        <v>994</v>
      </c>
      <c r="T443" t="s">
        <v>652</v>
      </c>
      <c r="U443" t="s">
        <v>653</v>
      </c>
      <c r="V443" t="s">
        <v>654</v>
      </c>
      <c r="W443" s="2">
        <v>1</v>
      </c>
      <c r="X443" s="33">
        <v>394800</v>
      </c>
      <c r="Y443" t="s">
        <v>34</v>
      </c>
      <c r="Z443" t="s">
        <v>256</v>
      </c>
      <c r="AA443" t="s">
        <v>36</v>
      </c>
      <c r="AB443" t="s">
        <v>37</v>
      </c>
      <c r="AC443" s="2">
        <v>29</v>
      </c>
    </row>
    <row r="444" spans="1:29" customFormat="1" hidden="1" x14ac:dyDescent="0.25">
      <c r="A444" s="11">
        <v>444</v>
      </c>
      <c r="B444" s="20" t="s">
        <v>1230</v>
      </c>
      <c r="C444" s="3">
        <v>2.292300689416E+18</v>
      </c>
      <c r="D444" s="1">
        <v>42471</v>
      </c>
      <c r="E444" t="s">
        <v>995</v>
      </c>
      <c r="F444" s="8">
        <f>IF(OR(ISNUMBER(SEARCH("террит",Q444)), ISNUMBER(SEARCH("ФОМС",E444)), ISNUMBER(SEARCH("ФОМС",Q444)), (ISNUMBER(SEARCH("страх",E444)))),1,0)</f>
        <v>1</v>
      </c>
      <c r="G444" s="8">
        <f>IF(OR(ISNUMBER(SEARCH("проектиро",E444)), ISNUMBER(SEARCH("разработка",E444)),  ISNUMBER(SEARCH("приобрет",E444)),  ISNUMBER(SEARCH("установк",E444)), ISNUMBER(SEARCH("постав",E444)),  (ISNUMBER(SEARCH("создани",E444)))),1,0)</f>
        <v>0</v>
      </c>
      <c r="H444" s="8">
        <f>IF(OR(ISNUMBER(SEARCH("развит",E444)), ISNUMBER(SEARCH("модифика",E444)), ISNUMBER(SEARCH("интегра",E444)),  ISNUMBER(SEARCH("внедрен",E444)), ISNUMBER(SEARCH("расшир",E444)), ISNUMBER(SEARCH("адаптац",E444)),ISNUMBER(SEARCH("настрой",E444)), ISNUMBER(SEARCH("подключ",E444)),   (ISNUMBER(SEARCH("модерниз",E444)))),1,0)</f>
        <v>0</v>
      </c>
      <c r="I444" s="8">
        <f>IF(OR(ISNUMBER(SEARCH("сопрово",E444)), ISNUMBER(SEARCH("поддержк",E444)), ISNUMBER(SEARCH("эксплуат",E444)), ISNUMBER(SEARCH("обслужи",E444)), ISNUMBER(SEARCH("подготов",E444)), (ISNUMBER(SEARCH("обуче",E444)))),1,0)</f>
        <v>1</v>
      </c>
      <c r="J444" s="9">
        <f>SUM(G444:I444)</f>
        <v>1</v>
      </c>
      <c r="K444" t="s">
        <v>53</v>
      </c>
      <c r="L444" t="s">
        <v>52</v>
      </c>
      <c r="M444" s="30">
        <v>439440</v>
      </c>
      <c r="N444" s="28" t="s">
        <v>409</v>
      </c>
      <c r="O444">
        <v>439440</v>
      </c>
      <c r="P444" s="28" t="s">
        <v>184</v>
      </c>
      <c r="Q444" s="4" t="s">
        <v>992</v>
      </c>
      <c r="R444" t="s">
        <v>993</v>
      </c>
      <c r="S444" t="s">
        <v>994</v>
      </c>
      <c r="T444" t="s">
        <v>652</v>
      </c>
      <c r="U444" t="s">
        <v>653</v>
      </c>
      <c r="V444" t="s">
        <v>755</v>
      </c>
      <c r="W444" s="2">
        <v>1</v>
      </c>
      <c r="X444" s="33">
        <v>439440</v>
      </c>
      <c r="Y444" t="s">
        <v>34</v>
      </c>
      <c r="Z444" t="s">
        <v>256</v>
      </c>
      <c r="AA444" t="s">
        <v>36</v>
      </c>
      <c r="AB444" t="s">
        <v>37</v>
      </c>
      <c r="AC444" s="2">
        <v>29</v>
      </c>
    </row>
    <row r="445" spans="1:29" customFormat="1" hidden="1" x14ac:dyDescent="0.25">
      <c r="A445" s="11">
        <v>445</v>
      </c>
      <c r="B445" s="20" t="s">
        <v>1230</v>
      </c>
      <c r="C445" s="3">
        <v>2.2923006894169999E+18</v>
      </c>
      <c r="D445" s="1">
        <v>42913</v>
      </c>
      <c r="E445" t="s">
        <v>996</v>
      </c>
      <c r="F445" s="8">
        <f>IF(OR(ISNUMBER(SEARCH("террит",Q445)), ISNUMBER(SEARCH("ФОМС",E445)), ISNUMBER(SEARCH("ФОМС",Q445)), (ISNUMBER(SEARCH("страх",E445)))),1,0)</f>
        <v>1</v>
      </c>
      <c r="G445" s="8">
        <f>IF(OR(ISNUMBER(SEARCH("проектиро",E445)), ISNUMBER(SEARCH("разработка",E445)),  ISNUMBER(SEARCH("приобрет",E445)),  ISNUMBER(SEARCH("установк",E445)), ISNUMBER(SEARCH("постав",E445)),  (ISNUMBER(SEARCH("создани",E445)))),1,0)</f>
        <v>0</v>
      </c>
      <c r="H445" s="8">
        <f>IF(OR(ISNUMBER(SEARCH("развит",E445)), ISNUMBER(SEARCH("модифика",E445)), ISNUMBER(SEARCH("интегра",E445)),  ISNUMBER(SEARCH("внедрен",E445)), ISNUMBER(SEARCH("расшир",E445)), ISNUMBER(SEARCH("адаптац",E445)),ISNUMBER(SEARCH("настрой",E445)), ISNUMBER(SEARCH("подключ",E445)),   (ISNUMBER(SEARCH("модерниз",E445)))),1,0)</f>
        <v>0</v>
      </c>
      <c r="I445" s="8">
        <f>IF(OR(ISNUMBER(SEARCH("сопрово",E445)), ISNUMBER(SEARCH("поддержк",E445)), ISNUMBER(SEARCH("эксплуат",E445)), ISNUMBER(SEARCH("обслужи",E445)), ISNUMBER(SEARCH("подготов",E445)), (ISNUMBER(SEARCH("обуче",E445)))),1,0)</f>
        <v>1</v>
      </c>
      <c r="J445" s="9">
        <f>SUM(G445:I445)</f>
        <v>1</v>
      </c>
      <c r="K445" t="s">
        <v>64</v>
      </c>
      <c r="L445" t="s">
        <v>65</v>
      </c>
      <c r="M445" s="30">
        <v>269850</v>
      </c>
      <c r="N445" s="28" t="s">
        <v>329</v>
      </c>
      <c r="O445">
        <v>269850</v>
      </c>
      <c r="P445" s="28" t="s">
        <v>184</v>
      </c>
      <c r="Q445" s="4" t="s">
        <v>992</v>
      </c>
      <c r="R445" t="s">
        <v>993</v>
      </c>
      <c r="S445" t="s">
        <v>994</v>
      </c>
      <c r="T445" t="s">
        <v>652</v>
      </c>
      <c r="U445" t="s">
        <v>653</v>
      </c>
      <c r="V445" t="s">
        <v>755</v>
      </c>
      <c r="W445" s="2">
        <v>1</v>
      </c>
      <c r="X445" s="33">
        <v>269850</v>
      </c>
      <c r="Y445" t="s">
        <v>34</v>
      </c>
      <c r="Z445" t="s">
        <v>256</v>
      </c>
      <c r="AA445" t="s">
        <v>36</v>
      </c>
      <c r="AB445" t="s">
        <v>37</v>
      </c>
      <c r="AC445" s="2">
        <v>29</v>
      </c>
    </row>
    <row r="446" spans="1:29" customFormat="1" hidden="1" x14ac:dyDescent="0.25">
      <c r="A446" s="11">
        <v>446</v>
      </c>
      <c r="B446" s="20" t="s">
        <v>1230</v>
      </c>
      <c r="C446" s="3">
        <v>2.2923006894179999E+18</v>
      </c>
      <c r="D446" s="1">
        <v>43196</v>
      </c>
      <c r="E446" t="s">
        <v>997</v>
      </c>
      <c r="F446" s="8">
        <f>IF(OR(ISNUMBER(SEARCH("террит",Q446)), ISNUMBER(SEARCH("ФОМС",E446)), ISNUMBER(SEARCH("ФОМС",Q446)), (ISNUMBER(SEARCH("страх",E446)))),1,0)</f>
        <v>1</v>
      </c>
      <c r="G446" s="8">
        <f>IF(OR(ISNUMBER(SEARCH("проектиро",E446)), ISNUMBER(SEARCH("разработка",E446)),  ISNUMBER(SEARCH("приобрет",E446)),  ISNUMBER(SEARCH("установк",E446)), ISNUMBER(SEARCH("постав",E446)),  (ISNUMBER(SEARCH("создани",E446)))),1,0)</f>
        <v>0</v>
      </c>
      <c r="H446" s="8">
        <f>IF(OR(ISNUMBER(SEARCH("развит",E446)), ISNUMBER(SEARCH("модифика",E446)), ISNUMBER(SEARCH("интегра",E446)),  ISNUMBER(SEARCH("внедрен",E446)), ISNUMBER(SEARCH("расшир",E446)), ISNUMBER(SEARCH("адаптац",E446)),ISNUMBER(SEARCH("настрой",E446)), ISNUMBER(SEARCH("подключ",E446)),   (ISNUMBER(SEARCH("модерниз",E446)))),1,0)</f>
        <v>0</v>
      </c>
      <c r="I446" s="8">
        <f>IF(OR(ISNUMBER(SEARCH("сопрово",E446)), ISNUMBER(SEARCH("поддержк",E446)), ISNUMBER(SEARCH("эксплуат",E446)), ISNUMBER(SEARCH("обслужи",E446)), ISNUMBER(SEARCH("подготов",E446)), (ISNUMBER(SEARCH("обуче",E446)))),1,0)</f>
        <v>1</v>
      </c>
      <c r="J446" s="9">
        <f>SUM(G446:I446)</f>
        <v>1</v>
      </c>
      <c r="K446" t="s">
        <v>64</v>
      </c>
      <c r="L446" t="s">
        <v>65</v>
      </c>
      <c r="M446" s="30">
        <v>424980</v>
      </c>
      <c r="N446" s="28" t="s">
        <v>845</v>
      </c>
      <c r="O446">
        <v>424980</v>
      </c>
      <c r="P446" s="28" t="s">
        <v>27</v>
      </c>
      <c r="Q446" s="4" t="s">
        <v>992</v>
      </c>
      <c r="R446" t="s">
        <v>993</v>
      </c>
      <c r="S446" t="s">
        <v>994</v>
      </c>
      <c r="T446" t="s">
        <v>761</v>
      </c>
      <c r="U446" t="s">
        <v>653</v>
      </c>
      <c r="V446" t="s">
        <v>755</v>
      </c>
      <c r="W446" s="2">
        <v>1</v>
      </c>
      <c r="X446" s="33">
        <v>424980</v>
      </c>
      <c r="Y446" t="s">
        <v>34</v>
      </c>
      <c r="Z446" t="s">
        <v>256</v>
      </c>
      <c r="AA446" t="s">
        <v>36</v>
      </c>
      <c r="AB446" t="s">
        <v>37</v>
      </c>
      <c r="AC446" s="2">
        <v>29</v>
      </c>
    </row>
    <row r="447" spans="1:29" customFormat="1" hidden="1" x14ac:dyDescent="0.25">
      <c r="A447" s="11">
        <v>447</v>
      </c>
      <c r="B447" s="20" t="s">
        <v>1230</v>
      </c>
      <c r="C447" s="3">
        <v>2.2923006894179999E+18</v>
      </c>
      <c r="D447" s="1">
        <v>43437</v>
      </c>
      <c r="E447" t="s">
        <v>997</v>
      </c>
      <c r="F447" s="8">
        <f>IF(OR(ISNUMBER(SEARCH("террит",Q447)), ISNUMBER(SEARCH("ФОМС",E447)), ISNUMBER(SEARCH("ФОМС",Q447)), (ISNUMBER(SEARCH("страх",E447)))),1,0)</f>
        <v>1</v>
      </c>
      <c r="G447" s="8">
        <f>IF(OR(ISNUMBER(SEARCH("проектиро",E447)), ISNUMBER(SEARCH("разработка",E447)),  ISNUMBER(SEARCH("приобрет",E447)),  ISNUMBER(SEARCH("установк",E447)), ISNUMBER(SEARCH("постав",E447)),  (ISNUMBER(SEARCH("создани",E447)))),1,0)</f>
        <v>0</v>
      </c>
      <c r="H447" s="8">
        <f>IF(OR(ISNUMBER(SEARCH("развит",E447)), ISNUMBER(SEARCH("модифика",E447)), ISNUMBER(SEARCH("интегра",E447)),  ISNUMBER(SEARCH("внедрен",E447)), ISNUMBER(SEARCH("расшир",E447)), ISNUMBER(SEARCH("адаптац",E447)),ISNUMBER(SEARCH("настрой",E447)), ISNUMBER(SEARCH("подключ",E447)),   (ISNUMBER(SEARCH("модерниз",E447)))),1,0)</f>
        <v>0</v>
      </c>
      <c r="I447" s="8">
        <f>IF(OR(ISNUMBER(SEARCH("сопрово",E447)), ISNUMBER(SEARCH("поддержк",E447)), ISNUMBER(SEARCH("эксплуат",E447)), ISNUMBER(SEARCH("обслужи",E447)), ISNUMBER(SEARCH("подготов",E447)), (ISNUMBER(SEARCH("обуче",E447)))),1,0)</f>
        <v>1</v>
      </c>
      <c r="J447" s="9">
        <f>SUM(G447:I447)</f>
        <v>1</v>
      </c>
      <c r="K447" t="s">
        <v>142</v>
      </c>
      <c r="L447" t="s">
        <v>143</v>
      </c>
      <c r="M447" s="30">
        <v>540000</v>
      </c>
      <c r="N447" s="28" t="s">
        <v>845</v>
      </c>
      <c r="O447">
        <v>540000</v>
      </c>
      <c r="P447" s="28" t="s">
        <v>27</v>
      </c>
      <c r="Q447" s="4" t="s">
        <v>992</v>
      </c>
      <c r="R447" t="s">
        <v>993</v>
      </c>
      <c r="S447" t="s">
        <v>994</v>
      </c>
      <c r="T447" t="s">
        <v>652</v>
      </c>
      <c r="U447" t="s">
        <v>653</v>
      </c>
      <c r="V447" t="s">
        <v>755</v>
      </c>
      <c r="W447" s="2">
        <v>1</v>
      </c>
      <c r="X447" s="33">
        <v>540000</v>
      </c>
      <c r="Y447" t="s">
        <v>34</v>
      </c>
      <c r="Z447" t="s">
        <v>256</v>
      </c>
      <c r="AA447" t="s">
        <v>36</v>
      </c>
      <c r="AB447" t="s">
        <v>37</v>
      </c>
      <c r="AC447" s="2">
        <v>29</v>
      </c>
    </row>
    <row r="448" spans="1:29" customFormat="1" hidden="1" x14ac:dyDescent="0.25">
      <c r="A448" s="11">
        <v>448</v>
      </c>
      <c r="B448" s="20" t="s">
        <v>1230</v>
      </c>
      <c r="C448" s="3">
        <v>2.2923006894179999E+18</v>
      </c>
      <c r="D448" s="1">
        <v>43327</v>
      </c>
      <c r="E448" t="s">
        <v>844</v>
      </c>
      <c r="F448" s="8">
        <f>IF(OR(ISNUMBER(SEARCH("террит",Q448)), ISNUMBER(SEARCH("ФОМС",E448)), ISNUMBER(SEARCH("ФОМС",Q448)), (ISNUMBER(SEARCH("страх",E448)))),1,0)</f>
        <v>1</v>
      </c>
      <c r="G448" s="8">
        <f>IF(OR(ISNUMBER(SEARCH("проектиро",E448)), ISNUMBER(SEARCH("разработка",E448)),  ISNUMBER(SEARCH("приобрет",E448)),  ISNUMBER(SEARCH("установк",E448)), ISNUMBER(SEARCH("постав",E448)),  (ISNUMBER(SEARCH("создани",E448)))),1,0)</f>
        <v>0</v>
      </c>
      <c r="H448" s="8">
        <f>IF(OR(ISNUMBER(SEARCH("развит",E448)), ISNUMBER(SEARCH("модифика",E448)), ISNUMBER(SEARCH("интегра",E448)),  ISNUMBER(SEARCH("внедрен",E448)), ISNUMBER(SEARCH("расшир",E448)), ISNUMBER(SEARCH("адаптац",E448)),ISNUMBER(SEARCH("настрой",E448)), ISNUMBER(SEARCH("подключ",E448)),   (ISNUMBER(SEARCH("модерниз",E448)))),1,0)</f>
        <v>1</v>
      </c>
      <c r="I448" s="8">
        <f>IF(OR(ISNUMBER(SEARCH("сопрово",E448)), ISNUMBER(SEARCH("поддержк",E448)), ISNUMBER(SEARCH("эксплуат",E448)), ISNUMBER(SEARCH("обслужи",E448)), ISNUMBER(SEARCH("подготов",E448)), (ISNUMBER(SEARCH("обуче",E448)))),1,0)</f>
        <v>1</v>
      </c>
      <c r="J448" s="9">
        <f>SUM(G448:I448)</f>
        <v>2</v>
      </c>
      <c r="K448" t="s">
        <v>45</v>
      </c>
      <c r="L448" t="s">
        <v>46</v>
      </c>
      <c r="M448" s="30">
        <v>320500</v>
      </c>
      <c r="N448" s="28" t="s">
        <v>845</v>
      </c>
      <c r="O448">
        <v>320500</v>
      </c>
      <c r="P448" s="28" t="s">
        <v>184</v>
      </c>
      <c r="Q448" s="4" t="s">
        <v>992</v>
      </c>
      <c r="R448" t="s">
        <v>993</v>
      </c>
      <c r="S448" t="s">
        <v>994</v>
      </c>
      <c r="T448" t="s">
        <v>761</v>
      </c>
      <c r="U448" t="s">
        <v>653</v>
      </c>
      <c r="V448" t="s">
        <v>755</v>
      </c>
      <c r="W448" s="2">
        <v>1</v>
      </c>
      <c r="X448" s="33">
        <v>320500</v>
      </c>
      <c r="Y448" t="s">
        <v>34</v>
      </c>
      <c r="Z448" t="s">
        <v>256</v>
      </c>
      <c r="AA448" t="s">
        <v>36</v>
      </c>
      <c r="AB448" t="s">
        <v>37</v>
      </c>
      <c r="AC448" s="2">
        <v>29</v>
      </c>
    </row>
    <row r="449" spans="1:29" customFormat="1" hidden="1" x14ac:dyDescent="0.25">
      <c r="A449" s="11">
        <v>449</v>
      </c>
      <c r="B449" s="20" t="s">
        <v>1230</v>
      </c>
      <c r="C449" s="3">
        <v>2.2923006894179999E+18</v>
      </c>
      <c r="D449" s="1">
        <v>43388</v>
      </c>
      <c r="E449" t="s">
        <v>844</v>
      </c>
      <c r="F449" s="8">
        <f>IF(OR(ISNUMBER(SEARCH("террит",Q449)), ISNUMBER(SEARCH("ФОМС",E449)), ISNUMBER(SEARCH("ФОМС",Q449)), (ISNUMBER(SEARCH("страх",E449)))),1,0)</f>
        <v>1</v>
      </c>
      <c r="G449" s="8">
        <f>IF(OR(ISNUMBER(SEARCH("проектиро",E449)), ISNUMBER(SEARCH("разработка",E449)),  ISNUMBER(SEARCH("приобрет",E449)),  ISNUMBER(SEARCH("установк",E449)), ISNUMBER(SEARCH("постав",E449)),  (ISNUMBER(SEARCH("создани",E449)))),1,0)</f>
        <v>0</v>
      </c>
      <c r="H449" s="8">
        <f>IF(OR(ISNUMBER(SEARCH("развит",E449)), ISNUMBER(SEARCH("модифика",E449)), ISNUMBER(SEARCH("интегра",E449)),  ISNUMBER(SEARCH("внедрен",E449)), ISNUMBER(SEARCH("расшир",E449)), ISNUMBER(SEARCH("адаптац",E449)),ISNUMBER(SEARCH("настрой",E449)), ISNUMBER(SEARCH("подключ",E449)),   (ISNUMBER(SEARCH("модерниз",E449)))),1,0)</f>
        <v>1</v>
      </c>
      <c r="I449" s="8">
        <f>IF(OR(ISNUMBER(SEARCH("сопрово",E449)), ISNUMBER(SEARCH("поддержк",E449)), ISNUMBER(SEARCH("эксплуат",E449)), ISNUMBER(SEARCH("обслужи",E449)), ISNUMBER(SEARCH("подготов",E449)), (ISNUMBER(SEARCH("обуче",E449)))),1,0)</f>
        <v>1</v>
      </c>
      <c r="J449" s="9">
        <f>SUM(G449:I449)</f>
        <v>2</v>
      </c>
      <c r="K449" t="s">
        <v>45</v>
      </c>
      <c r="L449" t="s">
        <v>46</v>
      </c>
      <c r="M449" s="30">
        <v>146000</v>
      </c>
      <c r="N449" s="28" t="s">
        <v>845</v>
      </c>
      <c r="O449">
        <v>146000</v>
      </c>
      <c r="P449" s="28" t="s">
        <v>27</v>
      </c>
      <c r="Q449" s="4" t="s">
        <v>992</v>
      </c>
      <c r="R449" t="s">
        <v>993</v>
      </c>
      <c r="S449" t="s">
        <v>994</v>
      </c>
      <c r="T449" t="s">
        <v>652</v>
      </c>
      <c r="U449" t="s">
        <v>653</v>
      </c>
      <c r="V449" t="s">
        <v>755</v>
      </c>
      <c r="W449" s="2">
        <v>1</v>
      </c>
      <c r="X449" s="33">
        <v>146000</v>
      </c>
      <c r="Y449" t="s">
        <v>34</v>
      </c>
      <c r="Z449" t="s">
        <v>256</v>
      </c>
      <c r="AA449" t="s">
        <v>36</v>
      </c>
      <c r="AB449" t="s">
        <v>37</v>
      </c>
      <c r="AC449" s="2">
        <v>29</v>
      </c>
    </row>
    <row r="450" spans="1:29" customFormat="1" hidden="1" x14ac:dyDescent="0.25">
      <c r="A450" s="11">
        <v>450</v>
      </c>
      <c r="B450" s="20" t="s">
        <v>1230</v>
      </c>
      <c r="C450" s="3">
        <v>2.2923006894179999E+18</v>
      </c>
      <c r="D450" s="1">
        <v>43388</v>
      </c>
      <c r="E450" t="s">
        <v>844</v>
      </c>
      <c r="F450" s="8">
        <f>IF(OR(ISNUMBER(SEARCH("террит",Q450)), ISNUMBER(SEARCH("ФОМС",E450)), ISNUMBER(SEARCH("ФОМС",Q450)), (ISNUMBER(SEARCH("страх",E450)))),1,0)</f>
        <v>1</v>
      </c>
      <c r="G450" s="8">
        <f>IF(OR(ISNUMBER(SEARCH("проектиро",E450)), ISNUMBER(SEARCH("разработка",E450)),  ISNUMBER(SEARCH("приобрет",E450)),  ISNUMBER(SEARCH("установк",E450)), ISNUMBER(SEARCH("постав",E450)),  (ISNUMBER(SEARCH("создани",E450)))),1,0)</f>
        <v>0</v>
      </c>
      <c r="H450" s="8">
        <f>IF(OR(ISNUMBER(SEARCH("развит",E450)), ISNUMBER(SEARCH("модифика",E450)), ISNUMBER(SEARCH("интегра",E450)),  ISNUMBER(SEARCH("внедрен",E450)), ISNUMBER(SEARCH("расшир",E450)), ISNUMBER(SEARCH("адаптац",E450)),ISNUMBER(SEARCH("настрой",E450)), ISNUMBER(SEARCH("подключ",E450)),   (ISNUMBER(SEARCH("модерниз",E450)))),1,0)</f>
        <v>1</v>
      </c>
      <c r="I450" s="8">
        <f>IF(OR(ISNUMBER(SEARCH("сопрово",E450)), ISNUMBER(SEARCH("поддержк",E450)), ISNUMBER(SEARCH("эксплуат",E450)), ISNUMBER(SEARCH("обслужи",E450)), ISNUMBER(SEARCH("подготов",E450)), (ISNUMBER(SEARCH("обуче",E450)))),1,0)</f>
        <v>1</v>
      </c>
      <c r="J450" s="9">
        <f>SUM(G450:I450)</f>
        <v>2</v>
      </c>
      <c r="K450" t="s">
        <v>45</v>
      </c>
      <c r="L450" t="s">
        <v>46</v>
      </c>
      <c r="M450" s="30">
        <v>134500</v>
      </c>
      <c r="N450" s="28" t="s">
        <v>26</v>
      </c>
      <c r="O450">
        <v>134500</v>
      </c>
      <c r="P450" s="28" t="s">
        <v>27</v>
      </c>
      <c r="Q450" s="4" t="s">
        <v>992</v>
      </c>
      <c r="R450" t="s">
        <v>993</v>
      </c>
      <c r="S450" t="s">
        <v>994</v>
      </c>
      <c r="T450" t="s">
        <v>652</v>
      </c>
      <c r="U450" t="s">
        <v>653</v>
      </c>
      <c r="V450" t="s">
        <v>755</v>
      </c>
      <c r="W450" s="2">
        <v>1</v>
      </c>
      <c r="X450" s="33">
        <v>134500</v>
      </c>
      <c r="Y450" t="s">
        <v>34</v>
      </c>
      <c r="Z450" t="s">
        <v>256</v>
      </c>
      <c r="AA450" t="s">
        <v>36</v>
      </c>
      <c r="AB450" t="s">
        <v>37</v>
      </c>
      <c r="AC450" s="2">
        <v>29</v>
      </c>
    </row>
    <row r="451" spans="1:29" customFormat="1" hidden="1" x14ac:dyDescent="0.25">
      <c r="A451" s="11">
        <v>451</v>
      </c>
      <c r="B451" s="20" t="s">
        <v>1230</v>
      </c>
      <c r="C451" s="3">
        <v>2.2923006894190001E+18</v>
      </c>
      <c r="D451" s="1">
        <v>43732</v>
      </c>
      <c r="E451" t="s">
        <v>998</v>
      </c>
      <c r="F451" s="8">
        <f>IF(OR(ISNUMBER(SEARCH("террит",Q451)), ISNUMBER(SEARCH("ФОМС",E451)), ISNUMBER(SEARCH("ФОМС",Q451)), (ISNUMBER(SEARCH("страх",E451)))),1,0)</f>
        <v>1</v>
      </c>
      <c r="G451" s="8">
        <f>IF(OR(ISNUMBER(SEARCH("проектиро",E451)), ISNUMBER(SEARCH("разработка",E451)),  ISNUMBER(SEARCH("приобрет",E451)),  ISNUMBER(SEARCH("установк",E451)), ISNUMBER(SEARCH("постав",E451)),  (ISNUMBER(SEARCH("создани",E451)))),1,0)</f>
        <v>0</v>
      </c>
      <c r="H451" s="8">
        <f>IF(OR(ISNUMBER(SEARCH("развит",E451)), ISNUMBER(SEARCH("модифика",E451)), ISNUMBER(SEARCH("интегра",E451)),  ISNUMBER(SEARCH("внедрен",E451)), ISNUMBER(SEARCH("расшир",E451)), ISNUMBER(SEARCH("адаптац",E451)),ISNUMBER(SEARCH("настрой",E451)), ISNUMBER(SEARCH("подключ",E451)),   (ISNUMBER(SEARCH("модерниз",E451)))),1,0)</f>
        <v>1</v>
      </c>
      <c r="I451" s="8">
        <f>IF(OR(ISNUMBER(SEARCH("сопрово",E451)), ISNUMBER(SEARCH("поддержк",E451)), ISNUMBER(SEARCH("эксплуат",E451)), ISNUMBER(SEARCH("обслужи",E451)), ISNUMBER(SEARCH("подготов",E451)), (ISNUMBER(SEARCH("обуче",E451)))),1,0)</f>
        <v>1</v>
      </c>
      <c r="J451" s="9">
        <f>SUM(G451:I451)</f>
        <v>2</v>
      </c>
      <c r="K451" t="s">
        <v>45</v>
      </c>
      <c r="L451" t="s">
        <v>46</v>
      </c>
      <c r="M451" s="30">
        <v>49875</v>
      </c>
      <c r="N451" s="28" t="s">
        <v>26</v>
      </c>
      <c r="O451">
        <v>99750</v>
      </c>
      <c r="P451" s="28" t="s">
        <v>999</v>
      </c>
      <c r="Q451" s="4" t="s">
        <v>992</v>
      </c>
      <c r="R451" t="s">
        <v>993</v>
      </c>
      <c r="S451" t="s">
        <v>994</v>
      </c>
      <c r="T451" t="s">
        <v>761</v>
      </c>
      <c r="U451" t="s">
        <v>653</v>
      </c>
      <c r="V451" t="s">
        <v>755</v>
      </c>
      <c r="W451" s="2">
        <v>1</v>
      </c>
      <c r="X451" s="33">
        <v>99750</v>
      </c>
      <c r="Y451" t="s">
        <v>34</v>
      </c>
      <c r="Z451" t="s">
        <v>256</v>
      </c>
      <c r="AA451" t="s">
        <v>36</v>
      </c>
      <c r="AB451" t="s">
        <v>37</v>
      </c>
      <c r="AC451" s="2">
        <v>29</v>
      </c>
    </row>
    <row r="452" spans="1:29" customFormat="1" hidden="1" x14ac:dyDescent="0.25">
      <c r="A452" s="11">
        <v>452</v>
      </c>
      <c r="B452" s="20" t="s">
        <v>1230</v>
      </c>
      <c r="C452" s="3">
        <v>2.2924001049150001E+18</v>
      </c>
      <c r="D452" s="1">
        <v>42272</v>
      </c>
      <c r="E452" t="s">
        <v>897</v>
      </c>
      <c r="F452" s="8">
        <f>IF(OR(ISNUMBER(SEARCH("террит",Q452)), ISNUMBER(SEARCH("ФОМС",E452)), ISNUMBER(SEARCH("ФОМС",Q452)), (ISNUMBER(SEARCH("страх",E452)))),1,0)</f>
        <v>1</v>
      </c>
      <c r="G452" s="8">
        <f>IF(OR(ISNUMBER(SEARCH("проектиро",E452)), ISNUMBER(SEARCH("разработка",E452)),  ISNUMBER(SEARCH("приобрет",E452)),  ISNUMBER(SEARCH("установк",E452)), ISNUMBER(SEARCH("постав",E452)),  (ISNUMBER(SEARCH("создани",E452)))),1,0)</f>
        <v>0</v>
      </c>
      <c r="H452" s="8">
        <f>IF(OR(ISNUMBER(SEARCH("развит",E452)), ISNUMBER(SEARCH("модифика",E452)), ISNUMBER(SEARCH("интегра",E452)),  ISNUMBER(SEARCH("внедрен",E452)), ISNUMBER(SEARCH("расшир",E452)), ISNUMBER(SEARCH("адаптац",E452)),ISNUMBER(SEARCH("настрой",E452)), ISNUMBER(SEARCH("подключ",E452)),   (ISNUMBER(SEARCH("модерниз",E452)))),1,0)</f>
        <v>0</v>
      </c>
      <c r="I452" s="8">
        <f>IF(OR(ISNUMBER(SEARCH("сопрово",E452)), ISNUMBER(SEARCH("поддержк",E452)), ISNUMBER(SEARCH("эксплуат",E452)), ISNUMBER(SEARCH("обслужи",E452)), ISNUMBER(SEARCH("подготов",E452)), (ISNUMBER(SEARCH("обуче",E452)))),1,0)</f>
        <v>1</v>
      </c>
      <c r="J452" s="9">
        <f>SUM(G452:I452)</f>
        <v>1</v>
      </c>
      <c r="K452" t="s">
        <v>456</v>
      </c>
      <c r="L452" t="s">
        <v>457</v>
      </c>
      <c r="M452" s="30">
        <v>505120</v>
      </c>
      <c r="N452" s="28" t="s">
        <v>409</v>
      </c>
      <c r="O452">
        <v>505120</v>
      </c>
      <c r="P452" s="28" t="s">
        <v>184</v>
      </c>
      <c r="Q452" s="4" t="s">
        <v>1000</v>
      </c>
      <c r="R452" t="s">
        <v>688</v>
      </c>
      <c r="S452" t="s">
        <v>689</v>
      </c>
      <c r="T452" t="s">
        <v>761</v>
      </c>
      <c r="U452" t="s">
        <v>653</v>
      </c>
      <c r="V452" t="s">
        <v>755</v>
      </c>
      <c r="W452" s="2">
        <v>1</v>
      </c>
      <c r="X452" s="33">
        <v>505120</v>
      </c>
      <c r="Y452" t="s">
        <v>34</v>
      </c>
      <c r="Z452" t="s">
        <v>256</v>
      </c>
      <c r="AA452" t="s">
        <v>36</v>
      </c>
      <c r="AB452" t="s">
        <v>37</v>
      </c>
      <c r="AC452" s="2">
        <v>29</v>
      </c>
    </row>
    <row r="453" spans="1:29" customFormat="1" hidden="1" x14ac:dyDescent="0.25">
      <c r="A453" s="11">
        <v>453</v>
      </c>
      <c r="B453" s="20" t="s">
        <v>1230</v>
      </c>
      <c r="C453" s="3">
        <v>2.292400104916E+18</v>
      </c>
      <c r="D453" s="1">
        <v>42709</v>
      </c>
      <c r="E453" t="s">
        <v>1001</v>
      </c>
      <c r="F453" s="8">
        <f>IF(OR(ISNUMBER(SEARCH("террит",Q453)), ISNUMBER(SEARCH("ФОМС",E453)), ISNUMBER(SEARCH("ФОМС",Q453)), (ISNUMBER(SEARCH("страх",E453)))),1,0)</f>
        <v>1</v>
      </c>
      <c r="G453" s="8">
        <f>IF(OR(ISNUMBER(SEARCH("проектиро",E453)), ISNUMBER(SEARCH("разработка",E453)),  ISNUMBER(SEARCH("приобрет",E453)),  ISNUMBER(SEARCH("установк",E453)), ISNUMBER(SEARCH("постав",E453)),  (ISNUMBER(SEARCH("создани",E453)))),1,0)</f>
        <v>0</v>
      </c>
      <c r="H453" s="8">
        <f>IF(OR(ISNUMBER(SEARCH("развит",E453)), ISNUMBER(SEARCH("модифика",E453)), ISNUMBER(SEARCH("интегра",E453)),  ISNUMBER(SEARCH("внедрен",E453)), ISNUMBER(SEARCH("расшир",E453)), ISNUMBER(SEARCH("адаптац",E453)),ISNUMBER(SEARCH("настрой",E453)), ISNUMBER(SEARCH("подключ",E453)),   (ISNUMBER(SEARCH("модерниз",E453)))),1,0)</f>
        <v>0</v>
      </c>
      <c r="I453" s="8">
        <f>IF(OR(ISNUMBER(SEARCH("сопрово",E453)), ISNUMBER(SEARCH("поддержк",E453)), ISNUMBER(SEARCH("эксплуат",E453)), ISNUMBER(SEARCH("обслужи",E453)), ISNUMBER(SEARCH("подготов",E453)), (ISNUMBER(SEARCH("обуче",E453)))),1,0)</f>
        <v>1</v>
      </c>
      <c r="J453" s="9">
        <f>SUM(G453:I453)</f>
        <v>1</v>
      </c>
      <c r="K453" t="s">
        <v>53</v>
      </c>
      <c r="L453" t="s">
        <v>52</v>
      </c>
      <c r="M453" s="30">
        <v>468000</v>
      </c>
      <c r="N453" s="28" t="s">
        <v>409</v>
      </c>
      <c r="O453">
        <v>468000</v>
      </c>
      <c r="P453" s="28" t="s">
        <v>184</v>
      </c>
      <c r="Q453" s="4" t="s">
        <v>1002</v>
      </c>
      <c r="R453" t="s">
        <v>688</v>
      </c>
      <c r="S453" t="s">
        <v>689</v>
      </c>
      <c r="T453" t="s">
        <v>761</v>
      </c>
      <c r="U453" t="s">
        <v>653</v>
      </c>
      <c r="V453" t="s">
        <v>755</v>
      </c>
      <c r="W453" s="2">
        <v>1</v>
      </c>
      <c r="X453" s="33">
        <v>468000</v>
      </c>
      <c r="Y453" t="s">
        <v>34</v>
      </c>
      <c r="Z453" t="s">
        <v>256</v>
      </c>
      <c r="AA453" t="s">
        <v>36</v>
      </c>
      <c r="AB453" t="s">
        <v>37</v>
      </c>
      <c r="AC453" s="2">
        <v>29</v>
      </c>
    </row>
    <row r="454" spans="1:29" customFormat="1" hidden="1" x14ac:dyDescent="0.25">
      <c r="A454" s="11">
        <v>454</v>
      </c>
      <c r="B454" s="20" t="s">
        <v>1230</v>
      </c>
      <c r="C454" s="3">
        <v>2.2924001049180001E+18</v>
      </c>
      <c r="D454" s="1">
        <v>43100</v>
      </c>
      <c r="E454" t="s">
        <v>52</v>
      </c>
      <c r="F454" s="8">
        <f>IF(OR(ISNUMBER(SEARCH("террит",Q454)), ISNUMBER(SEARCH("ФОМС",E454)), ISNUMBER(SEARCH("ФОМС",Q454)), (ISNUMBER(SEARCH("страх",E454)))),1,0)</f>
        <v>0</v>
      </c>
      <c r="G454" s="8">
        <f>IF(OR(ISNUMBER(SEARCH("проектиро",E454)), ISNUMBER(SEARCH("разработка",E454)),  ISNUMBER(SEARCH("приобрет",E454)),  ISNUMBER(SEARCH("установк",E454)), ISNUMBER(SEARCH("постав",E454)),  (ISNUMBER(SEARCH("создани",E454)))),1,0)</f>
        <v>0</v>
      </c>
      <c r="H454" s="8">
        <f>IF(OR(ISNUMBER(SEARCH("развит",E454)), ISNUMBER(SEARCH("модифика",E454)), ISNUMBER(SEARCH("интегра",E454)),  ISNUMBER(SEARCH("внедрен",E454)), ISNUMBER(SEARCH("расшир",E454)), ISNUMBER(SEARCH("адаптац",E454)),ISNUMBER(SEARCH("настрой",E454)), ISNUMBER(SEARCH("подключ",E454)),   (ISNUMBER(SEARCH("модерниз",E454)))),1,0)</f>
        <v>0</v>
      </c>
      <c r="I454" s="8">
        <f>IF(OR(ISNUMBER(SEARCH("сопрово",E454)), ISNUMBER(SEARCH("поддержк",E454)), ISNUMBER(SEARCH("эксплуат",E454)), ISNUMBER(SEARCH("обслужи",E454)), ISNUMBER(SEARCH("подготов",E454)), (ISNUMBER(SEARCH("обуче",E454)))),1,0)</f>
        <v>1</v>
      </c>
      <c r="J454" s="9">
        <f>SUM(G454:I454)</f>
        <v>1</v>
      </c>
      <c r="K454" t="s">
        <v>53</v>
      </c>
      <c r="L454" t="s">
        <v>52</v>
      </c>
      <c r="M454" s="30">
        <v>460800</v>
      </c>
      <c r="N454" s="28" t="s">
        <v>845</v>
      </c>
      <c r="O454">
        <v>460800</v>
      </c>
      <c r="P454" s="28" t="s">
        <v>184</v>
      </c>
      <c r="Q454" s="4" t="s">
        <v>1002</v>
      </c>
      <c r="R454" t="s">
        <v>688</v>
      </c>
      <c r="S454" t="s">
        <v>689</v>
      </c>
      <c r="T454" t="s">
        <v>761</v>
      </c>
      <c r="U454" t="s">
        <v>653</v>
      </c>
      <c r="V454" t="s">
        <v>755</v>
      </c>
      <c r="W454" s="2">
        <v>1</v>
      </c>
      <c r="X454" s="33">
        <v>460800</v>
      </c>
      <c r="Y454" t="s">
        <v>34</v>
      </c>
      <c r="Z454" t="s">
        <v>256</v>
      </c>
      <c r="AA454" t="s">
        <v>36</v>
      </c>
      <c r="AB454" t="s">
        <v>37</v>
      </c>
      <c r="AC454" s="2">
        <v>29</v>
      </c>
    </row>
    <row r="455" spans="1:29" customFormat="1" hidden="1" x14ac:dyDescent="0.25">
      <c r="A455" s="11">
        <v>455</v>
      </c>
      <c r="B455" s="20" t="s">
        <v>1230</v>
      </c>
      <c r="C455" s="3">
        <v>2.2924001049180001E+18</v>
      </c>
      <c r="D455" s="1">
        <v>43325</v>
      </c>
      <c r="E455" t="s">
        <v>844</v>
      </c>
      <c r="F455" s="8">
        <f>IF(OR(ISNUMBER(SEARCH("террит",Q455)), ISNUMBER(SEARCH("ФОМС",E455)), ISNUMBER(SEARCH("ФОМС",Q455)), (ISNUMBER(SEARCH("страх",E455)))),1,0)</f>
        <v>1</v>
      </c>
      <c r="G455" s="8">
        <f>IF(OR(ISNUMBER(SEARCH("проектиро",E455)), ISNUMBER(SEARCH("разработка",E455)),  ISNUMBER(SEARCH("приобрет",E455)),  ISNUMBER(SEARCH("установк",E455)), ISNUMBER(SEARCH("постав",E455)),  (ISNUMBER(SEARCH("создани",E455)))),1,0)</f>
        <v>0</v>
      </c>
      <c r="H455" s="8">
        <f>IF(OR(ISNUMBER(SEARCH("развит",E455)), ISNUMBER(SEARCH("модифика",E455)), ISNUMBER(SEARCH("интегра",E455)),  ISNUMBER(SEARCH("внедрен",E455)), ISNUMBER(SEARCH("расшир",E455)), ISNUMBER(SEARCH("адаптац",E455)),ISNUMBER(SEARCH("настрой",E455)), ISNUMBER(SEARCH("подключ",E455)),   (ISNUMBER(SEARCH("модерниз",E455)))),1,0)</f>
        <v>1</v>
      </c>
      <c r="I455" s="8">
        <f>IF(OR(ISNUMBER(SEARCH("сопрово",E455)), ISNUMBER(SEARCH("поддержк",E455)), ISNUMBER(SEARCH("эксплуат",E455)), ISNUMBER(SEARCH("обслужи",E455)), ISNUMBER(SEARCH("подготов",E455)), (ISNUMBER(SEARCH("обуче",E455)))),1,0)</f>
        <v>1</v>
      </c>
      <c r="J455" s="9">
        <f>SUM(G455:I455)</f>
        <v>2</v>
      </c>
      <c r="K455" t="s">
        <v>45</v>
      </c>
      <c r="L455" t="s">
        <v>46</v>
      </c>
      <c r="M455" s="30">
        <v>320500</v>
      </c>
      <c r="N455" s="28" t="s">
        <v>845</v>
      </c>
      <c r="O455">
        <v>320500</v>
      </c>
      <c r="P455" s="28" t="s">
        <v>184</v>
      </c>
      <c r="Q455" s="4" t="s">
        <v>1002</v>
      </c>
      <c r="R455" t="s">
        <v>688</v>
      </c>
      <c r="S455" t="s">
        <v>689</v>
      </c>
      <c r="T455" t="s">
        <v>761</v>
      </c>
      <c r="U455" t="s">
        <v>653</v>
      </c>
      <c r="V455" t="s">
        <v>755</v>
      </c>
      <c r="W455" s="2">
        <v>1</v>
      </c>
      <c r="X455" s="33">
        <v>320500</v>
      </c>
      <c r="Y455" t="s">
        <v>34</v>
      </c>
      <c r="Z455" t="s">
        <v>256</v>
      </c>
      <c r="AA455" t="s">
        <v>36</v>
      </c>
      <c r="AB455" t="s">
        <v>37</v>
      </c>
      <c r="AC455" s="2">
        <v>29</v>
      </c>
    </row>
    <row r="456" spans="1:29" customFormat="1" hidden="1" x14ac:dyDescent="0.25">
      <c r="A456" s="11">
        <v>456</v>
      </c>
      <c r="B456" s="20" t="s">
        <v>1230</v>
      </c>
      <c r="C456" s="3">
        <v>2.2924001049180001E+18</v>
      </c>
      <c r="D456" s="1">
        <v>43424</v>
      </c>
      <c r="E456" t="s">
        <v>892</v>
      </c>
      <c r="F456" s="8">
        <f>IF(OR(ISNUMBER(SEARCH("террит",Q456)), ISNUMBER(SEARCH("ФОМС",E456)), ISNUMBER(SEARCH("ФОМС",Q456)), (ISNUMBER(SEARCH("страх",E456)))),1,0)</f>
        <v>1</v>
      </c>
      <c r="G456" s="8">
        <f>IF(OR(ISNUMBER(SEARCH("проектиро",E456)), ISNUMBER(SEARCH("разработка",E456)),  ISNUMBER(SEARCH("приобрет",E456)),  ISNUMBER(SEARCH("установк",E456)), ISNUMBER(SEARCH("постав",E456)),  (ISNUMBER(SEARCH("создани",E456)))),1,0)</f>
        <v>0</v>
      </c>
      <c r="H456" s="8">
        <f>IF(OR(ISNUMBER(SEARCH("развит",E456)), ISNUMBER(SEARCH("модифика",E456)), ISNUMBER(SEARCH("интегра",E456)),  ISNUMBER(SEARCH("внедрен",E456)), ISNUMBER(SEARCH("расшир",E456)), ISNUMBER(SEARCH("адаптац",E456)),ISNUMBER(SEARCH("настрой",E456)), ISNUMBER(SEARCH("подключ",E456)),   (ISNUMBER(SEARCH("модерниз",E456)))),1,0)</f>
        <v>1</v>
      </c>
      <c r="I456" s="8">
        <f>IF(OR(ISNUMBER(SEARCH("сопрово",E456)), ISNUMBER(SEARCH("поддержк",E456)), ISNUMBER(SEARCH("эксплуат",E456)), ISNUMBER(SEARCH("обслужи",E456)), ISNUMBER(SEARCH("подготов",E456)), (ISNUMBER(SEARCH("обуче",E456)))),1,0)</f>
        <v>1</v>
      </c>
      <c r="J456" s="9">
        <f>SUM(G456:I456)</f>
        <v>2</v>
      </c>
      <c r="K456" t="s">
        <v>45</v>
      </c>
      <c r="L456" t="s">
        <v>46</v>
      </c>
      <c r="M456" s="30">
        <v>134500</v>
      </c>
      <c r="N456" s="28" t="s">
        <v>845</v>
      </c>
      <c r="O456">
        <v>134500</v>
      </c>
      <c r="P456" s="28" t="s">
        <v>27</v>
      </c>
      <c r="Q456" s="4" t="s">
        <v>1002</v>
      </c>
      <c r="R456" t="s">
        <v>688</v>
      </c>
      <c r="S456" t="s">
        <v>689</v>
      </c>
      <c r="T456" t="s">
        <v>761</v>
      </c>
      <c r="U456" t="s">
        <v>653</v>
      </c>
      <c r="V456" t="s">
        <v>755</v>
      </c>
      <c r="W456" s="2">
        <v>1</v>
      </c>
      <c r="X456" s="33">
        <v>134500</v>
      </c>
      <c r="Y456" t="s">
        <v>34</v>
      </c>
      <c r="Z456" t="s">
        <v>256</v>
      </c>
      <c r="AA456" t="s">
        <v>36</v>
      </c>
      <c r="AB456" t="s">
        <v>37</v>
      </c>
      <c r="AC456" s="2">
        <v>29</v>
      </c>
    </row>
    <row r="457" spans="1:29" customFormat="1" hidden="1" x14ac:dyDescent="0.25">
      <c r="A457" s="11">
        <v>457</v>
      </c>
      <c r="B457" s="20" t="s">
        <v>1230</v>
      </c>
      <c r="C457" s="3">
        <v>2.2924001049180001E+18</v>
      </c>
      <c r="D457" s="1">
        <v>43424</v>
      </c>
      <c r="E457" t="s">
        <v>892</v>
      </c>
      <c r="F457" s="8">
        <f>IF(OR(ISNUMBER(SEARCH("террит",Q457)), ISNUMBER(SEARCH("ФОМС",E457)), ISNUMBER(SEARCH("ФОМС",Q457)), (ISNUMBER(SEARCH("страх",E457)))),1,0)</f>
        <v>1</v>
      </c>
      <c r="G457" s="8">
        <f>IF(OR(ISNUMBER(SEARCH("проектиро",E457)), ISNUMBER(SEARCH("разработка",E457)),  ISNUMBER(SEARCH("приобрет",E457)),  ISNUMBER(SEARCH("установк",E457)), ISNUMBER(SEARCH("постав",E457)),  (ISNUMBER(SEARCH("создани",E457)))),1,0)</f>
        <v>0</v>
      </c>
      <c r="H457" s="8">
        <f>IF(OR(ISNUMBER(SEARCH("развит",E457)), ISNUMBER(SEARCH("модифика",E457)), ISNUMBER(SEARCH("интегра",E457)),  ISNUMBER(SEARCH("внедрен",E457)), ISNUMBER(SEARCH("расшир",E457)), ISNUMBER(SEARCH("адаптац",E457)),ISNUMBER(SEARCH("настрой",E457)), ISNUMBER(SEARCH("подключ",E457)),   (ISNUMBER(SEARCH("модерниз",E457)))),1,0)</f>
        <v>1</v>
      </c>
      <c r="I457" s="8">
        <f>IF(OR(ISNUMBER(SEARCH("сопрово",E457)), ISNUMBER(SEARCH("поддержк",E457)), ISNUMBER(SEARCH("эксплуат",E457)), ISNUMBER(SEARCH("обслужи",E457)), ISNUMBER(SEARCH("подготов",E457)), (ISNUMBER(SEARCH("обуче",E457)))),1,0)</f>
        <v>1</v>
      </c>
      <c r="J457" s="9">
        <f>SUM(G457:I457)</f>
        <v>2</v>
      </c>
      <c r="K457" t="s">
        <v>45</v>
      </c>
      <c r="L457" t="s">
        <v>46</v>
      </c>
      <c r="M457" s="30">
        <v>146000</v>
      </c>
      <c r="N457" s="28" t="s">
        <v>845</v>
      </c>
      <c r="O457">
        <v>146000</v>
      </c>
      <c r="P457" s="28" t="s">
        <v>27</v>
      </c>
      <c r="Q457" s="4" t="s">
        <v>1002</v>
      </c>
      <c r="R457" t="s">
        <v>688</v>
      </c>
      <c r="S457" t="s">
        <v>689</v>
      </c>
      <c r="T457" t="s">
        <v>761</v>
      </c>
      <c r="U457" t="s">
        <v>653</v>
      </c>
      <c r="V457" t="s">
        <v>755</v>
      </c>
      <c r="W457" s="2">
        <v>1</v>
      </c>
      <c r="X457" s="33">
        <v>146000</v>
      </c>
      <c r="Y457" t="s">
        <v>34</v>
      </c>
      <c r="Z457" t="s">
        <v>256</v>
      </c>
      <c r="AA457" t="s">
        <v>36</v>
      </c>
      <c r="AB457" t="s">
        <v>37</v>
      </c>
      <c r="AC457" s="2">
        <v>29</v>
      </c>
    </row>
    <row r="458" spans="1:29" customFormat="1" hidden="1" x14ac:dyDescent="0.25">
      <c r="A458" s="11">
        <v>458</v>
      </c>
      <c r="B458" s="20" t="s">
        <v>1230</v>
      </c>
      <c r="C458" s="3">
        <v>2.2925001242150001E+18</v>
      </c>
      <c r="D458" s="1">
        <v>42016</v>
      </c>
      <c r="E458" t="s">
        <v>739</v>
      </c>
      <c r="F458" s="8">
        <f>IF(OR(ISNUMBER(SEARCH("террит",Q458)), ISNUMBER(SEARCH("ФОМС",E458)), ISNUMBER(SEARCH("ФОМС",Q458)), (ISNUMBER(SEARCH("страх",E458)))),1,0)</f>
        <v>0</v>
      </c>
      <c r="G458" s="8">
        <f>IF(OR(ISNUMBER(SEARCH("проектиро",E458)), ISNUMBER(SEARCH("разработка",E458)),  ISNUMBER(SEARCH("приобрет",E458)),  ISNUMBER(SEARCH("установк",E458)), ISNUMBER(SEARCH("постав",E458)),  (ISNUMBER(SEARCH("создани",E458)))),1,0)</f>
        <v>0</v>
      </c>
      <c r="H458" s="8">
        <f>IF(OR(ISNUMBER(SEARCH("развит",E458)), ISNUMBER(SEARCH("модифика",E458)), ISNUMBER(SEARCH("интегра",E458)),  ISNUMBER(SEARCH("внедрен",E458)), ISNUMBER(SEARCH("расшир",E458)), ISNUMBER(SEARCH("адаптац",E458)),ISNUMBER(SEARCH("настрой",E458)), ISNUMBER(SEARCH("подключ",E458)),   (ISNUMBER(SEARCH("модерниз",E458)))),1,0)</f>
        <v>0</v>
      </c>
      <c r="I458" s="8">
        <f>IF(OR(ISNUMBER(SEARCH("сопрово",E458)), ISNUMBER(SEARCH("поддержк",E458)), ISNUMBER(SEARCH("эксплуат",E458)), ISNUMBER(SEARCH("обслужи",E458)), ISNUMBER(SEARCH("подготов",E458)), (ISNUMBER(SEARCH("обуче",E458)))),1,0)</f>
        <v>0</v>
      </c>
      <c r="J458" s="9">
        <f>SUM(G458:I458)</f>
        <v>0</v>
      </c>
      <c r="K458" t="s">
        <v>678</v>
      </c>
      <c r="L458" t="s">
        <v>739</v>
      </c>
      <c r="M458" s="30">
        <v>32875.919999999998</v>
      </c>
      <c r="N458" s="28" t="s">
        <v>264</v>
      </c>
      <c r="O458">
        <v>361635.12</v>
      </c>
      <c r="P458" s="28" t="s">
        <v>926</v>
      </c>
      <c r="Q458" s="4" t="s">
        <v>1003</v>
      </c>
      <c r="R458" t="s">
        <v>680</v>
      </c>
      <c r="S458" t="s">
        <v>681</v>
      </c>
      <c r="T458" t="s">
        <v>652</v>
      </c>
      <c r="U458" t="s">
        <v>653</v>
      </c>
      <c r="V458" t="s">
        <v>654</v>
      </c>
      <c r="W458" s="2">
        <v>1</v>
      </c>
      <c r="X458" s="33">
        <v>361635.12</v>
      </c>
      <c r="Y458" t="s">
        <v>34</v>
      </c>
      <c r="Z458" t="s">
        <v>256</v>
      </c>
      <c r="AA458" t="s">
        <v>36</v>
      </c>
      <c r="AB458" t="s">
        <v>37</v>
      </c>
      <c r="AC458" s="2">
        <v>29</v>
      </c>
    </row>
    <row r="459" spans="1:29" customFormat="1" hidden="1" x14ac:dyDescent="0.25">
      <c r="A459" s="11">
        <v>459</v>
      </c>
      <c r="B459" s="20" t="s">
        <v>1230</v>
      </c>
      <c r="C459" s="3">
        <v>2.2925001242150001E+18</v>
      </c>
      <c r="D459" s="1">
        <v>42345</v>
      </c>
      <c r="E459" t="s">
        <v>1004</v>
      </c>
      <c r="F459" s="8">
        <f>IF(OR(ISNUMBER(SEARCH("террит",Q459)), ISNUMBER(SEARCH("ФОМС",E459)), ISNUMBER(SEARCH("ФОМС",Q459)), (ISNUMBER(SEARCH("страх",E459)))),1,0)</f>
        <v>0</v>
      </c>
      <c r="G459" s="8">
        <f>IF(OR(ISNUMBER(SEARCH("проектиро",E459)), ISNUMBER(SEARCH("разработка",E459)),  ISNUMBER(SEARCH("приобрет",E459)),  ISNUMBER(SEARCH("установк",E459)), ISNUMBER(SEARCH("постав",E459)),  (ISNUMBER(SEARCH("создани",E459)))),1,0)</f>
        <v>0</v>
      </c>
      <c r="H459" s="8">
        <f>IF(OR(ISNUMBER(SEARCH("развит",E459)), ISNUMBER(SEARCH("модифика",E459)), ISNUMBER(SEARCH("интегра",E459)),  ISNUMBER(SEARCH("внедрен",E459)), ISNUMBER(SEARCH("расшир",E459)), ISNUMBER(SEARCH("адаптац",E459)),ISNUMBER(SEARCH("настрой",E459)), ISNUMBER(SEARCH("подключ",E459)),   (ISNUMBER(SEARCH("модерниз",E459)))),1,0)</f>
        <v>0</v>
      </c>
      <c r="I459" s="8">
        <f>IF(OR(ISNUMBER(SEARCH("сопрово",E459)), ISNUMBER(SEARCH("поддержк",E459)), ISNUMBER(SEARCH("эксплуат",E459)), ISNUMBER(SEARCH("обслужи",E459)), ISNUMBER(SEARCH("подготов",E459)), (ISNUMBER(SEARCH("обуче",E459)))),1,0)</f>
        <v>1</v>
      </c>
      <c r="J459" s="9">
        <f>SUM(G459:I459)</f>
        <v>1</v>
      </c>
      <c r="K459" t="s">
        <v>678</v>
      </c>
      <c r="L459" t="s">
        <v>739</v>
      </c>
      <c r="M459" s="30">
        <v>439440</v>
      </c>
      <c r="N459" s="28" t="s">
        <v>264</v>
      </c>
      <c r="O459">
        <v>439440</v>
      </c>
      <c r="P459" s="28" t="s">
        <v>184</v>
      </c>
      <c r="Q459" s="4" t="s">
        <v>1003</v>
      </c>
      <c r="R459" t="s">
        <v>680</v>
      </c>
      <c r="S459" t="s">
        <v>681</v>
      </c>
      <c r="T459" t="s">
        <v>1005</v>
      </c>
      <c r="U459" t="s">
        <v>653</v>
      </c>
      <c r="V459" t="s">
        <v>755</v>
      </c>
      <c r="W459" s="2">
        <v>1</v>
      </c>
      <c r="X459" s="33">
        <v>439440</v>
      </c>
      <c r="Y459" t="s">
        <v>34</v>
      </c>
      <c r="Z459" t="s">
        <v>256</v>
      </c>
      <c r="AA459" t="s">
        <v>36</v>
      </c>
      <c r="AB459" t="s">
        <v>37</v>
      </c>
      <c r="AC459" s="2">
        <v>29</v>
      </c>
    </row>
    <row r="460" spans="1:29" customFormat="1" hidden="1" x14ac:dyDescent="0.25">
      <c r="A460" s="11">
        <v>460</v>
      </c>
      <c r="B460" s="20" t="s">
        <v>1230</v>
      </c>
      <c r="C460" s="3">
        <v>2.292500124216E+18</v>
      </c>
      <c r="D460" s="1">
        <v>42681</v>
      </c>
      <c r="E460" t="s">
        <v>1006</v>
      </c>
      <c r="F460" s="8">
        <f>IF(OR(ISNUMBER(SEARCH("террит",Q460)), ISNUMBER(SEARCH("ФОМС",E460)), ISNUMBER(SEARCH("ФОМС",Q460)), (ISNUMBER(SEARCH("страх",E460)))),1,0)</f>
        <v>1</v>
      </c>
      <c r="G460" s="8">
        <f>IF(OR(ISNUMBER(SEARCH("проектиро",E460)), ISNUMBER(SEARCH("разработка",E460)),  ISNUMBER(SEARCH("приобрет",E460)),  ISNUMBER(SEARCH("установк",E460)), ISNUMBER(SEARCH("постав",E460)),  (ISNUMBER(SEARCH("создани",E460)))),1,0)</f>
        <v>0</v>
      </c>
      <c r="H460" s="8">
        <f>IF(OR(ISNUMBER(SEARCH("развит",E460)), ISNUMBER(SEARCH("модифика",E460)), ISNUMBER(SEARCH("интегра",E460)),  ISNUMBER(SEARCH("внедрен",E460)), ISNUMBER(SEARCH("расшир",E460)), ISNUMBER(SEARCH("адаптац",E460)),ISNUMBER(SEARCH("настрой",E460)), ISNUMBER(SEARCH("подключ",E460)),   (ISNUMBER(SEARCH("модерниз",E460)))),1,0)</f>
        <v>0</v>
      </c>
      <c r="I460" s="8">
        <f>IF(OR(ISNUMBER(SEARCH("сопрово",E460)), ISNUMBER(SEARCH("поддержк",E460)), ISNUMBER(SEARCH("эксплуат",E460)), ISNUMBER(SEARCH("обслужи",E460)), ISNUMBER(SEARCH("подготов",E460)), (ISNUMBER(SEARCH("обуче",E460)))),1,0)</f>
        <v>1</v>
      </c>
      <c r="J460" s="9">
        <f>SUM(G460:I460)</f>
        <v>1</v>
      </c>
      <c r="K460" t="s">
        <v>53</v>
      </c>
      <c r="L460" t="s">
        <v>52</v>
      </c>
      <c r="M460" s="30">
        <v>450000</v>
      </c>
      <c r="N460" s="28" t="s">
        <v>26</v>
      </c>
      <c r="O460">
        <v>450000</v>
      </c>
      <c r="P460" s="28" t="s">
        <v>27</v>
      </c>
      <c r="Q460" s="4" t="s">
        <v>1003</v>
      </c>
      <c r="R460" t="s">
        <v>680</v>
      </c>
      <c r="S460" t="s">
        <v>681</v>
      </c>
      <c r="T460" t="s">
        <v>1005</v>
      </c>
      <c r="U460" t="s">
        <v>653</v>
      </c>
      <c r="V460" t="s">
        <v>755</v>
      </c>
      <c r="W460" s="2">
        <v>1</v>
      </c>
      <c r="X460" s="33">
        <v>450000</v>
      </c>
      <c r="Y460" t="s">
        <v>34</v>
      </c>
      <c r="Z460" t="s">
        <v>256</v>
      </c>
      <c r="AA460" t="s">
        <v>36</v>
      </c>
      <c r="AB460" t="s">
        <v>37</v>
      </c>
      <c r="AC460" s="2">
        <v>29</v>
      </c>
    </row>
    <row r="461" spans="1:29" customFormat="1" hidden="1" x14ac:dyDescent="0.25">
      <c r="A461" s="11">
        <v>461</v>
      </c>
      <c r="B461" s="20" t="s">
        <v>1230</v>
      </c>
      <c r="C461" s="3">
        <v>2.2925001242169999E+18</v>
      </c>
      <c r="D461" s="1">
        <v>43056</v>
      </c>
      <c r="E461" t="s">
        <v>886</v>
      </c>
      <c r="F461" s="8">
        <f>IF(OR(ISNUMBER(SEARCH("террит",Q461)), ISNUMBER(SEARCH("ФОМС",E461)), ISNUMBER(SEARCH("ФОМС",Q461)), (ISNUMBER(SEARCH("страх",E461)))),1,0)</f>
        <v>1</v>
      </c>
      <c r="G461" s="8">
        <f>IF(OR(ISNUMBER(SEARCH("проектиро",E461)), ISNUMBER(SEARCH("разработка",E461)),  ISNUMBER(SEARCH("приобрет",E461)),  ISNUMBER(SEARCH("установк",E461)), ISNUMBER(SEARCH("постав",E461)),  (ISNUMBER(SEARCH("создани",E461)))),1,0)</f>
        <v>0</v>
      </c>
      <c r="H461" s="8">
        <f>IF(OR(ISNUMBER(SEARCH("развит",E461)), ISNUMBER(SEARCH("модифика",E461)), ISNUMBER(SEARCH("интегра",E461)),  ISNUMBER(SEARCH("внедрен",E461)), ISNUMBER(SEARCH("расшир",E461)), ISNUMBER(SEARCH("адаптац",E461)),ISNUMBER(SEARCH("настрой",E461)), ISNUMBER(SEARCH("подключ",E461)),   (ISNUMBER(SEARCH("модерниз",E461)))),1,0)</f>
        <v>0</v>
      </c>
      <c r="I461" s="8">
        <f>IF(OR(ISNUMBER(SEARCH("сопрово",E461)), ISNUMBER(SEARCH("поддержк",E461)), ISNUMBER(SEARCH("эксплуат",E461)), ISNUMBER(SEARCH("обслужи",E461)), ISNUMBER(SEARCH("подготов",E461)), (ISNUMBER(SEARCH("обуче",E461)))),1,0)</f>
        <v>1</v>
      </c>
      <c r="J461" s="9">
        <f>SUM(G461:I461)</f>
        <v>1</v>
      </c>
      <c r="K461" t="s">
        <v>53</v>
      </c>
      <c r="L461" t="s">
        <v>52</v>
      </c>
      <c r="M461" s="30">
        <v>37500</v>
      </c>
      <c r="N461" s="28" t="s">
        <v>26</v>
      </c>
      <c r="O461">
        <v>450000</v>
      </c>
      <c r="P461" s="28" t="s">
        <v>258</v>
      </c>
      <c r="Q461" s="4" t="s">
        <v>1003</v>
      </c>
      <c r="R461" t="s">
        <v>680</v>
      </c>
      <c r="S461" t="s">
        <v>681</v>
      </c>
      <c r="T461" t="s">
        <v>761</v>
      </c>
      <c r="U461" t="s">
        <v>653</v>
      </c>
      <c r="V461" t="s">
        <v>755</v>
      </c>
      <c r="W461" s="2">
        <v>1</v>
      </c>
      <c r="X461" s="33">
        <v>450000</v>
      </c>
      <c r="Y461" t="s">
        <v>34</v>
      </c>
      <c r="Z461" t="s">
        <v>256</v>
      </c>
      <c r="AA461" t="s">
        <v>36</v>
      </c>
      <c r="AB461" t="s">
        <v>37</v>
      </c>
      <c r="AC461" s="2">
        <v>29</v>
      </c>
    </row>
    <row r="462" spans="1:29" customFormat="1" hidden="1" x14ac:dyDescent="0.25">
      <c r="A462" s="11">
        <v>462</v>
      </c>
      <c r="B462" s="20" t="s">
        <v>1230</v>
      </c>
      <c r="C462" s="3">
        <v>2.2925001242179999E+18</v>
      </c>
      <c r="D462" s="1">
        <v>43430</v>
      </c>
      <c r="E462" t="s">
        <v>886</v>
      </c>
      <c r="F462" s="8">
        <f>IF(OR(ISNUMBER(SEARCH("террит",Q462)), ISNUMBER(SEARCH("ФОМС",E462)), ISNUMBER(SEARCH("ФОМС",Q462)), (ISNUMBER(SEARCH("страх",E462)))),1,0)</f>
        <v>1</v>
      </c>
      <c r="G462" s="8">
        <f>IF(OR(ISNUMBER(SEARCH("проектиро",E462)), ISNUMBER(SEARCH("разработка",E462)),  ISNUMBER(SEARCH("приобрет",E462)),  ISNUMBER(SEARCH("установк",E462)), ISNUMBER(SEARCH("постав",E462)),  (ISNUMBER(SEARCH("создани",E462)))),1,0)</f>
        <v>0</v>
      </c>
      <c r="H462" s="8">
        <f>IF(OR(ISNUMBER(SEARCH("развит",E462)), ISNUMBER(SEARCH("модифика",E462)), ISNUMBER(SEARCH("интегра",E462)),  ISNUMBER(SEARCH("внедрен",E462)), ISNUMBER(SEARCH("расшир",E462)), ISNUMBER(SEARCH("адаптац",E462)),ISNUMBER(SEARCH("настрой",E462)), ISNUMBER(SEARCH("подключ",E462)),   (ISNUMBER(SEARCH("модерниз",E462)))),1,0)</f>
        <v>0</v>
      </c>
      <c r="I462" s="8">
        <f>IF(OR(ISNUMBER(SEARCH("сопрово",E462)), ISNUMBER(SEARCH("поддержк",E462)), ISNUMBER(SEARCH("эксплуат",E462)), ISNUMBER(SEARCH("обслужи",E462)), ISNUMBER(SEARCH("подготов",E462)), (ISNUMBER(SEARCH("обуче",E462)))),1,0)</f>
        <v>1</v>
      </c>
      <c r="J462" s="9">
        <f>SUM(G462:I462)</f>
        <v>1</v>
      </c>
      <c r="K462" t="s">
        <v>53</v>
      </c>
      <c r="L462" t="s">
        <v>52</v>
      </c>
      <c r="M462" s="30">
        <v>45950</v>
      </c>
      <c r="N462" s="28" t="s">
        <v>26</v>
      </c>
      <c r="O462">
        <v>551400</v>
      </c>
      <c r="P462" s="28" t="s">
        <v>165</v>
      </c>
      <c r="Q462" s="4" t="s">
        <v>1003</v>
      </c>
      <c r="R462" t="s">
        <v>680</v>
      </c>
      <c r="S462" t="s">
        <v>681</v>
      </c>
      <c r="T462" t="s">
        <v>652</v>
      </c>
      <c r="U462" t="s">
        <v>653</v>
      </c>
      <c r="V462" t="s">
        <v>755</v>
      </c>
      <c r="W462" s="2">
        <v>1</v>
      </c>
      <c r="X462" s="33">
        <v>551400</v>
      </c>
      <c r="Y462" t="s">
        <v>34</v>
      </c>
      <c r="Z462" t="s">
        <v>256</v>
      </c>
      <c r="AA462" t="s">
        <v>36</v>
      </c>
      <c r="AB462" t="s">
        <v>37</v>
      </c>
      <c r="AC462" s="2">
        <v>29</v>
      </c>
    </row>
    <row r="463" spans="1:29" customFormat="1" hidden="1" x14ac:dyDescent="0.25">
      <c r="A463" s="11">
        <v>463</v>
      </c>
      <c r="B463" s="20" t="s">
        <v>1230</v>
      </c>
      <c r="C463" s="3">
        <v>2.2925001242179999E+18</v>
      </c>
      <c r="D463" s="1">
        <v>43325</v>
      </c>
      <c r="E463" t="s">
        <v>844</v>
      </c>
      <c r="F463" s="8">
        <f>IF(OR(ISNUMBER(SEARCH("террит",Q463)), ISNUMBER(SEARCH("ФОМС",E463)), ISNUMBER(SEARCH("ФОМС",Q463)), (ISNUMBER(SEARCH("страх",E463)))),1,0)</f>
        <v>1</v>
      </c>
      <c r="G463" s="8">
        <f>IF(OR(ISNUMBER(SEARCH("проектиро",E463)), ISNUMBER(SEARCH("разработка",E463)),  ISNUMBER(SEARCH("приобрет",E463)),  ISNUMBER(SEARCH("установк",E463)), ISNUMBER(SEARCH("постав",E463)),  (ISNUMBER(SEARCH("создани",E463)))),1,0)</f>
        <v>0</v>
      </c>
      <c r="H463" s="8">
        <f>IF(OR(ISNUMBER(SEARCH("развит",E463)), ISNUMBER(SEARCH("модифика",E463)), ISNUMBER(SEARCH("интегра",E463)),  ISNUMBER(SEARCH("внедрен",E463)), ISNUMBER(SEARCH("расшир",E463)), ISNUMBER(SEARCH("адаптац",E463)),ISNUMBER(SEARCH("настрой",E463)), ISNUMBER(SEARCH("подключ",E463)),   (ISNUMBER(SEARCH("модерниз",E463)))),1,0)</f>
        <v>1</v>
      </c>
      <c r="I463" s="8">
        <f>IF(OR(ISNUMBER(SEARCH("сопрово",E463)), ISNUMBER(SEARCH("поддержк",E463)), ISNUMBER(SEARCH("эксплуат",E463)), ISNUMBER(SEARCH("обслужи",E463)), ISNUMBER(SEARCH("подготов",E463)), (ISNUMBER(SEARCH("обуче",E463)))),1,0)</f>
        <v>1</v>
      </c>
      <c r="J463" s="9">
        <f>SUM(G463:I463)</f>
        <v>2</v>
      </c>
      <c r="K463" t="s">
        <v>45</v>
      </c>
      <c r="L463" t="s">
        <v>46</v>
      </c>
      <c r="M463" s="30">
        <v>320500</v>
      </c>
      <c r="N463" s="28" t="s">
        <v>845</v>
      </c>
      <c r="O463">
        <v>320500</v>
      </c>
      <c r="P463" s="28" t="s">
        <v>184</v>
      </c>
      <c r="Q463" s="4" t="s">
        <v>1003</v>
      </c>
      <c r="R463" t="s">
        <v>680</v>
      </c>
      <c r="S463" t="s">
        <v>681</v>
      </c>
      <c r="T463" t="s">
        <v>761</v>
      </c>
      <c r="U463" t="s">
        <v>653</v>
      </c>
      <c r="V463" t="s">
        <v>755</v>
      </c>
      <c r="W463" s="2">
        <v>1</v>
      </c>
      <c r="X463" s="33">
        <v>320500</v>
      </c>
      <c r="Y463" t="s">
        <v>34</v>
      </c>
      <c r="Z463" t="s">
        <v>256</v>
      </c>
      <c r="AA463" t="s">
        <v>36</v>
      </c>
      <c r="AB463" t="s">
        <v>37</v>
      </c>
      <c r="AC463" s="2">
        <v>29</v>
      </c>
    </row>
    <row r="464" spans="1:29" customFormat="1" hidden="1" x14ac:dyDescent="0.25">
      <c r="A464" s="11">
        <v>464</v>
      </c>
      <c r="B464" s="20" t="s">
        <v>1230</v>
      </c>
      <c r="C464" s="3">
        <v>2.2925001242179999E+18</v>
      </c>
      <c r="D464" s="1">
        <v>43444</v>
      </c>
      <c r="E464" t="s">
        <v>954</v>
      </c>
      <c r="F464" s="8">
        <f>IF(OR(ISNUMBER(SEARCH("террит",Q464)), ISNUMBER(SEARCH("ФОМС",E464)), ISNUMBER(SEARCH("ФОМС",Q464)), (ISNUMBER(SEARCH("страх",E464)))),1,0)</f>
        <v>1</v>
      </c>
      <c r="G464" s="8">
        <f>IF(OR(ISNUMBER(SEARCH("проектиро",E464)), ISNUMBER(SEARCH("разработка",E464)),  ISNUMBER(SEARCH("приобрет",E464)),  ISNUMBER(SEARCH("установк",E464)), ISNUMBER(SEARCH("постав",E464)),  (ISNUMBER(SEARCH("создани",E464)))),1,0)</f>
        <v>0</v>
      </c>
      <c r="H464" s="8">
        <f>IF(OR(ISNUMBER(SEARCH("развит",E464)), ISNUMBER(SEARCH("модифика",E464)), ISNUMBER(SEARCH("интегра",E464)),  ISNUMBER(SEARCH("внедрен",E464)), ISNUMBER(SEARCH("расшир",E464)), ISNUMBER(SEARCH("адаптац",E464)),ISNUMBER(SEARCH("настрой",E464)), ISNUMBER(SEARCH("подключ",E464)),   (ISNUMBER(SEARCH("модерниз",E464)))),1,0)</f>
        <v>1</v>
      </c>
      <c r="I464" s="8">
        <f>IF(OR(ISNUMBER(SEARCH("сопрово",E464)), ISNUMBER(SEARCH("поддержк",E464)), ISNUMBER(SEARCH("эксплуат",E464)), ISNUMBER(SEARCH("обслужи",E464)), ISNUMBER(SEARCH("подготов",E464)), (ISNUMBER(SEARCH("обуче",E464)))),1,0)</f>
        <v>1</v>
      </c>
      <c r="J464" s="9">
        <f>SUM(G464:I464)</f>
        <v>2</v>
      </c>
      <c r="K464" t="s">
        <v>45</v>
      </c>
      <c r="L464" t="s">
        <v>46</v>
      </c>
      <c r="M464" s="30">
        <v>50000</v>
      </c>
      <c r="N464" s="28" t="s">
        <v>26</v>
      </c>
      <c r="O464">
        <v>50000</v>
      </c>
      <c r="P464" s="28" t="s">
        <v>27</v>
      </c>
      <c r="Q464" s="4" t="s">
        <v>1003</v>
      </c>
      <c r="R464" t="s">
        <v>680</v>
      </c>
      <c r="S464" t="s">
        <v>681</v>
      </c>
      <c r="T464" t="s">
        <v>761</v>
      </c>
      <c r="U464" t="s">
        <v>653</v>
      </c>
      <c r="V464" t="s">
        <v>755</v>
      </c>
      <c r="W464" s="2">
        <v>1</v>
      </c>
      <c r="X464" s="33">
        <v>184500</v>
      </c>
      <c r="Y464" t="s">
        <v>34</v>
      </c>
      <c r="Z464" t="s">
        <v>256</v>
      </c>
      <c r="AA464" t="s">
        <v>36</v>
      </c>
      <c r="AB464" t="s">
        <v>37</v>
      </c>
      <c r="AC464" s="2">
        <v>29</v>
      </c>
    </row>
    <row r="465" spans="1:29" customFormat="1" hidden="1" x14ac:dyDescent="0.25">
      <c r="A465" s="11">
        <v>465</v>
      </c>
      <c r="B465" s="20" t="s">
        <v>1230</v>
      </c>
      <c r="C465" s="3">
        <v>2.2925001242190001E+18</v>
      </c>
      <c r="D465" s="1">
        <v>43654</v>
      </c>
      <c r="E465" t="s">
        <v>1007</v>
      </c>
      <c r="F465" s="8">
        <f>IF(OR(ISNUMBER(SEARCH("террит",Q465)), ISNUMBER(SEARCH("ФОМС",E465)), ISNUMBER(SEARCH("ФОМС",Q465)), (ISNUMBER(SEARCH("страх",E465)))),1,0)</f>
        <v>1</v>
      </c>
      <c r="G465" s="8">
        <f>IF(OR(ISNUMBER(SEARCH("проектиро",E465)), ISNUMBER(SEARCH("разработка",E465)),  ISNUMBER(SEARCH("приобрет",E465)),  ISNUMBER(SEARCH("установк",E465)), ISNUMBER(SEARCH("постав",E465)),  (ISNUMBER(SEARCH("создани",E465)))),1,0)</f>
        <v>0</v>
      </c>
      <c r="H465" s="8">
        <f>IF(OR(ISNUMBER(SEARCH("развит",E465)), ISNUMBER(SEARCH("модифика",E465)), ISNUMBER(SEARCH("интегра",E465)),  ISNUMBER(SEARCH("внедрен",E465)), ISNUMBER(SEARCH("расшир",E465)), ISNUMBER(SEARCH("адаптац",E465)),ISNUMBER(SEARCH("настрой",E465)), ISNUMBER(SEARCH("подключ",E465)),   (ISNUMBER(SEARCH("модерниз",E465)))),1,0)</f>
        <v>1</v>
      </c>
      <c r="I465" s="8">
        <f>IF(OR(ISNUMBER(SEARCH("сопрово",E465)), ISNUMBER(SEARCH("поддержк",E465)), ISNUMBER(SEARCH("эксплуат",E465)), ISNUMBER(SEARCH("обслужи",E465)), ISNUMBER(SEARCH("подготов",E465)), (ISNUMBER(SEARCH("обуче",E465)))),1,0)</f>
        <v>1</v>
      </c>
      <c r="J465" s="9">
        <f>SUM(G465:I465)</f>
        <v>2</v>
      </c>
      <c r="K465" t="s">
        <v>45</v>
      </c>
      <c r="L465" t="s">
        <v>46</v>
      </c>
      <c r="M465" s="30">
        <v>50000</v>
      </c>
      <c r="N465" s="28" t="s">
        <v>26</v>
      </c>
      <c r="O465">
        <v>50000</v>
      </c>
      <c r="P465" s="28" t="s">
        <v>27</v>
      </c>
      <c r="Q465" s="4" t="s">
        <v>1003</v>
      </c>
      <c r="R465" t="s">
        <v>680</v>
      </c>
      <c r="S465" t="s">
        <v>681</v>
      </c>
      <c r="T465" t="s">
        <v>761</v>
      </c>
      <c r="U465" t="s">
        <v>653</v>
      </c>
      <c r="V465" t="s">
        <v>755</v>
      </c>
      <c r="W465" s="2">
        <v>1</v>
      </c>
      <c r="X465" s="33">
        <v>50000</v>
      </c>
      <c r="Y465" t="s">
        <v>34</v>
      </c>
      <c r="Z465" t="s">
        <v>256</v>
      </c>
      <c r="AA465" t="s">
        <v>36</v>
      </c>
      <c r="AB465" t="s">
        <v>37</v>
      </c>
      <c r="AC465" s="2">
        <v>29</v>
      </c>
    </row>
    <row r="466" spans="1:29" customFormat="1" hidden="1" x14ac:dyDescent="0.25">
      <c r="A466" s="11">
        <v>466</v>
      </c>
      <c r="B466" s="20" t="s">
        <v>1230</v>
      </c>
      <c r="C466" s="3">
        <v>2.2925001242190001E+18</v>
      </c>
      <c r="D466" s="1">
        <v>43774</v>
      </c>
      <c r="E466" t="s">
        <v>1008</v>
      </c>
      <c r="F466" s="8">
        <f>IF(OR(ISNUMBER(SEARCH("террит",Q466)), ISNUMBER(SEARCH("ФОМС",E466)), ISNUMBER(SEARCH("ФОМС",Q466)), (ISNUMBER(SEARCH("страх",E466)))),1,0)</f>
        <v>1</v>
      </c>
      <c r="G466" s="8">
        <f>IF(OR(ISNUMBER(SEARCH("проектиро",E466)), ISNUMBER(SEARCH("разработка",E466)),  ISNUMBER(SEARCH("приобрет",E466)),  ISNUMBER(SEARCH("установк",E466)), ISNUMBER(SEARCH("постав",E466)),  (ISNUMBER(SEARCH("создани",E466)))),1,0)</f>
        <v>0</v>
      </c>
      <c r="H466" s="8">
        <f>IF(OR(ISNUMBER(SEARCH("развит",E466)), ISNUMBER(SEARCH("модифика",E466)), ISNUMBER(SEARCH("интегра",E466)),  ISNUMBER(SEARCH("внедрен",E466)), ISNUMBER(SEARCH("расшир",E466)), ISNUMBER(SEARCH("адаптац",E466)),ISNUMBER(SEARCH("настрой",E466)), ISNUMBER(SEARCH("подключ",E466)),   (ISNUMBER(SEARCH("модерниз",E466)))),1,0)</f>
        <v>1</v>
      </c>
      <c r="I466" s="8">
        <f>IF(OR(ISNUMBER(SEARCH("сопрово",E466)), ISNUMBER(SEARCH("поддержк",E466)), ISNUMBER(SEARCH("эксплуат",E466)), ISNUMBER(SEARCH("обслужи",E466)), ISNUMBER(SEARCH("подготов",E466)), (ISNUMBER(SEARCH("обуче",E466)))),1,0)</f>
        <v>1</v>
      </c>
      <c r="J466" s="9">
        <f>SUM(G466:I466)</f>
        <v>2</v>
      </c>
      <c r="K466" t="s">
        <v>45</v>
      </c>
      <c r="L466" t="s">
        <v>46</v>
      </c>
      <c r="M466" s="30">
        <v>1020000</v>
      </c>
      <c r="N466" s="28" t="s">
        <v>26</v>
      </c>
      <c r="O466">
        <v>1020000</v>
      </c>
      <c r="P466" s="28" t="s">
        <v>27</v>
      </c>
      <c r="Q466" s="4" t="s">
        <v>1003</v>
      </c>
      <c r="R466" t="s">
        <v>680</v>
      </c>
      <c r="S466" t="s">
        <v>681</v>
      </c>
      <c r="T466" t="s">
        <v>761</v>
      </c>
      <c r="U466" t="s">
        <v>653</v>
      </c>
      <c r="V466" t="s">
        <v>755</v>
      </c>
      <c r="W466" s="2">
        <v>1</v>
      </c>
      <c r="X466" s="33">
        <v>1020000</v>
      </c>
      <c r="Y466" t="s">
        <v>34</v>
      </c>
      <c r="Z466" t="s">
        <v>256</v>
      </c>
      <c r="AA466" t="s">
        <v>36</v>
      </c>
      <c r="AB466" t="s">
        <v>37</v>
      </c>
      <c r="AC466" s="2">
        <v>29</v>
      </c>
    </row>
    <row r="467" spans="1:29" customFormat="1" hidden="1" x14ac:dyDescent="0.25">
      <c r="A467" s="11">
        <v>467</v>
      </c>
      <c r="B467" s="20" t="s">
        <v>1230</v>
      </c>
      <c r="C467" s="3">
        <v>2.2927000452150001E+18</v>
      </c>
      <c r="D467" s="1">
        <v>42192</v>
      </c>
      <c r="E467" t="s">
        <v>1009</v>
      </c>
      <c r="F467" s="8">
        <f>IF(OR(ISNUMBER(SEARCH("террит",Q467)), ISNUMBER(SEARCH("ФОМС",E467)), ISNUMBER(SEARCH("ФОМС",Q467)), (ISNUMBER(SEARCH("страх",E467)))),1,0)</f>
        <v>1</v>
      </c>
      <c r="G467" s="8">
        <f>IF(OR(ISNUMBER(SEARCH("проектиро",E467)), ISNUMBER(SEARCH("разработка",E467)),  ISNUMBER(SEARCH("приобрет",E467)),  ISNUMBER(SEARCH("установк",E467)), ISNUMBER(SEARCH("постав",E467)),  (ISNUMBER(SEARCH("создани",E467)))),1,0)</f>
        <v>0</v>
      </c>
      <c r="H467" s="8">
        <f>IF(OR(ISNUMBER(SEARCH("развит",E467)), ISNUMBER(SEARCH("модифика",E467)), ISNUMBER(SEARCH("интегра",E467)),  ISNUMBER(SEARCH("внедрен",E467)), ISNUMBER(SEARCH("расшир",E467)), ISNUMBER(SEARCH("адаптац",E467)),ISNUMBER(SEARCH("настрой",E467)), ISNUMBER(SEARCH("подключ",E467)),   (ISNUMBER(SEARCH("модерниз",E467)))),1,0)</f>
        <v>0</v>
      </c>
      <c r="I467" s="8">
        <f>IF(OR(ISNUMBER(SEARCH("сопрово",E467)), ISNUMBER(SEARCH("поддержк",E467)), ISNUMBER(SEARCH("эксплуат",E467)), ISNUMBER(SEARCH("обслужи",E467)), ISNUMBER(SEARCH("подготов",E467)), (ISNUMBER(SEARCH("обуче",E467)))),1,0)</f>
        <v>1</v>
      </c>
      <c r="J467" s="9">
        <f>SUM(G467:I467)</f>
        <v>1</v>
      </c>
      <c r="K467" t="s">
        <v>456</v>
      </c>
      <c r="L467" t="s">
        <v>457</v>
      </c>
      <c r="M467" s="30">
        <v>166040</v>
      </c>
      <c r="N467" s="28" t="s">
        <v>264</v>
      </c>
      <c r="O467">
        <v>166040</v>
      </c>
      <c r="P467" s="28" t="s">
        <v>184</v>
      </c>
      <c r="Q467" s="4" t="s">
        <v>1010</v>
      </c>
      <c r="R467" t="s">
        <v>657</v>
      </c>
      <c r="S467" t="s">
        <v>651</v>
      </c>
      <c r="T467" t="s">
        <v>652</v>
      </c>
      <c r="U467" t="s">
        <v>653</v>
      </c>
      <c r="V467" t="s">
        <v>755</v>
      </c>
      <c r="W467" s="2">
        <v>1</v>
      </c>
      <c r="X467" s="33">
        <v>166040</v>
      </c>
      <c r="Y467" t="s">
        <v>34</v>
      </c>
      <c r="Z467" t="s">
        <v>256</v>
      </c>
      <c r="AA467" t="s">
        <v>36</v>
      </c>
      <c r="AB467" t="s">
        <v>37</v>
      </c>
      <c r="AC467" s="2">
        <v>29</v>
      </c>
    </row>
    <row r="468" spans="1:29" customFormat="1" hidden="1" x14ac:dyDescent="0.25">
      <c r="A468" s="11">
        <v>468</v>
      </c>
      <c r="B468" s="20" t="s">
        <v>1230</v>
      </c>
      <c r="C468" s="3">
        <v>2.2927000452150001E+18</v>
      </c>
      <c r="D468" s="1">
        <v>42310</v>
      </c>
      <c r="E468" t="s">
        <v>1011</v>
      </c>
      <c r="F468" s="8">
        <f>IF(OR(ISNUMBER(SEARCH("террит",Q468)), ISNUMBER(SEARCH("ФОМС",E468)), ISNUMBER(SEARCH("ФОМС",Q468)), (ISNUMBER(SEARCH("страх",E468)))),1,0)</f>
        <v>1</v>
      </c>
      <c r="G468" s="8">
        <f>IF(OR(ISNUMBER(SEARCH("проектиро",E468)), ISNUMBER(SEARCH("разработка",E468)),  ISNUMBER(SEARCH("приобрет",E468)),  ISNUMBER(SEARCH("установк",E468)), ISNUMBER(SEARCH("постав",E468)),  (ISNUMBER(SEARCH("создани",E468)))),1,0)</f>
        <v>0</v>
      </c>
      <c r="H468" s="8">
        <f>IF(OR(ISNUMBER(SEARCH("развит",E468)), ISNUMBER(SEARCH("модифика",E468)), ISNUMBER(SEARCH("интегра",E468)),  ISNUMBER(SEARCH("внедрен",E468)), ISNUMBER(SEARCH("расшир",E468)), ISNUMBER(SEARCH("адаптац",E468)),ISNUMBER(SEARCH("настрой",E468)), ISNUMBER(SEARCH("подключ",E468)),   (ISNUMBER(SEARCH("модерниз",E468)))),1,0)</f>
        <v>0</v>
      </c>
      <c r="I468" s="8">
        <f>IF(OR(ISNUMBER(SEARCH("сопрово",E468)), ISNUMBER(SEARCH("поддержк",E468)), ISNUMBER(SEARCH("эксплуат",E468)), ISNUMBER(SEARCH("обслужи",E468)), ISNUMBER(SEARCH("подготов",E468)), (ISNUMBER(SEARCH("обуче",E468)))),1,0)</f>
        <v>1</v>
      </c>
      <c r="J468" s="9">
        <f>SUM(G468:I468)</f>
        <v>1</v>
      </c>
      <c r="K468" t="s">
        <v>456</v>
      </c>
      <c r="L468" t="s">
        <v>457</v>
      </c>
      <c r="M468" s="30">
        <v>439440</v>
      </c>
      <c r="N468" s="28" t="s">
        <v>264</v>
      </c>
      <c r="O468">
        <v>439440</v>
      </c>
      <c r="P468" s="28" t="s">
        <v>184</v>
      </c>
      <c r="Q468" s="4" t="s">
        <v>656</v>
      </c>
      <c r="R468" t="s">
        <v>657</v>
      </c>
      <c r="S468" t="s">
        <v>651</v>
      </c>
      <c r="T468" t="s">
        <v>652</v>
      </c>
      <c r="U468" t="s">
        <v>653</v>
      </c>
      <c r="V468" t="s">
        <v>755</v>
      </c>
      <c r="W468" s="2">
        <v>1</v>
      </c>
      <c r="X468" s="33">
        <v>439440</v>
      </c>
      <c r="Y468" t="s">
        <v>34</v>
      </c>
      <c r="Z468" t="s">
        <v>256</v>
      </c>
      <c r="AA468" t="s">
        <v>36</v>
      </c>
      <c r="AB468" t="s">
        <v>37</v>
      </c>
      <c r="AC468" s="2">
        <v>29</v>
      </c>
    </row>
    <row r="469" spans="1:29" customFormat="1" hidden="1" x14ac:dyDescent="0.25">
      <c r="A469" s="11">
        <v>469</v>
      </c>
      <c r="B469" s="20" t="s">
        <v>1230</v>
      </c>
      <c r="C469" s="3">
        <v>2.292700045216E+18</v>
      </c>
      <c r="D469" s="1">
        <v>42681</v>
      </c>
      <c r="E469" t="s">
        <v>1012</v>
      </c>
      <c r="F469" s="8">
        <f>IF(OR(ISNUMBER(SEARCH("террит",Q469)), ISNUMBER(SEARCH("ФОМС",E469)), ISNUMBER(SEARCH("ФОМС",Q469)), (ISNUMBER(SEARCH("страх",E469)))),1,0)</f>
        <v>1</v>
      </c>
      <c r="G469" s="8">
        <f>IF(OR(ISNUMBER(SEARCH("проектиро",E469)), ISNUMBER(SEARCH("разработка",E469)),  ISNUMBER(SEARCH("приобрет",E469)),  ISNUMBER(SEARCH("установк",E469)), ISNUMBER(SEARCH("постав",E469)),  (ISNUMBER(SEARCH("создани",E469)))),1,0)</f>
        <v>0</v>
      </c>
      <c r="H469" s="8">
        <f>IF(OR(ISNUMBER(SEARCH("развит",E469)), ISNUMBER(SEARCH("модифика",E469)), ISNUMBER(SEARCH("интегра",E469)),  ISNUMBER(SEARCH("внедрен",E469)), ISNUMBER(SEARCH("расшир",E469)), ISNUMBER(SEARCH("адаптац",E469)),ISNUMBER(SEARCH("настрой",E469)), ISNUMBER(SEARCH("подключ",E469)),   (ISNUMBER(SEARCH("модерниз",E469)))),1,0)</f>
        <v>0</v>
      </c>
      <c r="I469" s="8">
        <f>IF(OR(ISNUMBER(SEARCH("сопрово",E469)), ISNUMBER(SEARCH("поддержк",E469)), ISNUMBER(SEARCH("эксплуат",E469)), ISNUMBER(SEARCH("обслужи",E469)), ISNUMBER(SEARCH("подготов",E469)), (ISNUMBER(SEARCH("обуче",E469)))),1,0)</f>
        <v>1</v>
      </c>
      <c r="J469" s="9">
        <f>SUM(G469:I469)</f>
        <v>1</v>
      </c>
      <c r="K469" t="s">
        <v>82</v>
      </c>
      <c r="L469" t="s">
        <v>76</v>
      </c>
      <c r="M469" s="30">
        <v>468000</v>
      </c>
      <c r="N469" s="28" t="s">
        <v>264</v>
      </c>
      <c r="O469">
        <v>468000</v>
      </c>
      <c r="P469" s="28" t="s">
        <v>184</v>
      </c>
      <c r="Q469" s="4" t="s">
        <v>1010</v>
      </c>
      <c r="R469" t="s">
        <v>657</v>
      </c>
      <c r="S469" t="s">
        <v>651</v>
      </c>
      <c r="T469" t="s">
        <v>652</v>
      </c>
      <c r="U469" t="s">
        <v>653</v>
      </c>
      <c r="V469" t="s">
        <v>755</v>
      </c>
      <c r="W469" s="2">
        <v>1</v>
      </c>
      <c r="X469" s="33">
        <v>468000</v>
      </c>
      <c r="Y469" t="s">
        <v>34</v>
      </c>
      <c r="Z469" t="s">
        <v>256</v>
      </c>
      <c r="AA469" t="s">
        <v>36</v>
      </c>
      <c r="AB469" t="s">
        <v>37</v>
      </c>
      <c r="AC469" s="2">
        <v>29</v>
      </c>
    </row>
    <row r="470" spans="1:29" customFormat="1" hidden="1" x14ac:dyDescent="0.25">
      <c r="A470" s="11">
        <v>470</v>
      </c>
      <c r="B470" s="20" t="s">
        <v>1230</v>
      </c>
      <c r="C470" s="3">
        <v>2.2927000452169999E+18</v>
      </c>
      <c r="D470" s="1">
        <v>43081</v>
      </c>
      <c r="E470" t="s">
        <v>886</v>
      </c>
      <c r="F470" s="8">
        <f>IF(OR(ISNUMBER(SEARCH("террит",Q470)), ISNUMBER(SEARCH("ФОМС",E470)), ISNUMBER(SEARCH("ФОМС",Q470)), (ISNUMBER(SEARCH("страх",E470)))),1,0)</f>
        <v>1</v>
      </c>
      <c r="G470" s="8">
        <f>IF(OR(ISNUMBER(SEARCH("проектиро",E470)), ISNUMBER(SEARCH("разработка",E470)),  ISNUMBER(SEARCH("приобрет",E470)),  ISNUMBER(SEARCH("установк",E470)), ISNUMBER(SEARCH("постав",E470)),  (ISNUMBER(SEARCH("создани",E470)))),1,0)</f>
        <v>0</v>
      </c>
      <c r="H470" s="8">
        <f>IF(OR(ISNUMBER(SEARCH("развит",E470)), ISNUMBER(SEARCH("модифика",E470)), ISNUMBER(SEARCH("интегра",E470)),  ISNUMBER(SEARCH("внедрен",E470)), ISNUMBER(SEARCH("расшир",E470)), ISNUMBER(SEARCH("адаптац",E470)),ISNUMBER(SEARCH("настрой",E470)), ISNUMBER(SEARCH("подключ",E470)),   (ISNUMBER(SEARCH("модерниз",E470)))),1,0)</f>
        <v>0</v>
      </c>
      <c r="I470" s="8">
        <f>IF(OR(ISNUMBER(SEARCH("сопрово",E470)), ISNUMBER(SEARCH("поддержк",E470)), ISNUMBER(SEARCH("эксплуат",E470)), ISNUMBER(SEARCH("обслужи",E470)), ISNUMBER(SEARCH("подготов",E470)), (ISNUMBER(SEARCH("обуче",E470)))),1,0)</f>
        <v>1</v>
      </c>
      <c r="J470" s="9">
        <f>SUM(G470:I470)</f>
        <v>1</v>
      </c>
      <c r="K470" t="s">
        <v>82</v>
      </c>
      <c r="L470" t="s">
        <v>76</v>
      </c>
      <c r="M470" s="30">
        <v>37500</v>
      </c>
      <c r="N470" s="28" t="s">
        <v>26</v>
      </c>
      <c r="O470">
        <v>450000</v>
      </c>
      <c r="P470" s="28" t="s">
        <v>258</v>
      </c>
      <c r="Q470" s="4" t="s">
        <v>1010</v>
      </c>
      <c r="R470" t="s">
        <v>657</v>
      </c>
      <c r="S470" t="s">
        <v>651</v>
      </c>
      <c r="T470" t="s">
        <v>761</v>
      </c>
      <c r="U470" t="s">
        <v>653</v>
      </c>
      <c r="V470" t="s">
        <v>755</v>
      </c>
      <c r="W470" s="2">
        <v>1</v>
      </c>
      <c r="X470" s="33">
        <v>450000</v>
      </c>
      <c r="Y470" t="s">
        <v>34</v>
      </c>
      <c r="Z470" t="s">
        <v>256</v>
      </c>
      <c r="AA470" t="s">
        <v>36</v>
      </c>
      <c r="AB470" t="s">
        <v>37</v>
      </c>
      <c r="AC470" s="2">
        <v>29</v>
      </c>
    </row>
    <row r="471" spans="1:29" customFormat="1" hidden="1" x14ac:dyDescent="0.25">
      <c r="A471" s="11">
        <v>471</v>
      </c>
      <c r="B471" s="20" t="s">
        <v>1230</v>
      </c>
      <c r="C471" s="3">
        <v>2.2927000452179999E+18</v>
      </c>
      <c r="D471" s="1">
        <v>43424</v>
      </c>
      <c r="E471" t="s">
        <v>1013</v>
      </c>
      <c r="F471" s="8">
        <f>IF(OR(ISNUMBER(SEARCH("террит",Q471)), ISNUMBER(SEARCH("ФОМС",E471)), ISNUMBER(SEARCH("ФОМС",Q471)), (ISNUMBER(SEARCH("страх",E471)))),1,0)</f>
        <v>1</v>
      </c>
      <c r="G471" s="8">
        <f>IF(OR(ISNUMBER(SEARCH("проектиро",E471)), ISNUMBER(SEARCH("разработка",E471)),  ISNUMBER(SEARCH("приобрет",E471)),  ISNUMBER(SEARCH("установк",E471)), ISNUMBER(SEARCH("постав",E471)),  (ISNUMBER(SEARCH("создани",E471)))),1,0)</f>
        <v>0</v>
      </c>
      <c r="H471" s="8">
        <f>IF(OR(ISNUMBER(SEARCH("развит",E471)), ISNUMBER(SEARCH("модифика",E471)), ISNUMBER(SEARCH("интегра",E471)),  ISNUMBER(SEARCH("внедрен",E471)), ISNUMBER(SEARCH("расшир",E471)), ISNUMBER(SEARCH("адаптац",E471)),ISNUMBER(SEARCH("настрой",E471)), ISNUMBER(SEARCH("подключ",E471)),   (ISNUMBER(SEARCH("модерниз",E471)))),1,0)</f>
        <v>0</v>
      </c>
      <c r="I471" s="8">
        <f>IF(OR(ISNUMBER(SEARCH("сопрово",E471)), ISNUMBER(SEARCH("поддержк",E471)), ISNUMBER(SEARCH("эксплуат",E471)), ISNUMBER(SEARCH("обслужи",E471)), ISNUMBER(SEARCH("подготов",E471)), (ISNUMBER(SEARCH("обуче",E471)))),1,0)</f>
        <v>1</v>
      </c>
      <c r="J471" s="9">
        <f>SUM(G471:I471)</f>
        <v>1</v>
      </c>
      <c r="K471" t="s">
        <v>82</v>
      </c>
      <c r="L471" t="s">
        <v>76</v>
      </c>
      <c r="M471" s="30">
        <v>45000</v>
      </c>
      <c r="N471" s="28" t="s">
        <v>130</v>
      </c>
      <c r="O471">
        <v>540000</v>
      </c>
      <c r="P471" s="28" t="s">
        <v>165</v>
      </c>
      <c r="Q471" s="4" t="s">
        <v>1010</v>
      </c>
      <c r="R471" t="s">
        <v>657</v>
      </c>
      <c r="S471" t="s">
        <v>651</v>
      </c>
      <c r="T471" t="s">
        <v>761</v>
      </c>
      <c r="U471" t="s">
        <v>653</v>
      </c>
      <c r="V471" t="s">
        <v>755</v>
      </c>
      <c r="W471" s="2">
        <v>1</v>
      </c>
      <c r="X471" s="33">
        <v>540000</v>
      </c>
      <c r="Y471" t="s">
        <v>34</v>
      </c>
      <c r="Z471" t="s">
        <v>256</v>
      </c>
      <c r="AA471" t="s">
        <v>36</v>
      </c>
      <c r="AB471" t="s">
        <v>37</v>
      </c>
      <c r="AC471" s="2">
        <v>29</v>
      </c>
    </row>
    <row r="472" spans="1:29" customFormat="1" hidden="1" x14ac:dyDescent="0.25">
      <c r="A472" s="11">
        <v>472</v>
      </c>
      <c r="B472" s="20" t="s">
        <v>1230</v>
      </c>
      <c r="C472" s="3">
        <v>2.2927000452190001E+18</v>
      </c>
      <c r="D472" s="1">
        <v>43654</v>
      </c>
      <c r="E472" t="s">
        <v>1014</v>
      </c>
      <c r="F472" s="8">
        <f>IF(OR(ISNUMBER(SEARCH("террит",Q472)), ISNUMBER(SEARCH("ФОМС",E472)), ISNUMBER(SEARCH("ФОМС",Q472)), (ISNUMBER(SEARCH("страх",E472)))),1,0)</f>
        <v>1</v>
      </c>
      <c r="G472" s="8">
        <f>IF(OR(ISNUMBER(SEARCH("проектиро",E472)), ISNUMBER(SEARCH("разработка",E472)),  ISNUMBER(SEARCH("приобрет",E472)),  ISNUMBER(SEARCH("установк",E472)), ISNUMBER(SEARCH("постав",E472)),  (ISNUMBER(SEARCH("создани",E472)))),1,0)</f>
        <v>0</v>
      </c>
      <c r="H472" s="8">
        <f>IF(OR(ISNUMBER(SEARCH("развит",E472)), ISNUMBER(SEARCH("модифика",E472)), ISNUMBER(SEARCH("интегра",E472)),  ISNUMBER(SEARCH("внедрен",E472)), ISNUMBER(SEARCH("расшир",E472)), ISNUMBER(SEARCH("адаптац",E472)),ISNUMBER(SEARCH("настрой",E472)), ISNUMBER(SEARCH("подключ",E472)),   (ISNUMBER(SEARCH("модерниз",E472)))),1,0)</f>
        <v>1</v>
      </c>
      <c r="I472" s="8">
        <f>IF(OR(ISNUMBER(SEARCH("сопрово",E472)), ISNUMBER(SEARCH("поддержк",E472)), ISNUMBER(SEARCH("эксплуат",E472)), ISNUMBER(SEARCH("обслужи",E472)), ISNUMBER(SEARCH("подготов",E472)), (ISNUMBER(SEARCH("обуче",E472)))),1,0)</f>
        <v>1</v>
      </c>
      <c r="J472" s="9">
        <f>SUM(G472:I472)</f>
        <v>2</v>
      </c>
      <c r="K472" t="s">
        <v>82</v>
      </c>
      <c r="L472" t="s">
        <v>76</v>
      </c>
      <c r="M472" s="30">
        <v>760000</v>
      </c>
      <c r="N472" s="28" t="s">
        <v>26</v>
      </c>
      <c r="O472">
        <v>760000</v>
      </c>
      <c r="P472" s="28" t="s">
        <v>27</v>
      </c>
      <c r="Q472" s="4" t="s">
        <v>1010</v>
      </c>
      <c r="R472" t="s">
        <v>657</v>
      </c>
      <c r="S472" t="s">
        <v>651</v>
      </c>
      <c r="T472" t="s">
        <v>761</v>
      </c>
      <c r="U472" t="s">
        <v>653</v>
      </c>
      <c r="V472" t="s">
        <v>755</v>
      </c>
      <c r="W472" s="2">
        <v>1</v>
      </c>
      <c r="X472" s="33">
        <v>760000</v>
      </c>
      <c r="Y472" t="s">
        <v>34</v>
      </c>
      <c r="Z472" t="s">
        <v>256</v>
      </c>
      <c r="AA472" t="s">
        <v>36</v>
      </c>
      <c r="AB472" t="s">
        <v>37</v>
      </c>
      <c r="AC472" s="2">
        <v>29</v>
      </c>
    </row>
    <row r="473" spans="1:29" customFormat="1" hidden="1" x14ac:dyDescent="0.25">
      <c r="A473" s="11">
        <v>473</v>
      </c>
      <c r="B473" s="20" t="s">
        <v>1230</v>
      </c>
      <c r="C473" s="3">
        <v>2.4706014482179999E+18</v>
      </c>
      <c r="D473" s="1">
        <v>43131</v>
      </c>
      <c r="E473" t="s">
        <v>1015</v>
      </c>
      <c r="F473" s="8">
        <f>IF(OR(ISNUMBER(SEARCH("террит",Q473)), ISNUMBER(SEARCH("ФОМС",E473)), ISNUMBER(SEARCH("ФОМС",Q473)), (ISNUMBER(SEARCH("страх",E473)))),1,0)</f>
        <v>1</v>
      </c>
      <c r="G473" s="8">
        <f>IF(OR(ISNUMBER(SEARCH("проектиро",E473)), ISNUMBER(SEARCH("разработка",E473)),  ISNUMBER(SEARCH("приобрет",E473)),  ISNUMBER(SEARCH("установк",E473)), ISNUMBER(SEARCH("постав",E473)),  (ISNUMBER(SEARCH("создани",E473)))),1,0)</f>
        <v>0</v>
      </c>
      <c r="H473" s="8">
        <f>IF(OR(ISNUMBER(SEARCH("развит",E473)), ISNUMBER(SEARCH("модифика",E473)), ISNUMBER(SEARCH("интегра",E473)),  ISNUMBER(SEARCH("внедрен",E473)), ISNUMBER(SEARCH("расшир",E473)), ISNUMBER(SEARCH("адаптац",E473)),ISNUMBER(SEARCH("настрой",E473)), ISNUMBER(SEARCH("подключ",E473)),   (ISNUMBER(SEARCH("модерниз",E473)))),1,0)</f>
        <v>0</v>
      </c>
      <c r="I473" s="8">
        <f>IF(OR(ISNUMBER(SEARCH("сопрово",E473)), ISNUMBER(SEARCH("поддержк",E473)), ISNUMBER(SEARCH("эксплуат",E473)), ISNUMBER(SEARCH("обслужи",E473)), ISNUMBER(SEARCH("подготов",E473)), (ISNUMBER(SEARCH("обуче",E473)))),1,0)</f>
        <v>1</v>
      </c>
      <c r="J473" s="9">
        <f>SUM(G473:I473)</f>
        <v>1</v>
      </c>
      <c r="K473" t="s">
        <v>82</v>
      </c>
      <c r="L473" t="s">
        <v>76</v>
      </c>
      <c r="M473" s="30">
        <v>30545</v>
      </c>
      <c r="N473" s="28" t="s">
        <v>130</v>
      </c>
      <c r="O473">
        <v>335995</v>
      </c>
      <c r="P473" s="28" t="s">
        <v>926</v>
      </c>
      <c r="Q473" s="4" t="s">
        <v>1016</v>
      </c>
      <c r="R473" t="s">
        <v>1017</v>
      </c>
      <c r="S473" t="s">
        <v>1018</v>
      </c>
      <c r="T473" t="s">
        <v>667</v>
      </c>
      <c r="U473" t="s">
        <v>653</v>
      </c>
      <c r="V473" t="s">
        <v>755</v>
      </c>
      <c r="W473" s="2">
        <v>1</v>
      </c>
      <c r="X473" s="33">
        <v>335995</v>
      </c>
      <c r="Y473" t="s">
        <v>34</v>
      </c>
      <c r="Z473" t="s">
        <v>69</v>
      </c>
      <c r="AA473" t="s">
        <v>36</v>
      </c>
      <c r="AB473" t="s">
        <v>37</v>
      </c>
      <c r="AC473" s="2">
        <v>47</v>
      </c>
    </row>
    <row r="474" spans="1:29" customFormat="1" hidden="1" x14ac:dyDescent="0.25">
      <c r="A474" s="11">
        <v>474</v>
      </c>
      <c r="B474" s="20" t="s">
        <v>1230</v>
      </c>
      <c r="C474" s="3">
        <v>2.5108900020179999E+18</v>
      </c>
      <c r="D474" s="1">
        <v>43364</v>
      </c>
      <c r="E474" t="s">
        <v>1019</v>
      </c>
      <c r="F474" s="8">
        <f>IF(OR(ISNUMBER(SEARCH("террит",Q474)), ISNUMBER(SEARCH("ФОМС",E474)), ISNUMBER(SEARCH("ФОМС",Q474)), (ISNUMBER(SEARCH("страх",E474)))),1,0)</f>
        <v>1</v>
      </c>
      <c r="G474" s="8">
        <f>IF(OR(ISNUMBER(SEARCH("проектиро",E474)), ISNUMBER(SEARCH("разработка",E474)),  ISNUMBER(SEARCH("приобрет",E474)),  ISNUMBER(SEARCH("установк",E474)), ISNUMBER(SEARCH("постав",E474)),  (ISNUMBER(SEARCH("создани",E474)))),1,0)</f>
        <v>0</v>
      </c>
      <c r="H474" s="8">
        <f>IF(OR(ISNUMBER(SEARCH("развит",E474)), ISNUMBER(SEARCH("модифика",E474)), ISNUMBER(SEARCH("интегра",E474)),  ISNUMBER(SEARCH("внедрен",E474)), ISNUMBER(SEARCH("расшир",E474)), ISNUMBER(SEARCH("адаптац",E474)),ISNUMBER(SEARCH("настрой",E474)), ISNUMBER(SEARCH("подключ",E474)),   (ISNUMBER(SEARCH("модерниз",E474)))),1,0)</f>
        <v>1</v>
      </c>
      <c r="I474" s="8">
        <f>IF(OR(ISNUMBER(SEARCH("сопрово",E474)), ISNUMBER(SEARCH("поддержк",E474)), ISNUMBER(SEARCH("эксплуат",E474)), ISNUMBER(SEARCH("обслужи",E474)), ISNUMBER(SEARCH("подготов",E474)), (ISNUMBER(SEARCH("обуче",E474)))),1,0)</f>
        <v>1</v>
      </c>
      <c r="J474" s="9">
        <f>SUM(G474:I474)</f>
        <v>2</v>
      </c>
      <c r="K474" t="s">
        <v>45</v>
      </c>
      <c r="L474" t="s">
        <v>46</v>
      </c>
      <c r="M474" s="30">
        <v>424970</v>
      </c>
      <c r="N474" s="28" t="s">
        <v>26</v>
      </c>
      <c r="O474">
        <v>424970</v>
      </c>
      <c r="P474" s="28" t="s">
        <v>184</v>
      </c>
      <c r="Q474" s="4" t="s">
        <v>1020</v>
      </c>
      <c r="R474" t="s">
        <v>1021</v>
      </c>
      <c r="S474" t="s">
        <v>1022</v>
      </c>
      <c r="T474" t="s">
        <v>652</v>
      </c>
      <c r="U474" t="s">
        <v>653</v>
      </c>
      <c r="V474" t="s">
        <v>755</v>
      </c>
      <c r="W474" s="2">
        <v>1</v>
      </c>
      <c r="X474" s="33">
        <v>424970</v>
      </c>
      <c r="Y474" t="s">
        <v>34</v>
      </c>
      <c r="Z474" t="s">
        <v>43</v>
      </c>
      <c r="AA474" t="s">
        <v>36</v>
      </c>
      <c r="AB474" t="s">
        <v>37</v>
      </c>
      <c r="AC474" s="2">
        <v>51</v>
      </c>
    </row>
    <row r="475" spans="1:29" customFormat="1" hidden="1" x14ac:dyDescent="0.25">
      <c r="A475" s="11">
        <v>475</v>
      </c>
      <c r="B475" s="20" t="s">
        <v>1230</v>
      </c>
      <c r="C475" s="3">
        <v>2.5108900020189998E+18</v>
      </c>
      <c r="D475" s="1">
        <v>43707</v>
      </c>
      <c r="E475" t="s">
        <v>2565</v>
      </c>
      <c r="F475" s="8">
        <f>IF(OR(ISNUMBER(SEARCH("террит",Q475)), ISNUMBER(SEARCH("ФОМС",E475)), ISNUMBER(SEARCH("ФОМС",Q475)), (ISNUMBER(SEARCH("страх",E475)))),1,0)</f>
        <v>1</v>
      </c>
      <c r="G475" s="8">
        <f>IF(OR(ISNUMBER(SEARCH("проектиро",E475)), ISNUMBER(SEARCH("разработка",E475)),  ISNUMBER(SEARCH("приобрет",E475)),  ISNUMBER(SEARCH("установк",E475)), ISNUMBER(SEARCH("постав",E475)),  (ISNUMBER(SEARCH("создани",E475)))),1,0)</f>
        <v>0</v>
      </c>
      <c r="H475" s="8">
        <f>IF(OR(ISNUMBER(SEARCH("развит",E475)), ISNUMBER(SEARCH("модифика",E475)), ISNUMBER(SEARCH("интегра",E475)),  ISNUMBER(SEARCH("внедрен",E475)), ISNUMBER(SEARCH("расшир",E475)), ISNUMBER(SEARCH("адаптац",E475)),ISNUMBER(SEARCH("настрой",E475)), ISNUMBER(SEARCH("подключ",E475)),   (ISNUMBER(SEARCH("модерниз",E475)))),1,0)</f>
        <v>1</v>
      </c>
      <c r="I475" s="8">
        <f>IF(OR(ISNUMBER(SEARCH("сопрово",E475)), ISNUMBER(SEARCH("поддержк",E475)), ISNUMBER(SEARCH("эксплуат",E475)), ISNUMBER(SEARCH("обслужи",E475)), ISNUMBER(SEARCH("подготов",E475)), (ISNUMBER(SEARCH("обуче",E475)))),1,0)</f>
        <v>1</v>
      </c>
      <c r="J475" s="9">
        <f>SUM(G475:I475)</f>
        <v>2</v>
      </c>
      <c r="K475" t="s">
        <v>45</v>
      </c>
      <c r="L475" t="s">
        <v>46</v>
      </c>
      <c r="M475" s="30">
        <v>680000</v>
      </c>
      <c r="N475" s="28" t="s">
        <v>26</v>
      </c>
      <c r="O475">
        <v>680000</v>
      </c>
      <c r="P475" s="28" t="s">
        <v>27</v>
      </c>
      <c r="Q475" s="4" t="s">
        <v>1020</v>
      </c>
      <c r="R475" t="s">
        <v>1021</v>
      </c>
      <c r="S475" t="s">
        <v>1022</v>
      </c>
      <c r="T475" t="s">
        <v>761</v>
      </c>
      <c r="U475" t="s">
        <v>653</v>
      </c>
      <c r="V475" t="s">
        <v>755</v>
      </c>
      <c r="W475" s="2">
        <v>1</v>
      </c>
      <c r="X475" s="33">
        <v>680000</v>
      </c>
      <c r="Y475" t="s">
        <v>34</v>
      </c>
      <c r="Z475" t="s">
        <v>43</v>
      </c>
      <c r="AA475" t="s">
        <v>36</v>
      </c>
      <c r="AB475" t="s">
        <v>37</v>
      </c>
      <c r="AC475" s="2">
        <v>51</v>
      </c>
    </row>
    <row r="476" spans="1:29" customFormat="1" hidden="1" x14ac:dyDescent="0.25">
      <c r="A476" s="11">
        <v>476</v>
      </c>
      <c r="B476" s="20" t="s">
        <v>1230</v>
      </c>
      <c r="C476" s="3">
        <v>2.5190069335170002E+18</v>
      </c>
      <c r="D476" s="1">
        <v>43063</v>
      </c>
      <c r="E476" t="s">
        <v>1023</v>
      </c>
      <c r="F476" s="8">
        <f>IF(OR(ISNUMBER(SEARCH("террит",Q476)), ISNUMBER(SEARCH("ФОМС",E476)), ISNUMBER(SEARCH("ФОМС",Q476)), (ISNUMBER(SEARCH("страх",E476)))),1,0)</f>
        <v>1</v>
      </c>
      <c r="G476" s="8">
        <f>IF(OR(ISNUMBER(SEARCH("проектиро",E476)), ISNUMBER(SEARCH("разработка",E476)),  ISNUMBER(SEARCH("приобрет",E476)),  ISNUMBER(SEARCH("установк",E476)), ISNUMBER(SEARCH("постав",E476)),  (ISNUMBER(SEARCH("создани",E476)))),1,0)</f>
        <v>0</v>
      </c>
      <c r="H476" s="8">
        <f>IF(OR(ISNUMBER(SEARCH("развит",E476)), ISNUMBER(SEARCH("модифика",E476)), ISNUMBER(SEARCH("интегра",E476)),  ISNUMBER(SEARCH("внедрен",E476)), ISNUMBER(SEARCH("расшир",E476)), ISNUMBER(SEARCH("адаптац",E476)),ISNUMBER(SEARCH("настрой",E476)), ISNUMBER(SEARCH("подключ",E476)),   (ISNUMBER(SEARCH("модерниз",E476)))),1,0)</f>
        <v>0</v>
      </c>
      <c r="I476" s="8">
        <f>IF(OR(ISNUMBER(SEARCH("сопрово",E476)), ISNUMBER(SEARCH("поддержк",E476)), ISNUMBER(SEARCH("эксплуат",E476)), ISNUMBER(SEARCH("обслужи",E476)), ISNUMBER(SEARCH("подготов",E476)), (ISNUMBER(SEARCH("обуче",E476)))),1,0)</f>
        <v>1</v>
      </c>
      <c r="J476" s="9">
        <f>SUM(G476:I476)</f>
        <v>1</v>
      </c>
      <c r="K476" t="s">
        <v>82</v>
      </c>
      <c r="L476" t="s">
        <v>76</v>
      </c>
      <c r="M476" s="30">
        <v>56796.63</v>
      </c>
      <c r="N476" s="28" t="s">
        <v>130</v>
      </c>
      <c r="O476">
        <v>56796.63</v>
      </c>
      <c r="P476" s="28" t="s">
        <v>184</v>
      </c>
      <c r="Q476" s="4" t="s">
        <v>1024</v>
      </c>
      <c r="R476" t="s">
        <v>1025</v>
      </c>
      <c r="S476" t="s">
        <v>42</v>
      </c>
      <c r="T476" t="s">
        <v>652</v>
      </c>
      <c r="U476" t="s">
        <v>653</v>
      </c>
      <c r="V476" t="s">
        <v>755</v>
      </c>
      <c r="W476" s="2">
        <v>1</v>
      </c>
      <c r="X476" s="33">
        <v>681560</v>
      </c>
      <c r="Y476" t="s">
        <v>34</v>
      </c>
      <c r="Z476" t="s">
        <v>43</v>
      </c>
      <c r="AA476" t="s">
        <v>36</v>
      </c>
      <c r="AB476" t="s">
        <v>37</v>
      </c>
      <c r="AC476" s="2">
        <v>51</v>
      </c>
    </row>
    <row r="477" spans="1:29" customFormat="1" hidden="1" x14ac:dyDescent="0.25">
      <c r="A477" s="11">
        <v>477</v>
      </c>
      <c r="B477" s="20" t="s">
        <v>1230</v>
      </c>
      <c r="C477" s="3">
        <v>2.5190069335180001E+18</v>
      </c>
      <c r="D477" s="1">
        <v>43437</v>
      </c>
      <c r="E477" t="s">
        <v>1026</v>
      </c>
      <c r="F477" s="8">
        <f>IF(OR(ISNUMBER(SEARCH("террит",Q477)), ISNUMBER(SEARCH("ФОМС",E477)), ISNUMBER(SEARCH("ФОМС",Q477)), (ISNUMBER(SEARCH("страх",E477)))),1,0)</f>
        <v>1</v>
      </c>
      <c r="G477" s="8">
        <f>IF(OR(ISNUMBER(SEARCH("проектиро",E477)), ISNUMBER(SEARCH("разработка",E477)),  ISNUMBER(SEARCH("приобрет",E477)),  ISNUMBER(SEARCH("установк",E477)), ISNUMBER(SEARCH("постав",E477)),  (ISNUMBER(SEARCH("создани",E477)))),1,0)</f>
        <v>0</v>
      </c>
      <c r="H477" s="8">
        <f>IF(OR(ISNUMBER(SEARCH("развит",E477)), ISNUMBER(SEARCH("модифика",E477)), ISNUMBER(SEARCH("интегра",E477)),  ISNUMBER(SEARCH("внедрен",E477)), ISNUMBER(SEARCH("расшир",E477)), ISNUMBER(SEARCH("адаптац",E477)),ISNUMBER(SEARCH("настрой",E477)), ISNUMBER(SEARCH("подключ",E477)),   (ISNUMBER(SEARCH("модерниз",E477)))),1,0)</f>
        <v>0</v>
      </c>
      <c r="I477" s="8">
        <f>IF(OR(ISNUMBER(SEARCH("сопрово",E477)), ISNUMBER(SEARCH("поддержк",E477)), ISNUMBER(SEARCH("эксплуат",E477)), ISNUMBER(SEARCH("обслужи",E477)), ISNUMBER(SEARCH("подготов",E477)), (ISNUMBER(SEARCH("обуче",E477)))),1,0)</f>
        <v>1</v>
      </c>
      <c r="J477" s="9">
        <f>SUM(G477:I477)</f>
        <v>1</v>
      </c>
      <c r="K477" t="s">
        <v>82</v>
      </c>
      <c r="L477" t="s">
        <v>76</v>
      </c>
      <c r="M477" s="30">
        <v>729120</v>
      </c>
      <c r="N477" s="28" t="s">
        <v>26</v>
      </c>
      <c r="O477">
        <v>729120</v>
      </c>
      <c r="P477" s="28" t="s">
        <v>27</v>
      </c>
      <c r="Q477" s="4" t="s">
        <v>1024</v>
      </c>
      <c r="R477" t="s">
        <v>1025</v>
      </c>
      <c r="S477" t="s">
        <v>42</v>
      </c>
      <c r="T477" t="s">
        <v>1027</v>
      </c>
      <c r="U477" t="s">
        <v>653</v>
      </c>
      <c r="V477" t="s">
        <v>755</v>
      </c>
      <c r="W477" s="2">
        <v>1</v>
      </c>
      <c r="X477" s="33">
        <v>729120</v>
      </c>
      <c r="Y477" t="s">
        <v>34</v>
      </c>
      <c r="Z477" t="s">
        <v>43</v>
      </c>
      <c r="AA477" t="s">
        <v>36</v>
      </c>
      <c r="AB477" t="s">
        <v>37</v>
      </c>
      <c r="AC477" s="2">
        <v>51</v>
      </c>
    </row>
    <row r="478" spans="1:29" customFormat="1" hidden="1" x14ac:dyDescent="0.25">
      <c r="A478" s="11">
        <v>478</v>
      </c>
      <c r="B478" s="20" t="s">
        <v>1230</v>
      </c>
      <c r="C478" s="3">
        <v>2.5190069335190001E+18</v>
      </c>
      <c r="D478" s="1">
        <v>43584</v>
      </c>
      <c r="E478" t="s">
        <v>1028</v>
      </c>
      <c r="F478" s="8">
        <f>IF(OR(ISNUMBER(SEARCH("террит",Q478)), ISNUMBER(SEARCH("ФОМС",E478)), ISNUMBER(SEARCH("ФОМС",Q478)), (ISNUMBER(SEARCH("страх",E478)))),1,0)</f>
        <v>1</v>
      </c>
      <c r="G478" s="8">
        <f>IF(OR(ISNUMBER(SEARCH("проектиро",E478)), ISNUMBER(SEARCH("разработка",E478)),  ISNUMBER(SEARCH("приобрет",E478)),  ISNUMBER(SEARCH("установк",E478)), ISNUMBER(SEARCH("постав",E478)),  (ISNUMBER(SEARCH("создани",E478)))),1,0)</f>
        <v>0</v>
      </c>
      <c r="H478" s="8">
        <f>IF(OR(ISNUMBER(SEARCH("развит",E478)), ISNUMBER(SEARCH("модифика",E478)), ISNUMBER(SEARCH("интегра",E478)),  ISNUMBER(SEARCH("внедрен",E478)), ISNUMBER(SEARCH("расшир",E478)), ISNUMBER(SEARCH("адаптац",E478)),ISNUMBER(SEARCH("настрой",E478)), ISNUMBER(SEARCH("подключ",E478)),   (ISNUMBER(SEARCH("модерниз",E478)))),1,0)</f>
        <v>1</v>
      </c>
      <c r="I478" s="8">
        <f>IF(OR(ISNUMBER(SEARCH("сопрово",E478)), ISNUMBER(SEARCH("поддержк",E478)), ISNUMBER(SEARCH("эксплуат",E478)), ISNUMBER(SEARCH("обслужи",E478)), ISNUMBER(SEARCH("подготов",E478)), (ISNUMBER(SEARCH("обуче",E478)))),1,0)</f>
        <v>1</v>
      </c>
      <c r="J478" s="9">
        <f>SUM(G478:I478)</f>
        <v>2</v>
      </c>
      <c r="K478" t="s">
        <v>45</v>
      </c>
      <c r="L478" t="s">
        <v>46</v>
      </c>
      <c r="M478" s="30">
        <v>330000</v>
      </c>
      <c r="N478" s="28" t="s">
        <v>26</v>
      </c>
      <c r="O478">
        <v>330000</v>
      </c>
      <c r="P478" s="28" t="s">
        <v>27</v>
      </c>
      <c r="Q478" s="4" t="s">
        <v>1024</v>
      </c>
      <c r="R478" t="s">
        <v>1025</v>
      </c>
      <c r="S478" t="s">
        <v>42</v>
      </c>
      <c r="T478" t="s">
        <v>652</v>
      </c>
      <c r="U478" t="s">
        <v>653</v>
      </c>
      <c r="V478" t="s">
        <v>755</v>
      </c>
      <c r="W478" s="2">
        <v>1</v>
      </c>
      <c r="X478" s="33">
        <v>330000</v>
      </c>
      <c r="Y478" t="s">
        <v>34</v>
      </c>
      <c r="Z478" t="s">
        <v>43</v>
      </c>
      <c r="AA478" t="s">
        <v>36</v>
      </c>
      <c r="AB478" t="s">
        <v>37</v>
      </c>
      <c r="AC478" s="2">
        <v>51</v>
      </c>
    </row>
    <row r="479" spans="1:29" customFormat="1" hidden="1" x14ac:dyDescent="0.25">
      <c r="A479" s="11">
        <v>479</v>
      </c>
      <c r="B479" s="20" t="s">
        <v>1230</v>
      </c>
      <c r="C479" s="3">
        <v>2.5190069335190001E+18</v>
      </c>
      <c r="D479" s="1">
        <v>43711</v>
      </c>
      <c r="E479" t="s">
        <v>1029</v>
      </c>
      <c r="F479" s="8">
        <f>IF(OR(ISNUMBER(SEARCH("террит",Q479)), ISNUMBER(SEARCH("ФОМС",E479)), ISNUMBER(SEARCH("ФОМС",Q479)), (ISNUMBER(SEARCH("страх",E479)))),1,0)</f>
        <v>1</v>
      </c>
      <c r="G479" s="8">
        <f>IF(OR(ISNUMBER(SEARCH("проектиро",E479)), ISNUMBER(SEARCH("разработка",E479)),  ISNUMBER(SEARCH("приобрет",E479)),  ISNUMBER(SEARCH("установк",E479)), ISNUMBER(SEARCH("постав",E479)),  (ISNUMBER(SEARCH("создани",E479)))),1,0)</f>
        <v>0</v>
      </c>
      <c r="H479" s="8">
        <f>IF(OR(ISNUMBER(SEARCH("развит",E479)), ISNUMBER(SEARCH("модифика",E479)), ISNUMBER(SEARCH("интегра",E479)),  ISNUMBER(SEARCH("внедрен",E479)), ISNUMBER(SEARCH("расшир",E479)), ISNUMBER(SEARCH("адаптац",E479)),ISNUMBER(SEARCH("настрой",E479)), ISNUMBER(SEARCH("подключ",E479)),   (ISNUMBER(SEARCH("модерниз",E479)))),1,0)</f>
        <v>1</v>
      </c>
      <c r="I479" s="8">
        <f>IF(OR(ISNUMBER(SEARCH("сопрово",E479)), ISNUMBER(SEARCH("поддержк",E479)), ISNUMBER(SEARCH("эксплуат",E479)), ISNUMBER(SEARCH("обслужи",E479)), ISNUMBER(SEARCH("подготов",E479)), (ISNUMBER(SEARCH("обуче",E479)))),1,0)</f>
        <v>1</v>
      </c>
      <c r="J479" s="9">
        <f>SUM(G479:I479)</f>
        <v>2</v>
      </c>
      <c r="K479" t="s">
        <v>82</v>
      </c>
      <c r="L479" t="s">
        <v>76</v>
      </c>
      <c r="M479" s="30">
        <v>545900</v>
      </c>
      <c r="N479" s="28" t="s">
        <v>26</v>
      </c>
      <c r="O479">
        <v>545900</v>
      </c>
      <c r="P479" s="28" t="s">
        <v>27</v>
      </c>
      <c r="Q479" s="4" t="s">
        <v>1024</v>
      </c>
      <c r="R479" t="s">
        <v>1025</v>
      </c>
      <c r="S479" t="s">
        <v>42</v>
      </c>
      <c r="T479" t="s">
        <v>761</v>
      </c>
      <c r="U479" t="s">
        <v>653</v>
      </c>
      <c r="V479" t="s">
        <v>755</v>
      </c>
      <c r="W479" s="2">
        <v>1</v>
      </c>
      <c r="X479" s="33">
        <v>545900</v>
      </c>
      <c r="Y479" t="s">
        <v>34</v>
      </c>
      <c r="Z479" t="s">
        <v>43</v>
      </c>
      <c r="AA479" t="s">
        <v>36</v>
      </c>
      <c r="AB479" t="s">
        <v>37</v>
      </c>
      <c r="AC479" s="2">
        <v>51</v>
      </c>
    </row>
    <row r="480" spans="1:29" customFormat="1" hidden="1" x14ac:dyDescent="0.25">
      <c r="A480" s="11">
        <v>480</v>
      </c>
      <c r="B480" s="20" t="s">
        <v>1230</v>
      </c>
      <c r="C480" s="3">
        <v>2.5190069367170002E+18</v>
      </c>
      <c r="D480" s="1">
        <v>43089</v>
      </c>
      <c r="E480" t="s">
        <v>884</v>
      </c>
      <c r="F480" s="8">
        <f>IF(OR(ISNUMBER(SEARCH("террит",Q480)), ISNUMBER(SEARCH("ФОМС",E480)), ISNUMBER(SEARCH("ФОМС",Q480)), (ISNUMBER(SEARCH("страх",E480)))),1,0)</f>
        <v>1</v>
      </c>
      <c r="G480" s="8">
        <f>IF(OR(ISNUMBER(SEARCH("проектиро",E480)), ISNUMBER(SEARCH("разработка",E480)),  ISNUMBER(SEARCH("приобрет",E480)),  ISNUMBER(SEARCH("установк",E480)), ISNUMBER(SEARCH("постав",E480)),  (ISNUMBER(SEARCH("создани",E480)))),1,0)</f>
        <v>0</v>
      </c>
      <c r="H480" s="8">
        <f>IF(OR(ISNUMBER(SEARCH("развит",E480)), ISNUMBER(SEARCH("модифика",E480)), ISNUMBER(SEARCH("интегра",E480)),  ISNUMBER(SEARCH("внедрен",E480)), ISNUMBER(SEARCH("расшир",E480)), ISNUMBER(SEARCH("адаптац",E480)),ISNUMBER(SEARCH("настрой",E480)), ISNUMBER(SEARCH("подключ",E480)),   (ISNUMBER(SEARCH("модерниз",E480)))),1,0)</f>
        <v>0</v>
      </c>
      <c r="I480" s="8">
        <f>IF(OR(ISNUMBER(SEARCH("сопрово",E480)), ISNUMBER(SEARCH("поддержк",E480)), ISNUMBER(SEARCH("эксплуат",E480)), ISNUMBER(SEARCH("обслужи",E480)), ISNUMBER(SEARCH("подготов",E480)), (ISNUMBER(SEARCH("обуче",E480)))),1,0)</f>
        <v>1</v>
      </c>
      <c r="J480" s="9">
        <f>SUM(G480:I480)</f>
        <v>1</v>
      </c>
      <c r="K480" t="s">
        <v>142</v>
      </c>
      <c r="L480" t="s">
        <v>143</v>
      </c>
      <c r="M480" s="30">
        <v>525120</v>
      </c>
      <c r="N480" s="28" t="s">
        <v>26</v>
      </c>
      <c r="O480">
        <v>525120</v>
      </c>
      <c r="P480" s="28" t="s">
        <v>184</v>
      </c>
      <c r="Q480" s="4" t="s">
        <v>1030</v>
      </c>
      <c r="R480" t="s">
        <v>1031</v>
      </c>
      <c r="S480" t="s">
        <v>42</v>
      </c>
      <c r="T480" t="s">
        <v>652</v>
      </c>
      <c r="U480" t="s">
        <v>653</v>
      </c>
      <c r="V480" t="s">
        <v>755</v>
      </c>
      <c r="W480" s="2">
        <v>1</v>
      </c>
      <c r="X480" s="33">
        <v>525120</v>
      </c>
      <c r="Y480" t="s">
        <v>34</v>
      </c>
      <c r="Z480" t="s">
        <v>43</v>
      </c>
      <c r="AA480" t="s">
        <v>36</v>
      </c>
      <c r="AB480" t="s">
        <v>37</v>
      </c>
      <c r="AC480" s="2">
        <v>51</v>
      </c>
    </row>
    <row r="481" spans="1:29" customFormat="1" hidden="1" x14ac:dyDescent="0.25">
      <c r="A481" s="11">
        <v>481</v>
      </c>
      <c r="B481" s="20" t="s">
        <v>1230</v>
      </c>
      <c r="C481" s="3">
        <v>2.5190069367180001E+18</v>
      </c>
      <c r="D481" s="1">
        <v>43430</v>
      </c>
      <c r="E481" t="s">
        <v>884</v>
      </c>
      <c r="F481" s="8">
        <f>IF(OR(ISNUMBER(SEARCH("террит",Q481)), ISNUMBER(SEARCH("ФОМС",E481)), ISNUMBER(SEARCH("ФОМС",Q481)), (ISNUMBER(SEARCH("страх",E481)))),1,0)</f>
        <v>1</v>
      </c>
      <c r="G481" s="8">
        <f>IF(OR(ISNUMBER(SEARCH("проектиро",E481)), ISNUMBER(SEARCH("разработка",E481)),  ISNUMBER(SEARCH("приобрет",E481)),  ISNUMBER(SEARCH("установк",E481)), ISNUMBER(SEARCH("постав",E481)),  (ISNUMBER(SEARCH("создани",E481)))),1,0)</f>
        <v>0</v>
      </c>
      <c r="H481" s="8">
        <f>IF(OR(ISNUMBER(SEARCH("развит",E481)), ISNUMBER(SEARCH("модифика",E481)), ISNUMBER(SEARCH("интегра",E481)),  ISNUMBER(SEARCH("внедрен",E481)), ISNUMBER(SEARCH("расшир",E481)), ISNUMBER(SEARCH("адаптац",E481)),ISNUMBER(SEARCH("настрой",E481)), ISNUMBER(SEARCH("подключ",E481)),   (ISNUMBER(SEARCH("модерниз",E481)))),1,0)</f>
        <v>0</v>
      </c>
      <c r="I481" s="8">
        <f>IF(OR(ISNUMBER(SEARCH("сопрово",E481)), ISNUMBER(SEARCH("поддержк",E481)), ISNUMBER(SEARCH("эксплуат",E481)), ISNUMBER(SEARCH("обслужи",E481)), ISNUMBER(SEARCH("подготов",E481)), (ISNUMBER(SEARCH("обуче",E481)))),1,0)</f>
        <v>1</v>
      </c>
      <c r="J481" s="9">
        <f>SUM(G481:I481)</f>
        <v>1</v>
      </c>
      <c r="K481" t="s">
        <v>82</v>
      </c>
      <c r="L481" t="s">
        <v>76</v>
      </c>
      <c r="M481" s="30">
        <v>571200</v>
      </c>
      <c r="N481" s="28" t="s">
        <v>26</v>
      </c>
      <c r="O481">
        <v>571200</v>
      </c>
      <c r="P481" s="28" t="s">
        <v>27</v>
      </c>
      <c r="Q481" s="4" t="s">
        <v>1030</v>
      </c>
      <c r="R481" t="s">
        <v>1031</v>
      </c>
      <c r="S481" t="s">
        <v>42</v>
      </c>
      <c r="T481" t="s">
        <v>652</v>
      </c>
      <c r="U481" t="s">
        <v>653</v>
      </c>
      <c r="V481" t="s">
        <v>755</v>
      </c>
      <c r="W481" s="2">
        <v>1</v>
      </c>
      <c r="X481" s="33">
        <v>571200</v>
      </c>
      <c r="Y481" t="s">
        <v>34</v>
      </c>
      <c r="Z481" t="s">
        <v>43</v>
      </c>
      <c r="AA481" t="s">
        <v>36</v>
      </c>
      <c r="AB481" t="s">
        <v>37</v>
      </c>
      <c r="AC481" s="2">
        <v>51</v>
      </c>
    </row>
    <row r="482" spans="1:29" customFormat="1" hidden="1" x14ac:dyDescent="0.25">
      <c r="A482" s="11">
        <v>482</v>
      </c>
      <c r="B482" s="20" t="s">
        <v>1230</v>
      </c>
      <c r="C482" s="3">
        <v>2.5190069367180001E+18</v>
      </c>
      <c r="D482" s="1">
        <v>43260</v>
      </c>
      <c r="E482" t="s">
        <v>1032</v>
      </c>
      <c r="F482" s="8">
        <f>IF(OR(ISNUMBER(SEARCH("террит",Q482)), ISNUMBER(SEARCH("ФОМС",E482)), ISNUMBER(SEARCH("ФОМС",Q482)), (ISNUMBER(SEARCH("страх",E482)))),1,0)</f>
        <v>1</v>
      </c>
      <c r="G482" s="8">
        <f>IF(OR(ISNUMBER(SEARCH("проектиро",E482)), ISNUMBER(SEARCH("разработка",E482)),  ISNUMBER(SEARCH("приобрет",E482)),  ISNUMBER(SEARCH("установк",E482)), ISNUMBER(SEARCH("постав",E482)),  (ISNUMBER(SEARCH("создани",E482)))),1,0)</f>
        <v>0</v>
      </c>
      <c r="H482" s="8">
        <f>IF(OR(ISNUMBER(SEARCH("развит",E482)), ISNUMBER(SEARCH("модифика",E482)), ISNUMBER(SEARCH("интегра",E482)),  ISNUMBER(SEARCH("внедрен",E482)), ISNUMBER(SEARCH("расшир",E482)), ISNUMBER(SEARCH("адаптац",E482)),ISNUMBER(SEARCH("настрой",E482)), ISNUMBER(SEARCH("подключ",E482)),   (ISNUMBER(SEARCH("модерниз",E482)))),1,0)</f>
        <v>1</v>
      </c>
      <c r="I482" s="8">
        <f>IF(OR(ISNUMBER(SEARCH("сопрово",E482)), ISNUMBER(SEARCH("поддержк",E482)), ISNUMBER(SEARCH("эксплуат",E482)), ISNUMBER(SEARCH("обслужи",E482)), ISNUMBER(SEARCH("подготов",E482)), (ISNUMBER(SEARCH("обуче",E482)))),1,0)</f>
        <v>1</v>
      </c>
      <c r="J482" s="9">
        <f>SUM(G482:I482)</f>
        <v>2</v>
      </c>
      <c r="K482" t="s">
        <v>45</v>
      </c>
      <c r="L482" t="s">
        <v>46</v>
      </c>
      <c r="M482" s="30">
        <v>370000</v>
      </c>
      <c r="N482" s="28" t="s">
        <v>26</v>
      </c>
      <c r="O482">
        <v>370000</v>
      </c>
      <c r="P482" s="28" t="s">
        <v>184</v>
      </c>
      <c r="Q482" s="4" t="s">
        <v>1030</v>
      </c>
      <c r="R482" t="s">
        <v>1031</v>
      </c>
      <c r="S482" t="s">
        <v>42</v>
      </c>
      <c r="T482" t="s">
        <v>652</v>
      </c>
      <c r="U482" t="s">
        <v>653</v>
      </c>
      <c r="V482" t="s">
        <v>755</v>
      </c>
      <c r="W482" s="2">
        <v>1</v>
      </c>
      <c r="X482" s="33">
        <v>370000</v>
      </c>
      <c r="Y482" t="s">
        <v>34</v>
      </c>
      <c r="Z482" t="s">
        <v>43</v>
      </c>
      <c r="AA482" t="s">
        <v>36</v>
      </c>
      <c r="AB482" t="s">
        <v>37</v>
      </c>
      <c r="AC482" s="2">
        <v>51</v>
      </c>
    </row>
    <row r="483" spans="1:29" customFormat="1" hidden="1" x14ac:dyDescent="0.25">
      <c r="A483" s="11">
        <v>483</v>
      </c>
      <c r="B483" s="20" t="s">
        <v>1230</v>
      </c>
      <c r="C483" s="3">
        <v>2.6011004086179999E+18</v>
      </c>
      <c r="D483" s="1">
        <v>43343</v>
      </c>
      <c r="E483" t="s">
        <v>1033</v>
      </c>
      <c r="F483" s="8">
        <f>IF(OR(ISNUMBER(SEARCH("террит",Q483)), ISNUMBER(SEARCH("ФОМС",E483)), ISNUMBER(SEARCH("ФОМС",Q483)), (ISNUMBER(SEARCH("страх",E483)))),1,0)</f>
        <v>0</v>
      </c>
      <c r="G483" s="8">
        <f>IF(OR(ISNUMBER(SEARCH("проектиро",E483)), ISNUMBER(SEARCH("разработка",E483)),  ISNUMBER(SEARCH("приобрет",E483)),  ISNUMBER(SEARCH("установк",E483)), ISNUMBER(SEARCH("постав",E483)),  (ISNUMBER(SEARCH("создани",E483)))),1,0)</f>
        <v>0</v>
      </c>
      <c r="H483" s="8">
        <f>IF(OR(ISNUMBER(SEARCH("развит",E483)), ISNUMBER(SEARCH("модифика",E483)), ISNUMBER(SEARCH("интегра",E483)),  ISNUMBER(SEARCH("внедрен",E483)), ISNUMBER(SEARCH("расшир",E483)), ISNUMBER(SEARCH("адаптац",E483)),ISNUMBER(SEARCH("настрой",E483)), ISNUMBER(SEARCH("подключ",E483)),   (ISNUMBER(SEARCH("модерниз",E483)))),1,0)</f>
        <v>0</v>
      </c>
      <c r="I483" s="8">
        <f>IF(OR(ISNUMBER(SEARCH("сопрово",E483)), ISNUMBER(SEARCH("поддержк",E483)), ISNUMBER(SEARCH("эксплуат",E483)), ISNUMBER(SEARCH("обслужи",E483)), ISNUMBER(SEARCH("подготов",E483)), (ISNUMBER(SEARCH("обуче",E483)))),1,0)</f>
        <v>1</v>
      </c>
      <c r="J483" s="9">
        <f>SUM(G483:I483)</f>
        <v>1</v>
      </c>
      <c r="K483" t="s">
        <v>82</v>
      </c>
      <c r="L483" t="s">
        <v>76</v>
      </c>
      <c r="M483" s="30">
        <v>15000</v>
      </c>
      <c r="N483" s="28" t="s">
        <v>26</v>
      </c>
      <c r="O483">
        <v>15000</v>
      </c>
      <c r="P483" s="28" t="s">
        <v>184</v>
      </c>
      <c r="Q483" s="4" t="s">
        <v>1034</v>
      </c>
      <c r="R483" t="s">
        <v>1035</v>
      </c>
      <c r="S483" t="s">
        <v>1036</v>
      </c>
      <c r="T483" t="s">
        <v>761</v>
      </c>
      <c r="U483" t="s">
        <v>653</v>
      </c>
      <c r="V483" t="s">
        <v>755</v>
      </c>
      <c r="W483" s="2">
        <v>1</v>
      </c>
      <c r="X483" s="33">
        <v>50000</v>
      </c>
      <c r="Y483" t="s">
        <v>34</v>
      </c>
      <c r="Z483" t="s">
        <v>50</v>
      </c>
      <c r="AA483" t="s">
        <v>36</v>
      </c>
      <c r="AB483" t="s">
        <v>37</v>
      </c>
      <c r="AC483" s="2">
        <v>60</v>
      </c>
    </row>
    <row r="484" spans="1:29" customFormat="1" hidden="1" x14ac:dyDescent="0.25">
      <c r="A484" s="11">
        <v>484</v>
      </c>
      <c r="B484" s="20" t="s">
        <v>1230</v>
      </c>
      <c r="C484" s="3">
        <v>2.616800135816E+18</v>
      </c>
      <c r="D484" s="1">
        <v>42488</v>
      </c>
      <c r="E484" t="s">
        <v>1037</v>
      </c>
      <c r="F484" s="8">
        <f>IF(OR(ISNUMBER(SEARCH("террит",Q484)), ISNUMBER(SEARCH("ФОМС",E484)), ISNUMBER(SEARCH("ФОМС",Q484)), (ISNUMBER(SEARCH("страх",E484)))),1,0)</f>
        <v>0</v>
      </c>
      <c r="G484" s="8">
        <f>IF(OR(ISNUMBER(SEARCH("проектиро",E484)), ISNUMBER(SEARCH("разработка",E484)),  ISNUMBER(SEARCH("приобрет",E484)),  ISNUMBER(SEARCH("установк",E484)), ISNUMBER(SEARCH("постав",E484)),  (ISNUMBER(SEARCH("создани",E484)))),1,0)</f>
        <v>0</v>
      </c>
      <c r="H484" s="8">
        <f>IF(OR(ISNUMBER(SEARCH("развит",E484)), ISNUMBER(SEARCH("модифика",E484)), ISNUMBER(SEARCH("интегра",E484)),  ISNUMBER(SEARCH("внедрен",E484)), ISNUMBER(SEARCH("расшир",E484)), ISNUMBER(SEARCH("адаптац",E484)),ISNUMBER(SEARCH("настрой",E484)), ISNUMBER(SEARCH("подключ",E484)),   (ISNUMBER(SEARCH("модерниз",E484)))),1,0)</f>
        <v>1</v>
      </c>
      <c r="I484" s="8">
        <f>IF(OR(ISNUMBER(SEARCH("сопрово",E484)), ISNUMBER(SEARCH("поддержк",E484)), ISNUMBER(SEARCH("эксплуат",E484)), ISNUMBER(SEARCH("обслужи",E484)), ISNUMBER(SEARCH("подготов",E484)), (ISNUMBER(SEARCH("обуче",E484)))),1,0)</f>
        <v>1</v>
      </c>
      <c r="J484" s="9">
        <f>SUM(G484:I484)</f>
        <v>2</v>
      </c>
      <c r="K484" t="s">
        <v>45</v>
      </c>
      <c r="L484" t="s">
        <v>46</v>
      </c>
      <c r="M484" s="30">
        <v>835810</v>
      </c>
      <c r="N484" s="28" t="s">
        <v>264</v>
      </c>
      <c r="O484">
        <v>835810</v>
      </c>
      <c r="P484" s="28" t="s">
        <v>184</v>
      </c>
      <c r="Q484" s="4" t="s">
        <v>1038</v>
      </c>
      <c r="R484" t="s">
        <v>1039</v>
      </c>
      <c r="S484" t="s">
        <v>1040</v>
      </c>
      <c r="T484" t="s">
        <v>761</v>
      </c>
      <c r="U484" t="s">
        <v>653</v>
      </c>
      <c r="V484" t="s">
        <v>755</v>
      </c>
      <c r="W484" s="2">
        <v>1</v>
      </c>
      <c r="X484" s="33">
        <v>835810</v>
      </c>
      <c r="Y484" t="s">
        <v>34</v>
      </c>
      <c r="Z484" t="s">
        <v>514</v>
      </c>
      <c r="AA484" t="s">
        <v>36</v>
      </c>
      <c r="AB484" t="s">
        <v>37</v>
      </c>
      <c r="AC484" s="2">
        <v>61</v>
      </c>
    </row>
    <row r="485" spans="1:29" customFormat="1" hidden="1" x14ac:dyDescent="0.25">
      <c r="A485" s="11">
        <v>485</v>
      </c>
      <c r="B485" s="20" t="s">
        <v>1230</v>
      </c>
      <c r="C485" s="3">
        <v>2.6168001358179999E+18</v>
      </c>
      <c r="D485" s="1">
        <v>43271</v>
      </c>
      <c r="E485" t="s">
        <v>1041</v>
      </c>
      <c r="F485" s="8">
        <f>IF(OR(ISNUMBER(SEARCH("террит",Q485)), ISNUMBER(SEARCH("ФОМС",E485)), ISNUMBER(SEARCH("ФОМС",Q485)), (ISNUMBER(SEARCH("страх",E485)))),1,0)</f>
        <v>0</v>
      </c>
      <c r="G485" s="8">
        <f>IF(OR(ISNUMBER(SEARCH("проектиро",E485)), ISNUMBER(SEARCH("разработка",E485)),  ISNUMBER(SEARCH("приобрет",E485)),  ISNUMBER(SEARCH("установк",E485)), ISNUMBER(SEARCH("постав",E485)),  (ISNUMBER(SEARCH("создани",E485)))),1,0)</f>
        <v>0</v>
      </c>
      <c r="H485" s="8">
        <f>IF(OR(ISNUMBER(SEARCH("развит",E485)), ISNUMBER(SEARCH("модифика",E485)), ISNUMBER(SEARCH("интегра",E485)),  ISNUMBER(SEARCH("внедрен",E485)), ISNUMBER(SEARCH("расшир",E485)), ISNUMBER(SEARCH("адаптац",E485)),ISNUMBER(SEARCH("настрой",E485)), ISNUMBER(SEARCH("подключ",E485)),   (ISNUMBER(SEARCH("модерниз",E485)))),1,0)</f>
        <v>1</v>
      </c>
      <c r="I485" s="8">
        <f>IF(OR(ISNUMBER(SEARCH("сопрово",E485)), ISNUMBER(SEARCH("поддержк",E485)), ISNUMBER(SEARCH("эксплуат",E485)), ISNUMBER(SEARCH("обслужи",E485)), ISNUMBER(SEARCH("подготов",E485)), (ISNUMBER(SEARCH("обуче",E485)))),1,0)</f>
        <v>0</v>
      </c>
      <c r="J485" s="9">
        <f>SUM(G485:I485)</f>
        <v>1</v>
      </c>
      <c r="K485" t="s">
        <v>82</v>
      </c>
      <c r="L485" t="s">
        <v>76</v>
      </c>
      <c r="M485" s="30">
        <v>320000</v>
      </c>
      <c r="N485" s="28" t="s">
        <v>39</v>
      </c>
      <c r="O485">
        <v>320000</v>
      </c>
      <c r="P485" s="28" t="s">
        <v>184</v>
      </c>
      <c r="Q485" s="4" t="s">
        <v>1038</v>
      </c>
      <c r="R485" t="s">
        <v>1039</v>
      </c>
      <c r="S485" t="s">
        <v>1040</v>
      </c>
      <c r="T485" t="s">
        <v>652</v>
      </c>
      <c r="U485" t="s">
        <v>653</v>
      </c>
      <c r="V485" t="s">
        <v>755</v>
      </c>
      <c r="W485" s="2">
        <v>1</v>
      </c>
      <c r="X485" s="33">
        <v>320000</v>
      </c>
      <c r="Y485" t="s">
        <v>34</v>
      </c>
      <c r="Z485" t="s">
        <v>514</v>
      </c>
      <c r="AA485" t="s">
        <v>36</v>
      </c>
      <c r="AB485" t="s">
        <v>37</v>
      </c>
      <c r="AC485" s="2">
        <v>61</v>
      </c>
    </row>
    <row r="486" spans="1:29" customFormat="1" hidden="1" x14ac:dyDescent="0.25">
      <c r="A486" s="11">
        <v>486</v>
      </c>
      <c r="B486" s="20" t="s">
        <v>1230</v>
      </c>
      <c r="C486" s="3">
        <v>2.7801062280179999E+18</v>
      </c>
      <c r="D486" s="1">
        <v>43403</v>
      </c>
      <c r="E486" t="s">
        <v>1042</v>
      </c>
      <c r="F486" s="8">
        <f>IF(OR(ISNUMBER(SEARCH("террит",Q486)), ISNUMBER(SEARCH("ФОМС",E486)), ISNUMBER(SEARCH("ФОМС",Q486)), (ISNUMBER(SEARCH("страх",E486)))),1,0)</f>
        <v>1</v>
      </c>
      <c r="G486" s="8">
        <f>IF(OR(ISNUMBER(SEARCH("проектиро",E486)), ISNUMBER(SEARCH("разработка",E486)),  ISNUMBER(SEARCH("приобрет",E486)),  ISNUMBER(SEARCH("установк",E486)), ISNUMBER(SEARCH("постав",E486)),  (ISNUMBER(SEARCH("создани",E486)))),1,0)</f>
        <v>0</v>
      </c>
      <c r="H486" s="8">
        <f>IF(OR(ISNUMBER(SEARCH("развит",E486)), ISNUMBER(SEARCH("модифика",E486)), ISNUMBER(SEARCH("интегра",E486)),  ISNUMBER(SEARCH("внедрен",E486)), ISNUMBER(SEARCH("расшир",E486)), ISNUMBER(SEARCH("адаптац",E486)),ISNUMBER(SEARCH("настрой",E486)), ISNUMBER(SEARCH("подключ",E486)),   (ISNUMBER(SEARCH("модерниз",E486)))),1,0)</f>
        <v>1</v>
      </c>
      <c r="I486" s="8">
        <f>IF(OR(ISNUMBER(SEARCH("сопрово",E486)), ISNUMBER(SEARCH("поддержк",E486)), ISNUMBER(SEARCH("эксплуат",E486)), ISNUMBER(SEARCH("обслужи",E486)), ISNUMBER(SEARCH("подготов",E486)), (ISNUMBER(SEARCH("обуче",E486)))),1,0)</f>
        <v>1</v>
      </c>
      <c r="J486" s="9">
        <f>SUM(G486:I486)</f>
        <v>2</v>
      </c>
      <c r="K486" t="s">
        <v>142</v>
      </c>
      <c r="L486" t="s">
        <v>143</v>
      </c>
      <c r="M486" s="30">
        <v>292000</v>
      </c>
      <c r="N486" s="28" t="s">
        <v>26</v>
      </c>
      <c r="O486">
        <v>292000</v>
      </c>
      <c r="P486" s="28" t="s">
        <v>27</v>
      </c>
      <c r="Q486" s="4" t="s">
        <v>1043</v>
      </c>
      <c r="R486" t="s">
        <v>1044</v>
      </c>
      <c r="S486" t="s">
        <v>1045</v>
      </c>
      <c r="T486" t="s">
        <v>761</v>
      </c>
      <c r="U486" t="s">
        <v>653</v>
      </c>
      <c r="V486" t="s">
        <v>755</v>
      </c>
      <c r="W486" s="2">
        <v>1</v>
      </c>
      <c r="X486" s="33">
        <v>292000</v>
      </c>
      <c r="Y486" t="s">
        <v>34</v>
      </c>
      <c r="Z486" t="s">
        <v>516</v>
      </c>
      <c r="AA486" t="s">
        <v>36</v>
      </c>
      <c r="AB486" t="s">
        <v>37</v>
      </c>
      <c r="AC486" s="2">
        <v>78</v>
      </c>
    </row>
    <row r="487" spans="1:29" customFormat="1" hidden="1" x14ac:dyDescent="0.25">
      <c r="A487" s="11">
        <v>487</v>
      </c>
      <c r="B487" s="20" t="s">
        <v>1230</v>
      </c>
      <c r="C487" s="3">
        <v>2.7801062280189998E+18</v>
      </c>
      <c r="D487" s="1">
        <v>43629</v>
      </c>
      <c r="E487" t="s">
        <v>886</v>
      </c>
      <c r="F487" s="8">
        <f>IF(OR(ISNUMBER(SEARCH("террит",Q487)), ISNUMBER(SEARCH("ФОМС",E487)), ISNUMBER(SEARCH("ФОМС",Q487)), (ISNUMBER(SEARCH("страх",E487)))),1,0)</f>
        <v>1</v>
      </c>
      <c r="G487" s="8">
        <f>IF(OR(ISNUMBER(SEARCH("проектиро",E487)), ISNUMBER(SEARCH("разработка",E487)),  ISNUMBER(SEARCH("приобрет",E487)),  ISNUMBER(SEARCH("установк",E487)), ISNUMBER(SEARCH("постав",E487)),  (ISNUMBER(SEARCH("создани",E487)))),1,0)</f>
        <v>0</v>
      </c>
      <c r="H487" s="8">
        <f>IF(OR(ISNUMBER(SEARCH("развит",E487)), ISNUMBER(SEARCH("модифика",E487)), ISNUMBER(SEARCH("интегра",E487)),  ISNUMBER(SEARCH("внедрен",E487)), ISNUMBER(SEARCH("расшир",E487)), ISNUMBER(SEARCH("адаптац",E487)),ISNUMBER(SEARCH("настрой",E487)), ISNUMBER(SEARCH("подключ",E487)),   (ISNUMBER(SEARCH("модерниз",E487)))),1,0)</f>
        <v>0</v>
      </c>
      <c r="I487" s="8">
        <f>IF(OR(ISNUMBER(SEARCH("сопрово",E487)), ISNUMBER(SEARCH("поддержк",E487)), ISNUMBER(SEARCH("эксплуат",E487)), ISNUMBER(SEARCH("обслужи",E487)), ISNUMBER(SEARCH("подготов",E487)), (ISNUMBER(SEARCH("обуче",E487)))),1,0)</f>
        <v>1</v>
      </c>
      <c r="J487" s="9">
        <f>SUM(G487:I487)</f>
        <v>1</v>
      </c>
      <c r="K487" t="s">
        <v>53</v>
      </c>
      <c r="L487" t="s">
        <v>52</v>
      </c>
      <c r="M487" s="30">
        <v>25500</v>
      </c>
      <c r="N487" s="28" t="s">
        <v>130</v>
      </c>
      <c r="O487">
        <v>178500</v>
      </c>
      <c r="P487" s="28" t="s">
        <v>1046</v>
      </c>
      <c r="Q487" s="4" t="s">
        <v>1043</v>
      </c>
      <c r="R487" t="s">
        <v>1044</v>
      </c>
      <c r="S487" t="s">
        <v>1045</v>
      </c>
      <c r="T487" t="s">
        <v>761</v>
      </c>
      <c r="U487" t="s">
        <v>653</v>
      </c>
      <c r="V487" t="s">
        <v>755</v>
      </c>
      <c r="W487" s="2">
        <v>1</v>
      </c>
      <c r="X487" s="33">
        <v>178500</v>
      </c>
      <c r="Y487" t="s">
        <v>34</v>
      </c>
      <c r="Z487" t="s">
        <v>516</v>
      </c>
      <c r="AA487" t="s">
        <v>36</v>
      </c>
      <c r="AB487" t="s">
        <v>37</v>
      </c>
      <c r="AC487" s="2">
        <v>78</v>
      </c>
    </row>
    <row r="488" spans="1:29" customFormat="1" hidden="1" x14ac:dyDescent="0.25">
      <c r="A488" s="11">
        <v>488</v>
      </c>
      <c r="B488" s="20" t="s">
        <v>1230</v>
      </c>
      <c r="C488" s="3">
        <v>2.7801062280189998E+18</v>
      </c>
      <c r="D488" s="1">
        <v>43717</v>
      </c>
      <c r="E488" t="s">
        <v>2566</v>
      </c>
      <c r="F488" s="8">
        <f>IF(OR(ISNUMBER(SEARCH("террит",Q488)), ISNUMBER(SEARCH("ФОМС",E488)), ISNUMBER(SEARCH("ФОМС",Q488)), (ISNUMBER(SEARCH("страх",E488)))),1,0)</f>
        <v>1</v>
      </c>
      <c r="G488" s="8">
        <f>IF(OR(ISNUMBER(SEARCH("проектиро",E488)), ISNUMBER(SEARCH("разработка",E488)),  ISNUMBER(SEARCH("приобрет",E488)),  ISNUMBER(SEARCH("установк",E488)), ISNUMBER(SEARCH("постав",E488)),  (ISNUMBER(SEARCH("создани",E488)))),1,0)</f>
        <v>0</v>
      </c>
      <c r="H488" s="8">
        <f>IF(OR(ISNUMBER(SEARCH("развит",E488)), ISNUMBER(SEARCH("модифика",E488)), ISNUMBER(SEARCH("интегра",E488)),  ISNUMBER(SEARCH("внедрен",E488)), ISNUMBER(SEARCH("расшир",E488)), ISNUMBER(SEARCH("адаптац",E488)),ISNUMBER(SEARCH("настрой",E488)), ISNUMBER(SEARCH("подключ",E488)),   (ISNUMBER(SEARCH("модерниз",E488)))),1,0)</f>
        <v>1</v>
      </c>
      <c r="I488" s="8">
        <f>IF(OR(ISNUMBER(SEARCH("сопрово",E488)), ISNUMBER(SEARCH("поддержк",E488)), ISNUMBER(SEARCH("эксплуат",E488)), ISNUMBER(SEARCH("обслужи",E488)), ISNUMBER(SEARCH("подготов",E488)), (ISNUMBER(SEARCH("обуче",E488)))),1,0)</f>
        <v>1</v>
      </c>
      <c r="J488" s="9">
        <f>SUM(G488:I488)</f>
        <v>2</v>
      </c>
      <c r="K488" t="s">
        <v>53</v>
      </c>
      <c r="L488" t="s">
        <v>52</v>
      </c>
      <c r="M488" s="30">
        <v>1980180</v>
      </c>
      <c r="N488" s="28" t="s">
        <v>26</v>
      </c>
      <c r="O488">
        <v>1980180</v>
      </c>
      <c r="P488" s="28" t="s">
        <v>27</v>
      </c>
      <c r="Q488" s="4" t="s">
        <v>1043</v>
      </c>
      <c r="R488" t="s">
        <v>1044</v>
      </c>
      <c r="S488" t="s">
        <v>1045</v>
      </c>
      <c r="T488" t="s">
        <v>761</v>
      </c>
      <c r="U488" t="s">
        <v>653</v>
      </c>
      <c r="V488" t="s">
        <v>755</v>
      </c>
      <c r="W488" s="2">
        <v>1</v>
      </c>
      <c r="X488" s="33">
        <v>1980180</v>
      </c>
      <c r="Y488" t="s">
        <v>34</v>
      </c>
      <c r="Z488" t="s">
        <v>516</v>
      </c>
      <c r="AA488" t="s">
        <v>36</v>
      </c>
      <c r="AB488" t="s">
        <v>37</v>
      </c>
      <c r="AC488" s="2">
        <v>78</v>
      </c>
    </row>
    <row r="489" spans="1:29" customFormat="1" hidden="1" x14ac:dyDescent="0.25">
      <c r="A489" s="11">
        <v>489</v>
      </c>
      <c r="B489" s="20" t="s">
        <v>1230</v>
      </c>
      <c r="C489" s="3">
        <v>2.7801075025149998E+18</v>
      </c>
      <c r="D489" s="1">
        <v>42367</v>
      </c>
      <c r="E489" t="s">
        <v>457</v>
      </c>
      <c r="F489" s="8">
        <f>IF(OR(ISNUMBER(SEARCH("террит",Q489)), ISNUMBER(SEARCH("ФОМС",E489)), ISNUMBER(SEARCH("ФОМС",Q489)), (ISNUMBER(SEARCH("страх",E489)))),1,0)</f>
        <v>0</v>
      </c>
      <c r="G489" s="8">
        <f>IF(OR(ISNUMBER(SEARCH("проектиро",E489)), ISNUMBER(SEARCH("разработка",E489)),  ISNUMBER(SEARCH("приобрет",E489)),  ISNUMBER(SEARCH("установк",E489)), ISNUMBER(SEARCH("постав",E489)),  (ISNUMBER(SEARCH("создани",E489)))),1,0)</f>
        <v>0</v>
      </c>
      <c r="H489" s="8">
        <f>IF(OR(ISNUMBER(SEARCH("развит",E489)), ISNUMBER(SEARCH("модифика",E489)), ISNUMBER(SEARCH("интегра",E489)),  ISNUMBER(SEARCH("внедрен",E489)), ISNUMBER(SEARCH("расшир",E489)), ISNUMBER(SEARCH("адаптац",E489)),ISNUMBER(SEARCH("настрой",E489)), ISNUMBER(SEARCH("подключ",E489)),   (ISNUMBER(SEARCH("модерниз",E489)))),1,0)</f>
        <v>0</v>
      </c>
      <c r="I489" s="8">
        <f>IF(OR(ISNUMBER(SEARCH("сопрово",E489)), ISNUMBER(SEARCH("поддержк",E489)), ISNUMBER(SEARCH("эксплуат",E489)), ISNUMBER(SEARCH("обслужи",E489)), ISNUMBER(SEARCH("подготов",E489)), (ISNUMBER(SEARCH("обуче",E489)))),1,0)</f>
        <v>1</v>
      </c>
      <c r="J489" s="9">
        <f>SUM(G489:I489)</f>
        <v>1</v>
      </c>
      <c r="K489" t="s">
        <v>456</v>
      </c>
      <c r="L489" t="s">
        <v>457</v>
      </c>
      <c r="M489" s="30">
        <v>80000</v>
      </c>
      <c r="N489" s="28" t="s">
        <v>266</v>
      </c>
      <c r="O489">
        <v>960000</v>
      </c>
      <c r="P489" s="28" t="s">
        <v>258</v>
      </c>
      <c r="Q489" s="4" t="s">
        <v>1047</v>
      </c>
      <c r="R489" t="s">
        <v>1048</v>
      </c>
      <c r="S489" t="s">
        <v>1045</v>
      </c>
      <c r="T489" t="s">
        <v>652</v>
      </c>
      <c r="U489" t="s">
        <v>653</v>
      </c>
      <c r="V489" t="s">
        <v>755</v>
      </c>
      <c r="W489" s="2">
        <v>1</v>
      </c>
      <c r="X489" s="33">
        <v>960000</v>
      </c>
      <c r="Y489" t="s">
        <v>34</v>
      </c>
      <c r="Z489" t="s">
        <v>516</v>
      </c>
      <c r="AA489" t="s">
        <v>36</v>
      </c>
      <c r="AB489" t="s">
        <v>37</v>
      </c>
      <c r="AC489" s="2">
        <v>78</v>
      </c>
    </row>
    <row r="490" spans="1:29" customFormat="1" hidden="1" x14ac:dyDescent="0.25">
      <c r="A490" s="11">
        <v>490</v>
      </c>
      <c r="B490" s="20" t="s">
        <v>1230</v>
      </c>
      <c r="C490" s="3">
        <v>2.7801075025159997E+18</v>
      </c>
      <c r="D490" s="1">
        <v>42730</v>
      </c>
      <c r="E490" t="s">
        <v>52</v>
      </c>
      <c r="F490" s="8">
        <f>IF(OR(ISNUMBER(SEARCH("террит",Q490)), ISNUMBER(SEARCH("ФОМС",E490)), ISNUMBER(SEARCH("ФОМС",Q490)), (ISNUMBER(SEARCH("страх",E490)))),1,0)</f>
        <v>0</v>
      </c>
      <c r="G490" s="8">
        <f>IF(OR(ISNUMBER(SEARCH("проектиро",E490)), ISNUMBER(SEARCH("разработка",E490)),  ISNUMBER(SEARCH("приобрет",E490)),  ISNUMBER(SEARCH("установк",E490)), ISNUMBER(SEARCH("постав",E490)),  (ISNUMBER(SEARCH("создани",E490)))),1,0)</f>
        <v>0</v>
      </c>
      <c r="H490" s="8">
        <f>IF(OR(ISNUMBER(SEARCH("развит",E490)), ISNUMBER(SEARCH("модифика",E490)), ISNUMBER(SEARCH("интегра",E490)),  ISNUMBER(SEARCH("внедрен",E490)), ISNUMBER(SEARCH("расшир",E490)), ISNUMBER(SEARCH("адаптац",E490)),ISNUMBER(SEARCH("настрой",E490)), ISNUMBER(SEARCH("подключ",E490)),   (ISNUMBER(SEARCH("модерниз",E490)))),1,0)</f>
        <v>0</v>
      </c>
      <c r="I490" s="8">
        <f>IF(OR(ISNUMBER(SEARCH("сопрово",E490)), ISNUMBER(SEARCH("поддержк",E490)), ISNUMBER(SEARCH("эксплуат",E490)), ISNUMBER(SEARCH("обслужи",E490)), ISNUMBER(SEARCH("подготов",E490)), (ISNUMBER(SEARCH("обуче",E490)))),1,0)</f>
        <v>1</v>
      </c>
      <c r="J490" s="9">
        <f>SUM(G490:I490)</f>
        <v>1</v>
      </c>
      <c r="K490" t="s">
        <v>53</v>
      </c>
      <c r="L490" t="s">
        <v>52</v>
      </c>
      <c r="M490" s="30">
        <v>194400</v>
      </c>
      <c r="N490" s="28" t="s">
        <v>409</v>
      </c>
      <c r="O490">
        <v>972000</v>
      </c>
      <c r="P490" s="28" t="s">
        <v>1049</v>
      </c>
      <c r="Q490" s="4" t="s">
        <v>1047</v>
      </c>
      <c r="R490" t="s">
        <v>1048</v>
      </c>
      <c r="S490" t="s">
        <v>1045</v>
      </c>
      <c r="T490" t="s">
        <v>652</v>
      </c>
      <c r="U490" t="s">
        <v>653</v>
      </c>
      <c r="V490" t="s">
        <v>755</v>
      </c>
      <c r="W490" s="2">
        <v>1</v>
      </c>
      <c r="X490" s="33">
        <v>972000</v>
      </c>
      <c r="Y490" t="s">
        <v>34</v>
      </c>
      <c r="Z490" t="s">
        <v>516</v>
      </c>
      <c r="AA490" t="s">
        <v>36</v>
      </c>
      <c r="AB490" t="s">
        <v>37</v>
      </c>
      <c r="AC490" s="2">
        <v>78</v>
      </c>
    </row>
    <row r="491" spans="1:29" customFormat="1" hidden="1" x14ac:dyDescent="0.25">
      <c r="A491" s="11">
        <v>491</v>
      </c>
      <c r="B491" s="20" t="s">
        <v>1230</v>
      </c>
      <c r="C491" s="3">
        <v>2.7801075025170002E+18</v>
      </c>
      <c r="D491" s="1">
        <v>43089</v>
      </c>
      <c r="E491" t="s">
        <v>658</v>
      </c>
      <c r="F491" s="8">
        <f>IF(OR(ISNUMBER(SEARCH("террит",Q491)), ISNUMBER(SEARCH("ФОМС",E491)), ISNUMBER(SEARCH("ФОМС",Q491)), (ISNUMBER(SEARCH("страх",E491)))),1,0)</f>
        <v>0</v>
      </c>
      <c r="G491" s="8">
        <f>IF(OR(ISNUMBER(SEARCH("проектиро",E491)), ISNUMBER(SEARCH("разработка",E491)),  ISNUMBER(SEARCH("приобрет",E491)),  ISNUMBER(SEARCH("установк",E491)), ISNUMBER(SEARCH("постав",E491)),  (ISNUMBER(SEARCH("создани",E491)))),1,0)</f>
        <v>0</v>
      </c>
      <c r="H491" s="8">
        <f>IF(OR(ISNUMBER(SEARCH("развит",E491)), ISNUMBER(SEARCH("модифика",E491)), ISNUMBER(SEARCH("интегра",E491)),  ISNUMBER(SEARCH("внедрен",E491)), ISNUMBER(SEARCH("расшир",E491)), ISNUMBER(SEARCH("адаптац",E491)),ISNUMBER(SEARCH("настрой",E491)), ISNUMBER(SEARCH("подключ",E491)),   (ISNUMBER(SEARCH("модерниз",E491)))),1,0)</f>
        <v>0</v>
      </c>
      <c r="I491" s="8">
        <f>IF(OR(ISNUMBER(SEARCH("сопрово",E491)), ISNUMBER(SEARCH("поддержк",E491)), ISNUMBER(SEARCH("эксплуат",E491)), ISNUMBER(SEARCH("обслужи",E491)), ISNUMBER(SEARCH("подготов",E491)), (ISNUMBER(SEARCH("обуче",E491)))),1,0)</f>
        <v>1</v>
      </c>
      <c r="J491" s="9">
        <f>SUM(G491:I491)</f>
        <v>1</v>
      </c>
      <c r="K491" t="s">
        <v>149</v>
      </c>
      <c r="L491" t="s">
        <v>150</v>
      </c>
      <c r="M491" s="30">
        <v>996000</v>
      </c>
      <c r="N491" s="28" t="s">
        <v>1050</v>
      </c>
      <c r="O491">
        <v>996000</v>
      </c>
      <c r="P491" s="28" t="s">
        <v>184</v>
      </c>
      <c r="Q491" s="4" t="s">
        <v>1047</v>
      </c>
      <c r="R491" t="s">
        <v>1048</v>
      </c>
      <c r="S491" t="s">
        <v>1045</v>
      </c>
      <c r="T491" t="s">
        <v>652</v>
      </c>
      <c r="U491" t="s">
        <v>653</v>
      </c>
      <c r="V491" t="s">
        <v>755</v>
      </c>
      <c r="W491" s="2">
        <v>1</v>
      </c>
      <c r="X491" s="33">
        <v>996000</v>
      </c>
      <c r="Y491" t="s">
        <v>34</v>
      </c>
      <c r="Z491" t="s">
        <v>516</v>
      </c>
      <c r="AA491" t="s">
        <v>36</v>
      </c>
      <c r="AB491" t="s">
        <v>37</v>
      </c>
      <c r="AC491" s="2">
        <v>78</v>
      </c>
    </row>
    <row r="492" spans="1:29" customFormat="1" hidden="1" x14ac:dyDescent="0.25">
      <c r="A492" s="11">
        <v>492</v>
      </c>
      <c r="B492" s="20" t="s">
        <v>1230</v>
      </c>
      <c r="C492" s="3">
        <v>2.7801075025190001E+18</v>
      </c>
      <c r="D492" s="1">
        <v>43489</v>
      </c>
      <c r="E492" t="s">
        <v>658</v>
      </c>
      <c r="F492" s="8">
        <f>IF(OR(ISNUMBER(SEARCH("террит",Q492)), ISNUMBER(SEARCH("ФОМС",E492)), ISNUMBER(SEARCH("ФОМС",Q492)), (ISNUMBER(SEARCH("страх",E492)))),1,0)</f>
        <v>0</v>
      </c>
      <c r="G492" s="8">
        <f>IF(OR(ISNUMBER(SEARCH("проектиро",E492)), ISNUMBER(SEARCH("разработка",E492)),  ISNUMBER(SEARCH("приобрет",E492)),  ISNUMBER(SEARCH("установк",E492)), ISNUMBER(SEARCH("постав",E492)),  (ISNUMBER(SEARCH("создани",E492)))),1,0)</f>
        <v>0</v>
      </c>
      <c r="H492" s="8">
        <f>IF(OR(ISNUMBER(SEARCH("развит",E492)), ISNUMBER(SEARCH("модифика",E492)), ISNUMBER(SEARCH("интегра",E492)),  ISNUMBER(SEARCH("внедрен",E492)), ISNUMBER(SEARCH("расшир",E492)), ISNUMBER(SEARCH("адаптац",E492)),ISNUMBER(SEARCH("настрой",E492)), ISNUMBER(SEARCH("подключ",E492)),   (ISNUMBER(SEARCH("модерниз",E492)))),1,0)</f>
        <v>0</v>
      </c>
      <c r="I492" s="8">
        <f>IF(OR(ISNUMBER(SEARCH("сопрово",E492)), ISNUMBER(SEARCH("поддержк",E492)), ISNUMBER(SEARCH("эксплуат",E492)), ISNUMBER(SEARCH("обслужи",E492)), ISNUMBER(SEARCH("подготов",E492)), (ISNUMBER(SEARCH("обуче",E492)))),1,0)</f>
        <v>1</v>
      </c>
      <c r="J492" s="9">
        <f>SUM(G492:I492)</f>
        <v>1</v>
      </c>
      <c r="K492" t="s">
        <v>82</v>
      </c>
      <c r="L492" t="s">
        <v>76</v>
      </c>
      <c r="M492" s="30">
        <v>90720</v>
      </c>
      <c r="N492" s="28" t="s">
        <v>130</v>
      </c>
      <c r="O492">
        <v>1088640</v>
      </c>
      <c r="P492" s="28" t="s">
        <v>165</v>
      </c>
      <c r="Q492" s="4" t="s">
        <v>1047</v>
      </c>
      <c r="R492" t="s">
        <v>1048</v>
      </c>
      <c r="S492" t="s">
        <v>1045</v>
      </c>
      <c r="T492" t="s">
        <v>652</v>
      </c>
      <c r="U492" t="s">
        <v>653</v>
      </c>
      <c r="V492" t="s">
        <v>755</v>
      </c>
      <c r="W492" s="2">
        <v>1</v>
      </c>
      <c r="X492" s="33">
        <v>1088640</v>
      </c>
      <c r="Y492" t="s">
        <v>34</v>
      </c>
      <c r="Z492" t="s">
        <v>516</v>
      </c>
      <c r="AA492" t="s">
        <v>36</v>
      </c>
      <c r="AB492" t="s">
        <v>37</v>
      </c>
      <c r="AC492" s="2">
        <v>78</v>
      </c>
    </row>
    <row r="493" spans="1:29" customFormat="1" hidden="1" x14ac:dyDescent="0.25">
      <c r="A493" s="11">
        <v>493</v>
      </c>
      <c r="B493" s="20" t="s">
        <v>1230</v>
      </c>
      <c r="C493" s="3">
        <v>2.7801090464150001E+18</v>
      </c>
      <c r="D493" s="1">
        <v>42353</v>
      </c>
      <c r="E493" t="s">
        <v>1051</v>
      </c>
      <c r="F493" s="8">
        <f>IF(OR(ISNUMBER(SEARCH("террит",Q493)), ISNUMBER(SEARCH("ФОМС",E493)), ISNUMBER(SEARCH("ФОМС",Q493)), (ISNUMBER(SEARCH("страх",E493)))),1,0)</f>
        <v>0</v>
      </c>
      <c r="G493" s="8">
        <f>IF(OR(ISNUMBER(SEARCH("проектиро",E493)), ISNUMBER(SEARCH("разработка",E493)),  ISNUMBER(SEARCH("приобрет",E493)),  ISNUMBER(SEARCH("установк",E493)), ISNUMBER(SEARCH("постав",E493)),  (ISNUMBER(SEARCH("создани",E493)))),1,0)</f>
        <v>0</v>
      </c>
      <c r="H493" s="8">
        <f>IF(OR(ISNUMBER(SEARCH("развит",E493)), ISNUMBER(SEARCH("модифика",E493)), ISNUMBER(SEARCH("интегра",E493)),  ISNUMBER(SEARCH("внедрен",E493)), ISNUMBER(SEARCH("расшир",E493)), ISNUMBER(SEARCH("адаптац",E493)),ISNUMBER(SEARCH("настрой",E493)), ISNUMBER(SEARCH("подключ",E493)),   (ISNUMBER(SEARCH("модерниз",E493)))),1,0)</f>
        <v>0</v>
      </c>
      <c r="I493" s="8">
        <f>IF(OR(ISNUMBER(SEARCH("сопрово",E493)), ISNUMBER(SEARCH("поддержк",E493)), ISNUMBER(SEARCH("эксплуат",E493)), ISNUMBER(SEARCH("обслужи",E493)), ISNUMBER(SEARCH("подготов",E493)), (ISNUMBER(SEARCH("обуче",E493)))),1,0)</f>
        <v>1</v>
      </c>
      <c r="J493" s="9">
        <f>SUM(G493:I493)</f>
        <v>1</v>
      </c>
      <c r="K493" t="s">
        <v>456</v>
      </c>
      <c r="L493" t="s">
        <v>457</v>
      </c>
      <c r="M493" s="30">
        <v>866400</v>
      </c>
      <c r="N493" s="28" t="s">
        <v>264</v>
      </c>
      <c r="O493">
        <v>866400</v>
      </c>
      <c r="P493" s="28" t="s">
        <v>184</v>
      </c>
      <c r="Q493" s="4" t="s">
        <v>1052</v>
      </c>
      <c r="R493" t="s">
        <v>1053</v>
      </c>
      <c r="S493" t="s">
        <v>1045</v>
      </c>
      <c r="T493" t="s">
        <v>652</v>
      </c>
      <c r="U493" t="s">
        <v>653</v>
      </c>
      <c r="V493" t="s">
        <v>755</v>
      </c>
      <c r="W493" s="2">
        <v>1</v>
      </c>
      <c r="X493" s="33">
        <v>866400</v>
      </c>
      <c r="Y493" t="s">
        <v>34</v>
      </c>
      <c r="Z493" t="s">
        <v>516</v>
      </c>
      <c r="AA493" t="s">
        <v>36</v>
      </c>
      <c r="AB493" t="s">
        <v>37</v>
      </c>
      <c r="AC493" s="2">
        <v>78</v>
      </c>
    </row>
    <row r="494" spans="1:29" customFormat="1" hidden="1" x14ac:dyDescent="0.25">
      <c r="A494" s="11">
        <v>494</v>
      </c>
      <c r="B494" s="20" t="s">
        <v>1230</v>
      </c>
      <c r="C494" s="3">
        <v>2.7801090464150001E+18</v>
      </c>
      <c r="D494" s="1">
        <v>42251</v>
      </c>
      <c r="E494" t="s">
        <v>1054</v>
      </c>
      <c r="F494" s="8">
        <f>IF(OR(ISNUMBER(SEARCH("террит",Q494)), ISNUMBER(SEARCH("ФОМС",E494)), ISNUMBER(SEARCH("ФОМС",Q494)), (ISNUMBER(SEARCH("страх",E494)))),1,0)</f>
        <v>0</v>
      </c>
      <c r="G494" s="8">
        <f>IF(OR(ISNUMBER(SEARCH("проектиро",E494)), ISNUMBER(SEARCH("разработка",E494)),  ISNUMBER(SEARCH("приобрет",E494)),  ISNUMBER(SEARCH("установк",E494)), ISNUMBER(SEARCH("постав",E494)),  (ISNUMBER(SEARCH("создани",E494)))),1,0)</f>
        <v>0</v>
      </c>
      <c r="H494" s="8">
        <f>IF(OR(ISNUMBER(SEARCH("развит",E494)), ISNUMBER(SEARCH("модифика",E494)), ISNUMBER(SEARCH("интегра",E494)),  ISNUMBER(SEARCH("внедрен",E494)), ISNUMBER(SEARCH("расшир",E494)), ISNUMBER(SEARCH("адаптац",E494)),ISNUMBER(SEARCH("настрой",E494)), ISNUMBER(SEARCH("подключ",E494)),   (ISNUMBER(SEARCH("модерниз",E494)))),1,0)</f>
        <v>1</v>
      </c>
      <c r="I494" s="8">
        <f>IF(OR(ISNUMBER(SEARCH("сопрово",E494)), ISNUMBER(SEARCH("поддержк",E494)), ISNUMBER(SEARCH("эксплуат",E494)), ISNUMBER(SEARCH("обслужи",E494)), ISNUMBER(SEARCH("подготов",E494)), (ISNUMBER(SEARCH("обуче",E494)))),1,0)</f>
        <v>0</v>
      </c>
      <c r="J494" s="9">
        <f>SUM(G494:I494)</f>
        <v>1</v>
      </c>
      <c r="K494" t="s">
        <v>1055</v>
      </c>
      <c r="L494" t="s">
        <v>1056</v>
      </c>
      <c r="M494" s="30">
        <v>626116.5</v>
      </c>
      <c r="N494" s="28" t="s">
        <v>264</v>
      </c>
      <c r="O494">
        <v>626116.5</v>
      </c>
      <c r="P494" s="28" t="s">
        <v>184</v>
      </c>
      <c r="Q494" s="4" t="s">
        <v>1052</v>
      </c>
      <c r="R494" t="s">
        <v>1053</v>
      </c>
      <c r="S494" t="s">
        <v>1045</v>
      </c>
      <c r="T494" t="s">
        <v>652</v>
      </c>
      <c r="U494" t="s">
        <v>653</v>
      </c>
      <c r="V494" t="s">
        <v>755</v>
      </c>
      <c r="W494" s="2">
        <v>1</v>
      </c>
      <c r="X494" s="33">
        <v>626116.5</v>
      </c>
      <c r="Y494" t="s">
        <v>34</v>
      </c>
      <c r="Z494" t="s">
        <v>516</v>
      </c>
      <c r="AA494" t="s">
        <v>36</v>
      </c>
      <c r="AB494" t="s">
        <v>37</v>
      </c>
      <c r="AC494" s="2">
        <v>78</v>
      </c>
    </row>
    <row r="495" spans="1:29" customFormat="1" hidden="1" x14ac:dyDescent="0.25">
      <c r="A495" s="11">
        <v>495</v>
      </c>
      <c r="B495" s="20" t="s">
        <v>1230</v>
      </c>
      <c r="C495" s="3">
        <v>2.780109046416E+18</v>
      </c>
      <c r="D495" s="1">
        <v>42723</v>
      </c>
      <c r="E495" t="s">
        <v>52</v>
      </c>
      <c r="F495" s="8">
        <f>IF(OR(ISNUMBER(SEARCH("террит",Q495)), ISNUMBER(SEARCH("ФОМС",E495)), ISNUMBER(SEARCH("ФОМС",Q495)), (ISNUMBER(SEARCH("страх",E495)))),1,0)</f>
        <v>0</v>
      </c>
      <c r="G495" s="8">
        <f>IF(OR(ISNUMBER(SEARCH("проектиро",E495)), ISNUMBER(SEARCH("разработка",E495)),  ISNUMBER(SEARCH("приобрет",E495)),  ISNUMBER(SEARCH("установк",E495)), ISNUMBER(SEARCH("постав",E495)),  (ISNUMBER(SEARCH("создани",E495)))),1,0)</f>
        <v>0</v>
      </c>
      <c r="H495" s="8">
        <f>IF(OR(ISNUMBER(SEARCH("развит",E495)), ISNUMBER(SEARCH("модифика",E495)), ISNUMBER(SEARCH("интегра",E495)),  ISNUMBER(SEARCH("внедрен",E495)), ISNUMBER(SEARCH("расшир",E495)), ISNUMBER(SEARCH("адаптац",E495)),ISNUMBER(SEARCH("настрой",E495)), ISNUMBER(SEARCH("подключ",E495)),   (ISNUMBER(SEARCH("модерниз",E495)))),1,0)</f>
        <v>0</v>
      </c>
      <c r="I495" s="8">
        <f>IF(OR(ISNUMBER(SEARCH("сопрово",E495)), ISNUMBER(SEARCH("поддержк",E495)), ISNUMBER(SEARCH("эксплуат",E495)), ISNUMBER(SEARCH("обслужи",E495)), ISNUMBER(SEARCH("подготов",E495)), (ISNUMBER(SEARCH("обуче",E495)))),1,0)</f>
        <v>1</v>
      </c>
      <c r="J495" s="9">
        <f>SUM(G495:I495)</f>
        <v>1</v>
      </c>
      <c r="K495" t="s">
        <v>53</v>
      </c>
      <c r="L495" t="s">
        <v>52</v>
      </c>
      <c r="M495" s="30">
        <v>972000</v>
      </c>
      <c r="N495" s="28" t="s">
        <v>264</v>
      </c>
      <c r="O495">
        <v>972000</v>
      </c>
      <c r="P495" s="28" t="s">
        <v>184</v>
      </c>
      <c r="Q495" s="4" t="s">
        <v>1057</v>
      </c>
      <c r="R495" t="s">
        <v>1053</v>
      </c>
      <c r="S495" t="s">
        <v>1045</v>
      </c>
      <c r="T495" t="s">
        <v>652</v>
      </c>
      <c r="U495" t="s">
        <v>653</v>
      </c>
      <c r="V495" t="s">
        <v>755</v>
      </c>
      <c r="W495" s="2">
        <v>1</v>
      </c>
      <c r="X495" s="33">
        <v>972000</v>
      </c>
      <c r="Y495" t="s">
        <v>34</v>
      </c>
      <c r="Z495" t="s">
        <v>516</v>
      </c>
      <c r="AA495" t="s">
        <v>36</v>
      </c>
      <c r="AB495" t="s">
        <v>37</v>
      </c>
      <c r="AC495" s="2">
        <v>78</v>
      </c>
    </row>
    <row r="496" spans="1:29" customFormat="1" hidden="1" x14ac:dyDescent="0.25">
      <c r="A496" s="11">
        <v>496</v>
      </c>
      <c r="B496" s="20" t="s">
        <v>1230</v>
      </c>
      <c r="C496" s="3">
        <v>2.7801090464169999E+18</v>
      </c>
      <c r="D496" s="1">
        <v>43095</v>
      </c>
      <c r="E496" t="s">
        <v>76</v>
      </c>
      <c r="F496" s="8">
        <f>IF(OR(ISNUMBER(SEARCH("террит",Q496)), ISNUMBER(SEARCH("ФОМС",E496)), ISNUMBER(SEARCH("ФОМС",Q496)), (ISNUMBER(SEARCH("страх",E496)))),1,0)</f>
        <v>0</v>
      </c>
      <c r="G496" s="8">
        <f>IF(OR(ISNUMBER(SEARCH("проектиро",E496)), ISNUMBER(SEARCH("разработка",E496)),  ISNUMBER(SEARCH("приобрет",E496)),  ISNUMBER(SEARCH("установк",E496)), ISNUMBER(SEARCH("постав",E496)),  (ISNUMBER(SEARCH("создани",E496)))),1,0)</f>
        <v>0</v>
      </c>
      <c r="H496" s="8">
        <f>IF(OR(ISNUMBER(SEARCH("развит",E496)), ISNUMBER(SEARCH("модифика",E496)), ISNUMBER(SEARCH("интегра",E496)),  ISNUMBER(SEARCH("внедрен",E496)), ISNUMBER(SEARCH("расшир",E496)), ISNUMBER(SEARCH("адаптац",E496)),ISNUMBER(SEARCH("настрой",E496)), ISNUMBER(SEARCH("подключ",E496)),   (ISNUMBER(SEARCH("модерниз",E496)))),1,0)</f>
        <v>0</v>
      </c>
      <c r="I496" s="8">
        <f>IF(OR(ISNUMBER(SEARCH("сопрово",E496)), ISNUMBER(SEARCH("поддержк",E496)), ISNUMBER(SEARCH("эксплуат",E496)), ISNUMBER(SEARCH("обслужи",E496)), ISNUMBER(SEARCH("подготов",E496)), (ISNUMBER(SEARCH("обуче",E496)))),1,0)</f>
        <v>1</v>
      </c>
      <c r="J496" s="9">
        <f>SUM(G496:I496)</f>
        <v>1</v>
      </c>
      <c r="K496" t="s">
        <v>82</v>
      </c>
      <c r="L496" t="s">
        <v>76</v>
      </c>
      <c r="M496" s="30">
        <v>972000</v>
      </c>
      <c r="N496" s="28" t="s">
        <v>26</v>
      </c>
      <c r="O496">
        <v>972000</v>
      </c>
      <c r="P496" s="28" t="s">
        <v>184</v>
      </c>
      <c r="Q496" s="4" t="s">
        <v>1057</v>
      </c>
      <c r="R496" t="s">
        <v>1053</v>
      </c>
      <c r="S496" t="s">
        <v>1045</v>
      </c>
      <c r="T496" t="s">
        <v>1027</v>
      </c>
      <c r="U496" t="s">
        <v>653</v>
      </c>
      <c r="V496" t="s">
        <v>755</v>
      </c>
      <c r="W496" s="2">
        <v>1</v>
      </c>
      <c r="X496" s="33">
        <v>972000</v>
      </c>
      <c r="Y496" t="s">
        <v>34</v>
      </c>
      <c r="Z496" t="s">
        <v>516</v>
      </c>
      <c r="AA496" t="s">
        <v>36</v>
      </c>
      <c r="AB496" t="s">
        <v>37</v>
      </c>
      <c r="AC496" s="2">
        <v>78</v>
      </c>
    </row>
    <row r="497" spans="1:29" customFormat="1" hidden="1" x14ac:dyDescent="0.25">
      <c r="A497" s="11">
        <v>497</v>
      </c>
      <c r="B497" s="20" t="s">
        <v>1230</v>
      </c>
      <c r="C497" s="3">
        <v>2.7801090464179999E+18</v>
      </c>
      <c r="D497" s="1">
        <v>43452</v>
      </c>
      <c r="E497" t="s">
        <v>1058</v>
      </c>
      <c r="F497" s="8">
        <f>IF(OR(ISNUMBER(SEARCH("террит",Q497)), ISNUMBER(SEARCH("ФОМС",E497)), ISNUMBER(SEARCH("ФОМС",Q497)), (ISNUMBER(SEARCH("страх",E497)))),1,0)</f>
        <v>1</v>
      </c>
      <c r="G497" s="8">
        <f>IF(OR(ISNUMBER(SEARCH("проектиро",E497)), ISNUMBER(SEARCH("разработка",E497)),  ISNUMBER(SEARCH("приобрет",E497)),  ISNUMBER(SEARCH("установк",E497)), ISNUMBER(SEARCH("постав",E497)),  (ISNUMBER(SEARCH("создани",E497)))),1,0)</f>
        <v>0</v>
      </c>
      <c r="H497" s="8">
        <f>IF(OR(ISNUMBER(SEARCH("развит",E497)), ISNUMBER(SEARCH("модифика",E497)), ISNUMBER(SEARCH("интегра",E497)),  ISNUMBER(SEARCH("внедрен",E497)), ISNUMBER(SEARCH("расшир",E497)), ISNUMBER(SEARCH("адаптац",E497)),ISNUMBER(SEARCH("настрой",E497)), ISNUMBER(SEARCH("подключ",E497)),   (ISNUMBER(SEARCH("модерниз",E497)))),1,0)</f>
        <v>0</v>
      </c>
      <c r="I497" s="8">
        <f>IF(OR(ISNUMBER(SEARCH("сопрово",E497)), ISNUMBER(SEARCH("поддержк",E497)), ISNUMBER(SEARCH("эксплуат",E497)), ISNUMBER(SEARCH("обслужи",E497)), ISNUMBER(SEARCH("подготов",E497)), (ISNUMBER(SEARCH("обуче",E497)))),1,0)</f>
        <v>1</v>
      </c>
      <c r="J497" s="9">
        <f>SUM(G497:I497)</f>
        <v>1</v>
      </c>
      <c r="K497" t="s">
        <v>82</v>
      </c>
      <c r="L497" t="s">
        <v>76</v>
      </c>
      <c r="M497" s="30">
        <v>90720</v>
      </c>
      <c r="N497" s="28" t="s">
        <v>26</v>
      </c>
      <c r="O497">
        <v>1088640</v>
      </c>
      <c r="P497" s="28" t="s">
        <v>165</v>
      </c>
      <c r="Q497" s="4" t="s">
        <v>1057</v>
      </c>
      <c r="R497" t="s">
        <v>1053</v>
      </c>
      <c r="S497" t="s">
        <v>1045</v>
      </c>
      <c r="T497" t="s">
        <v>652</v>
      </c>
      <c r="U497" t="s">
        <v>653</v>
      </c>
      <c r="V497" t="s">
        <v>755</v>
      </c>
      <c r="W497" s="2">
        <v>1</v>
      </c>
      <c r="X497" s="33">
        <v>1088640</v>
      </c>
      <c r="Y497" t="s">
        <v>34</v>
      </c>
      <c r="Z497" t="s">
        <v>516</v>
      </c>
      <c r="AA497" t="s">
        <v>36</v>
      </c>
      <c r="AB497" t="s">
        <v>37</v>
      </c>
      <c r="AC497" s="2">
        <v>78</v>
      </c>
    </row>
    <row r="498" spans="1:29" customFormat="1" hidden="1" x14ac:dyDescent="0.25">
      <c r="A498" s="11">
        <v>498</v>
      </c>
      <c r="B498" s="20" t="s">
        <v>1230</v>
      </c>
      <c r="C498" s="3">
        <v>2.7801090464189998E+18</v>
      </c>
      <c r="D498" s="1">
        <v>43536</v>
      </c>
      <c r="E498" t="s">
        <v>1059</v>
      </c>
      <c r="F498" s="8">
        <f>IF(OR(ISNUMBER(SEARCH("террит",Q498)), ISNUMBER(SEARCH("ФОМС",E498)), ISNUMBER(SEARCH("ФОМС",Q498)), (ISNUMBER(SEARCH("страх",E498)))),1,0)</f>
        <v>1</v>
      </c>
      <c r="G498" s="8">
        <f>IF(OR(ISNUMBER(SEARCH("проектиро",E498)), ISNUMBER(SEARCH("разработка",E498)),  ISNUMBER(SEARCH("приобрет",E498)),  ISNUMBER(SEARCH("установк",E498)), ISNUMBER(SEARCH("постав",E498)),  (ISNUMBER(SEARCH("создани",E498)))),1,0)</f>
        <v>0</v>
      </c>
      <c r="H498" s="8">
        <f>IF(OR(ISNUMBER(SEARCH("развит",E498)), ISNUMBER(SEARCH("модифика",E498)), ISNUMBER(SEARCH("интегра",E498)),  ISNUMBER(SEARCH("внедрен",E498)), ISNUMBER(SEARCH("расшир",E498)), ISNUMBER(SEARCH("адаптац",E498)),ISNUMBER(SEARCH("настрой",E498)), ISNUMBER(SEARCH("подключ",E498)),   (ISNUMBER(SEARCH("модерниз",E498)))),1,0)</f>
        <v>1</v>
      </c>
      <c r="I498" s="8">
        <f>IF(OR(ISNUMBER(SEARCH("сопрово",E498)), ISNUMBER(SEARCH("поддержк",E498)), ISNUMBER(SEARCH("эксплуат",E498)), ISNUMBER(SEARCH("обслужи",E498)), ISNUMBER(SEARCH("подготов",E498)), (ISNUMBER(SEARCH("обуче",E498)))),1,0)</f>
        <v>1</v>
      </c>
      <c r="J498" s="9">
        <f>SUM(G498:I498)</f>
        <v>2</v>
      </c>
      <c r="K498" t="s">
        <v>82</v>
      </c>
      <c r="L498" t="s">
        <v>76</v>
      </c>
      <c r="M498" s="30">
        <v>654000</v>
      </c>
      <c r="N498" s="28" t="s">
        <v>26</v>
      </c>
      <c r="O498">
        <v>654000</v>
      </c>
      <c r="P498" s="28" t="s">
        <v>27</v>
      </c>
      <c r="Q498" s="4" t="s">
        <v>1057</v>
      </c>
      <c r="R498" t="s">
        <v>1053</v>
      </c>
      <c r="S498" t="s">
        <v>1045</v>
      </c>
      <c r="T498" t="s">
        <v>761</v>
      </c>
      <c r="U498" t="s">
        <v>653</v>
      </c>
      <c r="V498" t="s">
        <v>755</v>
      </c>
      <c r="W498" s="2">
        <v>1</v>
      </c>
      <c r="X498" s="33">
        <v>654000</v>
      </c>
      <c r="Y498" t="s">
        <v>34</v>
      </c>
      <c r="Z498" t="s">
        <v>516</v>
      </c>
      <c r="AA498" t="s">
        <v>36</v>
      </c>
      <c r="AB498" t="s">
        <v>37</v>
      </c>
      <c r="AC498" s="2">
        <v>78</v>
      </c>
    </row>
    <row r="499" spans="1:29" customFormat="1" hidden="1" x14ac:dyDescent="0.25">
      <c r="A499" s="11">
        <v>499</v>
      </c>
      <c r="B499" s="20" t="s">
        <v>1230</v>
      </c>
      <c r="C499" s="3">
        <v>2.7801090464189998E+18</v>
      </c>
      <c r="D499" s="1">
        <v>43766</v>
      </c>
      <c r="E499" t="s">
        <v>76</v>
      </c>
      <c r="F499" s="8">
        <f>IF(OR(ISNUMBER(SEARCH("террит",Q499)), ISNUMBER(SEARCH("ФОМС",E499)), ISNUMBER(SEARCH("ФОМС",Q499)), (ISNUMBER(SEARCH("страх",E499)))),1,0)</f>
        <v>0</v>
      </c>
      <c r="G499" s="8">
        <f>IF(OR(ISNUMBER(SEARCH("проектиро",E499)), ISNUMBER(SEARCH("разработка",E499)),  ISNUMBER(SEARCH("приобрет",E499)),  ISNUMBER(SEARCH("установк",E499)), ISNUMBER(SEARCH("постав",E499)),  (ISNUMBER(SEARCH("создани",E499)))),1,0)</f>
        <v>0</v>
      </c>
      <c r="H499" s="8">
        <f>IF(OR(ISNUMBER(SEARCH("развит",E499)), ISNUMBER(SEARCH("модифика",E499)), ISNUMBER(SEARCH("интегра",E499)),  ISNUMBER(SEARCH("внедрен",E499)), ISNUMBER(SEARCH("расшир",E499)), ISNUMBER(SEARCH("адаптац",E499)),ISNUMBER(SEARCH("настрой",E499)), ISNUMBER(SEARCH("подключ",E499)),   (ISNUMBER(SEARCH("модерниз",E499)))),1,0)</f>
        <v>0</v>
      </c>
      <c r="I499" s="8">
        <f>IF(OR(ISNUMBER(SEARCH("сопрово",E499)), ISNUMBER(SEARCH("поддержк",E499)), ISNUMBER(SEARCH("эксплуат",E499)), ISNUMBER(SEARCH("обслужи",E499)), ISNUMBER(SEARCH("подготов",E499)), (ISNUMBER(SEARCH("обуче",E499)))),1,0)</f>
        <v>1</v>
      </c>
      <c r="J499" s="9">
        <f>SUM(G499:I499)</f>
        <v>1</v>
      </c>
      <c r="K499" t="s">
        <v>82</v>
      </c>
      <c r="L499" t="s">
        <v>76</v>
      </c>
      <c r="M499" s="30">
        <v>126000</v>
      </c>
      <c r="N499" s="28" t="s">
        <v>26</v>
      </c>
      <c r="O499">
        <v>126000</v>
      </c>
      <c r="P499" s="28" t="s">
        <v>27</v>
      </c>
      <c r="Q499" s="4" t="s">
        <v>1057</v>
      </c>
      <c r="R499" t="s">
        <v>1053</v>
      </c>
      <c r="S499" t="s">
        <v>1045</v>
      </c>
      <c r="T499" t="s">
        <v>761</v>
      </c>
      <c r="U499" t="s">
        <v>653</v>
      </c>
      <c r="V499" t="s">
        <v>755</v>
      </c>
      <c r="W499" s="2">
        <v>1</v>
      </c>
      <c r="X499" s="33">
        <v>126000</v>
      </c>
      <c r="Y499" t="s">
        <v>34</v>
      </c>
      <c r="Z499" t="s">
        <v>516</v>
      </c>
      <c r="AA499" t="s">
        <v>36</v>
      </c>
      <c r="AB499" t="s">
        <v>37</v>
      </c>
      <c r="AC499" s="2">
        <v>78</v>
      </c>
    </row>
    <row r="500" spans="1:29" customFormat="1" hidden="1" x14ac:dyDescent="0.25">
      <c r="A500" s="11">
        <v>500</v>
      </c>
      <c r="B500" s="20" t="s">
        <v>1230</v>
      </c>
      <c r="C500" s="3">
        <v>2.7802056427149998E+18</v>
      </c>
      <c r="D500" s="1">
        <v>42363</v>
      </c>
      <c r="E500" t="s">
        <v>1060</v>
      </c>
      <c r="F500" s="8">
        <f>IF(OR(ISNUMBER(SEARCH("террит",Q500)), ISNUMBER(SEARCH("ФОМС",E500)), ISNUMBER(SEARCH("ФОМС",Q500)), (ISNUMBER(SEARCH("страх",E500)))),1,0)</f>
        <v>1</v>
      </c>
      <c r="G500" s="8">
        <f>IF(OR(ISNUMBER(SEARCH("проектиро",E500)), ISNUMBER(SEARCH("разработка",E500)),  ISNUMBER(SEARCH("приобрет",E500)),  ISNUMBER(SEARCH("установк",E500)), ISNUMBER(SEARCH("постав",E500)),  (ISNUMBER(SEARCH("создани",E500)))),1,0)</f>
        <v>0</v>
      </c>
      <c r="H500" s="8">
        <f>IF(OR(ISNUMBER(SEARCH("развит",E500)), ISNUMBER(SEARCH("модифика",E500)), ISNUMBER(SEARCH("интегра",E500)),  ISNUMBER(SEARCH("внедрен",E500)), ISNUMBER(SEARCH("расшир",E500)), ISNUMBER(SEARCH("адаптац",E500)),ISNUMBER(SEARCH("настрой",E500)), ISNUMBER(SEARCH("подключ",E500)),   (ISNUMBER(SEARCH("модерниз",E500)))),1,0)</f>
        <v>0</v>
      </c>
      <c r="I500" s="8">
        <f>IF(OR(ISNUMBER(SEARCH("сопрово",E500)), ISNUMBER(SEARCH("поддержк",E500)), ISNUMBER(SEARCH("эксплуат",E500)), ISNUMBER(SEARCH("обслужи",E500)), ISNUMBER(SEARCH("подготов",E500)), (ISNUMBER(SEARCH("обуче",E500)))),1,0)</f>
        <v>1</v>
      </c>
      <c r="J500" s="9">
        <f>SUM(G500:I500)</f>
        <v>1</v>
      </c>
      <c r="K500" t="s">
        <v>456</v>
      </c>
      <c r="L500" t="s">
        <v>457</v>
      </c>
      <c r="M500" s="30">
        <v>62123</v>
      </c>
      <c r="N500" s="28" t="s">
        <v>266</v>
      </c>
      <c r="O500">
        <v>745476</v>
      </c>
      <c r="P500" s="28" t="s">
        <v>258</v>
      </c>
      <c r="Q500" s="4" t="s">
        <v>1061</v>
      </c>
      <c r="R500" t="s">
        <v>747</v>
      </c>
      <c r="S500" t="s">
        <v>748</v>
      </c>
      <c r="T500" t="s">
        <v>652</v>
      </c>
      <c r="U500" t="s">
        <v>653</v>
      </c>
      <c r="V500" t="s">
        <v>755</v>
      </c>
      <c r="W500" s="2">
        <v>1</v>
      </c>
      <c r="X500" s="33">
        <v>745476</v>
      </c>
      <c r="Y500" t="s">
        <v>34</v>
      </c>
      <c r="Z500" t="s">
        <v>516</v>
      </c>
      <c r="AA500" t="s">
        <v>36</v>
      </c>
      <c r="AB500" t="s">
        <v>37</v>
      </c>
      <c r="AC500" s="2">
        <v>78</v>
      </c>
    </row>
    <row r="501" spans="1:29" customFormat="1" hidden="1" x14ac:dyDescent="0.25">
      <c r="A501" s="11">
        <v>501</v>
      </c>
      <c r="B501" s="20" t="s">
        <v>1230</v>
      </c>
      <c r="C501" s="3">
        <v>2.7802056427160003E+18</v>
      </c>
      <c r="D501" s="1">
        <v>42732</v>
      </c>
      <c r="E501" t="s">
        <v>65</v>
      </c>
      <c r="F501" s="8">
        <f>IF(OR(ISNUMBER(SEARCH("террит",Q501)), ISNUMBER(SEARCH("ФОМС",E501)), ISNUMBER(SEARCH("ФОМС",Q501)), (ISNUMBER(SEARCH("страх",E501)))),1,0)</f>
        <v>0</v>
      </c>
      <c r="G501" s="8">
        <f>IF(OR(ISNUMBER(SEARCH("проектиро",E501)), ISNUMBER(SEARCH("разработка",E501)),  ISNUMBER(SEARCH("приобрет",E501)),  ISNUMBER(SEARCH("установк",E501)), ISNUMBER(SEARCH("постав",E501)),  (ISNUMBER(SEARCH("создани",E501)))),1,0)</f>
        <v>0</v>
      </c>
      <c r="H501" s="8">
        <f>IF(OR(ISNUMBER(SEARCH("развит",E501)), ISNUMBER(SEARCH("модифика",E501)), ISNUMBER(SEARCH("интегра",E501)),  ISNUMBER(SEARCH("внедрен",E501)), ISNUMBER(SEARCH("расшир",E501)), ISNUMBER(SEARCH("адаптац",E501)),ISNUMBER(SEARCH("настрой",E501)), ISNUMBER(SEARCH("подключ",E501)),   (ISNUMBER(SEARCH("модерниз",E501)))),1,0)</f>
        <v>0</v>
      </c>
      <c r="I501" s="8">
        <f>IF(OR(ISNUMBER(SEARCH("сопрово",E501)), ISNUMBER(SEARCH("поддержк",E501)), ISNUMBER(SEARCH("эксплуат",E501)), ISNUMBER(SEARCH("обслужи",E501)), ISNUMBER(SEARCH("подготов",E501)), (ISNUMBER(SEARCH("обуче",E501)))),1,0)</f>
        <v>0</v>
      </c>
      <c r="J501" s="9">
        <f>SUM(G501:I501)</f>
        <v>0</v>
      </c>
      <c r="K501" t="s">
        <v>64</v>
      </c>
      <c r="L501" t="s">
        <v>65</v>
      </c>
      <c r="M501" s="30">
        <v>711300</v>
      </c>
      <c r="N501" s="28" t="s">
        <v>264</v>
      </c>
      <c r="O501">
        <v>711300</v>
      </c>
      <c r="P501" s="28" t="s">
        <v>184</v>
      </c>
      <c r="Q501" s="4" t="s">
        <v>1061</v>
      </c>
      <c r="R501" t="s">
        <v>747</v>
      </c>
      <c r="S501" t="s">
        <v>748</v>
      </c>
      <c r="T501" t="s">
        <v>652</v>
      </c>
      <c r="U501" t="s">
        <v>653</v>
      </c>
      <c r="V501" t="s">
        <v>755</v>
      </c>
      <c r="W501" s="2">
        <v>1</v>
      </c>
      <c r="X501" s="33">
        <v>711300</v>
      </c>
      <c r="Y501" t="s">
        <v>34</v>
      </c>
      <c r="Z501" t="s">
        <v>516</v>
      </c>
      <c r="AA501" t="s">
        <v>36</v>
      </c>
      <c r="AB501" t="s">
        <v>37</v>
      </c>
      <c r="AC501" s="2">
        <v>78</v>
      </c>
    </row>
    <row r="502" spans="1:29" customFormat="1" hidden="1" x14ac:dyDescent="0.25">
      <c r="A502" s="11">
        <v>502</v>
      </c>
      <c r="B502" s="20" t="s">
        <v>1230</v>
      </c>
      <c r="C502" s="3">
        <v>2.7802056427170002E+18</v>
      </c>
      <c r="D502" s="1">
        <v>43089</v>
      </c>
      <c r="E502" t="s">
        <v>347</v>
      </c>
      <c r="F502" s="8">
        <f>IF(OR(ISNUMBER(SEARCH("террит",Q502)), ISNUMBER(SEARCH("ФОМС",E502)), ISNUMBER(SEARCH("ФОМС",Q502)), (ISNUMBER(SEARCH("страх",E502)))),1,0)</f>
        <v>0</v>
      </c>
      <c r="G502" s="8">
        <f>IF(OR(ISNUMBER(SEARCH("проектиро",E502)), ISNUMBER(SEARCH("разработка",E502)),  ISNUMBER(SEARCH("приобрет",E502)),  ISNUMBER(SEARCH("установк",E502)), ISNUMBER(SEARCH("постав",E502)),  (ISNUMBER(SEARCH("создани",E502)))),1,0)</f>
        <v>0</v>
      </c>
      <c r="H502" s="8">
        <f>IF(OR(ISNUMBER(SEARCH("развит",E502)), ISNUMBER(SEARCH("модифика",E502)), ISNUMBER(SEARCH("интегра",E502)),  ISNUMBER(SEARCH("внедрен",E502)), ISNUMBER(SEARCH("расшир",E502)), ISNUMBER(SEARCH("адаптац",E502)),ISNUMBER(SEARCH("настрой",E502)), ISNUMBER(SEARCH("подключ",E502)),   (ISNUMBER(SEARCH("модерниз",E502)))),1,0)</f>
        <v>0</v>
      </c>
      <c r="I502" s="8">
        <f>IF(OR(ISNUMBER(SEARCH("сопрово",E502)), ISNUMBER(SEARCH("поддержк",E502)), ISNUMBER(SEARCH("эксплуат",E502)), ISNUMBER(SEARCH("обслужи",E502)), ISNUMBER(SEARCH("подготов",E502)), (ISNUMBER(SEARCH("обуче",E502)))),1,0)</f>
        <v>0</v>
      </c>
      <c r="J502" s="9">
        <f>SUM(G502:I502)</f>
        <v>0</v>
      </c>
      <c r="K502" t="s">
        <v>346</v>
      </c>
      <c r="L502" t="s">
        <v>347</v>
      </c>
      <c r="M502" s="30">
        <v>65520</v>
      </c>
      <c r="N502" s="28" t="s">
        <v>130</v>
      </c>
      <c r="O502">
        <v>786240</v>
      </c>
      <c r="P502" s="28" t="s">
        <v>258</v>
      </c>
      <c r="Q502" s="4" t="s">
        <v>1061</v>
      </c>
      <c r="R502" t="s">
        <v>747</v>
      </c>
      <c r="S502" t="s">
        <v>748</v>
      </c>
      <c r="T502" t="s">
        <v>652</v>
      </c>
      <c r="U502" t="s">
        <v>653</v>
      </c>
      <c r="V502" t="s">
        <v>755</v>
      </c>
      <c r="W502" s="2">
        <v>1</v>
      </c>
      <c r="X502" s="33">
        <v>786240</v>
      </c>
      <c r="Y502" t="s">
        <v>34</v>
      </c>
      <c r="Z502" t="s">
        <v>516</v>
      </c>
      <c r="AA502" t="s">
        <v>36</v>
      </c>
      <c r="AB502" t="s">
        <v>37</v>
      </c>
      <c r="AC502" s="2">
        <v>78</v>
      </c>
    </row>
    <row r="503" spans="1:29" customFormat="1" hidden="1" x14ac:dyDescent="0.25">
      <c r="A503" s="11">
        <v>503</v>
      </c>
      <c r="B503" s="20" t="s">
        <v>1230</v>
      </c>
      <c r="C503" s="3">
        <v>2.7802056427180001E+18</v>
      </c>
      <c r="D503" s="1">
        <v>43361</v>
      </c>
      <c r="E503" t="s">
        <v>65</v>
      </c>
      <c r="F503" s="8">
        <f>IF(OR(ISNUMBER(SEARCH("террит",Q503)), ISNUMBER(SEARCH("ФОМС",E503)), ISNUMBER(SEARCH("ФОМС",Q503)), (ISNUMBER(SEARCH("страх",E503)))),1,0)</f>
        <v>0</v>
      </c>
      <c r="G503" s="8">
        <f>IF(OR(ISNUMBER(SEARCH("проектиро",E503)), ISNUMBER(SEARCH("разработка",E503)),  ISNUMBER(SEARCH("приобрет",E503)),  ISNUMBER(SEARCH("установк",E503)), ISNUMBER(SEARCH("постав",E503)),  (ISNUMBER(SEARCH("создани",E503)))),1,0)</f>
        <v>0</v>
      </c>
      <c r="H503" s="8">
        <f>IF(OR(ISNUMBER(SEARCH("развит",E503)), ISNUMBER(SEARCH("модифика",E503)), ISNUMBER(SEARCH("интегра",E503)),  ISNUMBER(SEARCH("внедрен",E503)), ISNUMBER(SEARCH("расшир",E503)), ISNUMBER(SEARCH("адаптац",E503)),ISNUMBER(SEARCH("настрой",E503)), ISNUMBER(SEARCH("подключ",E503)),   (ISNUMBER(SEARCH("модерниз",E503)))),1,0)</f>
        <v>0</v>
      </c>
      <c r="I503" s="8">
        <f>IF(OR(ISNUMBER(SEARCH("сопрово",E503)), ISNUMBER(SEARCH("поддержк",E503)), ISNUMBER(SEARCH("эксплуат",E503)), ISNUMBER(SEARCH("обслужи",E503)), ISNUMBER(SEARCH("подготов",E503)), (ISNUMBER(SEARCH("обуче",E503)))),1,0)</f>
        <v>0</v>
      </c>
      <c r="J503" s="9">
        <f>SUM(G503:I503)</f>
        <v>0</v>
      </c>
      <c r="K503" t="s">
        <v>64</v>
      </c>
      <c r="L503" t="s">
        <v>65</v>
      </c>
      <c r="M503" s="30">
        <v>150000</v>
      </c>
      <c r="N503" s="28" t="s">
        <v>39</v>
      </c>
      <c r="O503">
        <v>150000</v>
      </c>
      <c r="P503" s="28" t="s">
        <v>184</v>
      </c>
      <c r="Q503" s="4" t="s">
        <v>1061</v>
      </c>
      <c r="R503" t="s">
        <v>747</v>
      </c>
      <c r="S503" t="s">
        <v>748</v>
      </c>
      <c r="T503" t="s">
        <v>652</v>
      </c>
      <c r="U503" t="s">
        <v>653</v>
      </c>
      <c r="V503" t="s">
        <v>755</v>
      </c>
      <c r="W503" s="2">
        <v>1</v>
      </c>
      <c r="X503" s="33">
        <v>150000</v>
      </c>
      <c r="Y503" t="s">
        <v>34</v>
      </c>
      <c r="Z503" t="s">
        <v>516</v>
      </c>
      <c r="AA503" t="s">
        <v>36</v>
      </c>
      <c r="AB503" t="s">
        <v>37</v>
      </c>
      <c r="AC503" s="2">
        <v>78</v>
      </c>
    </row>
    <row r="504" spans="1:29" customFormat="1" hidden="1" x14ac:dyDescent="0.25">
      <c r="A504" s="11">
        <v>504</v>
      </c>
      <c r="B504" s="20" t="s">
        <v>1230</v>
      </c>
      <c r="C504" s="3">
        <v>2.7802056427180001E+18</v>
      </c>
      <c r="D504" s="1">
        <v>43452</v>
      </c>
      <c r="E504" t="s">
        <v>76</v>
      </c>
      <c r="F504" s="8">
        <f>IF(OR(ISNUMBER(SEARCH("террит",Q504)), ISNUMBER(SEARCH("ФОМС",E504)), ISNUMBER(SEARCH("ФОМС",Q504)), (ISNUMBER(SEARCH("страх",E504)))),1,0)</f>
        <v>0</v>
      </c>
      <c r="G504" s="8">
        <f>IF(OR(ISNUMBER(SEARCH("проектиро",E504)), ISNUMBER(SEARCH("разработка",E504)),  ISNUMBER(SEARCH("приобрет",E504)),  ISNUMBER(SEARCH("установк",E504)), ISNUMBER(SEARCH("постав",E504)),  (ISNUMBER(SEARCH("создани",E504)))),1,0)</f>
        <v>0</v>
      </c>
      <c r="H504" s="8">
        <f>IF(OR(ISNUMBER(SEARCH("развит",E504)), ISNUMBER(SEARCH("модифика",E504)), ISNUMBER(SEARCH("интегра",E504)),  ISNUMBER(SEARCH("внедрен",E504)), ISNUMBER(SEARCH("расшир",E504)), ISNUMBER(SEARCH("адаптац",E504)),ISNUMBER(SEARCH("настрой",E504)), ISNUMBER(SEARCH("подключ",E504)),   (ISNUMBER(SEARCH("модерниз",E504)))),1,0)</f>
        <v>0</v>
      </c>
      <c r="I504" s="8">
        <f>IF(OR(ISNUMBER(SEARCH("сопрово",E504)), ISNUMBER(SEARCH("поддержк",E504)), ISNUMBER(SEARCH("эксплуат",E504)), ISNUMBER(SEARCH("обслужи",E504)), ISNUMBER(SEARCH("подготов",E504)), (ISNUMBER(SEARCH("обуче",E504)))),1,0)</f>
        <v>1</v>
      </c>
      <c r="J504" s="9">
        <f>SUM(G504:I504)</f>
        <v>1</v>
      </c>
      <c r="K504" t="s">
        <v>82</v>
      </c>
      <c r="L504" t="s">
        <v>76</v>
      </c>
      <c r="M504" s="30">
        <v>73385</v>
      </c>
      <c r="N504" s="28" t="s">
        <v>130</v>
      </c>
      <c r="O504">
        <v>880620</v>
      </c>
      <c r="P504" s="28" t="s">
        <v>165</v>
      </c>
      <c r="Q504" s="4" t="s">
        <v>1061</v>
      </c>
      <c r="R504" t="s">
        <v>747</v>
      </c>
      <c r="S504" t="s">
        <v>748</v>
      </c>
      <c r="T504" t="s">
        <v>652</v>
      </c>
      <c r="U504" t="s">
        <v>653</v>
      </c>
      <c r="V504" t="s">
        <v>755</v>
      </c>
      <c r="W504" s="2">
        <v>1</v>
      </c>
      <c r="X504" s="33">
        <v>880620</v>
      </c>
      <c r="Y504" t="s">
        <v>34</v>
      </c>
      <c r="Z504" t="s">
        <v>516</v>
      </c>
      <c r="AA504" t="s">
        <v>36</v>
      </c>
      <c r="AB504" t="s">
        <v>37</v>
      </c>
      <c r="AC504" s="2">
        <v>78</v>
      </c>
    </row>
    <row r="505" spans="1:29" customFormat="1" hidden="1" x14ac:dyDescent="0.25">
      <c r="A505" s="11">
        <v>505</v>
      </c>
      <c r="B505" s="20" t="s">
        <v>1230</v>
      </c>
      <c r="C505" s="3">
        <v>2.7802056427190001E+18</v>
      </c>
      <c r="D505" s="1">
        <v>43724</v>
      </c>
      <c r="E505" t="s">
        <v>76</v>
      </c>
      <c r="F505" s="8">
        <f>IF(OR(ISNUMBER(SEARCH("террит",Q505)), ISNUMBER(SEARCH("ФОМС",E505)), ISNUMBER(SEARCH("ФОМС",Q505)), (ISNUMBER(SEARCH("страх",E505)))),1,0)</f>
        <v>0</v>
      </c>
      <c r="G505" s="8">
        <f>IF(OR(ISNUMBER(SEARCH("проектиро",E505)), ISNUMBER(SEARCH("разработка",E505)),  ISNUMBER(SEARCH("приобрет",E505)),  ISNUMBER(SEARCH("установк",E505)), ISNUMBER(SEARCH("постав",E505)),  (ISNUMBER(SEARCH("создани",E505)))),1,0)</f>
        <v>0</v>
      </c>
      <c r="H505" s="8">
        <f>IF(OR(ISNUMBER(SEARCH("развит",E505)), ISNUMBER(SEARCH("модифика",E505)), ISNUMBER(SEARCH("интегра",E505)),  ISNUMBER(SEARCH("внедрен",E505)), ISNUMBER(SEARCH("расшир",E505)), ISNUMBER(SEARCH("адаптац",E505)),ISNUMBER(SEARCH("настрой",E505)), ISNUMBER(SEARCH("подключ",E505)),   (ISNUMBER(SEARCH("модерниз",E505)))),1,0)</f>
        <v>0</v>
      </c>
      <c r="I505" s="8">
        <f>IF(OR(ISNUMBER(SEARCH("сопрово",E505)), ISNUMBER(SEARCH("поддержк",E505)), ISNUMBER(SEARCH("эксплуат",E505)), ISNUMBER(SEARCH("обслужи",E505)), ISNUMBER(SEARCH("подготов",E505)), (ISNUMBER(SEARCH("обуче",E505)))),1,0)</f>
        <v>1</v>
      </c>
      <c r="J505" s="9">
        <f>SUM(G505:I505)</f>
        <v>1</v>
      </c>
      <c r="K505" t="s">
        <v>25</v>
      </c>
      <c r="L505" t="s">
        <v>25</v>
      </c>
      <c r="M505" s="30">
        <v>27500</v>
      </c>
      <c r="N505" s="28" t="s">
        <v>39</v>
      </c>
      <c r="O505">
        <v>27500</v>
      </c>
      <c r="P505" s="28" t="s">
        <v>27</v>
      </c>
      <c r="Q505" s="4" t="s">
        <v>1061</v>
      </c>
      <c r="R505" t="s">
        <v>747</v>
      </c>
      <c r="S505" t="s">
        <v>748</v>
      </c>
      <c r="T505" t="s">
        <v>761</v>
      </c>
      <c r="U505" t="s">
        <v>653</v>
      </c>
      <c r="V505" t="s">
        <v>755</v>
      </c>
      <c r="W505" s="2">
        <v>1</v>
      </c>
      <c r="X505" s="33">
        <v>27500</v>
      </c>
      <c r="Y505" t="s">
        <v>34</v>
      </c>
      <c r="Z505" t="s">
        <v>516</v>
      </c>
      <c r="AA505" t="s">
        <v>36</v>
      </c>
      <c r="AB505" t="s">
        <v>37</v>
      </c>
      <c r="AC505" s="2">
        <v>78</v>
      </c>
    </row>
    <row r="506" spans="1:29" customFormat="1" hidden="1" x14ac:dyDescent="0.25">
      <c r="A506" s="11">
        <v>506</v>
      </c>
      <c r="B506" s="20" t="s">
        <v>1230</v>
      </c>
      <c r="C506" s="3">
        <v>2.7805027985170002E+18</v>
      </c>
      <c r="D506" s="1">
        <v>42885</v>
      </c>
      <c r="E506" t="s">
        <v>1062</v>
      </c>
      <c r="F506" s="8">
        <f>IF(OR(ISNUMBER(SEARCH("террит",Q506)), ISNUMBER(SEARCH("ФОМС",E506)), ISNUMBER(SEARCH("ФОМС",Q506)), (ISNUMBER(SEARCH("страх",E506)))),1,0)</f>
        <v>0</v>
      </c>
      <c r="G506" s="8">
        <f>IF(OR(ISNUMBER(SEARCH("проектиро",E506)), ISNUMBER(SEARCH("разработка",E506)),  ISNUMBER(SEARCH("приобрет",E506)),  ISNUMBER(SEARCH("установк",E506)), ISNUMBER(SEARCH("постав",E506)),  (ISNUMBER(SEARCH("создани",E506)))),1,0)</f>
        <v>0</v>
      </c>
      <c r="H506" s="8">
        <f>IF(OR(ISNUMBER(SEARCH("развит",E506)), ISNUMBER(SEARCH("модифика",E506)), ISNUMBER(SEARCH("интегра",E506)),  ISNUMBER(SEARCH("внедрен",E506)), ISNUMBER(SEARCH("расшир",E506)), ISNUMBER(SEARCH("адаптац",E506)),ISNUMBER(SEARCH("настрой",E506)), ISNUMBER(SEARCH("подключ",E506)),   (ISNUMBER(SEARCH("модерниз",E506)))),1,0)</f>
        <v>1</v>
      </c>
      <c r="I506" s="8">
        <f>IF(OR(ISNUMBER(SEARCH("сопрово",E506)), ISNUMBER(SEARCH("поддержк",E506)), ISNUMBER(SEARCH("эксплуат",E506)), ISNUMBER(SEARCH("обслужи",E506)), ISNUMBER(SEARCH("подготов",E506)), (ISNUMBER(SEARCH("обуче",E506)))),1,0)</f>
        <v>0</v>
      </c>
      <c r="J506" s="9">
        <f>SUM(G506:I506)</f>
        <v>1</v>
      </c>
      <c r="K506" t="s">
        <v>142</v>
      </c>
      <c r="L506" t="s">
        <v>143</v>
      </c>
      <c r="M506" s="30">
        <v>75000</v>
      </c>
      <c r="N506" s="28" t="s">
        <v>264</v>
      </c>
      <c r="O506">
        <v>75000</v>
      </c>
      <c r="P506" s="28" t="s">
        <v>184</v>
      </c>
      <c r="Q506" s="4" t="s">
        <v>1063</v>
      </c>
      <c r="R506" t="s">
        <v>1064</v>
      </c>
      <c r="S506" t="s">
        <v>755</v>
      </c>
      <c r="T506" t="s">
        <v>761</v>
      </c>
      <c r="U506" t="s">
        <v>653</v>
      </c>
      <c r="V506" t="s">
        <v>755</v>
      </c>
      <c r="W506" s="2">
        <v>1</v>
      </c>
      <c r="X506" s="33">
        <v>75000</v>
      </c>
      <c r="Y506" t="s">
        <v>34</v>
      </c>
      <c r="Z506" t="s">
        <v>516</v>
      </c>
      <c r="AA506" t="s">
        <v>36</v>
      </c>
      <c r="AB506" t="s">
        <v>37</v>
      </c>
      <c r="AC506" s="2">
        <v>78</v>
      </c>
    </row>
    <row r="507" spans="1:29" customFormat="1" hidden="1" x14ac:dyDescent="0.25">
      <c r="A507" s="11">
        <v>507</v>
      </c>
      <c r="B507" s="20" t="s">
        <v>1230</v>
      </c>
      <c r="C507" s="3">
        <v>2.7805027985180001E+18</v>
      </c>
      <c r="D507" s="1">
        <v>43109</v>
      </c>
      <c r="E507" t="s">
        <v>1065</v>
      </c>
      <c r="F507" s="8">
        <f>IF(OR(ISNUMBER(SEARCH("террит",Q507)), ISNUMBER(SEARCH("ФОМС",E507)), ISNUMBER(SEARCH("ФОМС",Q507)), (ISNUMBER(SEARCH("страх",E507)))),1,0)</f>
        <v>0</v>
      </c>
      <c r="G507" s="8">
        <f>IF(OR(ISNUMBER(SEARCH("проектиро",E507)), ISNUMBER(SEARCH("разработка",E507)),  ISNUMBER(SEARCH("приобрет",E507)),  ISNUMBER(SEARCH("установк",E507)), ISNUMBER(SEARCH("постав",E507)),  (ISNUMBER(SEARCH("создани",E507)))),1,0)</f>
        <v>0</v>
      </c>
      <c r="H507" s="8">
        <f>IF(OR(ISNUMBER(SEARCH("развит",E507)), ISNUMBER(SEARCH("модифика",E507)), ISNUMBER(SEARCH("интегра",E507)),  ISNUMBER(SEARCH("внедрен",E507)), ISNUMBER(SEARCH("расшир",E507)), ISNUMBER(SEARCH("адаптац",E507)),ISNUMBER(SEARCH("настрой",E507)), ISNUMBER(SEARCH("подключ",E507)),   (ISNUMBER(SEARCH("модерниз",E507)))),1,0)</f>
        <v>0</v>
      </c>
      <c r="I507" s="8">
        <f>IF(OR(ISNUMBER(SEARCH("сопрово",E507)), ISNUMBER(SEARCH("поддержк",E507)), ISNUMBER(SEARCH("эксплуат",E507)), ISNUMBER(SEARCH("обслужи",E507)), ISNUMBER(SEARCH("подготов",E507)), (ISNUMBER(SEARCH("обуче",E507)))),1,0)</f>
        <v>1</v>
      </c>
      <c r="J507" s="9">
        <f>SUM(G507:I507)</f>
        <v>1</v>
      </c>
      <c r="K507" t="s">
        <v>142</v>
      </c>
      <c r="L507" t="s">
        <v>143</v>
      </c>
      <c r="M507" s="30">
        <v>98760</v>
      </c>
      <c r="N507" s="28" t="s">
        <v>26</v>
      </c>
      <c r="O507">
        <v>98760</v>
      </c>
      <c r="P507" s="28" t="s">
        <v>184</v>
      </c>
      <c r="Q507" s="4" t="s">
        <v>1063</v>
      </c>
      <c r="R507" t="s">
        <v>1064</v>
      </c>
      <c r="S507" t="s">
        <v>755</v>
      </c>
      <c r="T507" t="s">
        <v>652</v>
      </c>
      <c r="U507" t="s">
        <v>653</v>
      </c>
      <c r="V507" t="s">
        <v>755</v>
      </c>
      <c r="W507" s="2">
        <v>1</v>
      </c>
      <c r="X507" s="33">
        <v>98760</v>
      </c>
      <c r="Y507" t="s">
        <v>34</v>
      </c>
      <c r="Z507" t="s">
        <v>516</v>
      </c>
      <c r="AA507" t="s">
        <v>36</v>
      </c>
      <c r="AB507" t="s">
        <v>37</v>
      </c>
      <c r="AC507" s="2">
        <v>78</v>
      </c>
    </row>
    <row r="508" spans="1:29" customFormat="1" hidden="1" x14ac:dyDescent="0.25">
      <c r="A508" s="11">
        <v>508</v>
      </c>
      <c r="B508" s="20" t="s">
        <v>1230</v>
      </c>
      <c r="C508" s="3">
        <v>2.7805027985180001E+18</v>
      </c>
      <c r="D508" s="1">
        <v>43451</v>
      </c>
      <c r="E508" t="s">
        <v>1065</v>
      </c>
      <c r="F508" s="8">
        <f>IF(OR(ISNUMBER(SEARCH("террит",Q508)), ISNUMBER(SEARCH("ФОМС",E508)), ISNUMBER(SEARCH("ФОМС",Q508)), (ISNUMBER(SEARCH("страх",E508)))),1,0)</f>
        <v>0</v>
      </c>
      <c r="G508" s="8">
        <f>IF(OR(ISNUMBER(SEARCH("проектиро",E508)), ISNUMBER(SEARCH("разработка",E508)),  ISNUMBER(SEARCH("приобрет",E508)),  ISNUMBER(SEARCH("установк",E508)), ISNUMBER(SEARCH("постав",E508)),  (ISNUMBER(SEARCH("создани",E508)))),1,0)</f>
        <v>0</v>
      </c>
      <c r="H508" s="8">
        <f>IF(OR(ISNUMBER(SEARCH("развит",E508)), ISNUMBER(SEARCH("модифика",E508)), ISNUMBER(SEARCH("интегра",E508)),  ISNUMBER(SEARCH("внедрен",E508)), ISNUMBER(SEARCH("расшир",E508)), ISNUMBER(SEARCH("адаптац",E508)),ISNUMBER(SEARCH("настрой",E508)), ISNUMBER(SEARCH("подключ",E508)),   (ISNUMBER(SEARCH("модерниз",E508)))),1,0)</f>
        <v>0</v>
      </c>
      <c r="I508" s="8">
        <f>IF(OR(ISNUMBER(SEARCH("сопрово",E508)), ISNUMBER(SEARCH("поддержк",E508)), ISNUMBER(SEARCH("эксплуат",E508)), ISNUMBER(SEARCH("обслужи",E508)), ISNUMBER(SEARCH("подготов",E508)), (ISNUMBER(SEARCH("обуче",E508)))),1,0)</f>
        <v>1</v>
      </c>
      <c r="J508" s="9">
        <f>SUM(G508:I508)</f>
        <v>1</v>
      </c>
      <c r="K508" t="s">
        <v>142</v>
      </c>
      <c r="L508" t="s">
        <v>143</v>
      </c>
      <c r="M508" s="30">
        <v>110640</v>
      </c>
      <c r="N508" s="28" t="s">
        <v>26</v>
      </c>
      <c r="O508">
        <v>110640</v>
      </c>
      <c r="P508" s="28" t="s">
        <v>27</v>
      </c>
      <c r="Q508" s="4" t="s">
        <v>1063</v>
      </c>
      <c r="R508" t="s">
        <v>1064</v>
      </c>
      <c r="S508" t="s">
        <v>755</v>
      </c>
      <c r="T508" t="s">
        <v>652</v>
      </c>
      <c r="U508" t="s">
        <v>653</v>
      </c>
      <c r="V508" t="s">
        <v>755</v>
      </c>
      <c r="W508" s="2">
        <v>1</v>
      </c>
      <c r="X508" s="33">
        <v>110640</v>
      </c>
      <c r="Y508" t="s">
        <v>34</v>
      </c>
      <c r="Z508" t="s">
        <v>516</v>
      </c>
      <c r="AA508" t="s">
        <v>36</v>
      </c>
      <c r="AB508" t="s">
        <v>37</v>
      </c>
      <c r="AC508" s="2">
        <v>78</v>
      </c>
    </row>
    <row r="509" spans="1:29" customFormat="1" hidden="1" x14ac:dyDescent="0.25">
      <c r="A509" s="11">
        <v>509</v>
      </c>
      <c r="B509" s="20" t="s">
        <v>1230</v>
      </c>
      <c r="C509" s="3">
        <v>2.7805027985180001E+18</v>
      </c>
      <c r="D509" s="1">
        <v>43391</v>
      </c>
      <c r="E509" t="s">
        <v>1066</v>
      </c>
      <c r="F509" s="8">
        <f>IF(OR(ISNUMBER(SEARCH("террит",Q509)), ISNUMBER(SEARCH("ФОМС",E509)), ISNUMBER(SEARCH("ФОМС",Q509)), (ISNUMBER(SEARCH("страх",E509)))),1,0)</f>
        <v>0</v>
      </c>
      <c r="G509" s="8">
        <f>IF(OR(ISNUMBER(SEARCH("проектиро",E509)), ISNUMBER(SEARCH("разработка",E509)),  ISNUMBER(SEARCH("приобрет",E509)),  ISNUMBER(SEARCH("установк",E509)), ISNUMBER(SEARCH("постав",E509)),  (ISNUMBER(SEARCH("создани",E509)))),1,0)</f>
        <v>0</v>
      </c>
      <c r="H509" s="8">
        <f>IF(OR(ISNUMBER(SEARCH("развит",E509)), ISNUMBER(SEARCH("модифика",E509)), ISNUMBER(SEARCH("интегра",E509)),  ISNUMBER(SEARCH("внедрен",E509)), ISNUMBER(SEARCH("расшир",E509)), ISNUMBER(SEARCH("адаптац",E509)),ISNUMBER(SEARCH("настрой",E509)), ISNUMBER(SEARCH("подключ",E509)),   (ISNUMBER(SEARCH("модерниз",E509)))),1,0)</f>
        <v>1</v>
      </c>
      <c r="I509" s="8">
        <f>IF(OR(ISNUMBER(SEARCH("сопрово",E509)), ISNUMBER(SEARCH("поддержк",E509)), ISNUMBER(SEARCH("эксплуат",E509)), ISNUMBER(SEARCH("обслужи",E509)), ISNUMBER(SEARCH("подготов",E509)), (ISNUMBER(SEARCH("обуче",E509)))),1,0)</f>
        <v>0</v>
      </c>
      <c r="J509" s="9">
        <f>SUM(G509:I509)</f>
        <v>1</v>
      </c>
      <c r="K509" t="s">
        <v>142</v>
      </c>
      <c r="L509" t="s">
        <v>143</v>
      </c>
      <c r="M509" s="30">
        <v>498000</v>
      </c>
      <c r="N509" s="28" t="s">
        <v>26</v>
      </c>
      <c r="O509">
        <v>498000</v>
      </c>
      <c r="P509" s="28" t="s">
        <v>27</v>
      </c>
      <c r="Q509" s="4" t="s">
        <v>1063</v>
      </c>
      <c r="R509" t="s">
        <v>1064</v>
      </c>
      <c r="S509" t="s">
        <v>755</v>
      </c>
      <c r="T509" t="s">
        <v>652</v>
      </c>
      <c r="U509" t="s">
        <v>653</v>
      </c>
      <c r="V509" t="s">
        <v>755</v>
      </c>
      <c r="W509" s="2">
        <v>1</v>
      </c>
      <c r="X509" s="33">
        <v>498000</v>
      </c>
      <c r="Y509" t="s">
        <v>34</v>
      </c>
      <c r="Z509" t="s">
        <v>516</v>
      </c>
      <c r="AA509" t="s">
        <v>36</v>
      </c>
      <c r="AB509" t="s">
        <v>37</v>
      </c>
      <c r="AC509" s="2">
        <v>78</v>
      </c>
    </row>
    <row r="510" spans="1:29" customFormat="1" hidden="1" x14ac:dyDescent="0.25">
      <c r="A510" s="11">
        <v>510</v>
      </c>
      <c r="B510" s="20" t="s">
        <v>1230</v>
      </c>
      <c r="C510" s="3">
        <v>2.7805027985190001E+18</v>
      </c>
      <c r="D510" s="1">
        <v>43696</v>
      </c>
      <c r="E510" t="s">
        <v>1067</v>
      </c>
      <c r="F510" s="8">
        <f>IF(OR(ISNUMBER(SEARCH("террит",Q510)), ISNUMBER(SEARCH("ФОМС",E510)), ISNUMBER(SEARCH("ФОМС",Q510)), (ISNUMBER(SEARCH("страх",E510)))),1,0)</f>
        <v>0</v>
      </c>
      <c r="G510" s="8">
        <f>IF(OR(ISNUMBER(SEARCH("проектиро",E510)), ISNUMBER(SEARCH("разработка",E510)),  ISNUMBER(SEARCH("приобрет",E510)),  ISNUMBER(SEARCH("установк",E510)), ISNUMBER(SEARCH("постав",E510)),  (ISNUMBER(SEARCH("создани",E510)))),1,0)</f>
        <v>1</v>
      </c>
      <c r="H510" s="8">
        <f>IF(OR(ISNUMBER(SEARCH("развит",E510)), ISNUMBER(SEARCH("модифика",E510)), ISNUMBER(SEARCH("интегра",E510)),  ISNUMBER(SEARCH("внедрен",E510)), ISNUMBER(SEARCH("расшир",E510)), ISNUMBER(SEARCH("адаптац",E510)),ISNUMBER(SEARCH("настрой",E510)), ISNUMBER(SEARCH("подключ",E510)),   (ISNUMBER(SEARCH("модерниз",E510)))),1,0)</f>
        <v>0</v>
      </c>
      <c r="I510" s="8">
        <f>IF(OR(ISNUMBER(SEARCH("сопрово",E510)), ISNUMBER(SEARCH("поддержк",E510)), ISNUMBER(SEARCH("эксплуат",E510)), ISNUMBER(SEARCH("обслужи",E510)), ISNUMBER(SEARCH("подготов",E510)), (ISNUMBER(SEARCH("обуче",E510)))),1,0)</f>
        <v>0</v>
      </c>
      <c r="J510" s="9">
        <f>SUM(G510:I510)</f>
        <v>1</v>
      </c>
      <c r="K510" t="s">
        <v>1068</v>
      </c>
      <c r="L510" t="s">
        <v>1069</v>
      </c>
      <c r="M510" s="30">
        <v>25000</v>
      </c>
      <c r="N510" s="28" t="s">
        <v>26</v>
      </c>
      <c r="O510">
        <v>125000</v>
      </c>
      <c r="P510" s="28" t="s">
        <v>1070</v>
      </c>
      <c r="Q510" s="4" t="s">
        <v>1063</v>
      </c>
      <c r="R510" t="s">
        <v>1064</v>
      </c>
      <c r="S510" t="s">
        <v>755</v>
      </c>
      <c r="T510" t="s">
        <v>761</v>
      </c>
      <c r="U510" t="s">
        <v>653</v>
      </c>
      <c r="V510" t="s">
        <v>755</v>
      </c>
      <c r="W510" s="2">
        <v>1</v>
      </c>
      <c r="X510" s="33">
        <v>1105000</v>
      </c>
      <c r="Y510" t="s">
        <v>34</v>
      </c>
      <c r="Z510" t="s">
        <v>516</v>
      </c>
      <c r="AA510" t="s">
        <v>36</v>
      </c>
      <c r="AB510" t="s">
        <v>37</v>
      </c>
      <c r="AC510" s="2">
        <v>78</v>
      </c>
    </row>
    <row r="511" spans="1:29" customFormat="1" hidden="1" x14ac:dyDescent="0.25">
      <c r="A511" s="11">
        <v>511</v>
      </c>
      <c r="B511" s="20" t="s">
        <v>1230</v>
      </c>
      <c r="C511" s="3">
        <v>2.7805039564150001E+18</v>
      </c>
      <c r="D511" s="1">
        <v>42356</v>
      </c>
      <c r="E511" t="s">
        <v>658</v>
      </c>
      <c r="F511" s="8">
        <f>IF(OR(ISNUMBER(SEARCH("террит",Q511)), ISNUMBER(SEARCH("ФОМС",E511)), ISNUMBER(SEARCH("ФОМС",Q511)), (ISNUMBER(SEARCH("страх",E511)))),1,0)</f>
        <v>0</v>
      </c>
      <c r="G511" s="8">
        <f>IF(OR(ISNUMBER(SEARCH("проектиро",E511)), ISNUMBER(SEARCH("разработка",E511)),  ISNUMBER(SEARCH("приобрет",E511)),  ISNUMBER(SEARCH("установк",E511)), ISNUMBER(SEARCH("постав",E511)),  (ISNUMBER(SEARCH("создани",E511)))),1,0)</f>
        <v>0</v>
      </c>
      <c r="H511" s="8">
        <f>IF(OR(ISNUMBER(SEARCH("развит",E511)), ISNUMBER(SEARCH("модифика",E511)), ISNUMBER(SEARCH("интегра",E511)),  ISNUMBER(SEARCH("внедрен",E511)), ISNUMBER(SEARCH("расшир",E511)), ISNUMBER(SEARCH("адаптац",E511)),ISNUMBER(SEARCH("настрой",E511)), ISNUMBER(SEARCH("подключ",E511)),   (ISNUMBER(SEARCH("модерниз",E511)))),1,0)</f>
        <v>0</v>
      </c>
      <c r="I511" s="8">
        <f>IF(OR(ISNUMBER(SEARCH("сопрово",E511)), ISNUMBER(SEARCH("поддержк",E511)), ISNUMBER(SEARCH("эксплуат",E511)), ISNUMBER(SEARCH("обслужи",E511)), ISNUMBER(SEARCH("подготов",E511)), (ISNUMBER(SEARCH("обуче",E511)))),1,0)</f>
        <v>1</v>
      </c>
      <c r="J511" s="9">
        <f>SUM(G511:I511)</f>
        <v>1</v>
      </c>
      <c r="K511" t="s">
        <v>456</v>
      </c>
      <c r="L511" t="s">
        <v>457</v>
      </c>
      <c r="M511" s="30">
        <v>729336</v>
      </c>
      <c r="N511" s="28" t="s">
        <v>264</v>
      </c>
      <c r="O511">
        <v>729336</v>
      </c>
      <c r="P511" s="28" t="s">
        <v>184</v>
      </c>
      <c r="Q511" s="4" t="s">
        <v>1071</v>
      </c>
      <c r="R511" t="s">
        <v>744</v>
      </c>
      <c r="S511" t="s">
        <v>745</v>
      </c>
      <c r="T511" t="s">
        <v>652</v>
      </c>
      <c r="U511" t="s">
        <v>653</v>
      </c>
      <c r="V511" t="s">
        <v>755</v>
      </c>
      <c r="W511" s="2">
        <v>1</v>
      </c>
      <c r="X511" s="33">
        <v>729336</v>
      </c>
      <c r="Y511" t="s">
        <v>34</v>
      </c>
      <c r="Z511" t="s">
        <v>516</v>
      </c>
      <c r="AA511" t="s">
        <v>36</v>
      </c>
      <c r="AB511" t="s">
        <v>37</v>
      </c>
      <c r="AC511" s="2">
        <v>78</v>
      </c>
    </row>
    <row r="512" spans="1:29" customFormat="1" hidden="1" x14ac:dyDescent="0.25">
      <c r="A512" s="11">
        <v>512</v>
      </c>
      <c r="B512" s="20" t="s">
        <v>1230</v>
      </c>
      <c r="C512" s="3">
        <v>2.780503956416E+18</v>
      </c>
      <c r="D512" s="1">
        <v>42709</v>
      </c>
      <c r="E512" t="s">
        <v>658</v>
      </c>
      <c r="F512" s="8">
        <f>IF(OR(ISNUMBER(SEARCH("террит",Q512)), ISNUMBER(SEARCH("ФОМС",E512)), ISNUMBER(SEARCH("ФОМС",Q512)), (ISNUMBER(SEARCH("страх",E512)))),1,0)</f>
        <v>0</v>
      </c>
      <c r="G512" s="8">
        <f>IF(OR(ISNUMBER(SEARCH("проектиро",E512)), ISNUMBER(SEARCH("разработка",E512)),  ISNUMBER(SEARCH("приобрет",E512)),  ISNUMBER(SEARCH("установк",E512)), ISNUMBER(SEARCH("постав",E512)),  (ISNUMBER(SEARCH("создани",E512)))),1,0)</f>
        <v>0</v>
      </c>
      <c r="H512" s="8">
        <f>IF(OR(ISNUMBER(SEARCH("развит",E512)), ISNUMBER(SEARCH("модифика",E512)), ISNUMBER(SEARCH("интегра",E512)),  ISNUMBER(SEARCH("внедрен",E512)), ISNUMBER(SEARCH("расшир",E512)), ISNUMBER(SEARCH("адаптац",E512)),ISNUMBER(SEARCH("настрой",E512)), ISNUMBER(SEARCH("подключ",E512)),   (ISNUMBER(SEARCH("модерниз",E512)))),1,0)</f>
        <v>0</v>
      </c>
      <c r="I512" s="8">
        <f>IF(OR(ISNUMBER(SEARCH("сопрово",E512)), ISNUMBER(SEARCH("поддержк",E512)), ISNUMBER(SEARCH("эксплуат",E512)), ISNUMBER(SEARCH("обслужи",E512)), ISNUMBER(SEARCH("подготов",E512)), (ISNUMBER(SEARCH("обуче",E512)))),1,0)</f>
        <v>1</v>
      </c>
      <c r="J512" s="9">
        <f>SUM(G512:I512)</f>
        <v>1</v>
      </c>
      <c r="K512" t="s">
        <v>149</v>
      </c>
      <c r="L512" t="s">
        <v>150</v>
      </c>
      <c r="M512" s="30">
        <v>798600</v>
      </c>
      <c r="N512" s="28" t="s">
        <v>264</v>
      </c>
      <c r="O512">
        <v>798600</v>
      </c>
      <c r="P512" s="28" t="s">
        <v>184</v>
      </c>
      <c r="Q512" s="4" t="s">
        <v>1071</v>
      </c>
      <c r="R512" t="s">
        <v>744</v>
      </c>
      <c r="S512" t="s">
        <v>745</v>
      </c>
      <c r="T512" t="s">
        <v>652</v>
      </c>
      <c r="U512" t="s">
        <v>653</v>
      </c>
      <c r="V512" t="s">
        <v>755</v>
      </c>
      <c r="W512" s="2">
        <v>1</v>
      </c>
      <c r="X512" s="33">
        <v>798600</v>
      </c>
      <c r="Y512" t="s">
        <v>34</v>
      </c>
      <c r="Z512" t="s">
        <v>516</v>
      </c>
      <c r="AA512" t="s">
        <v>36</v>
      </c>
      <c r="AB512" t="s">
        <v>37</v>
      </c>
      <c r="AC512" s="2">
        <v>78</v>
      </c>
    </row>
    <row r="513" spans="1:29" customFormat="1" hidden="1" x14ac:dyDescent="0.25">
      <c r="A513" s="11">
        <v>513</v>
      </c>
      <c r="B513" s="20" t="s">
        <v>1230</v>
      </c>
      <c r="C513" s="3">
        <v>2.7805039564169999E+18</v>
      </c>
      <c r="D513" s="1">
        <v>43046</v>
      </c>
      <c r="E513" t="s">
        <v>150</v>
      </c>
      <c r="F513" s="8">
        <f>IF(OR(ISNUMBER(SEARCH("террит",Q513)), ISNUMBER(SEARCH("ФОМС",E513)), ISNUMBER(SEARCH("ФОМС",Q513)), (ISNUMBER(SEARCH("страх",E513)))),1,0)</f>
        <v>0</v>
      </c>
      <c r="G513" s="8">
        <f>IF(OR(ISNUMBER(SEARCH("проектиро",E513)), ISNUMBER(SEARCH("разработка",E513)),  ISNUMBER(SEARCH("приобрет",E513)),  ISNUMBER(SEARCH("установк",E513)), ISNUMBER(SEARCH("постав",E513)),  (ISNUMBER(SEARCH("создани",E513)))),1,0)</f>
        <v>0</v>
      </c>
      <c r="H513" s="8">
        <f>IF(OR(ISNUMBER(SEARCH("развит",E513)), ISNUMBER(SEARCH("модифика",E513)), ISNUMBER(SEARCH("интегра",E513)),  ISNUMBER(SEARCH("внедрен",E513)), ISNUMBER(SEARCH("расшир",E513)), ISNUMBER(SEARCH("адаптац",E513)),ISNUMBER(SEARCH("настрой",E513)), ISNUMBER(SEARCH("подключ",E513)),   (ISNUMBER(SEARCH("модерниз",E513)))),1,0)</f>
        <v>0</v>
      </c>
      <c r="I513" s="8">
        <f>IF(OR(ISNUMBER(SEARCH("сопрово",E513)), ISNUMBER(SEARCH("поддержк",E513)), ISNUMBER(SEARCH("эксплуат",E513)), ISNUMBER(SEARCH("обслужи",E513)), ISNUMBER(SEARCH("подготов",E513)), (ISNUMBER(SEARCH("обуче",E513)))),1,0)</f>
        <v>0</v>
      </c>
      <c r="J513" s="9">
        <f>SUM(G513:I513)</f>
        <v>0</v>
      </c>
      <c r="K513" t="s">
        <v>149</v>
      </c>
      <c r="L513" t="s">
        <v>150</v>
      </c>
      <c r="M513" s="30">
        <v>798600</v>
      </c>
      <c r="N513" s="28" t="s">
        <v>264</v>
      </c>
      <c r="O513">
        <v>798600</v>
      </c>
      <c r="P513" s="28" t="s">
        <v>184</v>
      </c>
      <c r="Q513" s="4" t="s">
        <v>1071</v>
      </c>
      <c r="R513" t="s">
        <v>744</v>
      </c>
      <c r="S513" t="s">
        <v>745</v>
      </c>
      <c r="T513" t="s">
        <v>652</v>
      </c>
      <c r="U513" t="s">
        <v>653</v>
      </c>
      <c r="V513" t="s">
        <v>755</v>
      </c>
      <c r="W513" s="2">
        <v>1</v>
      </c>
      <c r="X513" s="33">
        <v>798600</v>
      </c>
      <c r="Y513" t="s">
        <v>34</v>
      </c>
      <c r="Z513" t="s">
        <v>516</v>
      </c>
      <c r="AA513" t="s">
        <v>36</v>
      </c>
      <c r="AB513" t="s">
        <v>37</v>
      </c>
      <c r="AC513" s="2">
        <v>78</v>
      </c>
    </row>
    <row r="514" spans="1:29" customFormat="1" hidden="1" x14ac:dyDescent="0.25">
      <c r="A514" s="11">
        <v>514</v>
      </c>
      <c r="B514" s="20" t="s">
        <v>1230</v>
      </c>
      <c r="C514" s="3">
        <v>2.7805039564179999E+18</v>
      </c>
      <c r="D514" s="1">
        <v>43241</v>
      </c>
      <c r="E514" t="s">
        <v>76</v>
      </c>
      <c r="F514" s="8">
        <f>IF(OR(ISNUMBER(SEARCH("террит",Q514)), ISNUMBER(SEARCH("ФОМС",E514)), ISNUMBER(SEARCH("ФОМС",Q514)), (ISNUMBER(SEARCH("страх",E514)))),1,0)</f>
        <v>0</v>
      </c>
      <c r="G514" s="8">
        <f>IF(OR(ISNUMBER(SEARCH("проектиро",E514)), ISNUMBER(SEARCH("разработка",E514)),  ISNUMBER(SEARCH("приобрет",E514)),  ISNUMBER(SEARCH("установк",E514)), ISNUMBER(SEARCH("постав",E514)),  (ISNUMBER(SEARCH("создани",E514)))),1,0)</f>
        <v>0</v>
      </c>
      <c r="H514" s="8">
        <f>IF(OR(ISNUMBER(SEARCH("развит",E514)), ISNUMBER(SEARCH("модифика",E514)), ISNUMBER(SEARCH("интегра",E514)),  ISNUMBER(SEARCH("внедрен",E514)), ISNUMBER(SEARCH("расшир",E514)), ISNUMBER(SEARCH("адаптац",E514)),ISNUMBER(SEARCH("настрой",E514)), ISNUMBER(SEARCH("подключ",E514)),   (ISNUMBER(SEARCH("модерниз",E514)))),1,0)</f>
        <v>0</v>
      </c>
      <c r="I514" s="8">
        <f>IF(OR(ISNUMBER(SEARCH("сопрово",E514)), ISNUMBER(SEARCH("поддержк",E514)), ISNUMBER(SEARCH("эксплуат",E514)), ISNUMBER(SEARCH("обслужи",E514)), ISNUMBER(SEARCH("подготов",E514)), (ISNUMBER(SEARCH("обуче",E514)))),1,0)</f>
        <v>1</v>
      </c>
      <c r="J514" s="9">
        <f>SUM(G514:I514)</f>
        <v>1</v>
      </c>
      <c r="K514" t="s">
        <v>82</v>
      </c>
      <c r="L514" t="s">
        <v>76</v>
      </c>
      <c r="M514" s="30">
        <v>300000</v>
      </c>
      <c r="N514" s="28" t="s">
        <v>845</v>
      </c>
      <c r="O514">
        <v>300000</v>
      </c>
      <c r="P514" s="28" t="s">
        <v>184</v>
      </c>
      <c r="Q514" s="4" t="s">
        <v>1071</v>
      </c>
      <c r="R514" t="s">
        <v>744</v>
      </c>
      <c r="S514" t="s">
        <v>745</v>
      </c>
      <c r="T514" t="s">
        <v>652</v>
      </c>
      <c r="U514" t="s">
        <v>653</v>
      </c>
      <c r="V514" t="s">
        <v>755</v>
      </c>
      <c r="W514" s="2">
        <v>1</v>
      </c>
      <c r="X514" s="33">
        <v>300000</v>
      </c>
      <c r="Y514" t="s">
        <v>34</v>
      </c>
      <c r="Z514" t="s">
        <v>516</v>
      </c>
      <c r="AA514" t="s">
        <v>36</v>
      </c>
      <c r="AB514" t="s">
        <v>37</v>
      </c>
      <c r="AC514" s="2">
        <v>78</v>
      </c>
    </row>
    <row r="515" spans="1:29" customFormat="1" hidden="1" x14ac:dyDescent="0.25">
      <c r="A515" s="11">
        <v>515</v>
      </c>
      <c r="B515" s="20" t="s">
        <v>1230</v>
      </c>
      <c r="C515" s="3">
        <v>2.7805039564179999E+18</v>
      </c>
      <c r="D515" s="1">
        <v>43425</v>
      </c>
      <c r="E515" t="s">
        <v>658</v>
      </c>
      <c r="F515" s="8">
        <f>IF(OR(ISNUMBER(SEARCH("террит",Q515)), ISNUMBER(SEARCH("ФОМС",E515)), ISNUMBER(SEARCH("ФОМС",Q515)), (ISNUMBER(SEARCH("страх",E515)))),1,0)</f>
        <v>0</v>
      </c>
      <c r="G515" s="8">
        <f>IF(OR(ISNUMBER(SEARCH("проектиро",E515)), ISNUMBER(SEARCH("разработка",E515)),  ISNUMBER(SEARCH("приобрет",E515)),  ISNUMBER(SEARCH("установк",E515)), ISNUMBER(SEARCH("постав",E515)),  (ISNUMBER(SEARCH("создани",E515)))),1,0)</f>
        <v>0</v>
      </c>
      <c r="H515" s="8">
        <f>IF(OR(ISNUMBER(SEARCH("развит",E515)), ISNUMBER(SEARCH("модифика",E515)), ISNUMBER(SEARCH("интегра",E515)),  ISNUMBER(SEARCH("внедрен",E515)), ISNUMBER(SEARCH("расшир",E515)), ISNUMBER(SEARCH("адаптац",E515)),ISNUMBER(SEARCH("настрой",E515)), ISNUMBER(SEARCH("подключ",E515)),   (ISNUMBER(SEARCH("модерниз",E515)))),1,0)</f>
        <v>0</v>
      </c>
      <c r="I515" s="8">
        <f>IF(OR(ISNUMBER(SEARCH("сопрово",E515)), ISNUMBER(SEARCH("поддержк",E515)), ISNUMBER(SEARCH("эксплуат",E515)), ISNUMBER(SEARCH("обслужи",E515)), ISNUMBER(SEARCH("подготов",E515)), (ISNUMBER(SEARCH("обуче",E515)))),1,0)</f>
        <v>1</v>
      </c>
      <c r="J515" s="9">
        <f>SUM(G515:I515)</f>
        <v>1</v>
      </c>
      <c r="K515" t="s">
        <v>149</v>
      </c>
      <c r="L515" t="s">
        <v>150</v>
      </c>
      <c r="M515" s="30">
        <v>914320</v>
      </c>
      <c r="N515" s="28" t="s">
        <v>26</v>
      </c>
      <c r="O515">
        <v>914320</v>
      </c>
      <c r="P515" s="28" t="s">
        <v>27</v>
      </c>
      <c r="Q515" s="4" t="s">
        <v>1071</v>
      </c>
      <c r="R515" t="s">
        <v>744</v>
      </c>
      <c r="S515" t="s">
        <v>745</v>
      </c>
      <c r="T515" t="s">
        <v>652</v>
      </c>
      <c r="U515" t="s">
        <v>653</v>
      </c>
      <c r="V515" t="s">
        <v>755</v>
      </c>
      <c r="W515" s="2">
        <v>1</v>
      </c>
      <c r="X515" s="33">
        <v>914320</v>
      </c>
      <c r="Y515" t="s">
        <v>34</v>
      </c>
      <c r="Z515" t="s">
        <v>516</v>
      </c>
      <c r="AA515" t="s">
        <v>36</v>
      </c>
      <c r="AB515" t="s">
        <v>37</v>
      </c>
      <c r="AC515" s="2">
        <v>78</v>
      </c>
    </row>
    <row r="516" spans="1:29" customFormat="1" hidden="1" x14ac:dyDescent="0.25">
      <c r="A516" s="11">
        <v>516</v>
      </c>
      <c r="B516" s="20" t="s">
        <v>1230</v>
      </c>
      <c r="C516" s="3">
        <v>2.7805039571160003E+18</v>
      </c>
      <c r="D516" s="1">
        <v>42383</v>
      </c>
      <c r="E516" t="s">
        <v>1072</v>
      </c>
      <c r="F516" s="8">
        <f>IF(OR(ISNUMBER(SEARCH("террит",Q516)), ISNUMBER(SEARCH("ФОМС",E516)), ISNUMBER(SEARCH("ФОМС",Q516)), (ISNUMBER(SEARCH("страх",E516)))),1,0)</f>
        <v>0</v>
      </c>
      <c r="G516" s="8">
        <f>IF(OR(ISNUMBER(SEARCH("проектиро",E516)), ISNUMBER(SEARCH("разработка",E516)),  ISNUMBER(SEARCH("приобрет",E516)),  ISNUMBER(SEARCH("установк",E516)), ISNUMBER(SEARCH("постав",E516)),  (ISNUMBER(SEARCH("создани",E516)))),1,0)</f>
        <v>0</v>
      </c>
      <c r="H516" s="8">
        <f>IF(OR(ISNUMBER(SEARCH("развит",E516)), ISNUMBER(SEARCH("модифика",E516)), ISNUMBER(SEARCH("интегра",E516)),  ISNUMBER(SEARCH("внедрен",E516)), ISNUMBER(SEARCH("расшир",E516)), ISNUMBER(SEARCH("адаптац",E516)),ISNUMBER(SEARCH("настрой",E516)), ISNUMBER(SEARCH("подключ",E516)),   (ISNUMBER(SEARCH("модерниз",E516)))),1,0)</f>
        <v>0</v>
      </c>
      <c r="I516" s="8">
        <f>IF(OR(ISNUMBER(SEARCH("сопрово",E516)), ISNUMBER(SEARCH("поддержк",E516)), ISNUMBER(SEARCH("эксплуат",E516)), ISNUMBER(SEARCH("обслужи",E516)), ISNUMBER(SEARCH("подготов",E516)), (ISNUMBER(SEARCH("обуче",E516)))),1,0)</f>
        <v>1</v>
      </c>
      <c r="J516" s="9">
        <f>SUM(G516:I516)</f>
        <v>1</v>
      </c>
      <c r="K516" t="s">
        <v>177</v>
      </c>
      <c r="L516" t="s">
        <v>178</v>
      </c>
      <c r="M516" s="30">
        <v>372000</v>
      </c>
      <c r="N516" s="28" t="s">
        <v>264</v>
      </c>
      <c r="O516">
        <v>372000</v>
      </c>
      <c r="P516" s="28" t="s">
        <v>184</v>
      </c>
      <c r="Q516" s="4" t="s">
        <v>1073</v>
      </c>
      <c r="R516" t="s">
        <v>1074</v>
      </c>
      <c r="S516" t="s">
        <v>745</v>
      </c>
      <c r="T516" t="s">
        <v>652</v>
      </c>
      <c r="U516" t="s">
        <v>653</v>
      </c>
      <c r="V516" t="s">
        <v>755</v>
      </c>
      <c r="W516" s="2">
        <v>1</v>
      </c>
      <c r="X516" s="33">
        <v>372000</v>
      </c>
      <c r="Y516" t="s">
        <v>34</v>
      </c>
      <c r="Z516" t="s">
        <v>516</v>
      </c>
      <c r="AA516" t="s">
        <v>36</v>
      </c>
      <c r="AB516" t="s">
        <v>37</v>
      </c>
      <c r="AC516" s="2">
        <v>78</v>
      </c>
    </row>
    <row r="517" spans="1:29" customFormat="1" hidden="1" x14ac:dyDescent="0.25">
      <c r="A517" s="11">
        <v>517</v>
      </c>
      <c r="B517" s="20" t="s">
        <v>1230</v>
      </c>
      <c r="C517" s="3">
        <v>2.7805039571160003E+18</v>
      </c>
      <c r="D517" s="1">
        <v>42608</v>
      </c>
      <c r="E517" t="s">
        <v>1075</v>
      </c>
      <c r="F517" s="8">
        <f>IF(OR(ISNUMBER(SEARCH("террит",Q517)), ISNUMBER(SEARCH("ФОМС",E517)), ISNUMBER(SEARCH("ФОМС",Q517)), (ISNUMBER(SEARCH("страх",E517)))),1,0)</f>
        <v>0</v>
      </c>
      <c r="G517" s="8">
        <f>IF(OR(ISNUMBER(SEARCH("проектиро",E517)), ISNUMBER(SEARCH("разработка",E517)),  ISNUMBER(SEARCH("приобрет",E517)),  ISNUMBER(SEARCH("установк",E517)), ISNUMBER(SEARCH("постав",E517)),  (ISNUMBER(SEARCH("создани",E517)))),1,0)</f>
        <v>0</v>
      </c>
      <c r="H517" s="8">
        <f>IF(OR(ISNUMBER(SEARCH("развит",E517)), ISNUMBER(SEARCH("модифика",E517)), ISNUMBER(SEARCH("интегра",E517)),  ISNUMBER(SEARCH("внедрен",E517)), ISNUMBER(SEARCH("расшир",E517)), ISNUMBER(SEARCH("адаптац",E517)),ISNUMBER(SEARCH("настрой",E517)), ISNUMBER(SEARCH("подключ",E517)),   (ISNUMBER(SEARCH("модерниз",E517)))),1,0)</f>
        <v>0</v>
      </c>
      <c r="I517" s="8">
        <f>IF(OR(ISNUMBER(SEARCH("сопрово",E517)), ISNUMBER(SEARCH("поддержк",E517)), ISNUMBER(SEARCH("эксплуат",E517)), ISNUMBER(SEARCH("обслужи",E517)), ISNUMBER(SEARCH("подготов",E517)), (ISNUMBER(SEARCH("обуче",E517)))),1,0)</f>
        <v>1</v>
      </c>
      <c r="J517" s="9">
        <f>SUM(G517:I517)</f>
        <v>1</v>
      </c>
      <c r="K517" t="s">
        <v>149</v>
      </c>
      <c r="L517" t="s">
        <v>150</v>
      </c>
      <c r="M517" s="30">
        <v>248000</v>
      </c>
      <c r="N517" s="28" t="s">
        <v>264</v>
      </c>
      <c r="O517">
        <v>248000</v>
      </c>
      <c r="P517" s="28" t="s">
        <v>184</v>
      </c>
      <c r="Q517" s="4" t="s">
        <v>1073</v>
      </c>
      <c r="R517" t="s">
        <v>1074</v>
      </c>
      <c r="S517" t="s">
        <v>745</v>
      </c>
      <c r="T517" t="s">
        <v>652</v>
      </c>
      <c r="U517" t="s">
        <v>653</v>
      </c>
      <c r="V517" t="s">
        <v>755</v>
      </c>
      <c r="W517" s="2">
        <v>1</v>
      </c>
      <c r="X517" s="33">
        <v>248000</v>
      </c>
      <c r="Y517" t="s">
        <v>34</v>
      </c>
      <c r="Z517" t="s">
        <v>516</v>
      </c>
      <c r="AA517" t="s">
        <v>36</v>
      </c>
      <c r="AB517" t="s">
        <v>37</v>
      </c>
      <c r="AC517" s="2">
        <v>78</v>
      </c>
    </row>
    <row r="518" spans="1:29" customFormat="1" hidden="1" x14ac:dyDescent="0.25">
      <c r="A518" s="11">
        <v>518</v>
      </c>
      <c r="B518" s="20" t="s">
        <v>1230</v>
      </c>
      <c r="C518" s="3">
        <v>2.7805039571170002E+18</v>
      </c>
      <c r="D518" s="1">
        <v>42765</v>
      </c>
      <c r="E518" t="s">
        <v>52</v>
      </c>
      <c r="F518" s="8">
        <f>IF(OR(ISNUMBER(SEARCH("террит",Q518)), ISNUMBER(SEARCH("ФОМС",E518)), ISNUMBER(SEARCH("ФОМС",Q518)), (ISNUMBER(SEARCH("страх",E518)))),1,0)</f>
        <v>0</v>
      </c>
      <c r="G518" s="8">
        <f>IF(OR(ISNUMBER(SEARCH("проектиро",E518)), ISNUMBER(SEARCH("разработка",E518)),  ISNUMBER(SEARCH("приобрет",E518)),  ISNUMBER(SEARCH("установк",E518)), ISNUMBER(SEARCH("постав",E518)),  (ISNUMBER(SEARCH("создани",E518)))),1,0)</f>
        <v>0</v>
      </c>
      <c r="H518" s="8">
        <f>IF(OR(ISNUMBER(SEARCH("развит",E518)), ISNUMBER(SEARCH("модифика",E518)), ISNUMBER(SEARCH("интегра",E518)),  ISNUMBER(SEARCH("внедрен",E518)), ISNUMBER(SEARCH("расшир",E518)), ISNUMBER(SEARCH("адаптац",E518)),ISNUMBER(SEARCH("настрой",E518)), ISNUMBER(SEARCH("подключ",E518)),   (ISNUMBER(SEARCH("модерниз",E518)))),1,0)</f>
        <v>0</v>
      </c>
      <c r="I518" s="8">
        <f>IF(OR(ISNUMBER(SEARCH("сопрово",E518)), ISNUMBER(SEARCH("поддержк",E518)), ISNUMBER(SEARCH("эксплуат",E518)), ISNUMBER(SEARCH("обслужи",E518)), ISNUMBER(SEARCH("подготов",E518)), (ISNUMBER(SEARCH("обуче",E518)))),1,0)</f>
        <v>1</v>
      </c>
      <c r="J518" s="9">
        <f>SUM(G518:I518)</f>
        <v>1</v>
      </c>
      <c r="K518" t="s">
        <v>53</v>
      </c>
      <c r="L518" t="s">
        <v>52</v>
      </c>
      <c r="M518" s="30">
        <v>280000</v>
      </c>
      <c r="N518" s="28" t="s">
        <v>264</v>
      </c>
      <c r="O518">
        <v>280000</v>
      </c>
      <c r="P518" s="28" t="s">
        <v>184</v>
      </c>
      <c r="Q518" s="4" t="s">
        <v>1073</v>
      </c>
      <c r="R518" t="s">
        <v>1074</v>
      </c>
      <c r="S518" t="s">
        <v>745</v>
      </c>
      <c r="T518" t="s">
        <v>652</v>
      </c>
      <c r="U518" t="s">
        <v>653</v>
      </c>
      <c r="V518" t="s">
        <v>755</v>
      </c>
      <c r="W518" s="2">
        <v>1</v>
      </c>
      <c r="X518" s="33">
        <v>280000</v>
      </c>
      <c r="Y518" t="s">
        <v>34</v>
      </c>
      <c r="Z518" t="s">
        <v>516</v>
      </c>
      <c r="AA518" t="s">
        <v>36</v>
      </c>
      <c r="AB518" t="s">
        <v>37</v>
      </c>
      <c r="AC518" s="2">
        <v>78</v>
      </c>
    </row>
    <row r="519" spans="1:29" customFormat="1" hidden="1" x14ac:dyDescent="0.25">
      <c r="A519" s="11">
        <v>519</v>
      </c>
      <c r="B519" s="20" t="s">
        <v>1230</v>
      </c>
      <c r="C519" s="3">
        <v>2.7805039571170002E+18</v>
      </c>
      <c r="D519" s="1">
        <v>42765</v>
      </c>
      <c r="E519" t="s">
        <v>52</v>
      </c>
      <c r="F519" s="8">
        <f>IF(OR(ISNUMBER(SEARCH("террит",Q519)), ISNUMBER(SEARCH("ФОМС",E519)), ISNUMBER(SEARCH("ФОМС",Q519)), (ISNUMBER(SEARCH("страх",E519)))),1,0)</f>
        <v>0</v>
      </c>
      <c r="G519" s="8">
        <f>IF(OR(ISNUMBER(SEARCH("проектиро",E519)), ISNUMBER(SEARCH("разработка",E519)),  ISNUMBER(SEARCH("приобрет",E519)),  ISNUMBER(SEARCH("установк",E519)), ISNUMBER(SEARCH("постав",E519)),  (ISNUMBER(SEARCH("создани",E519)))),1,0)</f>
        <v>0</v>
      </c>
      <c r="H519" s="8">
        <f>IF(OR(ISNUMBER(SEARCH("развит",E519)), ISNUMBER(SEARCH("модифика",E519)), ISNUMBER(SEARCH("интегра",E519)),  ISNUMBER(SEARCH("внедрен",E519)), ISNUMBER(SEARCH("расшир",E519)), ISNUMBER(SEARCH("адаптац",E519)),ISNUMBER(SEARCH("настрой",E519)), ISNUMBER(SEARCH("подключ",E519)),   (ISNUMBER(SEARCH("модерниз",E519)))),1,0)</f>
        <v>0</v>
      </c>
      <c r="I519" s="8">
        <f>IF(OR(ISNUMBER(SEARCH("сопрово",E519)), ISNUMBER(SEARCH("поддержк",E519)), ISNUMBER(SEARCH("эксплуат",E519)), ISNUMBER(SEARCH("обслужи",E519)), ISNUMBER(SEARCH("подготов",E519)), (ISNUMBER(SEARCH("обуче",E519)))),1,0)</f>
        <v>1</v>
      </c>
      <c r="J519" s="9">
        <f>SUM(G519:I519)</f>
        <v>1</v>
      </c>
      <c r="K519" t="s">
        <v>53</v>
      </c>
      <c r="L519" t="s">
        <v>52</v>
      </c>
      <c r="M519" s="30">
        <v>207300</v>
      </c>
      <c r="N519" s="28" t="s">
        <v>264</v>
      </c>
      <c r="O519">
        <v>207300</v>
      </c>
      <c r="P519" s="28" t="s">
        <v>184</v>
      </c>
      <c r="Q519" s="4" t="s">
        <v>1073</v>
      </c>
      <c r="R519" t="s">
        <v>1074</v>
      </c>
      <c r="S519" t="s">
        <v>745</v>
      </c>
      <c r="T519" t="s">
        <v>652</v>
      </c>
      <c r="U519" t="s">
        <v>653</v>
      </c>
      <c r="V519" t="s">
        <v>755</v>
      </c>
      <c r="W519" s="2">
        <v>1</v>
      </c>
      <c r="X519" s="33">
        <v>207300</v>
      </c>
      <c r="Y519" t="s">
        <v>34</v>
      </c>
      <c r="Z519" t="s">
        <v>516</v>
      </c>
      <c r="AA519" t="s">
        <v>36</v>
      </c>
      <c r="AB519" t="s">
        <v>37</v>
      </c>
      <c r="AC519" s="2">
        <v>78</v>
      </c>
    </row>
    <row r="520" spans="1:29" customFormat="1" hidden="1" x14ac:dyDescent="0.25">
      <c r="A520" s="11">
        <v>520</v>
      </c>
      <c r="B520" s="20" t="s">
        <v>1230</v>
      </c>
      <c r="C520" s="3">
        <v>2.7805039571170002E+18</v>
      </c>
      <c r="D520" s="1">
        <v>42765</v>
      </c>
      <c r="E520" t="s">
        <v>52</v>
      </c>
      <c r="F520" s="8">
        <f>IF(OR(ISNUMBER(SEARCH("террит",Q520)), ISNUMBER(SEARCH("ФОМС",E520)), ISNUMBER(SEARCH("ФОМС",Q520)), (ISNUMBER(SEARCH("страх",E520)))),1,0)</f>
        <v>0</v>
      </c>
      <c r="G520" s="8">
        <f>IF(OR(ISNUMBER(SEARCH("проектиро",E520)), ISNUMBER(SEARCH("разработка",E520)),  ISNUMBER(SEARCH("приобрет",E520)),  ISNUMBER(SEARCH("установк",E520)), ISNUMBER(SEARCH("постав",E520)),  (ISNUMBER(SEARCH("создани",E520)))),1,0)</f>
        <v>0</v>
      </c>
      <c r="H520" s="8">
        <f>IF(OR(ISNUMBER(SEARCH("развит",E520)), ISNUMBER(SEARCH("модифика",E520)), ISNUMBER(SEARCH("интегра",E520)),  ISNUMBER(SEARCH("внедрен",E520)), ISNUMBER(SEARCH("расшир",E520)), ISNUMBER(SEARCH("адаптац",E520)),ISNUMBER(SEARCH("настрой",E520)), ISNUMBER(SEARCH("подключ",E520)),   (ISNUMBER(SEARCH("модерниз",E520)))),1,0)</f>
        <v>0</v>
      </c>
      <c r="I520" s="8">
        <f>IF(OR(ISNUMBER(SEARCH("сопрово",E520)), ISNUMBER(SEARCH("поддержк",E520)), ISNUMBER(SEARCH("эксплуат",E520)), ISNUMBER(SEARCH("обслужи",E520)), ISNUMBER(SEARCH("подготов",E520)), (ISNUMBER(SEARCH("обуче",E520)))),1,0)</f>
        <v>1</v>
      </c>
      <c r="J520" s="9">
        <f>SUM(G520:I520)</f>
        <v>1</v>
      </c>
      <c r="K520" t="s">
        <v>53</v>
      </c>
      <c r="L520" t="s">
        <v>52</v>
      </c>
      <c r="M520" s="30">
        <v>804480</v>
      </c>
      <c r="N520" s="28" t="s">
        <v>264</v>
      </c>
      <c r="O520">
        <v>804480</v>
      </c>
      <c r="P520" s="28" t="s">
        <v>184</v>
      </c>
      <c r="Q520" s="4" t="s">
        <v>1073</v>
      </c>
      <c r="R520" t="s">
        <v>1074</v>
      </c>
      <c r="S520" t="s">
        <v>745</v>
      </c>
      <c r="T520" t="s">
        <v>652</v>
      </c>
      <c r="U520" t="s">
        <v>653</v>
      </c>
      <c r="V520" t="s">
        <v>755</v>
      </c>
      <c r="W520" s="2">
        <v>1</v>
      </c>
      <c r="X520" s="33">
        <v>804480</v>
      </c>
      <c r="Y520" t="s">
        <v>34</v>
      </c>
      <c r="Z520" t="s">
        <v>516</v>
      </c>
      <c r="AA520" t="s">
        <v>36</v>
      </c>
      <c r="AB520" t="s">
        <v>37</v>
      </c>
      <c r="AC520" s="2">
        <v>78</v>
      </c>
    </row>
    <row r="521" spans="1:29" customFormat="1" hidden="1" x14ac:dyDescent="0.25">
      <c r="A521" s="11">
        <v>521</v>
      </c>
      <c r="B521" s="20" t="s">
        <v>1230</v>
      </c>
      <c r="C521" s="3">
        <v>2.7805039571180001E+18</v>
      </c>
      <c r="D521" s="1">
        <v>43129</v>
      </c>
      <c r="E521" t="s">
        <v>52</v>
      </c>
      <c r="F521" s="8">
        <f>IF(OR(ISNUMBER(SEARCH("террит",Q521)), ISNUMBER(SEARCH("ФОМС",E521)), ISNUMBER(SEARCH("ФОМС",Q521)), (ISNUMBER(SEARCH("страх",E521)))),1,0)</f>
        <v>0</v>
      </c>
      <c r="G521" s="8">
        <f>IF(OR(ISNUMBER(SEARCH("проектиро",E521)), ISNUMBER(SEARCH("разработка",E521)),  ISNUMBER(SEARCH("приобрет",E521)),  ISNUMBER(SEARCH("установк",E521)), ISNUMBER(SEARCH("постав",E521)),  (ISNUMBER(SEARCH("создани",E521)))),1,0)</f>
        <v>0</v>
      </c>
      <c r="H521" s="8">
        <f>IF(OR(ISNUMBER(SEARCH("развит",E521)), ISNUMBER(SEARCH("модифика",E521)), ISNUMBER(SEARCH("интегра",E521)),  ISNUMBER(SEARCH("внедрен",E521)), ISNUMBER(SEARCH("расшир",E521)), ISNUMBER(SEARCH("адаптац",E521)),ISNUMBER(SEARCH("настрой",E521)), ISNUMBER(SEARCH("подключ",E521)),   (ISNUMBER(SEARCH("модерниз",E521)))),1,0)</f>
        <v>0</v>
      </c>
      <c r="I521" s="8">
        <f>IF(OR(ISNUMBER(SEARCH("сопрово",E521)), ISNUMBER(SEARCH("поддержк",E521)), ISNUMBER(SEARCH("эксплуат",E521)), ISNUMBER(SEARCH("обслужи",E521)), ISNUMBER(SEARCH("подготов",E521)), (ISNUMBER(SEARCH("обуче",E521)))),1,0)</f>
        <v>1</v>
      </c>
      <c r="J521" s="9">
        <f>SUM(G521:I521)</f>
        <v>1</v>
      </c>
      <c r="K521" t="s">
        <v>53</v>
      </c>
      <c r="L521" t="s">
        <v>52</v>
      </c>
      <c r="M521" s="30">
        <v>103900</v>
      </c>
      <c r="N521" s="28" t="s">
        <v>26</v>
      </c>
      <c r="O521">
        <v>103900</v>
      </c>
      <c r="P521" s="28" t="s">
        <v>184</v>
      </c>
      <c r="Q521" s="4" t="s">
        <v>1073</v>
      </c>
      <c r="R521" t="s">
        <v>1074</v>
      </c>
      <c r="S521" t="s">
        <v>745</v>
      </c>
      <c r="T521" t="s">
        <v>652</v>
      </c>
      <c r="U521" t="s">
        <v>653</v>
      </c>
      <c r="V521" t="s">
        <v>755</v>
      </c>
      <c r="W521" s="2">
        <v>1</v>
      </c>
      <c r="X521" s="33">
        <v>103900</v>
      </c>
      <c r="Y521" t="s">
        <v>34</v>
      </c>
      <c r="Z521" t="s">
        <v>516</v>
      </c>
      <c r="AA521" t="s">
        <v>36</v>
      </c>
      <c r="AB521" t="s">
        <v>37</v>
      </c>
      <c r="AC521" s="2">
        <v>78</v>
      </c>
    </row>
    <row r="522" spans="1:29" customFormat="1" hidden="1" x14ac:dyDescent="0.25">
      <c r="A522" s="11">
        <v>522</v>
      </c>
      <c r="B522" s="20" t="s">
        <v>1230</v>
      </c>
      <c r="C522" s="3">
        <v>2.7805039571180001E+18</v>
      </c>
      <c r="D522" s="1">
        <v>43129</v>
      </c>
      <c r="E522" t="s">
        <v>52</v>
      </c>
      <c r="F522" s="8">
        <f>IF(OR(ISNUMBER(SEARCH("террит",Q522)), ISNUMBER(SEARCH("ФОМС",E522)), ISNUMBER(SEARCH("ФОМС",Q522)), (ISNUMBER(SEARCH("страх",E522)))),1,0)</f>
        <v>0</v>
      </c>
      <c r="G522" s="8">
        <f>IF(OR(ISNUMBER(SEARCH("проектиро",E522)), ISNUMBER(SEARCH("разработка",E522)),  ISNUMBER(SEARCH("приобрет",E522)),  ISNUMBER(SEARCH("установк",E522)), ISNUMBER(SEARCH("постав",E522)),  (ISNUMBER(SEARCH("создани",E522)))),1,0)</f>
        <v>0</v>
      </c>
      <c r="H522" s="8">
        <f>IF(OR(ISNUMBER(SEARCH("развит",E522)), ISNUMBER(SEARCH("модифика",E522)), ISNUMBER(SEARCH("интегра",E522)),  ISNUMBER(SEARCH("внедрен",E522)), ISNUMBER(SEARCH("расшир",E522)), ISNUMBER(SEARCH("адаптац",E522)),ISNUMBER(SEARCH("настрой",E522)), ISNUMBER(SEARCH("подключ",E522)),   (ISNUMBER(SEARCH("модерниз",E522)))),1,0)</f>
        <v>0</v>
      </c>
      <c r="I522" s="8">
        <f>IF(OR(ISNUMBER(SEARCH("сопрово",E522)), ISNUMBER(SEARCH("поддержк",E522)), ISNUMBER(SEARCH("эксплуат",E522)), ISNUMBER(SEARCH("обслужи",E522)), ISNUMBER(SEARCH("подготов",E522)), (ISNUMBER(SEARCH("обуче",E522)))),1,0)</f>
        <v>1</v>
      </c>
      <c r="J522" s="9">
        <f>SUM(G522:I522)</f>
        <v>1</v>
      </c>
      <c r="K522" t="s">
        <v>53</v>
      </c>
      <c r="L522" t="s">
        <v>52</v>
      </c>
      <c r="M522" s="30">
        <v>869040</v>
      </c>
      <c r="N522" s="28" t="s">
        <v>26</v>
      </c>
      <c r="O522">
        <v>869040</v>
      </c>
      <c r="P522" s="28" t="s">
        <v>184</v>
      </c>
      <c r="Q522" s="4" t="s">
        <v>1073</v>
      </c>
      <c r="R522" t="s">
        <v>1074</v>
      </c>
      <c r="S522" t="s">
        <v>745</v>
      </c>
      <c r="T522" t="s">
        <v>652</v>
      </c>
      <c r="U522" t="s">
        <v>653</v>
      </c>
      <c r="V522" t="s">
        <v>755</v>
      </c>
      <c r="W522" s="2">
        <v>1</v>
      </c>
      <c r="X522" s="33">
        <v>869040</v>
      </c>
      <c r="Y522" t="s">
        <v>34</v>
      </c>
      <c r="Z522" t="s">
        <v>516</v>
      </c>
      <c r="AA522" t="s">
        <v>36</v>
      </c>
      <c r="AB522" t="s">
        <v>37</v>
      </c>
      <c r="AC522" s="2">
        <v>78</v>
      </c>
    </row>
    <row r="523" spans="1:29" customFormat="1" hidden="1" x14ac:dyDescent="0.25">
      <c r="A523" s="11">
        <v>523</v>
      </c>
      <c r="B523" s="20" t="s">
        <v>1230</v>
      </c>
      <c r="C523" s="3">
        <v>2.7805039571180001E+18</v>
      </c>
      <c r="D523" s="1">
        <v>43395</v>
      </c>
      <c r="E523" t="s">
        <v>1076</v>
      </c>
      <c r="F523" s="8">
        <f>IF(OR(ISNUMBER(SEARCH("террит",Q523)), ISNUMBER(SEARCH("ФОМС",E523)), ISNUMBER(SEARCH("ФОМС",Q523)), (ISNUMBER(SEARCH("страх",E523)))),1,0)</f>
        <v>0</v>
      </c>
      <c r="G523" s="8">
        <f>IF(OR(ISNUMBER(SEARCH("проектиро",E523)), ISNUMBER(SEARCH("разработка",E523)),  ISNUMBER(SEARCH("приобрет",E523)),  ISNUMBER(SEARCH("установк",E523)), ISNUMBER(SEARCH("постав",E523)),  (ISNUMBER(SEARCH("создани",E523)))),1,0)</f>
        <v>0</v>
      </c>
      <c r="H523" s="8">
        <f>IF(OR(ISNUMBER(SEARCH("развит",E523)), ISNUMBER(SEARCH("модифика",E523)), ISNUMBER(SEARCH("интегра",E523)),  ISNUMBER(SEARCH("внедрен",E523)), ISNUMBER(SEARCH("расшир",E523)), ISNUMBER(SEARCH("адаптац",E523)),ISNUMBER(SEARCH("настрой",E523)), ISNUMBER(SEARCH("подключ",E523)),   (ISNUMBER(SEARCH("модерниз",E523)))),1,0)</f>
        <v>0</v>
      </c>
      <c r="I523" s="8">
        <f>IF(OR(ISNUMBER(SEARCH("сопрово",E523)), ISNUMBER(SEARCH("поддержк",E523)), ISNUMBER(SEARCH("эксплуат",E523)), ISNUMBER(SEARCH("обслужи",E523)), ISNUMBER(SEARCH("подготов",E523)), (ISNUMBER(SEARCH("обуче",E523)))),1,0)</f>
        <v>0</v>
      </c>
      <c r="J523" s="9">
        <f>SUM(G523:I523)</f>
        <v>0</v>
      </c>
      <c r="K523" t="s">
        <v>1077</v>
      </c>
      <c r="L523" t="s">
        <v>1078</v>
      </c>
      <c r="M523" s="30">
        <v>83500</v>
      </c>
      <c r="N523" s="28" t="s">
        <v>845</v>
      </c>
      <c r="O523">
        <v>250500</v>
      </c>
      <c r="P523" s="28" t="s">
        <v>547</v>
      </c>
      <c r="Q523" s="4" t="s">
        <v>1073</v>
      </c>
      <c r="R523" t="s">
        <v>1074</v>
      </c>
      <c r="S523" t="s">
        <v>745</v>
      </c>
      <c r="T523" t="s">
        <v>652</v>
      </c>
      <c r="U523" t="s">
        <v>653</v>
      </c>
      <c r="V523" t="s">
        <v>755</v>
      </c>
      <c r="W523" s="2">
        <v>1</v>
      </c>
      <c r="X523" s="33">
        <v>1256258</v>
      </c>
      <c r="Y523" t="s">
        <v>34</v>
      </c>
      <c r="Z523" t="s">
        <v>516</v>
      </c>
      <c r="AA523" t="s">
        <v>36</v>
      </c>
      <c r="AB523" t="s">
        <v>37</v>
      </c>
      <c r="AC523" s="2">
        <v>78</v>
      </c>
    </row>
    <row r="524" spans="1:29" customFormat="1" hidden="1" x14ac:dyDescent="0.25">
      <c r="A524" s="11">
        <v>524</v>
      </c>
      <c r="B524" s="20" t="s">
        <v>1230</v>
      </c>
      <c r="C524" s="3">
        <v>2.7805039571190001E+18</v>
      </c>
      <c r="D524" s="1">
        <v>43490</v>
      </c>
      <c r="E524" t="s">
        <v>1079</v>
      </c>
      <c r="F524" s="8">
        <f>IF(OR(ISNUMBER(SEARCH("террит",Q524)), ISNUMBER(SEARCH("ФОМС",E524)), ISNUMBER(SEARCH("ФОМС",Q524)), (ISNUMBER(SEARCH("страх",E524)))),1,0)</f>
        <v>0</v>
      </c>
      <c r="G524" s="8">
        <f>IF(OR(ISNUMBER(SEARCH("проектиро",E524)), ISNUMBER(SEARCH("разработка",E524)),  ISNUMBER(SEARCH("приобрет",E524)),  ISNUMBER(SEARCH("установк",E524)), ISNUMBER(SEARCH("постав",E524)),  (ISNUMBER(SEARCH("создани",E524)))),1,0)</f>
        <v>0</v>
      </c>
      <c r="H524" s="8">
        <f>IF(OR(ISNUMBER(SEARCH("развит",E524)), ISNUMBER(SEARCH("модифика",E524)), ISNUMBER(SEARCH("интегра",E524)),  ISNUMBER(SEARCH("внедрен",E524)), ISNUMBER(SEARCH("расшир",E524)), ISNUMBER(SEARCH("адаптац",E524)),ISNUMBER(SEARCH("настрой",E524)), ISNUMBER(SEARCH("подключ",E524)),   (ISNUMBER(SEARCH("модерниз",E524)))),1,0)</f>
        <v>0</v>
      </c>
      <c r="I524" s="8">
        <f>IF(OR(ISNUMBER(SEARCH("сопрово",E524)), ISNUMBER(SEARCH("поддержк",E524)), ISNUMBER(SEARCH("эксплуат",E524)), ISNUMBER(SEARCH("обслужи",E524)), ISNUMBER(SEARCH("подготов",E524)), (ISNUMBER(SEARCH("обуче",E524)))),1,0)</f>
        <v>1</v>
      </c>
      <c r="J524" s="9">
        <f>SUM(G524:I524)</f>
        <v>1</v>
      </c>
      <c r="K524" t="s">
        <v>53</v>
      </c>
      <c r="L524" t="s">
        <v>52</v>
      </c>
      <c r="M524" s="30">
        <v>78580</v>
      </c>
      <c r="N524" s="28" t="s">
        <v>130</v>
      </c>
      <c r="O524">
        <v>942960</v>
      </c>
      <c r="P524" s="28" t="s">
        <v>165</v>
      </c>
      <c r="Q524" s="4" t="s">
        <v>1073</v>
      </c>
      <c r="R524" t="s">
        <v>1074</v>
      </c>
      <c r="S524" t="s">
        <v>745</v>
      </c>
      <c r="T524" t="s">
        <v>652</v>
      </c>
      <c r="U524" t="s">
        <v>653</v>
      </c>
      <c r="V524" t="s">
        <v>755</v>
      </c>
      <c r="W524" s="2">
        <v>1</v>
      </c>
      <c r="X524" s="33">
        <v>942960</v>
      </c>
      <c r="Y524" t="s">
        <v>34</v>
      </c>
      <c r="Z524" t="s">
        <v>516</v>
      </c>
      <c r="AA524" t="s">
        <v>36</v>
      </c>
      <c r="AB524" t="s">
        <v>37</v>
      </c>
      <c r="AC524" s="2">
        <v>78</v>
      </c>
    </row>
    <row r="525" spans="1:29" customFormat="1" hidden="1" x14ac:dyDescent="0.25">
      <c r="A525" s="11">
        <v>525</v>
      </c>
      <c r="B525" s="20" t="s">
        <v>1230</v>
      </c>
      <c r="C525" s="3">
        <v>2.7805039571190001E+18</v>
      </c>
      <c r="D525" s="1">
        <v>43490</v>
      </c>
      <c r="E525" t="s">
        <v>1080</v>
      </c>
      <c r="F525" s="8">
        <f>IF(OR(ISNUMBER(SEARCH("террит",Q525)), ISNUMBER(SEARCH("ФОМС",E525)), ISNUMBER(SEARCH("ФОМС",Q525)), (ISNUMBER(SEARCH("страх",E525)))),1,0)</f>
        <v>0</v>
      </c>
      <c r="G525" s="8">
        <f>IF(OR(ISNUMBER(SEARCH("проектиро",E525)), ISNUMBER(SEARCH("разработка",E525)),  ISNUMBER(SEARCH("приобрет",E525)),  ISNUMBER(SEARCH("установк",E525)), ISNUMBER(SEARCH("постав",E525)),  (ISNUMBER(SEARCH("создани",E525)))),1,0)</f>
        <v>0</v>
      </c>
      <c r="H525" s="8">
        <f>IF(OR(ISNUMBER(SEARCH("развит",E525)), ISNUMBER(SEARCH("модифика",E525)), ISNUMBER(SEARCH("интегра",E525)),  ISNUMBER(SEARCH("внедрен",E525)), ISNUMBER(SEARCH("расшир",E525)), ISNUMBER(SEARCH("адаптац",E525)),ISNUMBER(SEARCH("настрой",E525)), ISNUMBER(SEARCH("подключ",E525)),   (ISNUMBER(SEARCH("модерниз",E525)))),1,0)</f>
        <v>0</v>
      </c>
      <c r="I525" s="8">
        <f>IF(OR(ISNUMBER(SEARCH("сопрово",E525)), ISNUMBER(SEARCH("поддержк",E525)), ISNUMBER(SEARCH("эксплуат",E525)), ISNUMBER(SEARCH("обслужи",E525)), ISNUMBER(SEARCH("подготов",E525)), (ISNUMBER(SEARCH("обуче",E525)))),1,0)</f>
        <v>0</v>
      </c>
      <c r="J525" s="9">
        <f>SUM(G525:I525)</f>
        <v>0</v>
      </c>
      <c r="K525" t="s">
        <v>53</v>
      </c>
      <c r="L525" t="s">
        <v>52</v>
      </c>
      <c r="M525" s="30">
        <v>85000</v>
      </c>
      <c r="N525" s="28" t="s">
        <v>39</v>
      </c>
      <c r="O525">
        <v>85000</v>
      </c>
      <c r="P525" s="28" t="s">
        <v>27</v>
      </c>
      <c r="Q525" s="4" t="s">
        <v>1073</v>
      </c>
      <c r="R525" t="s">
        <v>1074</v>
      </c>
      <c r="S525" t="s">
        <v>745</v>
      </c>
      <c r="T525" t="s">
        <v>652</v>
      </c>
      <c r="U525" t="s">
        <v>653</v>
      </c>
      <c r="V525" t="s">
        <v>755</v>
      </c>
      <c r="W525" s="2">
        <v>1</v>
      </c>
      <c r="X525" s="33">
        <v>585000</v>
      </c>
      <c r="Y525" t="s">
        <v>34</v>
      </c>
      <c r="Z525" t="s">
        <v>516</v>
      </c>
      <c r="AA525" t="s">
        <v>36</v>
      </c>
      <c r="AB525" t="s">
        <v>37</v>
      </c>
      <c r="AC525" s="2">
        <v>78</v>
      </c>
    </row>
    <row r="526" spans="1:29" customFormat="1" hidden="1" x14ac:dyDescent="0.25">
      <c r="A526" s="11">
        <v>526</v>
      </c>
      <c r="B526" s="20" t="s">
        <v>1230</v>
      </c>
      <c r="C526" s="3">
        <v>2.7806000721149998E+18</v>
      </c>
      <c r="D526" s="1">
        <v>42366</v>
      </c>
      <c r="E526" t="s">
        <v>757</v>
      </c>
      <c r="F526" s="8">
        <f>IF(OR(ISNUMBER(SEARCH("террит",Q526)), ISNUMBER(SEARCH("ФОМС",E526)), ISNUMBER(SEARCH("ФОМС",Q526)), (ISNUMBER(SEARCH("страх",E526)))),1,0)</f>
        <v>1</v>
      </c>
      <c r="G526" s="8">
        <f>IF(OR(ISNUMBER(SEARCH("проектиро",E526)), ISNUMBER(SEARCH("разработка",E526)),  ISNUMBER(SEARCH("приобрет",E526)),  ISNUMBER(SEARCH("установк",E526)), ISNUMBER(SEARCH("постав",E526)),  (ISNUMBER(SEARCH("создани",E526)))),1,0)</f>
        <v>0</v>
      </c>
      <c r="H526" s="8">
        <f>IF(OR(ISNUMBER(SEARCH("развит",E526)), ISNUMBER(SEARCH("модифика",E526)), ISNUMBER(SEARCH("интегра",E526)),  ISNUMBER(SEARCH("внедрен",E526)), ISNUMBER(SEARCH("расшир",E526)), ISNUMBER(SEARCH("адаптац",E526)),ISNUMBER(SEARCH("настрой",E526)), ISNUMBER(SEARCH("подключ",E526)),   (ISNUMBER(SEARCH("модерниз",E526)))),1,0)</f>
        <v>0</v>
      </c>
      <c r="I526" s="8">
        <f>IF(OR(ISNUMBER(SEARCH("сопрово",E526)), ISNUMBER(SEARCH("поддержк",E526)), ISNUMBER(SEARCH("эксплуат",E526)), ISNUMBER(SEARCH("обслужи",E526)), ISNUMBER(SEARCH("подготов",E526)), (ISNUMBER(SEARCH("обуче",E526)))),1,0)</f>
        <v>1</v>
      </c>
      <c r="J526" s="9">
        <f>SUM(G526:I526)</f>
        <v>1</v>
      </c>
      <c r="K526" t="s">
        <v>1081</v>
      </c>
      <c r="L526" t="s">
        <v>1082</v>
      </c>
      <c r="M526" s="30">
        <v>37305</v>
      </c>
      <c r="N526" s="28" t="s">
        <v>266</v>
      </c>
      <c r="O526">
        <v>447660</v>
      </c>
      <c r="P526" s="28" t="s">
        <v>258</v>
      </c>
      <c r="Q526" s="4" t="s">
        <v>1083</v>
      </c>
      <c r="R526" t="s">
        <v>1084</v>
      </c>
      <c r="S526" t="s">
        <v>1085</v>
      </c>
      <c r="T526" t="s">
        <v>652</v>
      </c>
      <c r="U526" t="s">
        <v>653</v>
      </c>
      <c r="V526" t="s">
        <v>755</v>
      </c>
      <c r="W526" s="2">
        <v>1</v>
      </c>
      <c r="X526" s="33">
        <v>447660</v>
      </c>
      <c r="Y526" t="s">
        <v>34</v>
      </c>
      <c r="Z526" t="s">
        <v>516</v>
      </c>
      <c r="AA526" t="s">
        <v>36</v>
      </c>
      <c r="AB526" t="s">
        <v>37</v>
      </c>
      <c r="AC526" s="2">
        <v>78</v>
      </c>
    </row>
    <row r="527" spans="1:29" customFormat="1" hidden="1" x14ac:dyDescent="0.25">
      <c r="A527" s="11">
        <v>527</v>
      </c>
      <c r="B527" s="20" t="s">
        <v>1230</v>
      </c>
      <c r="C527" s="3">
        <v>2.7806000721170002E+18</v>
      </c>
      <c r="D527" s="1">
        <v>42825</v>
      </c>
      <c r="E527" t="s">
        <v>757</v>
      </c>
      <c r="F527" s="8">
        <f>IF(OR(ISNUMBER(SEARCH("террит",Q527)), ISNUMBER(SEARCH("ФОМС",E527)), ISNUMBER(SEARCH("ФОМС",Q527)), (ISNUMBER(SEARCH("страх",E527)))),1,0)</f>
        <v>1</v>
      </c>
      <c r="G527" s="8">
        <f>IF(OR(ISNUMBER(SEARCH("проектиро",E527)), ISNUMBER(SEARCH("разработка",E527)),  ISNUMBER(SEARCH("приобрет",E527)),  ISNUMBER(SEARCH("установк",E527)), ISNUMBER(SEARCH("постав",E527)),  (ISNUMBER(SEARCH("создани",E527)))),1,0)</f>
        <v>0</v>
      </c>
      <c r="H527" s="8">
        <f>IF(OR(ISNUMBER(SEARCH("развит",E527)), ISNUMBER(SEARCH("модифика",E527)), ISNUMBER(SEARCH("интегра",E527)),  ISNUMBER(SEARCH("внедрен",E527)), ISNUMBER(SEARCH("расшир",E527)), ISNUMBER(SEARCH("адаптац",E527)),ISNUMBER(SEARCH("настрой",E527)), ISNUMBER(SEARCH("подключ",E527)),   (ISNUMBER(SEARCH("модерниз",E527)))),1,0)</f>
        <v>0</v>
      </c>
      <c r="I527" s="8">
        <f>IF(OR(ISNUMBER(SEARCH("сопрово",E527)), ISNUMBER(SEARCH("поддержк",E527)), ISNUMBER(SEARCH("эксплуат",E527)), ISNUMBER(SEARCH("обслужи",E527)), ISNUMBER(SEARCH("подготов",E527)), (ISNUMBER(SEARCH("обуче",E527)))),1,0)</f>
        <v>1</v>
      </c>
      <c r="J527" s="9">
        <f>SUM(G527:I527)</f>
        <v>1</v>
      </c>
      <c r="K527" t="s">
        <v>82</v>
      </c>
      <c r="L527" t="s">
        <v>76</v>
      </c>
      <c r="M527" s="30">
        <v>50400</v>
      </c>
      <c r="N527" s="28" t="s">
        <v>266</v>
      </c>
      <c r="O527">
        <v>504000</v>
      </c>
      <c r="P527" s="28" t="s">
        <v>225</v>
      </c>
      <c r="Q527" s="4" t="s">
        <v>1083</v>
      </c>
      <c r="R527" t="s">
        <v>1084</v>
      </c>
      <c r="S527" t="s">
        <v>1085</v>
      </c>
      <c r="T527" t="s">
        <v>652</v>
      </c>
      <c r="U527" t="s">
        <v>653</v>
      </c>
      <c r="V527" t="s">
        <v>755</v>
      </c>
      <c r="W527" s="2">
        <v>1</v>
      </c>
      <c r="X527" s="33">
        <v>504000</v>
      </c>
      <c r="Y527" t="s">
        <v>34</v>
      </c>
      <c r="Z527" t="s">
        <v>516</v>
      </c>
      <c r="AA527" t="s">
        <v>36</v>
      </c>
      <c r="AB527" t="s">
        <v>37</v>
      </c>
      <c r="AC527" s="2">
        <v>78</v>
      </c>
    </row>
    <row r="528" spans="1:29" customFormat="1" hidden="1" x14ac:dyDescent="0.25">
      <c r="A528" s="11">
        <v>528</v>
      </c>
      <c r="B528" s="20" t="s">
        <v>1230</v>
      </c>
      <c r="C528" s="3">
        <v>2.7806000721180001E+18</v>
      </c>
      <c r="D528" s="1">
        <v>43123</v>
      </c>
      <c r="E528" t="s">
        <v>757</v>
      </c>
      <c r="F528" s="8">
        <f>IF(OR(ISNUMBER(SEARCH("террит",Q528)), ISNUMBER(SEARCH("ФОМС",E528)), ISNUMBER(SEARCH("ФОМС",Q528)), (ISNUMBER(SEARCH("страх",E528)))),1,0)</f>
        <v>1</v>
      </c>
      <c r="G528" s="8">
        <f>IF(OR(ISNUMBER(SEARCH("проектиро",E528)), ISNUMBER(SEARCH("разработка",E528)),  ISNUMBER(SEARCH("приобрет",E528)),  ISNUMBER(SEARCH("установк",E528)), ISNUMBER(SEARCH("постав",E528)),  (ISNUMBER(SEARCH("создани",E528)))),1,0)</f>
        <v>0</v>
      </c>
      <c r="H528" s="8">
        <f>IF(OR(ISNUMBER(SEARCH("развит",E528)), ISNUMBER(SEARCH("модифика",E528)), ISNUMBER(SEARCH("интегра",E528)),  ISNUMBER(SEARCH("внедрен",E528)), ISNUMBER(SEARCH("расшир",E528)), ISNUMBER(SEARCH("адаптац",E528)),ISNUMBER(SEARCH("настрой",E528)), ISNUMBER(SEARCH("подключ",E528)),   (ISNUMBER(SEARCH("модерниз",E528)))),1,0)</f>
        <v>0</v>
      </c>
      <c r="I528" s="8">
        <f>IF(OR(ISNUMBER(SEARCH("сопрово",E528)), ISNUMBER(SEARCH("поддержк",E528)), ISNUMBER(SEARCH("эксплуат",E528)), ISNUMBER(SEARCH("обслужи",E528)), ISNUMBER(SEARCH("подготов",E528)), (ISNUMBER(SEARCH("обуче",E528)))),1,0)</f>
        <v>1</v>
      </c>
      <c r="J528" s="9">
        <f>SUM(G528:I528)</f>
        <v>1</v>
      </c>
      <c r="K528" t="s">
        <v>82</v>
      </c>
      <c r="L528" t="s">
        <v>76</v>
      </c>
      <c r="M528" s="30">
        <v>52520</v>
      </c>
      <c r="N528" s="28" t="s">
        <v>130</v>
      </c>
      <c r="O528">
        <v>630240</v>
      </c>
      <c r="P528" s="28" t="s">
        <v>258</v>
      </c>
      <c r="Q528" s="4" t="s">
        <v>1083</v>
      </c>
      <c r="R528" t="s">
        <v>1084</v>
      </c>
      <c r="S528" t="s">
        <v>1085</v>
      </c>
      <c r="T528" t="s">
        <v>652</v>
      </c>
      <c r="U528" t="s">
        <v>653</v>
      </c>
      <c r="V528" t="s">
        <v>755</v>
      </c>
      <c r="W528" s="2">
        <v>1</v>
      </c>
      <c r="X528" s="33">
        <v>630240</v>
      </c>
      <c r="Y528" t="s">
        <v>34</v>
      </c>
      <c r="Z528" t="s">
        <v>516</v>
      </c>
      <c r="AA528" t="s">
        <v>36</v>
      </c>
      <c r="AB528" t="s">
        <v>37</v>
      </c>
      <c r="AC528" s="2">
        <v>78</v>
      </c>
    </row>
    <row r="529" spans="1:29" customFormat="1" hidden="1" x14ac:dyDescent="0.25">
      <c r="A529" s="11">
        <v>529</v>
      </c>
      <c r="B529" s="20" t="s">
        <v>1230</v>
      </c>
      <c r="C529" s="3">
        <v>2.7807047264150001E+18</v>
      </c>
      <c r="D529" s="1">
        <v>42353</v>
      </c>
      <c r="E529" t="s">
        <v>1086</v>
      </c>
      <c r="F529" s="8">
        <f>IF(OR(ISNUMBER(SEARCH("террит",Q529)), ISNUMBER(SEARCH("ФОМС",E529)), ISNUMBER(SEARCH("ФОМС",Q529)), (ISNUMBER(SEARCH("страх",E529)))),1,0)</f>
        <v>1</v>
      </c>
      <c r="G529" s="8">
        <f>IF(OR(ISNUMBER(SEARCH("проектиро",E529)), ISNUMBER(SEARCH("разработка",E529)),  ISNUMBER(SEARCH("приобрет",E529)),  ISNUMBER(SEARCH("установк",E529)), ISNUMBER(SEARCH("постав",E529)),  (ISNUMBER(SEARCH("создани",E529)))),1,0)</f>
        <v>0</v>
      </c>
      <c r="H529" s="8">
        <f>IF(OR(ISNUMBER(SEARCH("развит",E529)), ISNUMBER(SEARCH("модифика",E529)), ISNUMBER(SEARCH("интегра",E529)),  ISNUMBER(SEARCH("внедрен",E529)), ISNUMBER(SEARCH("расшир",E529)), ISNUMBER(SEARCH("адаптац",E529)),ISNUMBER(SEARCH("настрой",E529)), ISNUMBER(SEARCH("подключ",E529)),   (ISNUMBER(SEARCH("модерниз",E529)))),1,0)</f>
        <v>0</v>
      </c>
      <c r="I529" s="8">
        <f>IF(OR(ISNUMBER(SEARCH("сопрово",E529)), ISNUMBER(SEARCH("поддержк",E529)), ISNUMBER(SEARCH("эксплуат",E529)), ISNUMBER(SEARCH("обслужи",E529)), ISNUMBER(SEARCH("подготов",E529)), (ISNUMBER(SEARCH("обуче",E529)))),1,0)</f>
        <v>1</v>
      </c>
      <c r="J529" s="9">
        <f>SUM(G529:I529)</f>
        <v>1</v>
      </c>
      <c r="K529" t="s">
        <v>456</v>
      </c>
      <c r="L529" t="s">
        <v>457</v>
      </c>
      <c r="M529" s="30">
        <v>72125</v>
      </c>
      <c r="N529" s="28" t="s">
        <v>266</v>
      </c>
      <c r="O529">
        <v>865500</v>
      </c>
      <c r="P529" s="28" t="s">
        <v>258</v>
      </c>
      <c r="Q529" s="4" t="s">
        <v>1087</v>
      </c>
      <c r="R529" t="s">
        <v>728</v>
      </c>
      <c r="S529" t="s">
        <v>729</v>
      </c>
      <c r="T529" t="s">
        <v>761</v>
      </c>
      <c r="U529" t="s">
        <v>653</v>
      </c>
      <c r="V529" t="s">
        <v>755</v>
      </c>
      <c r="W529" s="2">
        <v>1</v>
      </c>
      <c r="X529" s="33">
        <v>865500</v>
      </c>
      <c r="Y529" t="s">
        <v>34</v>
      </c>
      <c r="Z529" t="s">
        <v>516</v>
      </c>
      <c r="AA529" t="s">
        <v>36</v>
      </c>
      <c r="AB529" t="s">
        <v>37</v>
      </c>
      <c r="AC529" s="2">
        <v>78</v>
      </c>
    </row>
    <row r="530" spans="1:29" customFormat="1" hidden="1" x14ac:dyDescent="0.25">
      <c r="A530" s="11">
        <v>530</v>
      </c>
      <c r="B530" s="20" t="s">
        <v>1230</v>
      </c>
      <c r="C530" s="3">
        <v>2.780704726416E+18</v>
      </c>
      <c r="D530" s="1">
        <v>42730</v>
      </c>
      <c r="E530" t="s">
        <v>1088</v>
      </c>
      <c r="F530" s="8">
        <f>IF(OR(ISNUMBER(SEARCH("террит",Q530)), ISNUMBER(SEARCH("ФОМС",E530)), ISNUMBER(SEARCH("ФОМС",Q530)), (ISNUMBER(SEARCH("страх",E530)))),1,0)</f>
        <v>1</v>
      </c>
      <c r="G530" s="8">
        <f>IF(OR(ISNUMBER(SEARCH("проектиро",E530)), ISNUMBER(SEARCH("разработка",E530)),  ISNUMBER(SEARCH("приобрет",E530)),  ISNUMBER(SEARCH("установк",E530)), ISNUMBER(SEARCH("постав",E530)),  (ISNUMBER(SEARCH("создани",E530)))),1,0)</f>
        <v>0</v>
      </c>
      <c r="H530" s="8">
        <f>IF(OR(ISNUMBER(SEARCH("развит",E530)), ISNUMBER(SEARCH("модифика",E530)), ISNUMBER(SEARCH("интегра",E530)),  ISNUMBER(SEARCH("внедрен",E530)), ISNUMBER(SEARCH("расшир",E530)), ISNUMBER(SEARCH("адаптац",E530)),ISNUMBER(SEARCH("настрой",E530)), ISNUMBER(SEARCH("подключ",E530)),   (ISNUMBER(SEARCH("модерниз",E530)))),1,0)</f>
        <v>0</v>
      </c>
      <c r="I530" s="8">
        <f>IF(OR(ISNUMBER(SEARCH("сопрово",E530)), ISNUMBER(SEARCH("поддержк",E530)), ISNUMBER(SEARCH("эксплуат",E530)), ISNUMBER(SEARCH("обслужи",E530)), ISNUMBER(SEARCH("подготов",E530)), (ISNUMBER(SEARCH("обуче",E530)))),1,0)</f>
        <v>1</v>
      </c>
      <c r="J530" s="9">
        <f>SUM(G530:I530)</f>
        <v>1</v>
      </c>
      <c r="K530" t="s">
        <v>53</v>
      </c>
      <c r="L530" t="s">
        <v>52</v>
      </c>
      <c r="M530" s="30">
        <v>72125</v>
      </c>
      <c r="N530" s="28" t="s">
        <v>266</v>
      </c>
      <c r="O530">
        <v>865500</v>
      </c>
      <c r="P530" s="28" t="s">
        <v>258</v>
      </c>
      <c r="Q530" s="4" t="s">
        <v>1087</v>
      </c>
      <c r="R530" t="s">
        <v>728</v>
      </c>
      <c r="S530" t="s">
        <v>729</v>
      </c>
      <c r="T530" t="s">
        <v>761</v>
      </c>
      <c r="U530" t="s">
        <v>653</v>
      </c>
      <c r="V530" t="s">
        <v>755</v>
      </c>
      <c r="W530" s="2">
        <v>1</v>
      </c>
      <c r="X530" s="33">
        <v>865500</v>
      </c>
      <c r="Y530" t="s">
        <v>34</v>
      </c>
      <c r="Z530" t="s">
        <v>516</v>
      </c>
      <c r="AA530" t="s">
        <v>36</v>
      </c>
      <c r="AB530" t="s">
        <v>37</v>
      </c>
      <c r="AC530" s="2">
        <v>78</v>
      </c>
    </row>
    <row r="531" spans="1:29" customFormat="1" hidden="1" x14ac:dyDescent="0.25">
      <c r="A531" s="11">
        <v>531</v>
      </c>
      <c r="B531" s="20" t="s">
        <v>1230</v>
      </c>
      <c r="C531" s="3">
        <v>2.7807047264179999E+18</v>
      </c>
      <c r="D531" s="1">
        <v>43122</v>
      </c>
      <c r="E531" t="s">
        <v>1089</v>
      </c>
      <c r="F531" s="8">
        <f>IF(OR(ISNUMBER(SEARCH("террит",Q531)), ISNUMBER(SEARCH("ФОМС",E531)), ISNUMBER(SEARCH("ФОМС",Q531)), (ISNUMBER(SEARCH("страх",E531)))),1,0)</f>
        <v>1</v>
      </c>
      <c r="G531" s="8">
        <f>IF(OR(ISNUMBER(SEARCH("проектиро",E531)), ISNUMBER(SEARCH("разработка",E531)),  ISNUMBER(SEARCH("приобрет",E531)),  ISNUMBER(SEARCH("установк",E531)), ISNUMBER(SEARCH("постав",E531)),  (ISNUMBER(SEARCH("создани",E531)))),1,0)</f>
        <v>0</v>
      </c>
      <c r="H531" s="8">
        <f>IF(OR(ISNUMBER(SEARCH("развит",E531)), ISNUMBER(SEARCH("модифика",E531)), ISNUMBER(SEARCH("интегра",E531)),  ISNUMBER(SEARCH("внедрен",E531)), ISNUMBER(SEARCH("расшир",E531)), ISNUMBER(SEARCH("адаптац",E531)),ISNUMBER(SEARCH("настрой",E531)), ISNUMBER(SEARCH("подключ",E531)),   (ISNUMBER(SEARCH("модерниз",E531)))),1,0)</f>
        <v>0</v>
      </c>
      <c r="I531" s="8">
        <f>IF(OR(ISNUMBER(SEARCH("сопрово",E531)), ISNUMBER(SEARCH("поддержк",E531)), ISNUMBER(SEARCH("эксплуат",E531)), ISNUMBER(SEARCH("обслужи",E531)), ISNUMBER(SEARCH("подготов",E531)), (ISNUMBER(SEARCH("обуче",E531)))),1,0)</f>
        <v>1</v>
      </c>
      <c r="J531" s="9">
        <f>SUM(G531:I531)</f>
        <v>1</v>
      </c>
      <c r="K531" t="s">
        <v>53</v>
      </c>
      <c r="L531" t="s">
        <v>52</v>
      </c>
      <c r="M531" s="30">
        <v>72125</v>
      </c>
      <c r="N531" s="28" t="s">
        <v>130</v>
      </c>
      <c r="O531">
        <v>865500</v>
      </c>
      <c r="P531" s="28" t="s">
        <v>258</v>
      </c>
      <c r="Q531" s="4" t="s">
        <v>1087</v>
      </c>
      <c r="R531" t="s">
        <v>728</v>
      </c>
      <c r="S531" t="s">
        <v>729</v>
      </c>
      <c r="T531" t="s">
        <v>761</v>
      </c>
      <c r="U531" t="s">
        <v>653</v>
      </c>
      <c r="V531" t="s">
        <v>755</v>
      </c>
      <c r="W531" s="2">
        <v>1</v>
      </c>
      <c r="X531" s="33">
        <v>865500</v>
      </c>
      <c r="Y531" t="s">
        <v>34</v>
      </c>
      <c r="Z531" t="s">
        <v>516</v>
      </c>
      <c r="AA531" t="s">
        <v>36</v>
      </c>
      <c r="AB531" t="s">
        <v>37</v>
      </c>
      <c r="AC531" s="2">
        <v>78</v>
      </c>
    </row>
    <row r="532" spans="1:29" customFormat="1" hidden="1" x14ac:dyDescent="0.25">
      <c r="A532" s="11">
        <v>532</v>
      </c>
      <c r="B532" s="20" t="s">
        <v>1230</v>
      </c>
      <c r="C532" s="3">
        <v>2.7807047264179999E+18</v>
      </c>
      <c r="D532" s="1">
        <v>43451</v>
      </c>
      <c r="E532" t="s">
        <v>1090</v>
      </c>
      <c r="F532" s="8">
        <f>IF(OR(ISNUMBER(SEARCH("террит",Q532)), ISNUMBER(SEARCH("ФОМС",E532)), ISNUMBER(SEARCH("ФОМС",Q532)), (ISNUMBER(SEARCH("страх",E532)))),1,0)</f>
        <v>1</v>
      </c>
      <c r="G532" s="8">
        <f>IF(OR(ISNUMBER(SEARCH("проектиро",E532)), ISNUMBER(SEARCH("разработка",E532)),  ISNUMBER(SEARCH("приобрет",E532)),  ISNUMBER(SEARCH("установк",E532)), ISNUMBER(SEARCH("постав",E532)),  (ISNUMBER(SEARCH("создани",E532)))),1,0)</f>
        <v>0</v>
      </c>
      <c r="H532" s="8">
        <f>IF(OR(ISNUMBER(SEARCH("развит",E532)), ISNUMBER(SEARCH("модифика",E532)), ISNUMBER(SEARCH("интегра",E532)),  ISNUMBER(SEARCH("внедрен",E532)), ISNUMBER(SEARCH("расшир",E532)), ISNUMBER(SEARCH("адаптац",E532)),ISNUMBER(SEARCH("настрой",E532)), ISNUMBER(SEARCH("подключ",E532)),   (ISNUMBER(SEARCH("модерниз",E532)))),1,0)</f>
        <v>0</v>
      </c>
      <c r="I532" s="8">
        <f>IF(OR(ISNUMBER(SEARCH("сопрово",E532)), ISNUMBER(SEARCH("поддержк",E532)), ISNUMBER(SEARCH("эксплуат",E532)), ISNUMBER(SEARCH("обслужи",E532)), ISNUMBER(SEARCH("подготов",E532)), (ISNUMBER(SEARCH("обуче",E532)))),1,0)</f>
        <v>1</v>
      </c>
      <c r="J532" s="9">
        <f>SUM(G532:I532)</f>
        <v>1</v>
      </c>
      <c r="K532" t="s">
        <v>82</v>
      </c>
      <c r="L532" t="s">
        <v>76</v>
      </c>
      <c r="M532" s="30">
        <v>80780</v>
      </c>
      <c r="N532" s="28" t="s">
        <v>130</v>
      </c>
      <c r="O532">
        <v>969360</v>
      </c>
      <c r="P532" s="28" t="s">
        <v>165</v>
      </c>
      <c r="Q532" s="4" t="s">
        <v>1087</v>
      </c>
      <c r="R532" t="s">
        <v>728</v>
      </c>
      <c r="S532" t="s">
        <v>729</v>
      </c>
      <c r="T532" t="s">
        <v>761</v>
      </c>
      <c r="U532" t="s">
        <v>653</v>
      </c>
      <c r="V532" t="s">
        <v>755</v>
      </c>
      <c r="W532" s="2">
        <v>1</v>
      </c>
      <c r="X532" s="33">
        <v>969360</v>
      </c>
      <c r="Y532" t="s">
        <v>34</v>
      </c>
      <c r="Z532" t="s">
        <v>516</v>
      </c>
      <c r="AA532" t="s">
        <v>36</v>
      </c>
      <c r="AB532" t="s">
        <v>37</v>
      </c>
      <c r="AC532" s="2">
        <v>78</v>
      </c>
    </row>
    <row r="533" spans="1:29" customFormat="1" hidden="1" x14ac:dyDescent="0.25">
      <c r="A533" s="11">
        <v>533</v>
      </c>
      <c r="B533" s="20" t="s">
        <v>1230</v>
      </c>
      <c r="C533" s="3">
        <v>2.7807047264189998E+18</v>
      </c>
      <c r="D533" s="1">
        <v>43654</v>
      </c>
      <c r="E533" t="s">
        <v>1091</v>
      </c>
      <c r="F533" s="8">
        <f>IF(OR(ISNUMBER(SEARCH("террит",Q533)), ISNUMBER(SEARCH("ФОМС",E533)), ISNUMBER(SEARCH("ФОМС",Q533)), (ISNUMBER(SEARCH("страх",E533)))),1,0)</f>
        <v>0</v>
      </c>
      <c r="G533" s="8">
        <f>IF(OR(ISNUMBER(SEARCH("проектиро",E533)), ISNUMBER(SEARCH("разработка",E533)),  ISNUMBER(SEARCH("приобрет",E533)),  ISNUMBER(SEARCH("установк",E533)), ISNUMBER(SEARCH("постав",E533)),  (ISNUMBER(SEARCH("создани",E533)))),1,0)</f>
        <v>0</v>
      </c>
      <c r="H533" s="8">
        <f>IF(OR(ISNUMBER(SEARCH("развит",E533)), ISNUMBER(SEARCH("модифика",E533)), ISNUMBER(SEARCH("интегра",E533)),  ISNUMBER(SEARCH("внедрен",E533)), ISNUMBER(SEARCH("расшир",E533)), ISNUMBER(SEARCH("адаптац",E533)),ISNUMBER(SEARCH("настрой",E533)), ISNUMBER(SEARCH("подключ",E533)),   (ISNUMBER(SEARCH("модерниз",E533)))),1,0)</f>
        <v>0</v>
      </c>
      <c r="I533" s="8">
        <f>IF(OR(ISNUMBER(SEARCH("сопрово",E533)), ISNUMBER(SEARCH("поддержк",E533)), ISNUMBER(SEARCH("эксплуат",E533)), ISNUMBER(SEARCH("обслужи",E533)), ISNUMBER(SEARCH("подготов",E533)), (ISNUMBER(SEARCH("обуче",E533)))),1,0)</f>
        <v>0</v>
      </c>
      <c r="J533" s="9">
        <f>SUM(G533:I533)</f>
        <v>0</v>
      </c>
      <c r="K533" t="s">
        <v>53</v>
      </c>
      <c r="L533" t="s">
        <v>52</v>
      </c>
      <c r="M533" s="30">
        <v>20000</v>
      </c>
      <c r="N533" s="28" t="s">
        <v>26</v>
      </c>
      <c r="O533">
        <v>20000</v>
      </c>
      <c r="P533" s="28" t="s">
        <v>27</v>
      </c>
      <c r="Q533" s="4" t="s">
        <v>1087</v>
      </c>
      <c r="R533" t="s">
        <v>728</v>
      </c>
      <c r="S533" t="s">
        <v>729</v>
      </c>
      <c r="T533" t="s">
        <v>761</v>
      </c>
      <c r="U533" t="s">
        <v>653</v>
      </c>
      <c r="V533" t="s">
        <v>755</v>
      </c>
      <c r="W533" s="2">
        <v>1</v>
      </c>
      <c r="X533" s="33">
        <v>335000</v>
      </c>
      <c r="Y533" t="s">
        <v>34</v>
      </c>
      <c r="Z533" t="s">
        <v>516</v>
      </c>
      <c r="AA533" t="s">
        <v>36</v>
      </c>
      <c r="AB533" t="s">
        <v>37</v>
      </c>
      <c r="AC533" s="2">
        <v>78</v>
      </c>
    </row>
    <row r="534" spans="1:29" customFormat="1" hidden="1" x14ac:dyDescent="0.25">
      <c r="A534" s="11">
        <v>534</v>
      </c>
      <c r="B534" s="20" t="s">
        <v>1230</v>
      </c>
      <c r="C534" s="3">
        <v>2.7807047320150001E+18</v>
      </c>
      <c r="D534" s="1">
        <v>42352</v>
      </c>
      <c r="E534" t="s">
        <v>457</v>
      </c>
      <c r="F534" s="8">
        <f>IF(OR(ISNUMBER(SEARCH("террит",Q534)), ISNUMBER(SEARCH("ФОМС",E534)), ISNUMBER(SEARCH("ФОМС",Q534)), (ISNUMBER(SEARCH("страх",E534)))),1,0)</f>
        <v>0</v>
      </c>
      <c r="G534" s="8">
        <f>IF(OR(ISNUMBER(SEARCH("проектиро",E534)), ISNUMBER(SEARCH("разработка",E534)),  ISNUMBER(SEARCH("приобрет",E534)),  ISNUMBER(SEARCH("установк",E534)), ISNUMBER(SEARCH("постав",E534)),  (ISNUMBER(SEARCH("создани",E534)))),1,0)</f>
        <v>0</v>
      </c>
      <c r="H534" s="8">
        <f>IF(OR(ISNUMBER(SEARCH("развит",E534)), ISNUMBER(SEARCH("модифика",E534)), ISNUMBER(SEARCH("интегра",E534)),  ISNUMBER(SEARCH("внедрен",E534)), ISNUMBER(SEARCH("расшир",E534)), ISNUMBER(SEARCH("адаптац",E534)),ISNUMBER(SEARCH("настрой",E534)), ISNUMBER(SEARCH("подключ",E534)),   (ISNUMBER(SEARCH("модерниз",E534)))),1,0)</f>
        <v>0</v>
      </c>
      <c r="I534" s="8">
        <f>IF(OR(ISNUMBER(SEARCH("сопрово",E534)), ISNUMBER(SEARCH("поддержк",E534)), ISNUMBER(SEARCH("эксплуат",E534)), ISNUMBER(SEARCH("обслужи",E534)), ISNUMBER(SEARCH("подготов",E534)), (ISNUMBER(SEARCH("обуче",E534)))),1,0)</f>
        <v>1</v>
      </c>
      <c r="J534" s="9">
        <f>SUM(G534:I534)</f>
        <v>1</v>
      </c>
      <c r="K534" t="s">
        <v>456</v>
      </c>
      <c r="L534" t="s">
        <v>457</v>
      </c>
      <c r="M534" s="30">
        <v>60000</v>
      </c>
      <c r="N534" s="28" t="s">
        <v>266</v>
      </c>
      <c r="O534">
        <v>720000</v>
      </c>
      <c r="P534" s="28" t="s">
        <v>258</v>
      </c>
      <c r="Q534" s="4" t="s">
        <v>737</v>
      </c>
      <c r="R534" t="s">
        <v>738</v>
      </c>
      <c r="S534" t="s">
        <v>729</v>
      </c>
      <c r="T534" t="s">
        <v>652</v>
      </c>
      <c r="U534" t="s">
        <v>653</v>
      </c>
      <c r="V534" t="s">
        <v>755</v>
      </c>
      <c r="W534" s="2">
        <v>1</v>
      </c>
      <c r="X534" s="33">
        <v>720000</v>
      </c>
      <c r="Y534" t="s">
        <v>34</v>
      </c>
      <c r="Z534" t="s">
        <v>516</v>
      </c>
      <c r="AA534" t="s">
        <v>36</v>
      </c>
      <c r="AB534" t="s">
        <v>37</v>
      </c>
      <c r="AC534" s="2">
        <v>78</v>
      </c>
    </row>
    <row r="535" spans="1:29" customFormat="1" hidden="1" x14ac:dyDescent="0.25">
      <c r="A535" s="11">
        <v>535</v>
      </c>
      <c r="B535" s="20" t="s">
        <v>1230</v>
      </c>
      <c r="C535" s="3">
        <v>2.780704732016E+18</v>
      </c>
      <c r="D535" s="1">
        <v>42654</v>
      </c>
      <c r="E535" t="s">
        <v>194</v>
      </c>
      <c r="F535" s="8">
        <f>IF(OR(ISNUMBER(SEARCH("террит",Q535)), ISNUMBER(SEARCH("ФОМС",E535)), ISNUMBER(SEARCH("ФОМС",Q535)), (ISNUMBER(SEARCH("страх",E535)))),1,0)</f>
        <v>0</v>
      </c>
      <c r="G535" s="8">
        <f>IF(OR(ISNUMBER(SEARCH("проектиро",E535)), ISNUMBER(SEARCH("разработка",E535)),  ISNUMBER(SEARCH("приобрет",E535)),  ISNUMBER(SEARCH("установк",E535)), ISNUMBER(SEARCH("постав",E535)),  (ISNUMBER(SEARCH("создани",E535)))),1,0)</f>
        <v>1</v>
      </c>
      <c r="H535" s="8">
        <f>IF(OR(ISNUMBER(SEARCH("развит",E535)), ISNUMBER(SEARCH("модифика",E535)), ISNUMBER(SEARCH("интегра",E535)),  ISNUMBER(SEARCH("внедрен",E535)), ISNUMBER(SEARCH("расшир",E535)), ISNUMBER(SEARCH("адаптац",E535)),ISNUMBER(SEARCH("настрой",E535)), ISNUMBER(SEARCH("подключ",E535)),   (ISNUMBER(SEARCH("модерниз",E535)))),1,0)</f>
        <v>0</v>
      </c>
      <c r="I535" s="8">
        <f>IF(OR(ISNUMBER(SEARCH("сопрово",E535)), ISNUMBER(SEARCH("поддержк",E535)), ISNUMBER(SEARCH("эксплуат",E535)), ISNUMBER(SEARCH("обслужи",E535)), ISNUMBER(SEARCH("подготов",E535)), (ISNUMBER(SEARCH("обуче",E535)))),1,0)</f>
        <v>0</v>
      </c>
      <c r="J535" s="9">
        <f>SUM(G535:I535)</f>
        <v>1</v>
      </c>
      <c r="K535" t="s">
        <v>193</v>
      </c>
      <c r="L535" t="s">
        <v>194</v>
      </c>
      <c r="M535" s="30">
        <v>260000</v>
      </c>
      <c r="N535" s="28" t="s">
        <v>264</v>
      </c>
      <c r="O535">
        <v>260000</v>
      </c>
      <c r="P535" s="28" t="s">
        <v>184</v>
      </c>
      <c r="Q535" s="4" t="s">
        <v>737</v>
      </c>
      <c r="R535" t="s">
        <v>738</v>
      </c>
      <c r="S535" t="s">
        <v>729</v>
      </c>
      <c r="T535" t="s">
        <v>652</v>
      </c>
      <c r="U535" t="s">
        <v>653</v>
      </c>
      <c r="V535" t="s">
        <v>755</v>
      </c>
      <c r="W535" s="2">
        <v>1</v>
      </c>
      <c r="X535" s="33">
        <v>260000</v>
      </c>
      <c r="Y535" t="s">
        <v>34</v>
      </c>
      <c r="Z535" t="s">
        <v>516</v>
      </c>
      <c r="AA535" t="s">
        <v>36</v>
      </c>
      <c r="AB535" t="s">
        <v>37</v>
      </c>
      <c r="AC535" s="2">
        <v>78</v>
      </c>
    </row>
    <row r="536" spans="1:29" customFormat="1" hidden="1" x14ac:dyDescent="0.25">
      <c r="A536" s="11">
        <v>536</v>
      </c>
      <c r="B536" s="20" t="s">
        <v>1230</v>
      </c>
      <c r="C536" s="3">
        <v>2.780704732016E+18</v>
      </c>
      <c r="D536" s="1">
        <v>42723</v>
      </c>
      <c r="E536" t="s">
        <v>52</v>
      </c>
      <c r="F536" s="8">
        <f>IF(OR(ISNUMBER(SEARCH("террит",Q536)), ISNUMBER(SEARCH("ФОМС",E536)), ISNUMBER(SEARCH("ФОМС",Q536)), (ISNUMBER(SEARCH("страх",E536)))),1,0)</f>
        <v>0</v>
      </c>
      <c r="G536" s="8">
        <f>IF(OR(ISNUMBER(SEARCH("проектиро",E536)), ISNUMBER(SEARCH("разработка",E536)),  ISNUMBER(SEARCH("приобрет",E536)),  ISNUMBER(SEARCH("установк",E536)), ISNUMBER(SEARCH("постав",E536)),  (ISNUMBER(SEARCH("создани",E536)))),1,0)</f>
        <v>0</v>
      </c>
      <c r="H536" s="8">
        <f>IF(OR(ISNUMBER(SEARCH("развит",E536)), ISNUMBER(SEARCH("модифика",E536)), ISNUMBER(SEARCH("интегра",E536)),  ISNUMBER(SEARCH("внедрен",E536)), ISNUMBER(SEARCH("расшир",E536)), ISNUMBER(SEARCH("адаптац",E536)),ISNUMBER(SEARCH("настрой",E536)), ISNUMBER(SEARCH("подключ",E536)),   (ISNUMBER(SEARCH("модерниз",E536)))),1,0)</f>
        <v>0</v>
      </c>
      <c r="I536" s="8">
        <f>IF(OR(ISNUMBER(SEARCH("сопрово",E536)), ISNUMBER(SEARCH("поддержк",E536)), ISNUMBER(SEARCH("эксплуат",E536)), ISNUMBER(SEARCH("обслужи",E536)), ISNUMBER(SEARCH("подготов",E536)), (ISNUMBER(SEARCH("обуче",E536)))),1,0)</f>
        <v>1</v>
      </c>
      <c r="J536" s="9">
        <f>SUM(G536:I536)</f>
        <v>1</v>
      </c>
      <c r="K536" t="s">
        <v>53</v>
      </c>
      <c r="L536" t="s">
        <v>52</v>
      </c>
      <c r="M536" s="30">
        <v>81000</v>
      </c>
      <c r="N536" s="28" t="s">
        <v>266</v>
      </c>
      <c r="O536">
        <v>972000</v>
      </c>
      <c r="P536" s="28" t="s">
        <v>258</v>
      </c>
      <c r="Q536" s="4" t="s">
        <v>737</v>
      </c>
      <c r="R536" t="s">
        <v>738</v>
      </c>
      <c r="S536" t="s">
        <v>729</v>
      </c>
      <c r="T536" t="s">
        <v>652</v>
      </c>
      <c r="U536" t="s">
        <v>653</v>
      </c>
      <c r="V536" t="s">
        <v>755</v>
      </c>
      <c r="W536" s="2">
        <v>1</v>
      </c>
      <c r="X536" s="33">
        <v>972000</v>
      </c>
      <c r="Y536" t="s">
        <v>34</v>
      </c>
      <c r="Z536" t="s">
        <v>516</v>
      </c>
      <c r="AA536" t="s">
        <v>36</v>
      </c>
      <c r="AB536" t="s">
        <v>37</v>
      </c>
      <c r="AC536" s="2">
        <v>78</v>
      </c>
    </row>
    <row r="537" spans="1:29" customFormat="1" hidden="1" x14ac:dyDescent="0.25">
      <c r="A537" s="11">
        <v>537</v>
      </c>
      <c r="B537" s="20" t="s">
        <v>1230</v>
      </c>
      <c r="C537" s="3">
        <v>2.7807047320179999E+18</v>
      </c>
      <c r="D537" s="1">
        <v>43122</v>
      </c>
      <c r="E537" t="s">
        <v>1092</v>
      </c>
      <c r="F537" s="8">
        <f>IF(OR(ISNUMBER(SEARCH("террит",Q537)), ISNUMBER(SEARCH("ФОМС",E537)), ISNUMBER(SEARCH("ФОМС",Q537)), (ISNUMBER(SEARCH("страх",E537)))),1,0)</f>
        <v>1</v>
      </c>
      <c r="G537" s="8">
        <f>IF(OR(ISNUMBER(SEARCH("проектиро",E537)), ISNUMBER(SEARCH("разработка",E537)),  ISNUMBER(SEARCH("приобрет",E537)),  ISNUMBER(SEARCH("установк",E537)), ISNUMBER(SEARCH("постав",E537)),  (ISNUMBER(SEARCH("создани",E537)))),1,0)</f>
        <v>0</v>
      </c>
      <c r="H537" s="8">
        <f>IF(OR(ISNUMBER(SEARCH("развит",E537)), ISNUMBER(SEARCH("модифика",E537)), ISNUMBER(SEARCH("интегра",E537)),  ISNUMBER(SEARCH("внедрен",E537)), ISNUMBER(SEARCH("расшир",E537)), ISNUMBER(SEARCH("адаптац",E537)),ISNUMBER(SEARCH("настрой",E537)), ISNUMBER(SEARCH("подключ",E537)),   (ISNUMBER(SEARCH("модерниз",E537)))),1,0)</f>
        <v>0</v>
      </c>
      <c r="I537" s="8">
        <f>IF(OR(ISNUMBER(SEARCH("сопрово",E537)), ISNUMBER(SEARCH("поддержк",E537)), ISNUMBER(SEARCH("эксплуат",E537)), ISNUMBER(SEARCH("обслужи",E537)), ISNUMBER(SEARCH("подготов",E537)), (ISNUMBER(SEARCH("обуче",E537)))),1,0)</f>
        <v>1</v>
      </c>
      <c r="J537" s="9">
        <f>SUM(G537:I537)</f>
        <v>1</v>
      </c>
      <c r="K537" t="s">
        <v>53</v>
      </c>
      <c r="L537" t="s">
        <v>52</v>
      </c>
      <c r="M537" s="30">
        <v>88365</v>
      </c>
      <c r="N537" s="28" t="s">
        <v>130</v>
      </c>
      <c r="O537">
        <v>972015</v>
      </c>
      <c r="P537" s="28" t="s">
        <v>926</v>
      </c>
      <c r="Q537" s="4" t="s">
        <v>737</v>
      </c>
      <c r="R537" t="s">
        <v>738</v>
      </c>
      <c r="S537" t="s">
        <v>729</v>
      </c>
      <c r="T537" t="s">
        <v>652</v>
      </c>
      <c r="U537" t="s">
        <v>653</v>
      </c>
      <c r="V537" t="s">
        <v>755</v>
      </c>
      <c r="W537" s="2">
        <v>1</v>
      </c>
      <c r="X537" s="33">
        <v>972015</v>
      </c>
      <c r="Y537" t="s">
        <v>34</v>
      </c>
      <c r="Z537" t="s">
        <v>516</v>
      </c>
      <c r="AA537" t="s">
        <v>36</v>
      </c>
      <c r="AB537" t="s">
        <v>37</v>
      </c>
      <c r="AC537" s="2">
        <v>78</v>
      </c>
    </row>
    <row r="538" spans="1:29" customFormat="1" hidden="1" x14ac:dyDescent="0.25">
      <c r="A538" s="11">
        <v>538</v>
      </c>
      <c r="B538" s="20" t="s">
        <v>1230</v>
      </c>
      <c r="C538" s="3">
        <v>2.7807047320179999E+18</v>
      </c>
      <c r="D538" s="1">
        <v>43402</v>
      </c>
      <c r="E538" t="s">
        <v>1093</v>
      </c>
      <c r="F538" s="8">
        <f>IF(OR(ISNUMBER(SEARCH("террит",Q538)), ISNUMBER(SEARCH("ФОМС",E538)), ISNUMBER(SEARCH("ФОМС",Q538)), (ISNUMBER(SEARCH("страх",E538)))),1,0)</f>
        <v>0</v>
      </c>
      <c r="G538" s="8">
        <f>IF(OR(ISNUMBER(SEARCH("проектиро",E538)), ISNUMBER(SEARCH("разработка",E538)),  ISNUMBER(SEARCH("приобрет",E538)),  ISNUMBER(SEARCH("установк",E538)), ISNUMBER(SEARCH("постав",E538)),  (ISNUMBER(SEARCH("создани",E538)))),1,0)</f>
        <v>0</v>
      </c>
      <c r="H538" s="8">
        <f>IF(OR(ISNUMBER(SEARCH("развит",E538)), ISNUMBER(SEARCH("модифика",E538)), ISNUMBER(SEARCH("интегра",E538)),  ISNUMBER(SEARCH("внедрен",E538)), ISNUMBER(SEARCH("расшир",E538)), ISNUMBER(SEARCH("адаптац",E538)),ISNUMBER(SEARCH("настрой",E538)), ISNUMBER(SEARCH("подключ",E538)),   (ISNUMBER(SEARCH("модерниз",E538)))),1,0)</f>
        <v>1</v>
      </c>
      <c r="I538" s="8">
        <f>IF(OR(ISNUMBER(SEARCH("сопрово",E538)), ISNUMBER(SEARCH("поддержк",E538)), ISNUMBER(SEARCH("эксплуат",E538)), ISNUMBER(SEARCH("обслужи",E538)), ISNUMBER(SEARCH("подготов",E538)), (ISNUMBER(SEARCH("обуче",E538)))),1,0)</f>
        <v>0</v>
      </c>
      <c r="J538" s="9">
        <f>SUM(G538:I538)</f>
        <v>1</v>
      </c>
      <c r="K538" t="s">
        <v>64</v>
      </c>
      <c r="L538" t="s">
        <v>65</v>
      </c>
      <c r="M538" s="30">
        <v>77013</v>
      </c>
      <c r="N538" s="28" t="s">
        <v>39</v>
      </c>
      <c r="O538">
        <v>77013</v>
      </c>
      <c r="P538" s="28" t="s">
        <v>27</v>
      </c>
      <c r="Q538" s="4" t="s">
        <v>737</v>
      </c>
      <c r="R538" t="s">
        <v>738</v>
      </c>
      <c r="S538" t="s">
        <v>729</v>
      </c>
      <c r="T538" t="s">
        <v>761</v>
      </c>
      <c r="U538" t="s">
        <v>653</v>
      </c>
      <c r="V538" t="s">
        <v>755</v>
      </c>
      <c r="W538" s="2">
        <v>1</v>
      </c>
      <c r="X538" s="33">
        <v>340688</v>
      </c>
      <c r="Y538" t="s">
        <v>34</v>
      </c>
      <c r="Z538" t="s">
        <v>516</v>
      </c>
      <c r="AA538" t="s">
        <v>36</v>
      </c>
      <c r="AB538" t="s">
        <v>37</v>
      </c>
      <c r="AC538" s="2">
        <v>78</v>
      </c>
    </row>
    <row r="539" spans="1:29" customFormat="1" hidden="1" x14ac:dyDescent="0.25">
      <c r="A539" s="11">
        <v>539</v>
      </c>
      <c r="B539" s="20" t="s">
        <v>1230</v>
      </c>
      <c r="C539" s="3">
        <v>2.7807047320179999E+18</v>
      </c>
      <c r="D539" s="1">
        <v>43402</v>
      </c>
      <c r="E539" t="s">
        <v>1094</v>
      </c>
      <c r="F539" s="8">
        <f>IF(OR(ISNUMBER(SEARCH("террит",Q539)), ISNUMBER(SEARCH("ФОМС",E539)), ISNUMBER(SEARCH("ФОМС",Q539)), (ISNUMBER(SEARCH("страх",E539)))),1,0)</f>
        <v>0</v>
      </c>
      <c r="G539" s="8">
        <f>IF(OR(ISNUMBER(SEARCH("проектиро",E539)), ISNUMBER(SEARCH("разработка",E539)),  ISNUMBER(SEARCH("приобрет",E539)),  ISNUMBER(SEARCH("установк",E539)), ISNUMBER(SEARCH("постав",E539)),  (ISNUMBER(SEARCH("создани",E539)))),1,0)</f>
        <v>0</v>
      </c>
      <c r="H539" s="8">
        <f>IF(OR(ISNUMBER(SEARCH("развит",E539)), ISNUMBER(SEARCH("модифика",E539)), ISNUMBER(SEARCH("интегра",E539)),  ISNUMBER(SEARCH("внедрен",E539)), ISNUMBER(SEARCH("расшир",E539)), ISNUMBER(SEARCH("адаптац",E539)),ISNUMBER(SEARCH("настрой",E539)), ISNUMBER(SEARCH("подключ",E539)),   (ISNUMBER(SEARCH("модерниз",E539)))),1,0)</f>
        <v>0</v>
      </c>
      <c r="I539" s="8">
        <f>IF(OR(ISNUMBER(SEARCH("сопрово",E539)), ISNUMBER(SEARCH("поддержк",E539)), ISNUMBER(SEARCH("эксплуат",E539)), ISNUMBER(SEARCH("обслужи",E539)), ISNUMBER(SEARCH("подготов",E539)), (ISNUMBER(SEARCH("обуче",E539)))),1,0)</f>
        <v>1</v>
      </c>
      <c r="J539" s="9">
        <f>SUM(G539:I539)</f>
        <v>1</v>
      </c>
      <c r="K539" t="s">
        <v>64</v>
      </c>
      <c r="L539" t="s">
        <v>65</v>
      </c>
      <c r="M539" s="30">
        <v>349245</v>
      </c>
      <c r="N539" s="28" t="s">
        <v>39</v>
      </c>
      <c r="O539">
        <v>349245</v>
      </c>
      <c r="P539" s="28" t="s">
        <v>27</v>
      </c>
      <c r="Q539" s="4" t="s">
        <v>737</v>
      </c>
      <c r="R539" t="s">
        <v>738</v>
      </c>
      <c r="S539" t="s">
        <v>729</v>
      </c>
      <c r="T539" t="s">
        <v>761</v>
      </c>
      <c r="U539" t="s">
        <v>653</v>
      </c>
      <c r="V539" t="s">
        <v>755</v>
      </c>
      <c r="W539" s="2">
        <v>1</v>
      </c>
      <c r="X539" s="33">
        <v>349245</v>
      </c>
      <c r="Y539" t="s">
        <v>34</v>
      </c>
      <c r="Z539" t="s">
        <v>516</v>
      </c>
      <c r="AA539" t="s">
        <v>36</v>
      </c>
      <c r="AB539" t="s">
        <v>37</v>
      </c>
      <c r="AC539" s="2">
        <v>78</v>
      </c>
    </row>
    <row r="540" spans="1:29" customFormat="1" hidden="1" x14ac:dyDescent="0.25">
      <c r="A540" s="11">
        <v>540</v>
      </c>
      <c r="B540" s="20" t="s">
        <v>1230</v>
      </c>
      <c r="C540" s="3">
        <v>2.7807047320179999E+18</v>
      </c>
      <c r="D540" s="1">
        <v>43458</v>
      </c>
      <c r="E540" t="s">
        <v>1095</v>
      </c>
      <c r="F540" s="8">
        <f>IF(OR(ISNUMBER(SEARCH("террит",Q540)), ISNUMBER(SEARCH("ФОМС",E540)), ISNUMBER(SEARCH("ФОМС",Q540)), (ISNUMBER(SEARCH("страх",E540)))),1,0)</f>
        <v>0</v>
      </c>
      <c r="G540" s="8">
        <f>IF(OR(ISNUMBER(SEARCH("проектиро",E540)), ISNUMBER(SEARCH("разработка",E540)),  ISNUMBER(SEARCH("приобрет",E540)),  ISNUMBER(SEARCH("установк",E540)), ISNUMBER(SEARCH("постав",E540)),  (ISNUMBER(SEARCH("создани",E540)))),1,0)</f>
        <v>0</v>
      </c>
      <c r="H540" s="8">
        <f>IF(OR(ISNUMBER(SEARCH("развит",E540)), ISNUMBER(SEARCH("модифика",E540)), ISNUMBER(SEARCH("интегра",E540)),  ISNUMBER(SEARCH("внедрен",E540)), ISNUMBER(SEARCH("расшир",E540)), ISNUMBER(SEARCH("адаптац",E540)),ISNUMBER(SEARCH("настрой",E540)), ISNUMBER(SEARCH("подключ",E540)),   (ISNUMBER(SEARCH("модерниз",E540)))),1,0)</f>
        <v>0</v>
      </c>
      <c r="I540" s="8">
        <f>IF(OR(ISNUMBER(SEARCH("сопрово",E540)), ISNUMBER(SEARCH("поддержк",E540)), ISNUMBER(SEARCH("эксплуат",E540)), ISNUMBER(SEARCH("обслужи",E540)), ISNUMBER(SEARCH("подготов",E540)), (ISNUMBER(SEARCH("обуче",E540)))),1,0)</f>
        <v>1</v>
      </c>
      <c r="J540" s="9">
        <f>SUM(G540:I540)</f>
        <v>1</v>
      </c>
      <c r="K540" t="s">
        <v>53</v>
      </c>
      <c r="L540" t="s">
        <v>52</v>
      </c>
      <c r="M540" s="30">
        <v>90720</v>
      </c>
      <c r="N540" s="28" t="s">
        <v>130</v>
      </c>
      <c r="O540">
        <v>1088640</v>
      </c>
      <c r="P540" s="28" t="s">
        <v>165</v>
      </c>
      <c r="Q540" s="4" t="s">
        <v>737</v>
      </c>
      <c r="R540" t="s">
        <v>738</v>
      </c>
      <c r="S540" t="s">
        <v>729</v>
      </c>
      <c r="T540" t="s">
        <v>652</v>
      </c>
      <c r="U540" t="s">
        <v>653</v>
      </c>
      <c r="V540" t="s">
        <v>755</v>
      </c>
      <c r="W540" s="2">
        <v>1</v>
      </c>
      <c r="X540" s="33">
        <v>1088640</v>
      </c>
      <c r="Y540" t="s">
        <v>34</v>
      </c>
      <c r="Z540" t="s">
        <v>516</v>
      </c>
      <c r="AA540" t="s">
        <v>36</v>
      </c>
      <c r="AB540" t="s">
        <v>37</v>
      </c>
      <c r="AC540" s="2">
        <v>78</v>
      </c>
    </row>
    <row r="541" spans="1:29" customFormat="1" hidden="1" x14ac:dyDescent="0.25">
      <c r="A541" s="11">
        <v>541</v>
      </c>
      <c r="B541" s="20" t="s">
        <v>1230</v>
      </c>
      <c r="C541" s="3">
        <v>2.7810201036150001E+18</v>
      </c>
      <c r="D541" s="1">
        <v>42019</v>
      </c>
      <c r="E541" t="s">
        <v>460</v>
      </c>
      <c r="F541" s="8">
        <f>IF(OR(ISNUMBER(SEARCH("террит",Q541)), ISNUMBER(SEARCH("ФОМС",E541)), ISNUMBER(SEARCH("ФОМС",Q541)), (ISNUMBER(SEARCH("страх",E541)))),1,0)</f>
        <v>0</v>
      </c>
      <c r="G541" s="8">
        <f>IF(OR(ISNUMBER(SEARCH("проектиро",E541)), ISNUMBER(SEARCH("разработка",E541)),  ISNUMBER(SEARCH("приобрет",E541)),  ISNUMBER(SEARCH("установк",E541)), ISNUMBER(SEARCH("постав",E541)),  (ISNUMBER(SEARCH("создани",E541)))),1,0)</f>
        <v>0</v>
      </c>
      <c r="H541" s="8">
        <f>IF(OR(ISNUMBER(SEARCH("развит",E541)), ISNUMBER(SEARCH("модифика",E541)), ISNUMBER(SEARCH("интегра",E541)),  ISNUMBER(SEARCH("внедрен",E541)), ISNUMBER(SEARCH("расшир",E541)), ISNUMBER(SEARCH("адаптац",E541)),ISNUMBER(SEARCH("настрой",E541)), ISNUMBER(SEARCH("подключ",E541)),   (ISNUMBER(SEARCH("модерниз",E541)))),1,0)</f>
        <v>1</v>
      </c>
      <c r="I541" s="8">
        <f>IF(OR(ISNUMBER(SEARCH("сопрово",E541)), ISNUMBER(SEARCH("поддержк",E541)), ISNUMBER(SEARCH("эксплуат",E541)), ISNUMBER(SEARCH("обслужи",E541)), ISNUMBER(SEARCH("подготов",E541)), (ISNUMBER(SEARCH("обуче",E541)))),1,0)</f>
        <v>0</v>
      </c>
      <c r="J541" s="9">
        <f>SUM(G541:I541)</f>
        <v>1</v>
      </c>
      <c r="K541" t="s">
        <v>459</v>
      </c>
      <c r="L541" t="s">
        <v>460</v>
      </c>
      <c r="M541" s="30">
        <v>371154.96</v>
      </c>
      <c r="N541" s="28" t="s">
        <v>264</v>
      </c>
      <c r="O541">
        <v>371154.96</v>
      </c>
      <c r="P541" s="28" t="s">
        <v>184</v>
      </c>
      <c r="Q541" s="4" t="s">
        <v>1096</v>
      </c>
      <c r="R541" t="s">
        <v>1097</v>
      </c>
      <c r="S541" t="s">
        <v>1098</v>
      </c>
      <c r="T541" t="s">
        <v>707</v>
      </c>
      <c r="U541" t="s">
        <v>653</v>
      </c>
      <c r="V541" t="s">
        <v>654</v>
      </c>
      <c r="W541" s="2">
        <v>1</v>
      </c>
      <c r="X541" s="33">
        <v>371154.96</v>
      </c>
      <c r="Y541" t="s">
        <v>34</v>
      </c>
      <c r="Z541" t="s">
        <v>516</v>
      </c>
      <c r="AA541" t="s">
        <v>36</v>
      </c>
      <c r="AB541" t="s">
        <v>37</v>
      </c>
      <c r="AC541" s="2">
        <v>78</v>
      </c>
    </row>
    <row r="542" spans="1:29" customFormat="1" hidden="1" x14ac:dyDescent="0.25">
      <c r="A542" s="11">
        <v>542</v>
      </c>
      <c r="B542" s="20" t="s">
        <v>1230</v>
      </c>
      <c r="C542" s="3">
        <v>2.7810201036150001E+18</v>
      </c>
      <c r="D542" s="1">
        <v>42359</v>
      </c>
      <c r="E542" t="s">
        <v>658</v>
      </c>
      <c r="F542" s="8">
        <f>IF(OR(ISNUMBER(SEARCH("террит",Q542)), ISNUMBER(SEARCH("ФОМС",E542)), ISNUMBER(SEARCH("ФОМС",Q542)), (ISNUMBER(SEARCH("страх",E542)))),1,0)</f>
        <v>0</v>
      </c>
      <c r="G542" s="8">
        <f>IF(OR(ISNUMBER(SEARCH("проектиро",E542)), ISNUMBER(SEARCH("разработка",E542)),  ISNUMBER(SEARCH("приобрет",E542)),  ISNUMBER(SEARCH("установк",E542)), ISNUMBER(SEARCH("постав",E542)),  (ISNUMBER(SEARCH("создани",E542)))),1,0)</f>
        <v>0</v>
      </c>
      <c r="H542" s="8">
        <f>IF(OR(ISNUMBER(SEARCH("развит",E542)), ISNUMBER(SEARCH("модифика",E542)), ISNUMBER(SEARCH("интегра",E542)),  ISNUMBER(SEARCH("внедрен",E542)), ISNUMBER(SEARCH("расшир",E542)), ISNUMBER(SEARCH("адаптац",E542)),ISNUMBER(SEARCH("настрой",E542)), ISNUMBER(SEARCH("подключ",E542)),   (ISNUMBER(SEARCH("модерниз",E542)))),1,0)</f>
        <v>0</v>
      </c>
      <c r="I542" s="8">
        <f>IF(OR(ISNUMBER(SEARCH("сопрово",E542)), ISNUMBER(SEARCH("поддержк",E542)), ISNUMBER(SEARCH("эксплуат",E542)), ISNUMBER(SEARCH("обслужи",E542)), ISNUMBER(SEARCH("подготов",E542)), (ISNUMBER(SEARCH("обуче",E542)))),1,0)</f>
        <v>1</v>
      </c>
      <c r="J542" s="9">
        <f>SUM(G542:I542)</f>
        <v>1</v>
      </c>
      <c r="K542" t="s">
        <v>459</v>
      </c>
      <c r="L542" t="s">
        <v>460</v>
      </c>
      <c r="M542" s="30">
        <v>461400</v>
      </c>
      <c r="N542" s="28" t="s">
        <v>1099</v>
      </c>
      <c r="O542">
        <v>461400</v>
      </c>
      <c r="P542" s="28" t="s">
        <v>184</v>
      </c>
      <c r="Q542" s="4" t="s">
        <v>1096</v>
      </c>
      <c r="R542" t="s">
        <v>1097</v>
      </c>
      <c r="S542" t="s">
        <v>1098</v>
      </c>
      <c r="T542" t="s">
        <v>652</v>
      </c>
      <c r="U542" t="s">
        <v>653</v>
      </c>
      <c r="V542" t="s">
        <v>755</v>
      </c>
      <c r="W542" s="2">
        <v>1</v>
      </c>
      <c r="X542" s="33">
        <v>461400</v>
      </c>
      <c r="Y542" t="s">
        <v>34</v>
      </c>
      <c r="Z542" t="s">
        <v>516</v>
      </c>
      <c r="AA542" t="s">
        <v>36</v>
      </c>
      <c r="AB542" t="s">
        <v>37</v>
      </c>
      <c r="AC542" s="2">
        <v>78</v>
      </c>
    </row>
    <row r="543" spans="1:29" customFormat="1" hidden="1" x14ac:dyDescent="0.25">
      <c r="A543" s="11">
        <v>543</v>
      </c>
      <c r="B543" s="20" t="s">
        <v>1230</v>
      </c>
      <c r="C543" s="3">
        <v>2.781020103616E+18</v>
      </c>
      <c r="D543" s="1">
        <v>42606</v>
      </c>
      <c r="E543" t="s">
        <v>1100</v>
      </c>
      <c r="F543" s="8">
        <f>IF(OR(ISNUMBER(SEARCH("террит",Q543)), ISNUMBER(SEARCH("ФОМС",E543)), ISNUMBER(SEARCH("ФОМС",Q543)), (ISNUMBER(SEARCH("страх",E543)))),1,0)</f>
        <v>0</v>
      </c>
      <c r="G543" s="8">
        <f>IF(OR(ISNUMBER(SEARCH("проектиро",E543)), ISNUMBER(SEARCH("разработка",E543)),  ISNUMBER(SEARCH("приобрет",E543)),  ISNUMBER(SEARCH("установк",E543)), ISNUMBER(SEARCH("постав",E543)),  (ISNUMBER(SEARCH("создани",E543)))),1,0)</f>
        <v>0</v>
      </c>
      <c r="H543" s="8">
        <f>IF(OR(ISNUMBER(SEARCH("развит",E543)), ISNUMBER(SEARCH("модифика",E543)), ISNUMBER(SEARCH("интегра",E543)),  ISNUMBER(SEARCH("внедрен",E543)), ISNUMBER(SEARCH("расшир",E543)), ISNUMBER(SEARCH("адаптац",E543)),ISNUMBER(SEARCH("настрой",E543)), ISNUMBER(SEARCH("подключ",E543)),   (ISNUMBER(SEARCH("модерниз",E543)))),1,0)</f>
        <v>1</v>
      </c>
      <c r="I543" s="8">
        <f>IF(OR(ISNUMBER(SEARCH("сопрово",E543)), ISNUMBER(SEARCH("поддержк",E543)), ISNUMBER(SEARCH("эксплуат",E543)), ISNUMBER(SEARCH("обслужи",E543)), ISNUMBER(SEARCH("подготов",E543)), (ISNUMBER(SEARCH("обуче",E543)))),1,0)</f>
        <v>0</v>
      </c>
      <c r="J543" s="9">
        <f>SUM(G543:I543)</f>
        <v>1</v>
      </c>
      <c r="K543" t="s">
        <v>1101</v>
      </c>
      <c r="L543" t="s">
        <v>1102</v>
      </c>
      <c r="M543" s="30">
        <v>25000</v>
      </c>
      <c r="N543" s="28" t="s">
        <v>280</v>
      </c>
      <c r="O543">
        <v>25000</v>
      </c>
      <c r="P543" s="28" t="s">
        <v>184</v>
      </c>
      <c r="Q543" s="4" t="s">
        <v>1096</v>
      </c>
      <c r="R543" t="s">
        <v>1097</v>
      </c>
      <c r="S543" t="s">
        <v>1098</v>
      </c>
      <c r="T543" t="s">
        <v>652</v>
      </c>
      <c r="U543" t="s">
        <v>653</v>
      </c>
      <c r="V543" t="s">
        <v>755</v>
      </c>
      <c r="W543" s="2">
        <v>1</v>
      </c>
      <c r="X543" s="33">
        <v>110000</v>
      </c>
      <c r="Y543" t="s">
        <v>34</v>
      </c>
      <c r="Z543" t="s">
        <v>516</v>
      </c>
      <c r="AA543" t="s">
        <v>36</v>
      </c>
      <c r="AB543" t="s">
        <v>37</v>
      </c>
      <c r="AC543" s="2">
        <v>78</v>
      </c>
    </row>
    <row r="544" spans="1:29" customFormat="1" hidden="1" x14ac:dyDescent="0.25">
      <c r="A544" s="11">
        <v>544</v>
      </c>
      <c r="B544" s="20" t="s">
        <v>1230</v>
      </c>
      <c r="C544" s="3">
        <v>2.781020103616E+18</v>
      </c>
      <c r="D544" s="1">
        <v>42732</v>
      </c>
      <c r="E544" t="s">
        <v>658</v>
      </c>
      <c r="F544" s="8">
        <f>IF(OR(ISNUMBER(SEARCH("террит",Q544)), ISNUMBER(SEARCH("ФОМС",E544)), ISNUMBER(SEARCH("ФОМС",Q544)), (ISNUMBER(SEARCH("страх",E544)))),1,0)</f>
        <v>0</v>
      </c>
      <c r="G544" s="8">
        <f>IF(OR(ISNUMBER(SEARCH("проектиро",E544)), ISNUMBER(SEARCH("разработка",E544)),  ISNUMBER(SEARCH("приобрет",E544)),  ISNUMBER(SEARCH("установк",E544)), ISNUMBER(SEARCH("постав",E544)),  (ISNUMBER(SEARCH("создани",E544)))),1,0)</f>
        <v>0</v>
      </c>
      <c r="H544" s="8">
        <f>IF(OR(ISNUMBER(SEARCH("развит",E544)), ISNUMBER(SEARCH("модифика",E544)), ISNUMBER(SEARCH("интегра",E544)),  ISNUMBER(SEARCH("внедрен",E544)), ISNUMBER(SEARCH("расшир",E544)), ISNUMBER(SEARCH("адаптац",E544)),ISNUMBER(SEARCH("настрой",E544)), ISNUMBER(SEARCH("подключ",E544)),   (ISNUMBER(SEARCH("модерниз",E544)))),1,0)</f>
        <v>0</v>
      </c>
      <c r="I544" s="8">
        <f>IF(OR(ISNUMBER(SEARCH("сопрово",E544)), ISNUMBER(SEARCH("поддержк",E544)), ISNUMBER(SEARCH("эксплуат",E544)), ISNUMBER(SEARCH("обслужи",E544)), ISNUMBER(SEARCH("подготов",E544)), (ISNUMBER(SEARCH("обуче",E544)))),1,0)</f>
        <v>1</v>
      </c>
      <c r="J544" s="9">
        <f>SUM(G544:I544)</f>
        <v>1</v>
      </c>
      <c r="K544" t="s">
        <v>319</v>
      </c>
      <c r="L544" t="s">
        <v>320</v>
      </c>
      <c r="M544" s="30">
        <v>42295</v>
      </c>
      <c r="N544" s="28" t="s">
        <v>130</v>
      </c>
      <c r="O544">
        <v>507540</v>
      </c>
      <c r="P544" s="28" t="s">
        <v>258</v>
      </c>
      <c r="Q544" s="4" t="s">
        <v>1096</v>
      </c>
      <c r="R544" t="s">
        <v>1097</v>
      </c>
      <c r="S544" t="s">
        <v>1098</v>
      </c>
      <c r="T544" t="s">
        <v>652</v>
      </c>
      <c r="U544" t="s">
        <v>653</v>
      </c>
      <c r="V544" t="s">
        <v>755</v>
      </c>
      <c r="W544" s="2">
        <v>1</v>
      </c>
      <c r="X544" s="33">
        <v>507540</v>
      </c>
      <c r="Y544" t="s">
        <v>34</v>
      </c>
      <c r="Z544" t="s">
        <v>516</v>
      </c>
      <c r="AA544" t="s">
        <v>36</v>
      </c>
      <c r="AB544" t="s">
        <v>37</v>
      </c>
      <c r="AC544" s="2">
        <v>78</v>
      </c>
    </row>
    <row r="545" spans="1:29" customFormat="1" hidden="1" x14ac:dyDescent="0.25">
      <c r="A545" s="11">
        <v>545</v>
      </c>
      <c r="B545" s="20" t="s">
        <v>1230</v>
      </c>
      <c r="C545" s="3">
        <v>2.7810201036169999E+18</v>
      </c>
      <c r="D545" s="1">
        <v>43095</v>
      </c>
      <c r="E545" t="s">
        <v>658</v>
      </c>
      <c r="F545" s="8">
        <f>IF(OR(ISNUMBER(SEARCH("террит",Q545)), ISNUMBER(SEARCH("ФОМС",E545)), ISNUMBER(SEARCH("ФОМС",Q545)), (ISNUMBER(SEARCH("страх",E545)))),1,0)</f>
        <v>0</v>
      </c>
      <c r="G545" s="8">
        <f>IF(OR(ISNUMBER(SEARCH("проектиро",E545)), ISNUMBER(SEARCH("разработка",E545)),  ISNUMBER(SEARCH("приобрет",E545)),  ISNUMBER(SEARCH("установк",E545)), ISNUMBER(SEARCH("постав",E545)),  (ISNUMBER(SEARCH("создани",E545)))),1,0)</f>
        <v>0</v>
      </c>
      <c r="H545" s="8">
        <f>IF(OR(ISNUMBER(SEARCH("развит",E545)), ISNUMBER(SEARCH("модифика",E545)), ISNUMBER(SEARCH("интегра",E545)),  ISNUMBER(SEARCH("внедрен",E545)), ISNUMBER(SEARCH("расшир",E545)), ISNUMBER(SEARCH("адаптац",E545)),ISNUMBER(SEARCH("настрой",E545)), ISNUMBER(SEARCH("подключ",E545)),   (ISNUMBER(SEARCH("модерниз",E545)))),1,0)</f>
        <v>0</v>
      </c>
      <c r="I545" s="8">
        <f>IF(OR(ISNUMBER(SEARCH("сопрово",E545)), ISNUMBER(SEARCH("поддержк",E545)), ISNUMBER(SEARCH("эксплуат",E545)), ISNUMBER(SEARCH("обслужи",E545)), ISNUMBER(SEARCH("подготов",E545)), (ISNUMBER(SEARCH("обуче",E545)))),1,0)</f>
        <v>1</v>
      </c>
      <c r="J545" s="9">
        <f>SUM(G545:I545)</f>
        <v>1</v>
      </c>
      <c r="K545" t="s">
        <v>53</v>
      </c>
      <c r="L545" t="s">
        <v>52</v>
      </c>
      <c r="M545" s="30">
        <v>39334</v>
      </c>
      <c r="N545" s="28" t="s">
        <v>130</v>
      </c>
      <c r="O545">
        <v>472008</v>
      </c>
      <c r="P545" s="28" t="s">
        <v>165</v>
      </c>
      <c r="Q545" s="4" t="s">
        <v>1096</v>
      </c>
      <c r="R545" t="s">
        <v>1097</v>
      </c>
      <c r="S545" t="s">
        <v>1098</v>
      </c>
      <c r="T545" t="s">
        <v>1027</v>
      </c>
      <c r="U545" t="s">
        <v>653</v>
      </c>
      <c r="V545" t="s">
        <v>755</v>
      </c>
      <c r="W545" s="2">
        <v>1</v>
      </c>
      <c r="X545" s="33">
        <v>472008</v>
      </c>
      <c r="Y545" t="s">
        <v>34</v>
      </c>
      <c r="Z545" t="s">
        <v>516</v>
      </c>
      <c r="AA545" t="s">
        <v>36</v>
      </c>
      <c r="AB545" t="s">
        <v>37</v>
      </c>
      <c r="AC545" s="2">
        <v>78</v>
      </c>
    </row>
    <row r="546" spans="1:29" customFormat="1" hidden="1" x14ac:dyDescent="0.25">
      <c r="A546" s="11">
        <v>546</v>
      </c>
      <c r="B546" s="20" t="s">
        <v>1230</v>
      </c>
      <c r="C546" s="3">
        <v>2.7810219139190001E+18</v>
      </c>
      <c r="D546" s="1">
        <v>43550</v>
      </c>
      <c r="E546" t="s">
        <v>1103</v>
      </c>
      <c r="F546" s="8">
        <f>IF(OR(ISNUMBER(SEARCH("террит",Q546)), ISNUMBER(SEARCH("ФОМС",E546)), ISNUMBER(SEARCH("ФОМС",Q546)), (ISNUMBER(SEARCH("страх",E546)))),1,0)</f>
        <v>1</v>
      </c>
      <c r="G546" s="8">
        <f>IF(OR(ISNUMBER(SEARCH("проектиро",E546)), ISNUMBER(SEARCH("разработка",E546)),  ISNUMBER(SEARCH("приобрет",E546)),  ISNUMBER(SEARCH("установк",E546)), ISNUMBER(SEARCH("постав",E546)),  (ISNUMBER(SEARCH("создани",E546)))),1,0)</f>
        <v>0</v>
      </c>
      <c r="H546" s="8">
        <f>IF(OR(ISNUMBER(SEARCH("развит",E546)), ISNUMBER(SEARCH("модифика",E546)), ISNUMBER(SEARCH("интегра",E546)),  ISNUMBER(SEARCH("внедрен",E546)), ISNUMBER(SEARCH("расшир",E546)), ISNUMBER(SEARCH("адаптац",E546)),ISNUMBER(SEARCH("настрой",E546)), ISNUMBER(SEARCH("подключ",E546)),   (ISNUMBER(SEARCH("модерниз",E546)))),1,0)</f>
        <v>1</v>
      </c>
      <c r="I546" s="8">
        <f>IF(OR(ISNUMBER(SEARCH("сопрово",E546)), ISNUMBER(SEARCH("поддержк",E546)), ISNUMBER(SEARCH("эксплуат",E546)), ISNUMBER(SEARCH("обслужи",E546)), ISNUMBER(SEARCH("подготов",E546)), (ISNUMBER(SEARCH("обуче",E546)))),1,0)</f>
        <v>1</v>
      </c>
      <c r="J546" s="9">
        <f>SUM(G546:I546)</f>
        <v>2</v>
      </c>
      <c r="K546" t="s">
        <v>193</v>
      </c>
      <c r="L546" t="s">
        <v>194</v>
      </c>
      <c r="M546" s="30">
        <v>1276000</v>
      </c>
      <c r="N546" s="28" t="s">
        <v>26</v>
      </c>
      <c r="O546">
        <v>1276000</v>
      </c>
      <c r="P546" s="28" t="s">
        <v>27</v>
      </c>
      <c r="Q546" s="4" t="s">
        <v>1104</v>
      </c>
      <c r="R546" t="s">
        <v>1105</v>
      </c>
      <c r="S546" t="s">
        <v>1098</v>
      </c>
      <c r="T546" t="s">
        <v>1106</v>
      </c>
      <c r="U546" t="s">
        <v>653</v>
      </c>
      <c r="V546" t="s">
        <v>755</v>
      </c>
      <c r="W546" s="2">
        <v>1</v>
      </c>
      <c r="X546" s="33">
        <v>1276000</v>
      </c>
      <c r="Y546" t="s">
        <v>34</v>
      </c>
      <c r="Z546" t="s">
        <v>516</v>
      </c>
      <c r="AA546" t="s">
        <v>36</v>
      </c>
      <c r="AB546" t="s">
        <v>37</v>
      </c>
      <c r="AC546" s="2">
        <v>78</v>
      </c>
    </row>
    <row r="547" spans="1:29" customFormat="1" hidden="1" x14ac:dyDescent="0.25">
      <c r="A547" s="11">
        <v>547</v>
      </c>
      <c r="B547" s="20" t="s">
        <v>1230</v>
      </c>
      <c r="C547" s="3">
        <v>2.7810228422150001E+18</v>
      </c>
      <c r="D547" s="1">
        <v>42037</v>
      </c>
      <c r="E547" t="s">
        <v>454</v>
      </c>
      <c r="F547" s="8">
        <f>IF(OR(ISNUMBER(SEARCH("террит",Q547)), ISNUMBER(SEARCH("ФОМС",E547)), ISNUMBER(SEARCH("ФОМС",Q547)), (ISNUMBER(SEARCH("страх",E547)))),1,0)</f>
        <v>0</v>
      </c>
      <c r="G547" s="8">
        <f>IF(OR(ISNUMBER(SEARCH("проектиро",E547)), ISNUMBER(SEARCH("разработка",E547)),  ISNUMBER(SEARCH("приобрет",E547)),  ISNUMBER(SEARCH("установк",E547)), ISNUMBER(SEARCH("постав",E547)),  (ISNUMBER(SEARCH("создани",E547)))),1,0)</f>
        <v>0</v>
      </c>
      <c r="H547" s="8">
        <f>IF(OR(ISNUMBER(SEARCH("развит",E547)), ISNUMBER(SEARCH("модифика",E547)), ISNUMBER(SEARCH("интегра",E547)),  ISNUMBER(SEARCH("внедрен",E547)), ISNUMBER(SEARCH("расшир",E547)), ISNUMBER(SEARCH("адаптац",E547)),ISNUMBER(SEARCH("настрой",E547)), ISNUMBER(SEARCH("подключ",E547)),   (ISNUMBER(SEARCH("модерниз",E547)))),1,0)</f>
        <v>0</v>
      </c>
      <c r="I547" s="8">
        <f>IF(OR(ISNUMBER(SEARCH("сопрово",E547)), ISNUMBER(SEARCH("поддержк",E547)), ISNUMBER(SEARCH("эксплуат",E547)), ISNUMBER(SEARCH("обслужи",E547)), ISNUMBER(SEARCH("подготов",E547)), (ISNUMBER(SEARCH("обуче",E547)))),1,0)</f>
        <v>0</v>
      </c>
      <c r="J547" s="9">
        <f>SUM(G547:I547)</f>
        <v>0</v>
      </c>
      <c r="K547" t="s">
        <v>453</v>
      </c>
      <c r="L547" t="s">
        <v>454</v>
      </c>
      <c r="M547" s="30">
        <v>210832.38</v>
      </c>
      <c r="N547" s="28" t="s">
        <v>264</v>
      </c>
      <c r="O547">
        <v>210832.38</v>
      </c>
      <c r="P547" s="28" t="s">
        <v>184</v>
      </c>
      <c r="Q547" s="4" t="s">
        <v>1107</v>
      </c>
      <c r="R547" t="s">
        <v>1108</v>
      </c>
      <c r="S547" t="s">
        <v>1098</v>
      </c>
      <c r="T547" t="s">
        <v>667</v>
      </c>
      <c r="U547" t="s">
        <v>653</v>
      </c>
      <c r="V547" t="s">
        <v>654</v>
      </c>
      <c r="W547" s="2">
        <v>1</v>
      </c>
      <c r="X547" s="33">
        <v>210832.38</v>
      </c>
      <c r="Y547" t="s">
        <v>34</v>
      </c>
      <c r="Z547" t="s">
        <v>516</v>
      </c>
      <c r="AA547" t="s">
        <v>36</v>
      </c>
      <c r="AB547" t="s">
        <v>37</v>
      </c>
      <c r="AC547" s="2">
        <v>78</v>
      </c>
    </row>
    <row r="548" spans="1:29" customFormat="1" hidden="1" x14ac:dyDescent="0.25">
      <c r="A548" s="11">
        <v>548</v>
      </c>
      <c r="B548" s="20" t="s">
        <v>1230</v>
      </c>
      <c r="C548" s="3">
        <v>2.7810228422169999E+18</v>
      </c>
      <c r="D548" s="1">
        <v>42745</v>
      </c>
      <c r="E548" t="s">
        <v>1109</v>
      </c>
      <c r="F548" s="8">
        <f>IF(OR(ISNUMBER(SEARCH("террит",Q548)), ISNUMBER(SEARCH("ФОМС",E548)), ISNUMBER(SEARCH("ФОМС",Q548)), (ISNUMBER(SEARCH("страх",E548)))),1,0)</f>
        <v>1</v>
      </c>
      <c r="G548" s="8">
        <f>IF(OR(ISNUMBER(SEARCH("проектиро",E548)), ISNUMBER(SEARCH("разработка",E548)),  ISNUMBER(SEARCH("приобрет",E548)),  ISNUMBER(SEARCH("установк",E548)), ISNUMBER(SEARCH("постав",E548)),  (ISNUMBER(SEARCH("создани",E548)))),1,0)</f>
        <v>0</v>
      </c>
      <c r="H548" s="8">
        <f>IF(OR(ISNUMBER(SEARCH("развит",E548)), ISNUMBER(SEARCH("модифика",E548)), ISNUMBER(SEARCH("интегра",E548)),  ISNUMBER(SEARCH("внедрен",E548)), ISNUMBER(SEARCH("расшир",E548)), ISNUMBER(SEARCH("адаптац",E548)),ISNUMBER(SEARCH("настрой",E548)), ISNUMBER(SEARCH("подключ",E548)),   (ISNUMBER(SEARCH("модерниз",E548)))),1,0)</f>
        <v>0</v>
      </c>
      <c r="I548" s="8">
        <f>IF(OR(ISNUMBER(SEARCH("сопрово",E548)), ISNUMBER(SEARCH("поддержк",E548)), ISNUMBER(SEARCH("эксплуат",E548)), ISNUMBER(SEARCH("обслужи",E548)), ISNUMBER(SEARCH("подготов",E548)), (ISNUMBER(SEARCH("обуче",E548)))),1,0)</f>
        <v>1</v>
      </c>
      <c r="J548" s="9">
        <f>SUM(G548:I548)</f>
        <v>1</v>
      </c>
      <c r="K548" t="s">
        <v>53</v>
      </c>
      <c r="L548" t="s">
        <v>52</v>
      </c>
      <c r="M548" s="30">
        <v>49200</v>
      </c>
      <c r="N548" s="28" t="s">
        <v>266</v>
      </c>
      <c r="O548">
        <v>590400</v>
      </c>
      <c r="P548" s="28" t="s">
        <v>258</v>
      </c>
      <c r="Q548" s="4" t="s">
        <v>1107</v>
      </c>
      <c r="R548" t="s">
        <v>1108</v>
      </c>
      <c r="S548" t="s">
        <v>1098</v>
      </c>
      <c r="T548" t="s">
        <v>652</v>
      </c>
      <c r="U548" t="s">
        <v>653</v>
      </c>
      <c r="V548" t="s">
        <v>755</v>
      </c>
      <c r="W548" s="2">
        <v>1</v>
      </c>
      <c r="X548" s="33">
        <v>590400</v>
      </c>
      <c r="Y548" t="s">
        <v>34</v>
      </c>
      <c r="Z548" t="s">
        <v>516</v>
      </c>
      <c r="AA548" t="s">
        <v>36</v>
      </c>
      <c r="AB548" t="s">
        <v>37</v>
      </c>
      <c r="AC548" s="2">
        <v>78</v>
      </c>
    </row>
    <row r="549" spans="1:29" customFormat="1" hidden="1" x14ac:dyDescent="0.25">
      <c r="A549" s="11">
        <v>549</v>
      </c>
      <c r="B549" s="20" t="s">
        <v>1230</v>
      </c>
      <c r="C549" s="3">
        <v>2.7810228422179999E+18</v>
      </c>
      <c r="D549" s="1">
        <v>43117</v>
      </c>
      <c r="E549" t="s">
        <v>1110</v>
      </c>
      <c r="F549" s="8">
        <f>IF(OR(ISNUMBER(SEARCH("террит",Q549)), ISNUMBER(SEARCH("ФОМС",E549)), ISNUMBER(SEARCH("ФОМС",Q549)), (ISNUMBER(SEARCH("страх",E549)))),1,0)</f>
        <v>1</v>
      </c>
      <c r="G549" s="8">
        <f>IF(OR(ISNUMBER(SEARCH("проектиро",E549)), ISNUMBER(SEARCH("разработка",E549)),  ISNUMBER(SEARCH("приобрет",E549)),  ISNUMBER(SEARCH("установк",E549)), ISNUMBER(SEARCH("постав",E549)),  (ISNUMBER(SEARCH("создани",E549)))),1,0)</f>
        <v>0</v>
      </c>
      <c r="H549" s="8">
        <f>IF(OR(ISNUMBER(SEARCH("развит",E549)), ISNUMBER(SEARCH("модифика",E549)), ISNUMBER(SEARCH("интегра",E549)),  ISNUMBER(SEARCH("внедрен",E549)), ISNUMBER(SEARCH("расшир",E549)), ISNUMBER(SEARCH("адаптац",E549)),ISNUMBER(SEARCH("настрой",E549)), ISNUMBER(SEARCH("подключ",E549)),   (ISNUMBER(SEARCH("модерниз",E549)))),1,0)</f>
        <v>0</v>
      </c>
      <c r="I549" s="8">
        <f>IF(OR(ISNUMBER(SEARCH("сопрово",E549)), ISNUMBER(SEARCH("поддержк",E549)), ISNUMBER(SEARCH("эксплуат",E549)), ISNUMBER(SEARCH("обслужи",E549)), ISNUMBER(SEARCH("подготов",E549)), (ISNUMBER(SEARCH("обуче",E549)))),1,0)</f>
        <v>1</v>
      </c>
      <c r="J549" s="9">
        <f>SUM(G549:I549)</f>
        <v>1</v>
      </c>
      <c r="K549" t="s">
        <v>53</v>
      </c>
      <c r="L549" t="s">
        <v>52</v>
      </c>
      <c r="M549" s="30">
        <v>52520</v>
      </c>
      <c r="N549" s="28" t="s">
        <v>130</v>
      </c>
      <c r="O549">
        <v>630240</v>
      </c>
      <c r="P549" s="28" t="s">
        <v>258</v>
      </c>
      <c r="Q549" s="4" t="s">
        <v>1107</v>
      </c>
      <c r="R549" t="s">
        <v>1108</v>
      </c>
      <c r="S549" t="s">
        <v>1098</v>
      </c>
      <c r="T549" t="s">
        <v>652</v>
      </c>
      <c r="U549" t="s">
        <v>653</v>
      </c>
      <c r="V549" t="s">
        <v>755</v>
      </c>
      <c r="W549" s="2">
        <v>1</v>
      </c>
      <c r="X549" s="33">
        <v>630240</v>
      </c>
      <c r="Y549" t="s">
        <v>34</v>
      </c>
      <c r="Z549" t="s">
        <v>516</v>
      </c>
      <c r="AA549" t="s">
        <v>36</v>
      </c>
      <c r="AB549" t="s">
        <v>37</v>
      </c>
      <c r="AC549" s="2">
        <v>78</v>
      </c>
    </row>
    <row r="550" spans="1:29" customFormat="1" hidden="1" x14ac:dyDescent="0.25">
      <c r="A550" s="11">
        <v>550</v>
      </c>
      <c r="B550" s="20" t="s">
        <v>1230</v>
      </c>
      <c r="C550" s="3">
        <v>2.7810247601149998E+18</v>
      </c>
      <c r="D550" s="1">
        <v>42034</v>
      </c>
      <c r="E550" t="s">
        <v>1111</v>
      </c>
      <c r="F550" s="8">
        <f>IF(OR(ISNUMBER(SEARCH("террит",Q550)), ISNUMBER(SEARCH("ФОМС",E550)), ISNUMBER(SEARCH("ФОМС",Q550)), (ISNUMBER(SEARCH("страх",E550)))),1,0)</f>
        <v>0</v>
      </c>
      <c r="G550" s="8">
        <f>IF(OR(ISNUMBER(SEARCH("проектиро",E550)), ISNUMBER(SEARCH("разработка",E550)),  ISNUMBER(SEARCH("приобрет",E550)),  ISNUMBER(SEARCH("установк",E550)), ISNUMBER(SEARCH("постав",E550)),  (ISNUMBER(SEARCH("создани",E550)))),1,0)</f>
        <v>0</v>
      </c>
      <c r="H550" s="8">
        <f>IF(OR(ISNUMBER(SEARCH("развит",E550)), ISNUMBER(SEARCH("модифика",E550)), ISNUMBER(SEARCH("интегра",E550)),  ISNUMBER(SEARCH("внедрен",E550)), ISNUMBER(SEARCH("расшир",E550)), ISNUMBER(SEARCH("адаптац",E550)),ISNUMBER(SEARCH("настрой",E550)), ISNUMBER(SEARCH("подключ",E550)),   (ISNUMBER(SEARCH("модерниз",E550)))),1,0)</f>
        <v>0</v>
      </c>
      <c r="I550" s="8">
        <f>IF(OR(ISNUMBER(SEARCH("сопрово",E550)), ISNUMBER(SEARCH("поддержк",E550)), ISNUMBER(SEARCH("эксплуат",E550)), ISNUMBER(SEARCH("обслужи",E550)), ISNUMBER(SEARCH("подготов",E550)), (ISNUMBER(SEARCH("обуче",E550)))),1,0)</f>
        <v>1</v>
      </c>
      <c r="J550" s="9">
        <f>SUM(G550:I550)</f>
        <v>1</v>
      </c>
      <c r="K550" s="20" t="s">
        <v>456</v>
      </c>
      <c r="L550" t="s">
        <v>457</v>
      </c>
      <c r="M550" s="30">
        <v>622393.19999999995</v>
      </c>
      <c r="N550" s="28" t="s">
        <v>264</v>
      </c>
      <c r="O550">
        <v>622393.19999999995</v>
      </c>
      <c r="P550" s="28" t="s">
        <v>184</v>
      </c>
      <c r="Q550" s="4" t="s">
        <v>1112</v>
      </c>
      <c r="R550" t="s">
        <v>1113</v>
      </c>
      <c r="S550" t="s">
        <v>1098</v>
      </c>
      <c r="T550" t="s">
        <v>707</v>
      </c>
      <c r="U550" t="s">
        <v>653</v>
      </c>
      <c r="V550" t="s">
        <v>654</v>
      </c>
      <c r="W550" s="2">
        <v>1</v>
      </c>
      <c r="X550" s="33">
        <v>622393.19999999995</v>
      </c>
      <c r="Y550" t="s">
        <v>34</v>
      </c>
      <c r="Z550" t="s">
        <v>516</v>
      </c>
      <c r="AA550" t="s">
        <v>36</v>
      </c>
      <c r="AB550" t="s">
        <v>37</v>
      </c>
      <c r="AC550" s="2">
        <v>78</v>
      </c>
    </row>
    <row r="551" spans="1:29" customFormat="1" hidden="1" x14ac:dyDescent="0.25">
      <c r="A551" s="11">
        <v>551</v>
      </c>
      <c r="B551" s="20" t="s">
        <v>1230</v>
      </c>
      <c r="C551" s="3">
        <v>2.7810247601149998E+18</v>
      </c>
      <c r="D551" s="1">
        <v>42355</v>
      </c>
      <c r="E551" t="s">
        <v>1114</v>
      </c>
      <c r="F551" s="8">
        <f>IF(OR(ISNUMBER(SEARCH("террит",Q551)), ISNUMBER(SEARCH("ФОМС",E551)), ISNUMBER(SEARCH("ФОМС",Q551)), (ISNUMBER(SEARCH("страх",E551)))),1,0)</f>
        <v>1</v>
      </c>
      <c r="G551" s="8">
        <f>IF(OR(ISNUMBER(SEARCH("проектиро",E551)), ISNUMBER(SEARCH("разработка",E551)),  ISNUMBER(SEARCH("приобрет",E551)),  ISNUMBER(SEARCH("установк",E551)), ISNUMBER(SEARCH("постав",E551)),  (ISNUMBER(SEARCH("создани",E551)))),1,0)</f>
        <v>0</v>
      </c>
      <c r="H551" s="8">
        <f>IF(OR(ISNUMBER(SEARCH("развит",E551)), ISNUMBER(SEARCH("модифика",E551)), ISNUMBER(SEARCH("интегра",E551)),  ISNUMBER(SEARCH("внедрен",E551)), ISNUMBER(SEARCH("расшир",E551)), ISNUMBER(SEARCH("адаптац",E551)),ISNUMBER(SEARCH("настрой",E551)), ISNUMBER(SEARCH("подключ",E551)),   (ISNUMBER(SEARCH("модерниз",E551)))),1,0)</f>
        <v>0</v>
      </c>
      <c r="I551" s="8">
        <f>IF(OR(ISNUMBER(SEARCH("сопрово",E551)), ISNUMBER(SEARCH("поддержк",E551)), ISNUMBER(SEARCH("эксплуат",E551)), ISNUMBER(SEARCH("обслужи",E551)), ISNUMBER(SEARCH("подготов",E551)), (ISNUMBER(SEARCH("обуче",E551)))),1,0)</f>
        <v>1</v>
      </c>
      <c r="J551" s="9">
        <f>SUM(G551:I551)</f>
        <v>1</v>
      </c>
      <c r="K551" t="s">
        <v>456</v>
      </c>
      <c r="L551" t="s">
        <v>457</v>
      </c>
      <c r="M551" s="30">
        <v>770040</v>
      </c>
      <c r="N551" s="28" t="s">
        <v>1115</v>
      </c>
      <c r="O551">
        <v>770040</v>
      </c>
      <c r="P551" s="28" t="s">
        <v>184</v>
      </c>
      <c r="Q551" s="4" t="s">
        <v>1112</v>
      </c>
      <c r="R551" t="s">
        <v>1113</v>
      </c>
      <c r="S551" t="s">
        <v>1098</v>
      </c>
      <c r="T551" t="s">
        <v>652</v>
      </c>
      <c r="U551" t="s">
        <v>653</v>
      </c>
      <c r="V551" t="s">
        <v>755</v>
      </c>
      <c r="W551" s="2">
        <v>1</v>
      </c>
      <c r="X551" s="33">
        <v>770040</v>
      </c>
      <c r="Y551" t="s">
        <v>34</v>
      </c>
      <c r="Z551" t="s">
        <v>516</v>
      </c>
      <c r="AA551" t="s">
        <v>36</v>
      </c>
      <c r="AB551" t="s">
        <v>37</v>
      </c>
      <c r="AC551" s="2">
        <v>78</v>
      </c>
    </row>
    <row r="552" spans="1:29" customFormat="1" hidden="1" x14ac:dyDescent="0.25">
      <c r="A552" s="11">
        <v>552</v>
      </c>
      <c r="B552" s="20" t="s">
        <v>1230</v>
      </c>
      <c r="C552" s="3">
        <v>2.7810247601159997E+18</v>
      </c>
      <c r="D552" s="1">
        <v>42424</v>
      </c>
      <c r="E552" t="s">
        <v>1116</v>
      </c>
      <c r="F552" s="8">
        <f>IF(OR(ISNUMBER(SEARCH("террит",Q552)), ISNUMBER(SEARCH("ФОМС",E552)), ISNUMBER(SEARCH("ФОМС",Q552)), (ISNUMBER(SEARCH("страх",E552)))),1,0)</f>
        <v>1</v>
      </c>
      <c r="G552" s="8">
        <f>IF(OR(ISNUMBER(SEARCH("проектиро",E552)), ISNUMBER(SEARCH("разработка",E552)),  ISNUMBER(SEARCH("приобрет",E552)),  ISNUMBER(SEARCH("установк",E552)), ISNUMBER(SEARCH("постав",E552)),  (ISNUMBER(SEARCH("создани",E552)))),1,0)</f>
        <v>0</v>
      </c>
      <c r="H552" s="8">
        <f>IF(OR(ISNUMBER(SEARCH("развит",E552)), ISNUMBER(SEARCH("модифика",E552)), ISNUMBER(SEARCH("интегра",E552)),  ISNUMBER(SEARCH("внедрен",E552)), ISNUMBER(SEARCH("расшир",E552)), ISNUMBER(SEARCH("адаптац",E552)),ISNUMBER(SEARCH("настрой",E552)), ISNUMBER(SEARCH("подключ",E552)),   (ISNUMBER(SEARCH("модерниз",E552)))),1,0)</f>
        <v>1</v>
      </c>
      <c r="I552" s="8">
        <f>IF(OR(ISNUMBER(SEARCH("сопрово",E552)), ISNUMBER(SEARCH("поддержк",E552)), ISNUMBER(SEARCH("эксплуат",E552)), ISNUMBER(SEARCH("обслужи",E552)), ISNUMBER(SEARCH("подготов",E552)), (ISNUMBER(SEARCH("обуче",E552)))),1,0)</f>
        <v>1</v>
      </c>
      <c r="J552" s="9">
        <f>SUM(G552:I552)</f>
        <v>2</v>
      </c>
      <c r="K552" t="s">
        <v>193</v>
      </c>
      <c r="L552" t="s">
        <v>194</v>
      </c>
      <c r="M552" s="30">
        <v>585000</v>
      </c>
      <c r="N552" s="28" t="s">
        <v>264</v>
      </c>
      <c r="O552">
        <v>585000</v>
      </c>
      <c r="P552" s="28" t="s">
        <v>184</v>
      </c>
      <c r="Q552" s="4" t="s">
        <v>1112</v>
      </c>
      <c r="R552" t="s">
        <v>1113</v>
      </c>
      <c r="S552" t="s">
        <v>1098</v>
      </c>
      <c r="T552" t="s">
        <v>652</v>
      </c>
      <c r="U552" t="s">
        <v>653</v>
      </c>
      <c r="V552" t="s">
        <v>755</v>
      </c>
      <c r="W552" s="2">
        <v>1</v>
      </c>
      <c r="X552" s="33">
        <v>585000</v>
      </c>
      <c r="Y552" t="s">
        <v>34</v>
      </c>
      <c r="Z552" t="s">
        <v>516</v>
      </c>
      <c r="AA552" t="s">
        <v>36</v>
      </c>
      <c r="AB552" t="s">
        <v>37</v>
      </c>
      <c r="AC552" s="2">
        <v>78</v>
      </c>
    </row>
    <row r="553" spans="1:29" customFormat="1" hidden="1" x14ac:dyDescent="0.25">
      <c r="A553" s="11">
        <v>553</v>
      </c>
      <c r="B553" s="20" t="s">
        <v>1230</v>
      </c>
      <c r="C553" s="3">
        <v>2.7810247601159997E+18</v>
      </c>
      <c r="D553" s="1">
        <v>42725</v>
      </c>
      <c r="E553" t="s">
        <v>52</v>
      </c>
      <c r="F553" s="8">
        <f>IF(OR(ISNUMBER(SEARCH("террит",Q553)), ISNUMBER(SEARCH("ФОМС",E553)), ISNUMBER(SEARCH("ФОМС",Q553)), (ISNUMBER(SEARCH("страх",E553)))),1,0)</f>
        <v>0</v>
      </c>
      <c r="G553" s="8">
        <f>IF(OR(ISNUMBER(SEARCH("проектиро",E553)), ISNUMBER(SEARCH("разработка",E553)),  ISNUMBER(SEARCH("приобрет",E553)),  ISNUMBER(SEARCH("установк",E553)), ISNUMBER(SEARCH("постав",E553)),  (ISNUMBER(SEARCH("создани",E553)))),1,0)</f>
        <v>0</v>
      </c>
      <c r="H553" s="8">
        <f>IF(OR(ISNUMBER(SEARCH("развит",E553)), ISNUMBER(SEARCH("модифика",E553)), ISNUMBER(SEARCH("интегра",E553)),  ISNUMBER(SEARCH("внедрен",E553)), ISNUMBER(SEARCH("расшир",E553)), ISNUMBER(SEARCH("адаптац",E553)),ISNUMBER(SEARCH("настрой",E553)), ISNUMBER(SEARCH("подключ",E553)),   (ISNUMBER(SEARCH("модерниз",E553)))),1,0)</f>
        <v>0</v>
      </c>
      <c r="I553" s="8">
        <f>IF(OR(ISNUMBER(SEARCH("сопрово",E553)), ISNUMBER(SEARCH("поддержк",E553)), ISNUMBER(SEARCH("эксплуат",E553)), ISNUMBER(SEARCH("обслужи",E553)), ISNUMBER(SEARCH("подготов",E553)), (ISNUMBER(SEARCH("обуче",E553)))),1,0)</f>
        <v>1</v>
      </c>
      <c r="J553" s="9">
        <f>SUM(G553:I553)</f>
        <v>1</v>
      </c>
      <c r="K553" t="s">
        <v>53</v>
      </c>
      <c r="L553" t="s">
        <v>52</v>
      </c>
      <c r="M553" s="30">
        <v>71900</v>
      </c>
      <c r="N553" s="28" t="s">
        <v>266</v>
      </c>
      <c r="O553">
        <v>862800</v>
      </c>
      <c r="P553" s="28" t="s">
        <v>258</v>
      </c>
      <c r="Q553" s="4" t="s">
        <v>1112</v>
      </c>
      <c r="R553" t="s">
        <v>1113</v>
      </c>
      <c r="S553" t="s">
        <v>1098</v>
      </c>
      <c r="T553" t="s">
        <v>652</v>
      </c>
      <c r="U553" t="s">
        <v>653</v>
      </c>
      <c r="V553" t="s">
        <v>755</v>
      </c>
      <c r="W553" s="2">
        <v>1</v>
      </c>
      <c r="X553" s="33">
        <v>862800</v>
      </c>
      <c r="Y553" t="s">
        <v>34</v>
      </c>
      <c r="Z553" t="s">
        <v>516</v>
      </c>
      <c r="AA553" t="s">
        <v>36</v>
      </c>
      <c r="AB553" t="s">
        <v>37</v>
      </c>
      <c r="AC553" s="2">
        <v>78</v>
      </c>
    </row>
    <row r="554" spans="1:29" customFormat="1" hidden="1" x14ac:dyDescent="0.25">
      <c r="A554" s="11">
        <v>554</v>
      </c>
      <c r="B554" s="20" t="s">
        <v>1230</v>
      </c>
      <c r="C554" s="3">
        <v>2.7810247601170002E+18</v>
      </c>
      <c r="D554" s="1">
        <v>43088</v>
      </c>
      <c r="E554" t="s">
        <v>1117</v>
      </c>
      <c r="F554" s="8">
        <f>IF(OR(ISNUMBER(SEARCH("террит",Q554)), ISNUMBER(SEARCH("ФОМС",E554)), ISNUMBER(SEARCH("ФОМС",Q554)), (ISNUMBER(SEARCH("страх",E554)))),1,0)</f>
        <v>1</v>
      </c>
      <c r="G554" s="8">
        <f>IF(OR(ISNUMBER(SEARCH("проектиро",E554)), ISNUMBER(SEARCH("разработка",E554)),  ISNUMBER(SEARCH("приобрет",E554)),  ISNUMBER(SEARCH("установк",E554)), ISNUMBER(SEARCH("постав",E554)),  (ISNUMBER(SEARCH("создани",E554)))),1,0)</f>
        <v>0</v>
      </c>
      <c r="H554" s="8">
        <f>IF(OR(ISNUMBER(SEARCH("развит",E554)), ISNUMBER(SEARCH("модифика",E554)), ISNUMBER(SEARCH("интегра",E554)),  ISNUMBER(SEARCH("внедрен",E554)), ISNUMBER(SEARCH("расшир",E554)), ISNUMBER(SEARCH("адаптац",E554)),ISNUMBER(SEARCH("настрой",E554)), ISNUMBER(SEARCH("подключ",E554)),   (ISNUMBER(SEARCH("модерниз",E554)))),1,0)</f>
        <v>0</v>
      </c>
      <c r="I554" s="8">
        <f>IF(OR(ISNUMBER(SEARCH("сопрово",E554)), ISNUMBER(SEARCH("поддержк",E554)), ISNUMBER(SEARCH("эксплуат",E554)), ISNUMBER(SEARCH("обслужи",E554)), ISNUMBER(SEARCH("подготов",E554)), (ISNUMBER(SEARCH("обуче",E554)))),1,0)</f>
        <v>1</v>
      </c>
      <c r="J554" s="9">
        <f>SUM(G554:I554)</f>
        <v>1</v>
      </c>
      <c r="K554" t="s">
        <v>53</v>
      </c>
      <c r="L554" t="s">
        <v>52</v>
      </c>
      <c r="M554" s="30">
        <v>76000</v>
      </c>
      <c r="N554" s="28" t="s">
        <v>130</v>
      </c>
      <c r="O554">
        <v>912000</v>
      </c>
      <c r="P554" s="28" t="s">
        <v>258</v>
      </c>
      <c r="Q554" s="4" t="s">
        <v>1112</v>
      </c>
      <c r="R554" t="s">
        <v>1113</v>
      </c>
      <c r="S554" t="s">
        <v>1098</v>
      </c>
      <c r="T554" t="s">
        <v>652</v>
      </c>
      <c r="U554" t="s">
        <v>653</v>
      </c>
      <c r="V554" t="s">
        <v>755</v>
      </c>
      <c r="W554" s="2">
        <v>1</v>
      </c>
      <c r="X554" s="33">
        <v>912000</v>
      </c>
      <c r="Y554" t="s">
        <v>34</v>
      </c>
      <c r="Z554" t="s">
        <v>516</v>
      </c>
      <c r="AA554" t="s">
        <v>36</v>
      </c>
      <c r="AB554" t="s">
        <v>37</v>
      </c>
      <c r="AC554" s="2">
        <v>78</v>
      </c>
    </row>
    <row r="555" spans="1:29" customFormat="1" hidden="1" x14ac:dyDescent="0.25">
      <c r="A555" s="11">
        <v>555</v>
      </c>
      <c r="B555" s="20" t="s">
        <v>1230</v>
      </c>
      <c r="C555" s="3">
        <v>2.7810247601180001E+18</v>
      </c>
      <c r="D555" s="1">
        <v>43329</v>
      </c>
      <c r="E555" t="s">
        <v>1118</v>
      </c>
      <c r="F555" s="8">
        <f>IF(OR(ISNUMBER(SEARCH("террит",Q555)), ISNUMBER(SEARCH("ФОМС",E555)), ISNUMBER(SEARCH("ФОМС",Q555)), (ISNUMBER(SEARCH("страх",E555)))),1,0)</f>
        <v>0</v>
      </c>
      <c r="G555" s="8">
        <f>IF(OR(ISNUMBER(SEARCH("проектиро",E555)), ISNUMBER(SEARCH("разработка",E555)),  ISNUMBER(SEARCH("приобрет",E555)),  ISNUMBER(SEARCH("установк",E555)), ISNUMBER(SEARCH("постав",E555)),  (ISNUMBER(SEARCH("создани",E555)))),1,0)</f>
        <v>1</v>
      </c>
      <c r="H555" s="8">
        <f>IF(OR(ISNUMBER(SEARCH("развит",E555)), ISNUMBER(SEARCH("модифика",E555)), ISNUMBER(SEARCH("интегра",E555)),  ISNUMBER(SEARCH("внедрен",E555)), ISNUMBER(SEARCH("расшир",E555)), ISNUMBER(SEARCH("адаптац",E555)),ISNUMBER(SEARCH("настрой",E555)), ISNUMBER(SEARCH("подключ",E555)),   (ISNUMBER(SEARCH("модерниз",E555)))),1,0)</f>
        <v>1</v>
      </c>
      <c r="I555" s="8">
        <f>IF(OR(ISNUMBER(SEARCH("сопрово",E555)), ISNUMBER(SEARCH("поддержк",E555)), ISNUMBER(SEARCH("эксплуат",E555)), ISNUMBER(SEARCH("обслужи",E555)), ISNUMBER(SEARCH("подготов",E555)), (ISNUMBER(SEARCH("обуче",E555)))),1,0)</f>
        <v>0</v>
      </c>
      <c r="J555" s="9">
        <f>SUM(G555:I555)</f>
        <v>2</v>
      </c>
      <c r="K555" t="s">
        <v>346</v>
      </c>
      <c r="L555" t="s">
        <v>347</v>
      </c>
      <c r="M555" s="30">
        <v>76650</v>
      </c>
      <c r="N555" s="28" t="s">
        <v>26</v>
      </c>
      <c r="O555">
        <v>76650</v>
      </c>
      <c r="P555" s="28" t="s">
        <v>184</v>
      </c>
      <c r="Q555" s="4" t="s">
        <v>1112</v>
      </c>
      <c r="R555" t="s">
        <v>1113</v>
      </c>
      <c r="S555" t="s">
        <v>1098</v>
      </c>
      <c r="T555" t="s">
        <v>652</v>
      </c>
      <c r="U555" t="s">
        <v>653</v>
      </c>
      <c r="V555" t="s">
        <v>755</v>
      </c>
      <c r="W555" s="2">
        <v>1</v>
      </c>
      <c r="X555" s="33">
        <v>76650</v>
      </c>
      <c r="Y555" t="s">
        <v>34</v>
      </c>
      <c r="Z555" t="s">
        <v>516</v>
      </c>
      <c r="AA555" t="s">
        <v>36</v>
      </c>
      <c r="AB555" t="s">
        <v>37</v>
      </c>
      <c r="AC555" s="2">
        <v>78</v>
      </c>
    </row>
    <row r="556" spans="1:29" customFormat="1" hidden="1" x14ac:dyDescent="0.25">
      <c r="A556" s="11">
        <v>556</v>
      </c>
      <c r="B556" s="20" t="s">
        <v>1230</v>
      </c>
      <c r="C556" s="3">
        <v>2.7813045635160003E+18</v>
      </c>
      <c r="D556" s="1">
        <v>42485</v>
      </c>
      <c r="E556" t="s">
        <v>52</v>
      </c>
      <c r="F556" s="8">
        <f>IF(OR(ISNUMBER(SEARCH("террит",Q556)), ISNUMBER(SEARCH("ФОМС",E556)), ISNUMBER(SEARCH("ФОМС",Q556)), (ISNUMBER(SEARCH("страх",E556)))),1,0)</f>
        <v>0</v>
      </c>
      <c r="G556" s="8">
        <f>IF(OR(ISNUMBER(SEARCH("проектиро",E556)), ISNUMBER(SEARCH("разработка",E556)),  ISNUMBER(SEARCH("приобрет",E556)),  ISNUMBER(SEARCH("установк",E556)), ISNUMBER(SEARCH("постав",E556)),  (ISNUMBER(SEARCH("создани",E556)))),1,0)</f>
        <v>0</v>
      </c>
      <c r="H556" s="8">
        <f>IF(OR(ISNUMBER(SEARCH("развит",E556)), ISNUMBER(SEARCH("модифика",E556)), ISNUMBER(SEARCH("интегра",E556)),  ISNUMBER(SEARCH("внедрен",E556)), ISNUMBER(SEARCH("расшир",E556)), ISNUMBER(SEARCH("адаптац",E556)),ISNUMBER(SEARCH("настрой",E556)), ISNUMBER(SEARCH("подключ",E556)),   (ISNUMBER(SEARCH("модерниз",E556)))),1,0)</f>
        <v>0</v>
      </c>
      <c r="I556" s="8">
        <f>IF(OR(ISNUMBER(SEARCH("сопрово",E556)), ISNUMBER(SEARCH("поддержк",E556)), ISNUMBER(SEARCH("эксплуат",E556)), ISNUMBER(SEARCH("обслужи",E556)), ISNUMBER(SEARCH("подготов",E556)), (ISNUMBER(SEARCH("обуче",E556)))),1,0)</f>
        <v>1</v>
      </c>
      <c r="J556" s="9">
        <f>SUM(G556:I556)</f>
        <v>1</v>
      </c>
      <c r="K556" t="s">
        <v>53</v>
      </c>
      <c r="L556" t="s">
        <v>52</v>
      </c>
      <c r="M556" s="30">
        <v>42112</v>
      </c>
      <c r="N556" s="28" t="s">
        <v>266</v>
      </c>
      <c r="O556">
        <v>379008</v>
      </c>
      <c r="P556" s="28" t="s">
        <v>335</v>
      </c>
      <c r="Q556" s="4" t="s">
        <v>1119</v>
      </c>
      <c r="R556" t="s">
        <v>1120</v>
      </c>
      <c r="S556" t="s">
        <v>1121</v>
      </c>
      <c r="T556" t="s">
        <v>652</v>
      </c>
      <c r="U556" t="s">
        <v>653</v>
      </c>
      <c r="V556" t="s">
        <v>755</v>
      </c>
      <c r="W556" s="2">
        <v>1</v>
      </c>
      <c r="X556" s="33">
        <v>379008</v>
      </c>
      <c r="Y556" t="s">
        <v>34</v>
      </c>
      <c r="Z556" t="s">
        <v>516</v>
      </c>
      <c r="AA556" t="s">
        <v>36</v>
      </c>
      <c r="AB556" t="s">
        <v>37</v>
      </c>
      <c r="AC556" s="2">
        <v>78</v>
      </c>
    </row>
    <row r="557" spans="1:29" customFormat="1" hidden="1" x14ac:dyDescent="0.25">
      <c r="A557" s="11">
        <v>557</v>
      </c>
      <c r="B557" s="20" t="s">
        <v>1230</v>
      </c>
      <c r="C557" s="3">
        <v>2.7813045635170002E+18</v>
      </c>
      <c r="D557" s="1">
        <v>42888</v>
      </c>
      <c r="E557" t="s">
        <v>178</v>
      </c>
      <c r="F557" s="8">
        <f>IF(OR(ISNUMBER(SEARCH("террит",Q557)), ISNUMBER(SEARCH("ФОМС",E557)), ISNUMBER(SEARCH("ФОМС",Q557)), (ISNUMBER(SEARCH("страх",E557)))),1,0)</f>
        <v>0</v>
      </c>
      <c r="G557" s="8">
        <f>IF(OR(ISNUMBER(SEARCH("проектиро",E557)), ISNUMBER(SEARCH("разработка",E557)),  ISNUMBER(SEARCH("приобрет",E557)),  ISNUMBER(SEARCH("установк",E557)), ISNUMBER(SEARCH("постав",E557)),  (ISNUMBER(SEARCH("создани",E557)))),1,0)</f>
        <v>0</v>
      </c>
      <c r="H557" s="8">
        <f>IF(OR(ISNUMBER(SEARCH("развит",E557)), ISNUMBER(SEARCH("модифика",E557)), ISNUMBER(SEARCH("интегра",E557)),  ISNUMBER(SEARCH("внедрен",E557)), ISNUMBER(SEARCH("расшир",E557)), ISNUMBER(SEARCH("адаптац",E557)),ISNUMBER(SEARCH("настрой",E557)), ISNUMBER(SEARCH("подключ",E557)),   (ISNUMBER(SEARCH("модерниз",E557)))),1,0)</f>
        <v>0</v>
      </c>
      <c r="I557" s="8">
        <f>IF(OR(ISNUMBER(SEARCH("сопрово",E557)), ISNUMBER(SEARCH("поддержк",E557)), ISNUMBER(SEARCH("эксплуат",E557)), ISNUMBER(SEARCH("обслужи",E557)), ISNUMBER(SEARCH("подготов",E557)), (ISNUMBER(SEARCH("обуче",E557)))),1,0)</f>
        <v>0</v>
      </c>
      <c r="J557" s="9">
        <f>SUM(G557:I557)</f>
        <v>0</v>
      </c>
      <c r="K557" t="s">
        <v>177</v>
      </c>
      <c r="L557" t="s">
        <v>178</v>
      </c>
      <c r="M557" s="30">
        <v>41000</v>
      </c>
      <c r="N557" s="28" t="s">
        <v>266</v>
      </c>
      <c r="O557">
        <v>410000</v>
      </c>
      <c r="P557" s="28" t="s">
        <v>225</v>
      </c>
      <c r="Q557" s="4" t="s">
        <v>1119</v>
      </c>
      <c r="R557" t="s">
        <v>1120</v>
      </c>
      <c r="S557" t="s">
        <v>1121</v>
      </c>
      <c r="T557" t="s">
        <v>761</v>
      </c>
      <c r="U557" t="s">
        <v>653</v>
      </c>
      <c r="V557" t="s">
        <v>755</v>
      </c>
      <c r="W557" s="2">
        <v>1</v>
      </c>
      <c r="X557" s="33">
        <v>410000</v>
      </c>
      <c r="Y557" t="s">
        <v>34</v>
      </c>
      <c r="Z557" t="s">
        <v>516</v>
      </c>
      <c r="AA557" t="s">
        <v>36</v>
      </c>
      <c r="AB557" t="s">
        <v>37</v>
      </c>
      <c r="AC557" s="2">
        <v>78</v>
      </c>
    </row>
    <row r="558" spans="1:29" customFormat="1" hidden="1" x14ac:dyDescent="0.25">
      <c r="A558" s="11">
        <v>558</v>
      </c>
      <c r="B558" s="20" t="s">
        <v>1230</v>
      </c>
      <c r="C558" s="3">
        <v>2.7813045635180001E+18</v>
      </c>
      <c r="D558" s="1">
        <v>43269</v>
      </c>
      <c r="E558" t="s">
        <v>1122</v>
      </c>
      <c r="F558" s="8">
        <f>IF(OR(ISNUMBER(SEARCH("террит",Q558)), ISNUMBER(SEARCH("ФОМС",E558)), ISNUMBER(SEARCH("ФОМС",Q558)), (ISNUMBER(SEARCH("страх",E558)))),1,0)</f>
        <v>0</v>
      </c>
      <c r="G558" s="8">
        <f>IF(OR(ISNUMBER(SEARCH("проектиро",E558)), ISNUMBER(SEARCH("разработка",E558)),  ISNUMBER(SEARCH("приобрет",E558)),  ISNUMBER(SEARCH("установк",E558)), ISNUMBER(SEARCH("постав",E558)),  (ISNUMBER(SEARCH("создани",E558)))),1,0)</f>
        <v>0</v>
      </c>
      <c r="H558" s="8">
        <f>IF(OR(ISNUMBER(SEARCH("развит",E558)), ISNUMBER(SEARCH("модифика",E558)), ISNUMBER(SEARCH("интегра",E558)),  ISNUMBER(SEARCH("внедрен",E558)), ISNUMBER(SEARCH("расшир",E558)), ISNUMBER(SEARCH("адаптац",E558)),ISNUMBER(SEARCH("настрой",E558)), ISNUMBER(SEARCH("подключ",E558)),   (ISNUMBER(SEARCH("модерниз",E558)))),1,0)</f>
        <v>0</v>
      </c>
      <c r="I558" s="8">
        <f>IF(OR(ISNUMBER(SEARCH("сопрово",E558)), ISNUMBER(SEARCH("поддержк",E558)), ISNUMBER(SEARCH("эксплуат",E558)), ISNUMBER(SEARCH("обслужи",E558)), ISNUMBER(SEARCH("подготов",E558)), (ISNUMBER(SEARCH("обуче",E558)))),1,0)</f>
        <v>1</v>
      </c>
      <c r="J558" s="9">
        <f>SUM(G558:I558)</f>
        <v>1</v>
      </c>
      <c r="K558" t="s">
        <v>53</v>
      </c>
      <c r="L558" t="s">
        <v>52</v>
      </c>
      <c r="M558" s="30">
        <v>49800</v>
      </c>
      <c r="N558" s="28" t="s">
        <v>1123</v>
      </c>
      <c r="O558">
        <v>298800</v>
      </c>
      <c r="P558" s="28" t="s">
        <v>399</v>
      </c>
      <c r="Q558" s="4" t="s">
        <v>1119</v>
      </c>
      <c r="R558" t="s">
        <v>1120</v>
      </c>
      <c r="S558" t="s">
        <v>1121</v>
      </c>
      <c r="T558" t="s">
        <v>652</v>
      </c>
      <c r="U558" t="s">
        <v>653</v>
      </c>
      <c r="V558" t="s">
        <v>755</v>
      </c>
      <c r="W558" s="2">
        <v>1</v>
      </c>
      <c r="X558" s="33">
        <v>298800</v>
      </c>
      <c r="Y558" t="s">
        <v>34</v>
      </c>
      <c r="Z558" t="s">
        <v>516</v>
      </c>
      <c r="AA558" t="s">
        <v>36</v>
      </c>
      <c r="AB558" t="s">
        <v>37</v>
      </c>
      <c r="AC558" s="2">
        <v>78</v>
      </c>
    </row>
    <row r="559" spans="1:29" customFormat="1" hidden="1" x14ac:dyDescent="0.25">
      <c r="A559" s="11">
        <v>559</v>
      </c>
      <c r="B559" s="20" t="s">
        <v>1230</v>
      </c>
      <c r="C559" s="3">
        <v>2.7813045635180001E+18</v>
      </c>
      <c r="D559" s="1">
        <v>43157</v>
      </c>
      <c r="E559" t="s">
        <v>52</v>
      </c>
      <c r="F559" s="8">
        <f>IF(OR(ISNUMBER(SEARCH("террит",Q559)), ISNUMBER(SEARCH("ФОМС",E559)), ISNUMBER(SEARCH("ФОМС",Q559)), (ISNUMBER(SEARCH("страх",E559)))),1,0)</f>
        <v>0</v>
      </c>
      <c r="G559" s="8">
        <f>IF(OR(ISNUMBER(SEARCH("проектиро",E559)), ISNUMBER(SEARCH("разработка",E559)),  ISNUMBER(SEARCH("приобрет",E559)),  ISNUMBER(SEARCH("установк",E559)), ISNUMBER(SEARCH("постав",E559)),  (ISNUMBER(SEARCH("создани",E559)))),1,0)</f>
        <v>0</v>
      </c>
      <c r="H559" s="8">
        <f>IF(OR(ISNUMBER(SEARCH("развит",E559)), ISNUMBER(SEARCH("модифика",E559)), ISNUMBER(SEARCH("интегра",E559)),  ISNUMBER(SEARCH("внедрен",E559)), ISNUMBER(SEARCH("расшир",E559)), ISNUMBER(SEARCH("адаптац",E559)),ISNUMBER(SEARCH("настрой",E559)), ISNUMBER(SEARCH("подключ",E559)),   (ISNUMBER(SEARCH("модерниз",E559)))),1,0)</f>
        <v>0</v>
      </c>
      <c r="I559" s="8">
        <f>IF(OR(ISNUMBER(SEARCH("сопрово",E559)), ISNUMBER(SEARCH("поддержк",E559)), ISNUMBER(SEARCH("эксплуат",E559)), ISNUMBER(SEARCH("обслужи",E559)), ISNUMBER(SEARCH("подготов",E559)), (ISNUMBER(SEARCH("обуче",E559)))),1,0)</f>
        <v>1</v>
      </c>
      <c r="J559" s="9">
        <f>SUM(G559:I559)</f>
        <v>1</v>
      </c>
      <c r="K559" t="s">
        <v>53</v>
      </c>
      <c r="L559" t="s">
        <v>52</v>
      </c>
      <c r="M559" s="30">
        <v>298800</v>
      </c>
      <c r="N559" s="28" t="s">
        <v>1123</v>
      </c>
      <c r="O559">
        <v>298800</v>
      </c>
      <c r="P559" s="28" t="s">
        <v>184</v>
      </c>
      <c r="Q559" s="4" t="s">
        <v>1119</v>
      </c>
      <c r="R559" t="s">
        <v>1120</v>
      </c>
      <c r="S559" t="s">
        <v>1121</v>
      </c>
      <c r="T559" t="s">
        <v>652</v>
      </c>
      <c r="U559" t="s">
        <v>653</v>
      </c>
      <c r="V559" t="s">
        <v>755</v>
      </c>
      <c r="W559" s="2">
        <v>1</v>
      </c>
      <c r="X559" s="33">
        <v>298800</v>
      </c>
      <c r="Y559" t="s">
        <v>34</v>
      </c>
      <c r="Z559" t="s">
        <v>516</v>
      </c>
      <c r="AA559" t="s">
        <v>36</v>
      </c>
      <c r="AB559" t="s">
        <v>37</v>
      </c>
      <c r="AC559" s="2">
        <v>78</v>
      </c>
    </row>
    <row r="560" spans="1:29" customFormat="1" hidden="1" x14ac:dyDescent="0.25">
      <c r="A560" s="11">
        <v>560</v>
      </c>
      <c r="B560" s="20" t="s">
        <v>1230</v>
      </c>
      <c r="C560" s="3">
        <v>2.7813045635190001E+18</v>
      </c>
      <c r="D560" s="1">
        <v>43482</v>
      </c>
      <c r="E560" t="s">
        <v>1124</v>
      </c>
      <c r="F560" s="8">
        <f>IF(OR(ISNUMBER(SEARCH("террит",Q560)), ISNUMBER(SEARCH("ФОМС",E560)), ISNUMBER(SEARCH("ФОМС",Q560)), (ISNUMBER(SEARCH("страх",E560)))),1,0)</f>
        <v>1</v>
      </c>
      <c r="G560" s="8">
        <f>IF(OR(ISNUMBER(SEARCH("проектиро",E560)), ISNUMBER(SEARCH("разработка",E560)),  ISNUMBER(SEARCH("приобрет",E560)),  ISNUMBER(SEARCH("установк",E560)), ISNUMBER(SEARCH("постав",E560)),  (ISNUMBER(SEARCH("создани",E560)))),1,0)</f>
        <v>0</v>
      </c>
      <c r="H560" s="8">
        <f>IF(OR(ISNUMBER(SEARCH("развит",E560)), ISNUMBER(SEARCH("модифика",E560)), ISNUMBER(SEARCH("интегра",E560)),  ISNUMBER(SEARCH("внедрен",E560)), ISNUMBER(SEARCH("расшир",E560)), ISNUMBER(SEARCH("адаптац",E560)),ISNUMBER(SEARCH("настрой",E560)), ISNUMBER(SEARCH("подключ",E560)),   (ISNUMBER(SEARCH("модерниз",E560)))),1,0)</f>
        <v>0</v>
      </c>
      <c r="I560" s="8">
        <f>IF(OR(ISNUMBER(SEARCH("сопрово",E560)), ISNUMBER(SEARCH("поддержк",E560)), ISNUMBER(SEARCH("эксплуат",E560)), ISNUMBER(SEARCH("обслужи",E560)), ISNUMBER(SEARCH("подготов",E560)), (ISNUMBER(SEARCH("обуче",E560)))),1,0)</f>
        <v>1</v>
      </c>
      <c r="J560" s="9">
        <f>SUM(G560:I560)</f>
        <v>1</v>
      </c>
      <c r="K560" t="s">
        <v>177</v>
      </c>
      <c r="L560" t="s">
        <v>178</v>
      </c>
      <c r="M560" s="30">
        <v>54700</v>
      </c>
      <c r="N560" s="28" t="s">
        <v>130</v>
      </c>
      <c r="O560">
        <v>656400</v>
      </c>
      <c r="P560" s="28" t="s">
        <v>165</v>
      </c>
      <c r="Q560" s="4" t="s">
        <v>1119</v>
      </c>
      <c r="R560" t="s">
        <v>1120</v>
      </c>
      <c r="S560" t="s">
        <v>1121</v>
      </c>
      <c r="T560" t="s">
        <v>652</v>
      </c>
      <c r="U560" t="s">
        <v>653</v>
      </c>
      <c r="V560" t="s">
        <v>755</v>
      </c>
      <c r="W560" s="2">
        <v>1</v>
      </c>
      <c r="X560" s="33">
        <v>656400</v>
      </c>
      <c r="Y560" t="s">
        <v>34</v>
      </c>
      <c r="Z560" t="s">
        <v>516</v>
      </c>
      <c r="AA560" t="s">
        <v>36</v>
      </c>
      <c r="AB560" t="s">
        <v>37</v>
      </c>
      <c r="AC560" s="2">
        <v>78</v>
      </c>
    </row>
    <row r="561" spans="1:29" customFormat="1" hidden="1" x14ac:dyDescent="0.25">
      <c r="A561" s="11">
        <v>561</v>
      </c>
      <c r="B561" s="20" t="s">
        <v>1230</v>
      </c>
      <c r="C561" s="3">
        <v>2.781310344616E+18</v>
      </c>
      <c r="D561" s="1">
        <v>42428</v>
      </c>
      <c r="E561" t="s">
        <v>1125</v>
      </c>
      <c r="F561" s="8">
        <f>IF(OR(ISNUMBER(SEARCH("террит",Q561)), ISNUMBER(SEARCH("ФОМС",E561)), ISNUMBER(SEARCH("ФОМС",Q561)), (ISNUMBER(SEARCH("страх",E561)))),1,0)</f>
        <v>1</v>
      </c>
      <c r="G561" s="8">
        <f>IF(OR(ISNUMBER(SEARCH("проектиро",E561)), ISNUMBER(SEARCH("разработка",E561)),  ISNUMBER(SEARCH("приобрет",E561)),  ISNUMBER(SEARCH("установк",E561)), ISNUMBER(SEARCH("постав",E561)),  (ISNUMBER(SEARCH("создани",E561)))),1,0)</f>
        <v>0</v>
      </c>
      <c r="H561" s="8">
        <f>IF(OR(ISNUMBER(SEARCH("развит",E561)), ISNUMBER(SEARCH("модифика",E561)), ISNUMBER(SEARCH("интегра",E561)),  ISNUMBER(SEARCH("внедрен",E561)), ISNUMBER(SEARCH("расшир",E561)), ISNUMBER(SEARCH("адаптац",E561)),ISNUMBER(SEARCH("настрой",E561)), ISNUMBER(SEARCH("подключ",E561)),   (ISNUMBER(SEARCH("модерниз",E561)))),1,0)</f>
        <v>0</v>
      </c>
      <c r="I561" s="8">
        <f>IF(OR(ISNUMBER(SEARCH("сопрово",E561)), ISNUMBER(SEARCH("поддержк",E561)), ISNUMBER(SEARCH("эксплуат",E561)), ISNUMBER(SEARCH("обслужи",E561)), ISNUMBER(SEARCH("подготов",E561)), (ISNUMBER(SEARCH("обуче",E561)))),1,0)</f>
        <v>1</v>
      </c>
      <c r="J561" s="9">
        <f>SUM(G561:I561)</f>
        <v>1</v>
      </c>
      <c r="K561" t="s">
        <v>64</v>
      </c>
      <c r="L561" t="s">
        <v>65</v>
      </c>
      <c r="M561" s="30">
        <v>265080</v>
      </c>
      <c r="N561" s="28" t="s">
        <v>264</v>
      </c>
      <c r="O561">
        <v>265080</v>
      </c>
      <c r="P561" s="28" t="s">
        <v>184</v>
      </c>
      <c r="Q561" s="4" t="s">
        <v>1126</v>
      </c>
      <c r="R561" t="s">
        <v>1127</v>
      </c>
      <c r="S561" t="s">
        <v>1121</v>
      </c>
      <c r="T561" t="s">
        <v>652</v>
      </c>
      <c r="U561" t="s">
        <v>653</v>
      </c>
      <c r="V561" t="s">
        <v>755</v>
      </c>
      <c r="W561" s="2">
        <v>1</v>
      </c>
      <c r="X561" s="33">
        <v>265080</v>
      </c>
      <c r="Y561" t="s">
        <v>34</v>
      </c>
      <c r="Z561" t="s">
        <v>516</v>
      </c>
      <c r="AA561" t="s">
        <v>36</v>
      </c>
      <c r="AB561" t="s">
        <v>37</v>
      </c>
      <c r="AC561" s="2">
        <v>78</v>
      </c>
    </row>
    <row r="562" spans="1:29" customFormat="1" hidden="1" x14ac:dyDescent="0.25">
      <c r="A562" s="11">
        <v>562</v>
      </c>
      <c r="B562" s="20" t="s">
        <v>1230</v>
      </c>
      <c r="C562" s="3">
        <v>2.781310344616E+18</v>
      </c>
      <c r="D562" s="1">
        <v>42601</v>
      </c>
      <c r="E562" t="s">
        <v>1128</v>
      </c>
      <c r="F562" s="8">
        <f>IF(OR(ISNUMBER(SEARCH("террит",Q562)), ISNUMBER(SEARCH("ФОМС",E562)), ISNUMBER(SEARCH("ФОМС",Q562)), (ISNUMBER(SEARCH("страх",E562)))),1,0)</f>
        <v>1</v>
      </c>
      <c r="G562" s="8">
        <f>IF(OR(ISNUMBER(SEARCH("проектиро",E562)), ISNUMBER(SEARCH("разработка",E562)),  ISNUMBER(SEARCH("приобрет",E562)),  ISNUMBER(SEARCH("установк",E562)), ISNUMBER(SEARCH("постав",E562)),  (ISNUMBER(SEARCH("создани",E562)))),1,0)</f>
        <v>0</v>
      </c>
      <c r="H562" s="8">
        <f>IF(OR(ISNUMBER(SEARCH("развит",E562)), ISNUMBER(SEARCH("модифика",E562)), ISNUMBER(SEARCH("интегра",E562)),  ISNUMBER(SEARCH("внедрен",E562)), ISNUMBER(SEARCH("расшир",E562)), ISNUMBER(SEARCH("адаптац",E562)),ISNUMBER(SEARCH("настрой",E562)), ISNUMBER(SEARCH("подключ",E562)),   (ISNUMBER(SEARCH("модерниз",E562)))),1,0)</f>
        <v>1</v>
      </c>
      <c r="I562" s="8">
        <f>IF(OR(ISNUMBER(SEARCH("сопрово",E562)), ISNUMBER(SEARCH("поддержк",E562)), ISNUMBER(SEARCH("эксплуат",E562)), ISNUMBER(SEARCH("обслужи",E562)), ISNUMBER(SEARCH("подготов",E562)), (ISNUMBER(SEARCH("обуче",E562)))),1,0)</f>
        <v>1</v>
      </c>
      <c r="J562" s="9">
        <f>SUM(G562:I562)</f>
        <v>2</v>
      </c>
      <c r="K562" t="s">
        <v>64</v>
      </c>
      <c r="L562" t="s">
        <v>65</v>
      </c>
      <c r="M562" s="30">
        <v>160000</v>
      </c>
      <c r="N562" s="28" t="s">
        <v>264</v>
      </c>
      <c r="O562">
        <v>160000</v>
      </c>
      <c r="P562" s="28" t="s">
        <v>184</v>
      </c>
      <c r="Q562" s="4" t="s">
        <v>1129</v>
      </c>
      <c r="R562" t="s">
        <v>1127</v>
      </c>
      <c r="S562" t="s">
        <v>1121</v>
      </c>
      <c r="T562" t="s">
        <v>652</v>
      </c>
      <c r="U562" t="s">
        <v>653</v>
      </c>
      <c r="V562" t="s">
        <v>755</v>
      </c>
      <c r="W562" s="2">
        <v>1</v>
      </c>
      <c r="X562" s="33">
        <v>160000</v>
      </c>
      <c r="Y562" t="s">
        <v>34</v>
      </c>
      <c r="Z562" t="s">
        <v>516</v>
      </c>
      <c r="AA562" t="s">
        <v>36</v>
      </c>
      <c r="AB562" t="s">
        <v>37</v>
      </c>
      <c r="AC562" s="2">
        <v>78</v>
      </c>
    </row>
    <row r="563" spans="1:29" customFormat="1" hidden="1" x14ac:dyDescent="0.25">
      <c r="A563" s="11">
        <v>563</v>
      </c>
      <c r="B563" s="20" t="s">
        <v>1230</v>
      </c>
      <c r="C563" s="3">
        <v>2.781310344616E+18</v>
      </c>
      <c r="D563" s="1">
        <v>42606</v>
      </c>
      <c r="E563" t="s">
        <v>1130</v>
      </c>
      <c r="F563" s="8">
        <f>IF(OR(ISNUMBER(SEARCH("террит",Q563)), ISNUMBER(SEARCH("ФОМС",E563)), ISNUMBER(SEARCH("ФОМС",Q563)), (ISNUMBER(SEARCH("страх",E563)))),1,0)</f>
        <v>0</v>
      </c>
      <c r="G563" s="8">
        <f>IF(OR(ISNUMBER(SEARCH("проектиро",E563)), ISNUMBER(SEARCH("разработка",E563)),  ISNUMBER(SEARCH("приобрет",E563)),  ISNUMBER(SEARCH("установк",E563)), ISNUMBER(SEARCH("постав",E563)),  (ISNUMBER(SEARCH("создани",E563)))),1,0)</f>
        <v>0</v>
      </c>
      <c r="H563" s="8">
        <f>IF(OR(ISNUMBER(SEARCH("развит",E563)), ISNUMBER(SEARCH("модифика",E563)), ISNUMBER(SEARCH("интегра",E563)),  ISNUMBER(SEARCH("внедрен",E563)), ISNUMBER(SEARCH("расшир",E563)), ISNUMBER(SEARCH("адаптац",E563)),ISNUMBER(SEARCH("настрой",E563)), ISNUMBER(SEARCH("подключ",E563)),   (ISNUMBER(SEARCH("модерниз",E563)))),1,0)</f>
        <v>0</v>
      </c>
      <c r="I563" s="8">
        <f>IF(OR(ISNUMBER(SEARCH("сопрово",E563)), ISNUMBER(SEARCH("поддержк",E563)), ISNUMBER(SEARCH("эксплуат",E563)), ISNUMBER(SEARCH("обслужи",E563)), ISNUMBER(SEARCH("подготов",E563)), (ISNUMBER(SEARCH("обуче",E563)))),1,0)</f>
        <v>1</v>
      </c>
      <c r="J563" s="9">
        <f>SUM(G563:I563)</f>
        <v>1</v>
      </c>
      <c r="K563" t="s">
        <v>64</v>
      </c>
      <c r="L563" t="s">
        <v>65</v>
      </c>
      <c r="M563" s="30">
        <v>265080</v>
      </c>
      <c r="N563" s="28" t="s">
        <v>329</v>
      </c>
      <c r="O563">
        <v>265080</v>
      </c>
      <c r="P563" s="28" t="s">
        <v>184</v>
      </c>
      <c r="Q563" s="4" t="s">
        <v>1129</v>
      </c>
      <c r="R563" t="s">
        <v>1127</v>
      </c>
      <c r="S563" t="s">
        <v>1121</v>
      </c>
      <c r="T563" t="s">
        <v>652</v>
      </c>
      <c r="U563" t="s">
        <v>653</v>
      </c>
      <c r="V563" t="s">
        <v>755</v>
      </c>
      <c r="W563" s="2">
        <v>1</v>
      </c>
      <c r="X563" s="33">
        <v>265080</v>
      </c>
      <c r="Y563" t="s">
        <v>34</v>
      </c>
      <c r="Z563" t="s">
        <v>516</v>
      </c>
      <c r="AA563" t="s">
        <v>36</v>
      </c>
      <c r="AB563" t="s">
        <v>37</v>
      </c>
      <c r="AC563" s="2">
        <v>78</v>
      </c>
    </row>
    <row r="564" spans="1:29" customFormat="1" hidden="1" x14ac:dyDescent="0.25">
      <c r="A564" s="11">
        <v>564</v>
      </c>
      <c r="B564" s="20" t="s">
        <v>1230</v>
      </c>
      <c r="C564" s="3">
        <v>2.7813103446169999E+18</v>
      </c>
      <c r="D564" s="1">
        <v>42744</v>
      </c>
      <c r="E564" t="s">
        <v>1131</v>
      </c>
      <c r="F564" s="8">
        <f>IF(OR(ISNUMBER(SEARCH("террит",Q564)), ISNUMBER(SEARCH("ФОМС",E564)), ISNUMBER(SEARCH("ФОМС",Q564)), (ISNUMBER(SEARCH("страх",E564)))),1,0)</f>
        <v>1</v>
      </c>
      <c r="G564" s="8">
        <f>IF(OR(ISNUMBER(SEARCH("проектиро",E564)), ISNUMBER(SEARCH("разработка",E564)),  ISNUMBER(SEARCH("приобрет",E564)),  ISNUMBER(SEARCH("установк",E564)), ISNUMBER(SEARCH("постав",E564)),  (ISNUMBER(SEARCH("создани",E564)))),1,0)</f>
        <v>0</v>
      </c>
      <c r="H564" s="8">
        <f>IF(OR(ISNUMBER(SEARCH("развит",E564)), ISNUMBER(SEARCH("модифика",E564)), ISNUMBER(SEARCH("интегра",E564)),  ISNUMBER(SEARCH("внедрен",E564)), ISNUMBER(SEARCH("расшир",E564)), ISNUMBER(SEARCH("адаптац",E564)),ISNUMBER(SEARCH("настрой",E564)), ISNUMBER(SEARCH("подключ",E564)),   (ISNUMBER(SEARCH("модерниз",E564)))),1,0)</f>
        <v>0</v>
      </c>
      <c r="I564" s="8">
        <f>IF(OR(ISNUMBER(SEARCH("сопрово",E564)), ISNUMBER(SEARCH("поддержк",E564)), ISNUMBER(SEARCH("эксплуат",E564)), ISNUMBER(SEARCH("обслужи",E564)), ISNUMBER(SEARCH("подготов",E564)), (ISNUMBER(SEARCH("обуче",E564)))),1,0)</f>
        <v>1</v>
      </c>
      <c r="J564" s="9">
        <f>SUM(G564:I564)</f>
        <v>1</v>
      </c>
      <c r="K564" t="s">
        <v>53</v>
      </c>
      <c r="L564" t="s">
        <v>52</v>
      </c>
      <c r="M564" s="30">
        <v>32200</v>
      </c>
      <c r="N564" s="28" t="s">
        <v>266</v>
      </c>
      <c r="O564">
        <v>386400</v>
      </c>
      <c r="P564" s="28" t="s">
        <v>258</v>
      </c>
      <c r="Q564" s="4" t="s">
        <v>1129</v>
      </c>
      <c r="R564" t="s">
        <v>1127</v>
      </c>
      <c r="S564" t="s">
        <v>1121</v>
      </c>
      <c r="T564" t="s">
        <v>652</v>
      </c>
      <c r="U564" t="s">
        <v>653</v>
      </c>
      <c r="V564" t="s">
        <v>755</v>
      </c>
      <c r="W564" s="2">
        <v>1</v>
      </c>
      <c r="X564" s="33">
        <v>386400</v>
      </c>
      <c r="Y564" t="s">
        <v>34</v>
      </c>
      <c r="Z564" t="s">
        <v>516</v>
      </c>
      <c r="AA564" t="s">
        <v>36</v>
      </c>
      <c r="AB564" t="s">
        <v>37</v>
      </c>
      <c r="AC564" s="2">
        <v>78</v>
      </c>
    </row>
    <row r="565" spans="1:29" customFormat="1" hidden="1" x14ac:dyDescent="0.25">
      <c r="A565" s="11">
        <v>565</v>
      </c>
      <c r="B565" s="20" t="s">
        <v>1230</v>
      </c>
      <c r="C565" s="3">
        <v>2.7813103446169999E+18</v>
      </c>
      <c r="D565" s="1">
        <v>43087</v>
      </c>
      <c r="E565" t="s">
        <v>52</v>
      </c>
      <c r="F565" s="8">
        <f>IF(OR(ISNUMBER(SEARCH("террит",Q565)), ISNUMBER(SEARCH("ФОМС",E565)), ISNUMBER(SEARCH("ФОМС",Q565)), (ISNUMBER(SEARCH("страх",E565)))),1,0)</f>
        <v>0</v>
      </c>
      <c r="G565" s="8">
        <f>IF(OR(ISNUMBER(SEARCH("проектиро",E565)), ISNUMBER(SEARCH("разработка",E565)),  ISNUMBER(SEARCH("приобрет",E565)),  ISNUMBER(SEARCH("установк",E565)), ISNUMBER(SEARCH("постав",E565)),  (ISNUMBER(SEARCH("создани",E565)))),1,0)</f>
        <v>0</v>
      </c>
      <c r="H565" s="8">
        <f>IF(OR(ISNUMBER(SEARCH("развит",E565)), ISNUMBER(SEARCH("модифика",E565)), ISNUMBER(SEARCH("интегра",E565)),  ISNUMBER(SEARCH("внедрен",E565)), ISNUMBER(SEARCH("расшир",E565)), ISNUMBER(SEARCH("адаптац",E565)),ISNUMBER(SEARCH("настрой",E565)), ISNUMBER(SEARCH("подключ",E565)),   (ISNUMBER(SEARCH("модерниз",E565)))),1,0)</f>
        <v>0</v>
      </c>
      <c r="I565" s="8">
        <f>IF(OR(ISNUMBER(SEARCH("сопрово",E565)), ISNUMBER(SEARCH("поддержк",E565)), ISNUMBER(SEARCH("эксплуат",E565)), ISNUMBER(SEARCH("обслужи",E565)), ISNUMBER(SEARCH("подготов",E565)), (ISNUMBER(SEARCH("обуче",E565)))),1,0)</f>
        <v>1</v>
      </c>
      <c r="J565" s="9">
        <f>SUM(G565:I565)</f>
        <v>1</v>
      </c>
      <c r="K565" t="s">
        <v>53</v>
      </c>
      <c r="L565" t="s">
        <v>52</v>
      </c>
      <c r="M565" s="30">
        <v>34100</v>
      </c>
      <c r="N565" s="28" t="s">
        <v>130</v>
      </c>
      <c r="O565">
        <v>409200</v>
      </c>
      <c r="P565" s="28" t="s">
        <v>258</v>
      </c>
      <c r="Q565" s="4" t="s">
        <v>1129</v>
      </c>
      <c r="R565" t="s">
        <v>1127</v>
      </c>
      <c r="S565" t="s">
        <v>1121</v>
      </c>
      <c r="T565" t="s">
        <v>652</v>
      </c>
      <c r="U565" t="s">
        <v>653</v>
      </c>
      <c r="V565" t="s">
        <v>755</v>
      </c>
      <c r="W565" s="2">
        <v>1</v>
      </c>
      <c r="X565" s="33">
        <v>409200</v>
      </c>
      <c r="Y565" t="s">
        <v>34</v>
      </c>
      <c r="Z565" t="s">
        <v>516</v>
      </c>
      <c r="AA565" t="s">
        <v>36</v>
      </c>
      <c r="AB565" t="s">
        <v>37</v>
      </c>
      <c r="AC565" s="2">
        <v>78</v>
      </c>
    </row>
    <row r="566" spans="1:29" customFormat="1" hidden="1" x14ac:dyDescent="0.25">
      <c r="A566" s="11">
        <v>566</v>
      </c>
      <c r="B566" s="20" t="s">
        <v>1230</v>
      </c>
      <c r="C566" s="3">
        <v>2.7813103446179999E+18</v>
      </c>
      <c r="D566" s="1">
        <v>43462</v>
      </c>
      <c r="E566" t="s">
        <v>52</v>
      </c>
      <c r="F566" s="8">
        <f>IF(OR(ISNUMBER(SEARCH("террит",Q566)), ISNUMBER(SEARCH("ФОМС",E566)), ISNUMBER(SEARCH("ФОМС",Q566)), (ISNUMBER(SEARCH("страх",E566)))),1,0)</f>
        <v>0</v>
      </c>
      <c r="G566" s="8">
        <f>IF(OR(ISNUMBER(SEARCH("проектиро",E566)), ISNUMBER(SEARCH("разработка",E566)),  ISNUMBER(SEARCH("приобрет",E566)),  ISNUMBER(SEARCH("установк",E566)), ISNUMBER(SEARCH("постав",E566)),  (ISNUMBER(SEARCH("создани",E566)))),1,0)</f>
        <v>0</v>
      </c>
      <c r="H566" s="8">
        <f>IF(OR(ISNUMBER(SEARCH("развит",E566)), ISNUMBER(SEARCH("модифика",E566)), ISNUMBER(SEARCH("интегра",E566)),  ISNUMBER(SEARCH("внедрен",E566)), ISNUMBER(SEARCH("расшир",E566)), ISNUMBER(SEARCH("адаптац",E566)),ISNUMBER(SEARCH("настрой",E566)), ISNUMBER(SEARCH("подключ",E566)),   (ISNUMBER(SEARCH("модерниз",E566)))),1,0)</f>
        <v>0</v>
      </c>
      <c r="I566" s="8">
        <f>IF(OR(ISNUMBER(SEARCH("сопрово",E566)), ISNUMBER(SEARCH("поддержк",E566)), ISNUMBER(SEARCH("эксплуат",E566)), ISNUMBER(SEARCH("обслужи",E566)), ISNUMBER(SEARCH("подготов",E566)), (ISNUMBER(SEARCH("обуче",E566)))),1,0)</f>
        <v>1</v>
      </c>
      <c r="J566" s="9">
        <f>SUM(G566:I566)</f>
        <v>1</v>
      </c>
      <c r="K566" t="s">
        <v>53</v>
      </c>
      <c r="L566" t="s">
        <v>52</v>
      </c>
      <c r="M566" s="30">
        <v>427680</v>
      </c>
      <c r="N566" s="28" t="s">
        <v>845</v>
      </c>
      <c r="O566">
        <v>427680</v>
      </c>
      <c r="P566" s="28" t="s">
        <v>27</v>
      </c>
      <c r="Q566" s="4" t="s">
        <v>1129</v>
      </c>
      <c r="R566" t="s">
        <v>1127</v>
      </c>
      <c r="S566" t="s">
        <v>1121</v>
      </c>
      <c r="T566" t="s">
        <v>652</v>
      </c>
      <c r="U566" t="s">
        <v>653</v>
      </c>
      <c r="V566" t="s">
        <v>755</v>
      </c>
      <c r="W566" s="2">
        <v>1</v>
      </c>
      <c r="X566" s="33">
        <v>427680</v>
      </c>
      <c r="Y566" t="s">
        <v>34</v>
      </c>
      <c r="Z566" t="s">
        <v>516</v>
      </c>
      <c r="AA566" t="s">
        <v>36</v>
      </c>
      <c r="AB566" t="s">
        <v>37</v>
      </c>
      <c r="AC566" s="2">
        <v>78</v>
      </c>
    </row>
    <row r="567" spans="1:29" customFormat="1" hidden="1" x14ac:dyDescent="0.25">
      <c r="A567" s="11">
        <v>567</v>
      </c>
      <c r="B567" s="20" t="s">
        <v>1230</v>
      </c>
      <c r="C567" s="3">
        <v>2.7813103573159997E+18</v>
      </c>
      <c r="D567" s="1">
        <v>42732</v>
      </c>
      <c r="E567" t="s">
        <v>1132</v>
      </c>
      <c r="F567" s="8">
        <f>IF(OR(ISNUMBER(SEARCH("террит",Q567)), ISNUMBER(SEARCH("ФОМС",E567)), ISNUMBER(SEARCH("ФОМС",Q567)), (ISNUMBER(SEARCH("страх",E567)))),1,0)</f>
        <v>0</v>
      </c>
      <c r="G567" s="8">
        <f>IF(OR(ISNUMBER(SEARCH("проектиро",E567)), ISNUMBER(SEARCH("разработка",E567)),  ISNUMBER(SEARCH("приобрет",E567)),  ISNUMBER(SEARCH("установк",E567)), ISNUMBER(SEARCH("постав",E567)),  (ISNUMBER(SEARCH("создани",E567)))),1,0)</f>
        <v>0</v>
      </c>
      <c r="H567" s="8">
        <f>IF(OR(ISNUMBER(SEARCH("развит",E567)), ISNUMBER(SEARCH("модифика",E567)), ISNUMBER(SEARCH("интегра",E567)),  ISNUMBER(SEARCH("внедрен",E567)), ISNUMBER(SEARCH("расшир",E567)), ISNUMBER(SEARCH("адаптац",E567)),ISNUMBER(SEARCH("настрой",E567)), ISNUMBER(SEARCH("подключ",E567)),   (ISNUMBER(SEARCH("модерниз",E567)))),1,0)</f>
        <v>0</v>
      </c>
      <c r="I567" s="8">
        <f>IF(OR(ISNUMBER(SEARCH("сопрово",E567)), ISNUMBER(SEARCH("поддержк",E567)), ISNUMBER(SEARCH("эксплуат",E567)), ISNUMBER(SEARCH("обслужи",E567)), ISNUMBER(SEARCH("подготов",E567)), (ISNUMBER(SEARCH("обуче",E567)))),1,0)</f>
        <v>1</v>
      </c>
      <c r="J567" s="9">
        <f>SUM(G567:I567)</f>
        <v>1</v>
      </c>
      <c r="K567" t="s">
        <v>193</v>
      </c>
      <c r="L567" t="s">
        <v>194</v>
      </c>
      <c r="M567" s="30">
        <v>42500</v>
      </c>
      <c r="N567" s="28" t="s">
        <v>266</v>
      </c>
      <c r="O567">
        <v>510000</v>
      </c>
      <c r="P567" s="28" t="s">
        <v>258</v>
      </c>
      <c r="Q567" s="4" t="s">
        <v>1133</v>
      </c>
      <c r="R567" t="s">
        <v>1134</v>
      </c>
      <c r="S567" t="s">
        <v>1121</v>
      </c>
      <c r="T567" t="s">
        <v>652</v>
      </c>
      <c r="U567" t="s">
        <v>653</v>
      </c>
      <c r="V567" t="s">
        <v>755</v>
      </c>
      <c r="W567" s="2">
        <v>1</v>
      </c>
      <c r="X567" s="33">
        <v>510000</v>
      </c>
      <c r="Y567" t="s">
        <v>34</v>
      </c>
      <c r="Z567" t="s">
        <v>516</v>
      </c>
      <c r="AA567" t="s">
        <v>36</v>
      </c>
      <c r="AB567" t="s">
        <v>37</v>
      </c>
      <c r="AC567" s="2">
        <v>78</v>
      </c>
    </row>
    <row r="568" spans="1:29" customFormat="1" hidden="1" x14ac:dyDescent="0.25">
      <c r="A568" s="11">
        <v>568</v>
      </c>
      <c r="B568" s="20" t="s">
        <v>1230</v>
      </c>
      <c r="C568" s="3">
        <v>2.7813103573159997E+18</v>
      </c>
      <c r="D568" s="1">
        <v>42419</v>
      </c>
      <c r="E568" t="s">
        <v>1135</v>
      </c>
      <c r="F568" s="8">
        <f>IF(OR(ISNUMBER(SEARCH("террит",Q568)), ISNUMBER(SEARCH("ФОМС",E568)), ISNUMBER(SEARCH("ФОМС",Q568)), (ISNUMBER(SEARCH("страх",E568)))),1,0)</f>
        <v>0</v>
      </c>
      <c r="G568" s="8">
        <f>IF(OR(ISNUMBER(SEARCH("проектиро",E568)), ISNUMBER(SEARCH("разработка",E568)),  ISNUMBER(SEARCH("приобрет",E568)),  ISNUMBER(SEARCH("установк",E568)), ISNUMBER(SEARCH("постав",E568)),  (ISNUMBER(SEARCH("создани",E568)))),1,0)</f>
        <v>0</v>
      </c>
      <c r="H568" s="8">
        <f>IF(OR(ISNUMBER(SEARCH("развит",E568)), ISNUMBER(SEARCH("модифика",E568)), ISNUMBER(SEARCH("интегра",E568)),  ISNUMBER(SEARCH("внедрен",E568)), ISNUMBER(SEARCH("расшир",E568)), ISNUMBER(SEARCH("адаптац",E568)),ISNUMBER(SEARCH("настрой",E568)), ISNUMBER(SEARCH("подключ",E568)),   (ISNUMBER(SEARCH("модерниз",E568)))),1,0)</f>
        <v>0</v>
      </c>
      <c r="I568" s="8">
        <f>IF(OR(ISNUMBER(SEARCH("сопрово",E568)), ISNUMBER(SEARCH("поддержк",E568)), ISNUMBER(SEARCH("эксплуат",E568)), ISNUMBER(SEARCH("обслужи",E568)), ISNUMBER(SEARCH("подготов",E568)), (ISNUMBER(SEARCH("обуче",E568)))),1,0)</f>
        <v>1</v>
      </c>
      <c r="J568" s="9">
        <f>SUM(G568:I568)</f>
        <v>1</v>
      </c>
      <c r="K568" t="s">
        <v>936</v>
      </c>
      <c r="L568" t="s">
        <v>937</v>
      </c>
      <c r="M568" s="30">
        <v>33250</v>
      </c>
      <c r="N568" s="28" t="s">
        <v>266</v>
      </c>
      <c r="O568">
        <v>365750</v>
      </c>
      <c r="P568" s="28" t="s">
        <v>926</v>
      </c>
      <c r="Q568" s="4" t="s">
        <v>1133</v>
      </c>
      <c r="R568" t="s">
        <v>1134</v>
      </c>
      <c r="S568" t="s">
        <v>1121</v>
      </c>
      <c r="T568" t="s">
        <v>652</v>
      </c>
      <c r="U568" t="s">
        <v>653</v>
      </c>
      <c r="V568" t="s">
        <v>755</v>
      </c>
      <c r="W568" s="2">
        <v>1</v>
      </c>
      <c r="X568" s="33">
        <v>365750</v>
      </c>
      <c r="Y568" t="s">
        <v>34</v>
      </c>
      <c r="Z568" t="s">
        <v>516</v>
      </c>
      <c r="AA568" t="s">
        <v>36</v>
      </c>
      <c r="AB568" t="s">
        <v>37</v>
      </c>
      <c r="AC568" s="2">
        <v>78</v>
      </c>
    </row>
    <row r="569" spans="1:29" customFormat="1" hidden="1" x14ac:dyDescent="0.25">
      <c r="A569" s="11">
        <v>569</v>
      </c>
      <c r="B569" s="20" t="s">
        <v>1230</v>
      </c>
      <c r="C569" s="3">
        <v>2.7813103573180001E+18</v>
      </c>
      <c r="D569" s="1">
        <v>43122</v>
      </c>
      <c r="E569" t="s">
        <v>143</v>
      </c>
      <c r="F569" s="8">
        <f>IF(OR(ISNUMBER(SEARCH("террит",Q569)), ISNUMBER(SEARCH("ФОМС",E569)), ISNUMBER(SEARCH("ФОМС",Q569)), (ISNUMBER(SEARCH("страх",E569)))),1,0)</f>
        <v>0</v>
      </c>
      <c r="G569" s="8">
        <f>IF(OR(ISNUMBER(SEARCH("проектиро",E569)), ISNUMBER(SEARCH("разработка",E569)),  ISNUMBER(SEARCH("приобрет",E569)),  ISNUMBER(SEARCH("установк",E569)), ISNUMBER(SEARCH("постав",E569)),  (ISNUMBER(SEARCH("создани",E569)))),1,0)</f>
        <v>0</v>
      </c>
      <c r="H569" s="8">
        <f>IF(OR(ISNUMBER(SEARCH("развит",E569)), ISNUMBER(SEARCH("модифика",E569)), ISNUMBER(SEARCH("интегра",E569)),  ISNUMBER(SEARCH("внедрен",E569)), ISNUMBER(SEARCH("расшир",E569)), ISNUMBER(SEARCH("адаптац",E569)),ISNUMBER(SEARCH("настрой",E569)), ISNUMBER(SEARCH("подключ",E569)),   (ISNUMBER(SEARCH("модерниз",E569)))),1,0)</f>
        <v>0</v>
      </c>
      <c r="I569" s="8">
        <f>IF(OR(ISNUMBER(SEARCH("сопрово",E569)), ISNUMBER(SEARCH("поддержк",E569)), ISNUMBER(SEARCH("эксплуат",E569)), ISNUMBER(SEARCH("обслужи",E569)), ISNUMBER(SEARCH("подготов",E569)), (ISNUMBER(SEARCH("обуче",E569)))),1,0)</f>
        <v>1</v>
      </c>
      <c r="J569" s="9">
        <f>SUM(G569:I569)</f>
        <v>1</v>
      </c>
      <c r="K569" t="s">
        <v>142</v>
      </c>
      <c r="L569" t="s">
        <v>143</v>
      </c>
      <c r="M569" s="30">
        <v>44500</v>
      </c>
      <c r="N569" s="28" t="s">
        <v>130</v>
      </c>
      <c r="O569">
        <v>534000</v>
      </c>
      <c r="P569" s="28" t="s">
        <v>258</v>
      </c>
      <c r="Q569" s="4" t="s">
        <v>1133</v>
      </c>
      <c r="R569" t="s">
        <v>1134</v>
      </c>
      <c r="S569" t="s">
        <v>1121</v>
      </c>
      <c r="T569" t="s">
        <v>652</v>
      </c>
      <c r="U569" t="s">
        <v>653</v>
      </c>
      <c r="V569" t="s">
        <v>755</v>
      </c>
      <c r="W569" s="2">
        <v>1</v>
      </c>
      <c r="X569" s="33">
        <v>534000</v>
      </c>
      <c r="Y569" t="s">
        <v>34</v>
      </c>
      <c r="Z569" t="s">
        <v>516</v>
      </c>
      <c r="AA569" t="s">
        <v>36</v>
      </c>
      <c r="AB569" t="s">
        <v>37</v>
      </c>
      <c r="AC569" s="2">
        <v>78</v>
      </c>
    </row>
    <row r="570" spans="1:29" customFormat="1" hidden="1" x14ac:dyDescent="0.25">
      <c r="A570" s="11">
        <v>570</v>
      </c>
      <c r="B570" s="20" t="s">
        <v>1230</v>
      </c>
      <c r="C570" s="3">
        <v>2.7813103573180001E+18</v>
      </c>
      <c r="D570" s="1">
        <v>43458</v>
      </c>
      <c r="E570" t="s">
        <v>1136</v>
      </c>
      <c r="F570" s="8">
        <f>IF(OR(ISNUMBER(SEARCH("террит",Q570)), ISNUMBER(SEARCH("ФОМС",E570)), ISNUMBER(SEARCH("ФОМС",Q570)), (ISNUMBER(SEARCH("страх",E570)))),1,0)</f>
        <v>0</v>
      </c>
      <c r="G570" s="8">
        <f>IF(OR(ISNUMBER(SEARCH("проектиро",E570)), ISNUMBER(SEARCH("разработка",E570)),  ISNUMBER(SEARCH("приобрет",E570)),  ISNUMBER(SEARCH("установк",E570)), ISNUMBER(SEARCH("постав",E570)),  (ISNUMBER(SEARCH("создани",E570)))),1,0)</f>
        <v>0</v>
      </c>
      <c r="H570" s="8">
        <f>IF(OR(ISNUMBER(SEARCH("развит",E570)), ISNUMBER(SEARCH("модифика",E570)), ISNUMBER(SEARCH("интегра",E570)),  ISNUMBER(SEARCH("внедрен",E570)), ISNUMBER(SEARCH("расшир",E570)), ISNUMBER(SEARCH("адаптац",E570)),ISNUMBER(SEARCH("настрой",E570)), ISNUMBER(SEARCH("подключ",E570)),   (ISNUMBER(SEARCH("модерниз",E570)))),1,0)</f>
        <v>0</v>
      </c>
      <c r="I570" s="8">
        <f>IF(OR(ISNUMBER(SEARCH("сопрово",E570)), ISNUMBER(SEARCH("поддержк",E570)), ISNUMBER(SEARCH("эксплуат",E570)), ISNUMBER(SEARCH("обслужи",E570)), ISNUMBER(SEARCH("подготов",E570)), (ISNUMBER(SEARCH("обуче",E570)))),1,0)</f>
        <v>1</v>
      </c>
      <c r="J570" s="9">
        <f>SUM(G570:I570)</f>
        <v>1</v>
      </c>
      <c r="K570" t="s">
        <v>82</v>
      </c>
      <c r="L570" t="s">
        <v>76</v>
      </c>
      <c r="M570" s="30">
        <v>46280.52</v>
      </c>
      <c r="N570" s="28" t="s">
        <v>130</v>
      </c>
      <c r="O570">
        <v>555366.24</v>
      </c>
      <c r="P570" s="28" t="s">
        <v>165</v>
      </c>
      <c r="Q570" s="4" t="s">
        <v>1133</v>
      </c>
      <c r="R570" t="s">
        <v>1134</v>
      </c>
      <c r="S570" t="s">
        <v>1121</v>
      </c>
      <c r="T570" t="s">
        <v>652</v>
      </c>
      <c r="U570" t="s">
        <v>653</v>
      </c>
      <c r="V570" t="s">
        <v>755</v>
      </c>
      <c r="W570" s="2">
        <v>1</v>
      </c>
      <c r="X570" s="33">
        <v>555366.24</v>
      </c>
      <c r="Y570" t="s">
        <v>34</v>
      </c>
      <c r="Z570" t="s">
        <v>516</v>
      </c>
      <c r="AA570" t="s">
        <v>36</v>
      </c>
      <c r="AB570" t="s">
        <v>37</v>
      </c>
      <c r="AC570" s="2">
        <v>78</v>
      </c>
    </row>
    <row r="571" spans="1:29" customFormat="1" hidden="1" x14ac:dyDescent="0.25">
      <c r="A571" s="11">
        <v>571</v>
      </c>
      <c r="B571" s="20" t="s">
        <v>1230</v>
      </c>
      <c r="C571" s="3">
        <v>2.7813103580179999E+18</v>
      </c>
      <c r="D571" s="1">
        <v>43406</v>
      </c>
      <c r="E571" t="s">
        <v>1137</v>
      </c>
      <c r="F571" s="8">
        <f>IF(OR(ISNUMBER(SEARCH("террит",Q571)), ISNUMBER(SEARCH("ФОМС",E571)), ISNUMBER(SEARCH("ФОМС",Q571)), (ISNUMBER(SEARCH("страх",E571)))),1,0)</f>
        <v>1</v>
      </c>
      <c r="G571" s="8">
        <f>IF(OR(ISNUMBER(SEARCH("проектиро",E571)), ISNUMBER(SEARCH("разработка",E571)),  ISNUMBER(SEARCH("приобрет",E571)),  ISNUMBER(SEARCH("установк",E571)), ISNUMBER(SEARCH("постав",E571)),  (ISNUMBER(SEARCH("создани",E571)))),1,0)</f>
        <v>0</v>
      </c>
      <c r="H571" s="8">
        <f>IF(OR(ISNUMBER(SEARCH("развит",E571)), ISNUMBER(SEARCH("модифика",E571)), ISNUMBER(SEARCH("интегра",E571)),  ISNUMBER(SEARCH("внедрен",E571)), ISNUMBER(SEARCH("расшир",E571)), ISNUMBER(SEARCH("адаптац",E571)),ISNUMBER(SEARCH("настрой",E571)), ISNUMBER(SEARCH("подключ",E571)),   (ISNUMBER(SEARCH("модерниз",E571)))),1,0)</f>
        <v>0</v>
      </c>
      <c r="I571" s="8">
        <f>IF(OR(ISNUMBER(SEARCH("сопрово",E571)), ISNUMBER(SEARCH("поддержк",E571)), ISNUMBER(SEARCH("эксплуат",E571)), ISNUMBER(SEARCH("обслужи",E571)), ISNUMBER(SEARCH("подготов",E571)), (ISNUMBER(SEARCH("обуче",E571)))),1,0)</f>
        <v>1</v>
      </c>
      <c r="J571" s="9">
        <f>SUM(G571:I571)</f>
        <v>1</v>
      </c>
      <c r="K571" t="s">
        <v>64</v>
      </c>
      <c r="L571" t="s">
        <v>65</v>
      </c>
      <c r="M571" s="30">
        <v>15000</v>
      </c>
      <c r="N571" s="28" t="s">
        <v>130</v>
      </c>
      <c r="O571">
        <v>30000</v>
      </c>
      <c r="P571" s="28" t="s">
        <v>999</v>
      </c>
      <c r="Q571" s="4" t="s">
        <v>1138</v>
      </c>
      <c r="R571" t="s">
        <v>1139</v>
      </c>
      <c r="S571" t="s">
        <v>1121</v>
      </c>
      <c r="T571" t="s">
        <v>761</v>
      </c>
      <c r="U571" t="s">
        <v>653</v>
      </c>
      <c r="V571" t="s">
        <v>755</v>
      </c>
      <c r="W571" s="2">
        <v>1</v>
      </c>
      <c r="X571" s="33">
        <v>30000</v>
      </c>
      <c r="Y571" t="s">
        <v>34</v>
      </c>
      <c r="Z571" t="s">
        <v>516</v>
      </c>
      <c r="AA571" t="s">
        <v>36</v>
      </c>
      <c r="AB571" t="s">
        <v>37</v>
      </c>
      <c r="AC571" s="2">
        <v>78</v>
      </c>
    </row>
    <row r="572" spans="1:29" customFormat="1" hidden="1" x14ac:dyDescent="0.25">
      <c r="A572" s="11">
        <v>572</v>
      </c>
      <c r="B572" s="20" t="s">
        <v>1230</v>
      </c>
      <c r="C572" s="3">
        <v>2.7813103580189998E+18</v>
      </c>
      <c r="D572" s="1">
        <v>43619</v>
      </c>
      <c r="E572" t="s">
        <v>1140</v>
      </c>
      <c r="F572" s="8">
        <f>IF(OR(ISNUMBER(SEARCH("террит",Q572)), ISNUMBER(SEARCH("ФОМС",E572)), ISNUMBER(SEARCH("ФОМС",Q572)), (ISNUMBER(SEARCH("страх",E572)))),1,0)</f>
        <v>1</v>
      </c>
      <c r="G572" s="8">
        <f>IF(OR(ISNUMBER(SEARCH("проектиро",E572)), ISNUMBER(SEARCH("разработка",E572)),  ISNUMBER(SEARCH("приобрет",E572)),  ISNUMBER(SEARCH("установк",E572)), ISNUMBER(SEARCH("постав",E572)),  (ISNUMBER(SEARCH("создани",E572)))),1,0)</f>
        <v>0</v>
      </c>
      <c r="H572" s="8">
        <f>IF(OR(ISNUMBER(SEARCH("развит",E572)), ISNUMBER(SEARCH("модифика",E572)), ISNUMBER(SEARCH("интегра",E572)),  ISNUMBER(SEARCH("внедрен",E572)), ISNUMBER(SEARCH("расшир",E572)), ISNUMBER(SEARCH("адаптац",E572)),ISNUMBER(SEARCH("настрой",E572)), ISNUMBER(SEARCH("подключ",E572)),   (ISNUMBER(SEARCH("модерниз",E572)))),1,0)</f>
        <v>1</v>
      </c>
      <c r="I572" s="8">
        <f>IF(OR(ISNUMBER(SEARCH("сопрово",E572)), ISNUMBER(SEARCH("поддержк",E572)), ISNUMBER(SEARCH("эксплуат",E572)), ISNUMBER(SEARCH("обслужи",E572)), ISNUMBER(SEARCH("подготов",E572)), (ISNUMBER(SEARCH("обуче",E572)))),1,0)</f>
        <v>1</v>
      </c>
      <c r="J572" s="9">
        <f>SUM(G572:I572)</f>
        <v>2</v>
      </c>
      <c r="K572" t="s">
        <v>82</v>
      </c>
      <c r="L572" t="s">
        <v>76</v>
      </c>
      <c r="M572" s="30">
        <v>47000</v>
      </c>
      <c r="N572" s="28" t="s">
        <v>26</v>
      </c>
      <c r="O572">
        <v>47000</v>
      </c>
      <c r="P572" s="28" t="s">
        <v>27</v>
      </c>
      <c r="Q572" s="4" t="s">
        <v>1138</v>
      </c>
      <c r="R572" t="s">
        <v>1139</v>
      </c>
      <c r="S572" t="s">
        <v>1121</v>
      </c>
      <c r="T572" t="s">
        <v>761</v>
      </c>
      <c r="U572" t="s">
        <v>653</v>
      </c>
      <c r="V572" t="s">
        <v>755</v>
      </c>
      <c r="W572" s="2">
        <v>1</v>
      </c>
      <c r="X572" s="33">
        <v>47000</v>
      </c>
      <c r="Y572" t="s">
        <v>34</v>
      </c>
      <c r="Z572" t="s">
        <v>516</v>
      </c>
      <c r="AA572" t="s">
        <v>36</v>
      </c>
      <c r="AB572" t="s">
        <v>37</v>
      </c>
      <c r="AC572" s="2">
        <v>78</v>
      </c>
    </row>
    <row r="573" spans="1:29" customFormat="1" hidden="1" x14ac:dyDescent="0.25">
      <c r="A573" s="11">
        <v>573</v>
      </c>
      <c r="B573" s="20" t="s">
        <v>1230</v>
      </c>
      <c r="C573" s="3">
        <v>2.7813103580189998E+18</v>
      </c>
      <c r="D573" s="1">
        <v>43629</v>
      </c>
      <c r="E573" t="s">
        <v>76</v>
      </c>
      <c r="F573" s="8">
        <f>IF(OR(ISNUMBER(SEARCH("террит",Q573)), ISNUMBER(SEARCH("ФОМС",E573)), ISNUMBER(SEARCH("ФОМС",Q573)), (ISNUMBER(SEARCH("страх",E573)))),1,0)</f>
        <v>0</v>
      </c>
      <c r="G573" s="8">
        <f>IF(OR(ISNUMBER(SEARCH("проектиро",E573)), ISNUMBER(SEARCH("разработка",E573)),  ISNUMBER(SEARCH("приобрет",E573)),  ISNUMBER(SEARCH("установк",E573)), ISNUMBER(SEARCH("постав",E573)),  (ISNUMBER(SEARCH("создани",E573)))),1,0)</f>
        <v>0</v>
      </c>
      <c r="H573" s="8">
        <f>IF(OR(ISNUMBER(SEARCH("развит",E573)), ISNUMBER(SEARCH("модифика",E573)), ISNUMBER(SEARCH("интегра",E573)),  ISNUMBER(SEARCH("внедрен",E573)), ISNUMBER(SEARCH("расшир",E573)), ISNUMBER(SEARCH("адаптац",E573)),ISNUMBER(SEARCH("настрой",E573)), ISNUMBER(SEARCH("подключ",E573)),   (ISNUMBER(SEARCH("модерниз",E573)))),1,0)</f>
        <v>0</v>
      </c>
      <c r="I573" s="8">
        <f>IF(OR(ISNUMBER(SEARCH("сопрово",E573)), ISNUMBER(SEARCH("поддержк",E573)), ISNUMBER(SEARCH("эксплуат",E573)), ISNUMBER(SEARCH("обслужи",E573)), ISNUMBER(SEARCH("подготов",E573)), (ISNUMBER(SEARCH("обуче",E573)))),1,0)</f>
        <v>1</v>
      </c>
      <c r="J573" s="9">
        <f>SUM(G573:I573)</f>
        <v>1</v>
      </c>
      <c r="K573" t="s">
        <v>82</v>
      </c>
      <c r="L573" t="s">
        <v>76</v>
      </c>
      <c r="M573" s="30">
        <v>175000</v>
      </c>
      <c r="N573" s="28" t="s">
        <v>26</v>
      </c>
      <c r="O573">
        <v>175000</v>
      </c>
      <c r="P573" s="28" t="s">
        <v>27</v>
      </c>
      <c r="Q573" s="4" t="s">
        <v>1138</v>
      </c>
      <c r="R573" t="s">
        <v>1139</v>
      </c>
      <c r="S573" t="s">
        <v>1121</v>
      </c>
      <c r="T573" t="s">
        <v>761</v>
      </c>
      <c r="U573" t="s">
        <v>653</v>
      </c>
      <c r="V573" t="s">
        <v>755</v>
      </c>
      <c r="W573" s="2">
        <v>1</v>
      </c>
      <c r="X573" s="33">
        <v>175000</v>
      </c>
      <c r="Y573" t="s">
        <v>34</v>
      </c>
      <c r="Z573" t="s">
        <v>516</v>
      </c>
      <c r="AA573" t="s">
        <v>36</v>
      </c>
      <c r="AB573" t="s">
        <v>37</v>
      </c>
      <c r="AC573" s="2">
        <v>78</v>
      </c>
    </row>
    <row r="574" spans="1:29" customFormat="1" hidden="1" x14ac:dyDescent="0.25">
      <c r="A574" s="11">
        <v>574</v>
      </c>
      <c r="B574" s="20" t="s">
        <v>1230</v>
      </c>
      <c r="C574" s="3">
        <v>2.7813103580189998E+18</v>
      </c>
      <c r="D574" s="1">
        <v>43788</v>
      </c>
      <c r="E574" t="s">
        <v>1140</v>
      </c>
      <c r="F574" s="8">
        <f>IF(OR(ISNUMBER(SEARCH("террит",Q574)), ISNUMBER(SEARCH("ФОМС",E574)), ISNUMBER(SEARCH("ФОМС",Q574)), (ISNUMBER(SEARCH("страх",E574)))),1,0)</f>
        <v>1</v>
      </c>
      <c r="G574" s="8">
        <f>IF(OR(ISNUMBER(SEARCH("проектиро",E574)), ISNUMBER(SEARCH("разработка",E574)),  ISNUMBER(SEARCH("приобрет",E574)),  ISNUMBER(SEARCH("установк",E574)), ISNUMBER(SEARCH("постав",E574)),  (ISNUMBER(SEARCH("создани",E574)))),1,0)</f>
        <v>0</v>
      </c>
      <c r="H574" s="8">
        <f>IF(OR(ISNUMBER(SEARCH("развит",E574)), ISNUMBER(SEARCH("модифика",E574)), ISNUMBER(SEARCH("интегра",E574)),  ISNUMBER(SEARCH("внедрен",E574)), ISNUMBER(SEARCH("расшир",E574)), ISNUMBER(SEARCH("адаптац",E574)),ISNUMBER(SEARCH("настрой",E574)), ISNUMBER(SEARCH("подключ",E574)),   (ISNUMBER(SEARCH("модерниз",E574)))),1,0)</f>
        <v>1</v>
      </c>
      <c r="I574" s="8">
        <f>IF(OR(ISNUMBER(SEARCH("сопрово",E574)), ISNUMBER(SEARCH("поддержк",E574)), ISNUMBER(SEARCH("эксплуат",E574)), ISNUMBER(SEARCH("обслужи",E574)), ISNUMBER(SEARCH("подготов",E574)), (ISNUMBER(SEARCH("обуче",E574)))),1,0)</f>
        <v>1</v>
      </c>
      <c r="J574" s="9">
        <f>SUM(G574:I574)</f>
        <v>2</v>
      </c>
      <c r="K574" s="20" t="s">
        <v>82</v>
      </c>
      <c r="L574" t="s">
        <v>76</v>
      </c>
      <c r="M574" s="30">
        <v>55000</v>
      </c>
      <c r="N574" s="28" t="s">
        <v>26</v>
      </c>
      <c r="O574">
        <v>55000</v>
      </c>
      <c r="P574" s="28" t="s">
        <v>27</v>
      </c>
      <c r="Q574" s="4" t="s">
        <v>1138</v>
      </c>
      <c r="R574" t="s">
        <v>1139</v>
      </c>
      <c r="S574" t="s">
        <v>1121</v>
      </c>
      <c r="T574" t="s">
        <v>761</v>
      </c>
      <c r="U574" t="s">
        <v>653</v>
      </c>
      <c r="V574" t="s">
        <v>755</v>
      </c>
      <c r="W574" s="2">
        <v>1</v>
      </c>
      <c r="X574" s="33">
        <v>55000</v>
      </c>
      <c r="Y574" t="s">
        <v>34</v>
      </c>
      <c r="Z574" t="s">
        <v>516</v>
      </c>
      <c r="AA574" t="s">
        <v>36</v>
      </c>
      <c r="AB574" t="s">
        <v>37</v>
      </c>
      <c r="AC574" s="2">
        <v>78</v>
      </c>
    </row>
    <row r="575" spans="1:29" customFormat="1" hidden="1" x14ac:dyDescent="0.25">
      <c r="A575" s="11">
        <v>575</v>
      </c>
      <c r="B575" s="20" t="s">
        <v>1230</v>
      </c>
      <c r="C575" s="3">
        <v>2.781310359816E+18</v>
      </c>
      <c r="D575" s="1">
        <v>42438</v>
      </c>
      <c r="E575" t="s">
        <v>476</v>
      </c>
      <c r="F575" s="8">
        <f>IF(OR(ISNUMBER(SEARCH("террит",Q575)), ISNUMBER(SEARCH("ФОМС",E575)), ISNUMBER(SEARCH("ФОМС",Q575)), (ISNUMBER(SEARCH("страх",E575)))),1,0)</f>
        <v>0</v>
      </c>
      <c r="G575" s="8">
        <f>IF(OR(ISNUMBER(SEARCH("проектиро",E575)), ISNUMBER(SEARCH("разработка",E575)),  ISNUMBER(SEARCH("приобрет",E575)),  ISNUMBER(SEARCH("установк",E575)), ISNUMBER(SEARCH("постав",E575)),  (ISNUMBER(SEARCH("создани",E575)))),1,0)</f>
        <v>0</v>
      </c>
      <c r="H575" s="8">
        <f>IF(OR(ISNUMBER(SEARCH("развит",E575)), ISNUMBER(SEARCH("модифика",E575)), ISNUMBER(SEARCH("интегра",E575)),  ISNUMBER(SEARCH("внедрен",E575)), ISNUMBER(SEARCH("расшир",E575)), ISNUMBER(SEARCH("адаптац",E575)),ISNUMBER(SEARCH("настрой",E575)), ISNUMBER(SEARCH("подключ",E575)),   (ISNUMBER(SEARCH("модерниз",E575)))),1,0)</f>
        <v>0</v>
      </c>
      <c r="I575" s="8">
        <f>IF(OR(ISNUMBER(SEARCH("сопрово",E575)), ISNUMBER(SEARCH("поддержк",E575)), ISNUMBER(SEARCH("эксплуат",E575)), ISNUMBER(SEARCH("обслужи",E575)), ISNUMBER(SEARCH("подготов",E575)), (ISNUMBER(SEARCH("обуче",E575)))),1,0)</f>
        <v>0</v>
      </c>
      <c r="J575" s="9">
        <f>SUM(G575:I575)</f>
        <v>0</v>
      </c>
      <c r="K575" t="s">
        <v>193</v>
      </c>
      <c r="L575" t="s">
        <v>194</v>
      </c>
      <c r="M575" s="30">
        <v>19200</v>
      </c>
      <c r="N575" s="28" t="s">
        <v>266</v>
      </c>
      <c r="O575">
        <v>115200</v>
      </c>
      <c r="P575" s="28" t="s">
        <v>399</v>
      </c>
      <c r="Q575" s="4" t="s">
        <v>1141</v>
      </c>
      <c r="R575" t="s">
        <v>1142</v>
      </c>
      <c r="S575" t="s">
        <v>1121</v>
      </c>
      <c r="T575" t="s">
        <v>652</v>
      </c>
      <c r="U575" t="s">
        <v>653</v>
      </c>
      <c r="V575" t="s">
        <v>755</v>
      </c>
      <c r="W575" s="2">
        <v>1</v>
      </c>
      <c r="X575" s="33">
        <v>115200</v>
      </c>
      <c r="Y575" t="s">
        <v>34</v>
      </c>
      <c r="Z575" t="s">
        <v>516</v>
      </c>
      <c r="AA575" t="s">
        <v>36</v>
      </c>
      <c r="AB575" t="s">
        <v>37</v>
      </c>
      <c r="AC575" s="2">
        <v>78</v>
      </c>
    </row>
    <row r="576" spans="1:29" customFormat="1" hidden="1" x14ac:dyDescent="0.25">
      <c r="A576" s="11">
        <v>576</v>
      </c>
      <c r="B576" s="20" t="s">
        <v>1230</v>
      </c>
      <c r="C576" s="3">
        <v>2.7813103598169999E+18</v>
      </c>
      <c r="D576" s="1">
        <v>42745</v>
      </c>
      <c r="E576" t="s">
        <v>1143</v>
      </c>
      <c r="F576" s="8">
        <f>IF(OR(ISNUMBER(SEARCH("террит",Q576)), ISNUMBER(SEARCH("ФОМС",E576)), ISNUMBER(SEARCH("ФОМС",Q576)), (ISNUMBER(SEARCH("страх",E576)))),1,0)</f>
        <v>0</v>
      </c>
      <c r="G576" s="8">
        <f>IF(OR(ISNUMBER(SEARCH("проектиро",E576)), ISNUMBER(SEARCH("разработка",E576)),  ISNUMBER(SEARCH("приобрет",E576)),  ISNUMBER(SEARCH("установк",E576)), ISNUMBER(SEARCH("постав",E576)),  (ISNUMBER(SEARCH("создани",E576)))),1,0)</f>
        <v>0</v>
      </c>
      <c r="H576" s="8">
        <f>IF(OR(ISNUMBER(SEARCH("развит",E576)), ISNUMBER(SEARCH("модифика",E576)), ISNUMBER(SEARCH("интегра",E576)),  ISNUMBER(SEARCH("внедрен",E576)), ISNUMBER(SEARCH("расшир",E576)), ISNUMBER(SEARCH("адаптац",E576)),ISNUMBER(SEARCH("настрой",E576)), ISNUMBER(SEARCH("подключ",E576)),   (ISNUMBER(SEARCH("модерниз",E576)))),1,0)</f>
        <v>0</v>
      </c>
      <c r="I576" s="8">
        <f>IF(OR(ISNUMBER(SEARCH("сопрово",E576)), ISNUMBER(SEARCH("поддержк",E576)), ISNUMBER(SEARCH("эксплуат",E576)), ISNUMBER(SEARCH("обслужи",E576)), ISNUMBER(SEARCH("подготов",E576)), (ISNUMBER(SEARCH("обуче",E576)))),1,0)</f>
        <v>1</v>
      </c>
      <c r="J576" s="9">
        <f>SUM(G576:I576)</f>
        <v>1</v>
      </c>
      <c r="K576" t="s">
        <v>193</v>
      </c>
      <c r="L576" t="s">
        <v>194</v>
      </c>
      <c r="M576" s="30">
        <v>10380</v>
      </c>
      <c r="N576" s="28" t="s">
        <v>266</v>
      </c>
      <c r="O576">
        <v>207600</v>
      </c>
      <c r="P576" s="28" t="s">
        <v>1144</v>
      </c>
      <c r="Q576" s="4" t="s">
        <v>1141</v>
      </c>
      <c r="R576" t="s">
        <v>1142</v>
      </c>
      <c r="S576" t="s">
        <v>1121</v>
      </c>
      <c r="T576" t="s">
        <v>652</v>
      </c>
      <c r="U576" t="s">
        <v>653</v>
      </c>
      <c r="V576" t="s">
        <v>755</v>
      </c>
      <c r="W576" s="2">
        <v>1</v>
      </c>
      <c r="X576" s="33">
        <v>207600</v>
      </c>
      <c r="Y576" t="s">
        <v>34</v>
      </c>
      <c r="Z576" t="s">
        <v>516</v>
      </c>
      <c r="AA576" t="s">
        <v>36</v>
      </c>
      <c r="AB576" t="s">
        <v>37</v>
      </c>
      <c r="AC576" s="2">
        <v>78</v>
      </c>
    </row>
    <row r="577" spans="1:29" customFormat="1" hidden="1" x14ac:dyDescent="0.25">
      <c r="A577" s="11">
        <v>577</v>
      </c>
      <c r="B577" s="20" t="s">
        <v>1230</v>
      </c>
      <c r="C577" s="3">
        <v>2.7813103598179999E+18</v>
      </c>
      <c r="D577" s="1">
        <v>43157</v>
      </c>
      <c r="E577" t="s">
        <v>888</v>
      </c>
      <c r="F577" s="8">
        <f>IF(OR(ISNUMBER(SEARCH("террит",Q577)), ISNUMBER(SEARCH("ФОМС",E577)), ISNUMBER(SEARCH("ФОМС",Q577)), (ISNUMBER(SEARCH("страх",E577)))),1,0)</f>
        <v>1</v>
      </c>
      <c r="G577" s="8">
        <f>IF(OR(ISNUMBER(SEARCH("проектиро",E577)), ISNUMBER(SEARCH("разработка",E577)),  ISNUMBER(SEARCH("приобрет",E577)),  ISNUMBER(SEARCH("установк",E577)), ISNUMBER(SEARCH("постав",E577)),  (ISNUMBER(SEARCH("создани",E577)))),1,0)</f>
        <v>0</v>
      </c>
      <c r="H577" s="8">
        <f>IF(OR(ISNUMBER(SEARCH("развит",E577)), ISNUMBER(SEARCH("модифика",E577)), ISNUMBER(SEARCH("интегра",E577)),  ISNUMBER(SEARCH("внедрен",E577)), ISNUMBER(SEARCH("расшир",E577)), ISNUMBER(SEARCH("адаптац",E577)),ISNUMBER(SEARCH("настрой",E577)), ISNUMBER(SEARCH("подключ",E577)),   (ISNUMBER(SEARCH("модерниз",E577)))),1,0)</f>
        <v>0</v>
      </c>
      <c r="I577" s="8">
        <f>IF(OR(ISNUMBER(SEARCH("сопрово",E577)), ISNUMBER(SEARCH("поддержк",E577)), ISNUMBER(SEARCH("эксплуат",E577)), ISNUMBER(SEARCH("обслужи",E577)), ISNUMBER(SEARCH("подготов",E577)), (ISNUMBER(SEARCH("обуче",E577)))),1,0)</f>
        <v>1</v>
      </c>
      <c r="J577" s="9">
        <f>SUM(G577:I577)</f>
        <v>1</v>
      </c>
      <c r="K577" t="s">
        <v>82</v>
      </c>
      <c r="L577" t="s">
        <v>76</v>
      </c>
      <c r="M577" s="30">
        <v>20790</v>
      </c>
      <c r="N577" s="28" t="s">
        <v>130</v>
      </c>
      <c r="O577">
        <v>207900</v>
      </c>
      <c r="P577" s="28" t="s">
        <v>225</v>
      </c>
      <c r="Q577" s="4" t="s">
        <v>1141</v>
      </c>
      <c r="R577" t="s">
        <v>1142</v>
      </c>
      <c r="S577" t="s">
        <v>1121</v>
      </c>
      <c r="T577" t="s">
        <v>652</v>
      </c>
      <c r="U577" t="s">
        <v>653</v>
      </c>
      <c r="V577" t="s">
        <v>755</v>
      </c>
      <c r="W577" s="2">
        <v>1</v>
      </c>
      <c r="X577" s="33">
        <v>207900</v>
      </c>
      <c r="Y577" t="s">
        <v>34</v>
      </c>
      <c r="Z577" t="s">
        <v>516</v>
      </c>
      <c r="AA577" t="s">
        <v>36</v>
      </c>
      <c r="AB577" t="s">
        <v>37</v>
      </c>
      <c r="AC577" s="2">
        <v>78</v>
      </c>
    </row>
    <row r="578" spans="1:29" customFormat="1" hidden="1" x14ac:dyDescent="0.25">
      <c r="A578" s="11">
        <v>578</v>
      </c>
      <c r="B578" s="20" t="s">
        <v>1230</v>
      </c>
      <c r="C578" s="3">
        <v>2.7813103598179999E+18</v>
      </c>
      <c r="D578" s="1">
        <v>43425</v>
      </c>
      <c r="E578" t="s">
        <v>1145</v>
      </c>
      <c r="F578" s="8">
        <f>IF(OR(ISNUMBER(SEARCH("террит",Q578)), ISNUMBER(SEARCH("ФОМС",E578)), ISNUMBER(SEARCH("ФОМС",Q578)), (ISNUMBER(SEARCH("страх",E578)))),1,0)</f>
        <v>0</v>
      </c>
      <c r="G578" s="8">
        <f>IF(OR(ISNUMBER(SEARCH("проектиро",E578)), ISNUMBER(SEARCH("разработка",E578)),  ISNUMBER(SEARCH("приобрет",E578)),  ISNUMBER(SEARCH("установк",E578)), ISNUMBER(SEARCH("постав",E578)),  (ISNUMBER(SEARCH("создани",E578)))),1,0)</f>
        <v>0</v>
      </c>
      <c r="H578" s="8">
        <f>IF(OR(ISNUMBER(SEARCH("развит",E578)), ISNUMBER(SEARCH("модифика",E578)), ISNUMBER(SEARCH("интегра",E578)),  ISNUMBER(SEARCH("внедрен",E578)), ISNUMBER(SEARCH("расшир",E578)), ISNUMBER(SEARCH("адаптац",E578)),ISNUMBER(SEARCH("настрой",E578)), ISNUMBER(SEARCH("подключ",E578)),   (ISNUMBER(SEARCH("модерниз",E578)))),1,0)</f>
        <v>1</v>
      </c>
      <c r="I578" s="8">
        <f>IF(OR(ISNUMBER(SEARCH("сопрово",E578)), ISNUMBER(SEARCH("поддержк",E578)), ISNUMBER(SEARCH("эксплуат",E578)), ISNUMBER(SEARCH("обслужи",E578)), ISNUMBER(SEARCH("подготов",E578)), (ISNUMBER(SEARCH("обуче",E578)))),1,0)</f>
        <v>0</v>
      </c>
      <c r="J578" s="9">
        <f>SUM(G578:I578)</f>
        <v>1</v>
      </c>
      <c r="K578" t="s">
        <v>186</v>
      </c>
      <c r="L578" t="s">
        <v>187</v>
      </c>
      <c r="M578" s="30">
        <v>300000</v>
      </c>
      <c r="N578" s="28" t="s">
        <v>39</v>
      </c>
      <c r="O578">
        <v>300000</v>
      </c>
      <c r="P578" s="28" t="s">
        <v>27</v>
      </c>
      <c r="Q578" s="4" t="s">
        <v>1141</v>
      </c>
      <c r="R578" t="s">
        <v>1142</v>
      </c>
      <c r="S578" t="s">
        <v>1121</v>
      </c>
      <c r="T578" t="s">
        <v>652</v>
      </c>
      <c r="U578" t="s">
        <v>653</v>
      </c>
      <c r="V578" t="s">
        <v>755</v>
      </c>
      <c r="W578" s="2">
        <v>1</v>
      </c>
      <c r="X578" s="33">
        <v>300000</v>
      </c>
      <c r="Y578" t="s">
        <v>34</v>
      </c>
      <c r="Z578" t="s">
        <v>516</v>
      </c>
      <c r="AA578" t="s">
        <v>36</v>
      </c>
      <c r="AB578" t="s">
        <v>37</v>
      </c>
      <c r="AC578" s="2">
        <v>78</v>
      </c>
    </row>
    <row r="579" spans="1:29" customFormat="1" hidden="1" x14ac:dyDescent="0.25">
      <c r="A579" s="11">
        <v>579</v>
      </c>
      <c r="B579" s="20" t="s">
        <v>1230</v>
      </c>
      <c r="C579" s="3">
        <v>2.7813103598189998E+18</v>
      </c>
      <c r="D579" s="1">
        <v>43476</v>
      </c>
      <c r="E579" t="s">
        <v>76</v>
      </c>
      <c r="F579" s="8">
        <f>IF(OR(ISNUMBER(SEARCH("террит",Q579)), ISNUMBER(SEARCH("ФОМС",E579)), ISNUMBER(SEARCH("ФОМС",Q579)), (ISNUMBER(SEARCH("страх",E579)))),1,0)</f>
        <v>0</v>
      </c>
      <c r="G579" s="8">
        <f>IF(OR(ISNUMBER(SEARCH("проектиро",E579)), ISNUMBER(SEARCH("разработка",E579)),  ISNUMBER(SEARCH("приобрет",E579)),  ISNUMBER(SEARCH("установк",E579)), ISNUMBER(SEARCH("постав",E579)),  (ISNUMBER(SEARCH("создани",E579)))),1,0)</f>
        <v>0</v>
      </c>
      <c r="H579" s="8">
        <f>IF(OR(ISNUMBER(SEARCH("развит",E579)), ISNUMBER(SEARCH("модифика",E579)), ISNUMBER(SEARCH("интегра",E579)),  ISNUMBER(SEARCH("внедрен",E579)), ISNUMBER(SEARCH("расшир",E579)), ISNUMBER(SEARCH("адаптац",E579)),ISNUMBER(SEARCH("настрой",E579)), ISNUMBER(SEARCH("подключ",E579)),   (ISNUMBER(SEARCH("модерниз",E579)))),1,0)</f>
        <v>0</v>
      </c>
      <c r="I579" s="8">
        <f>IF(OR(ISNUMBER(SEARCH("сопрово",E579)), ISNUMBER(SEARCH("поддержк",E579)), ISNUMBER(SEARCH("эксплуат",E579)), ISNUMBER(SEARCH("обслужи",E579)), ISNUMBER(SEARCH("подготов",E579)), (ISNUMBER(SEARCH("обуче",E579)))),1,0)</f>
        <v>1</v>
      </c>
      <c r="J579" s="9">
        <f>SUM(G579:I579)</f>
        <v>1</v>
      </c>
      <c r="K579" t="s">
        <v>82</v>
      </c>
      <c r="L579" t="s">
        <v>76</v>
      </c>
      <c r="M579" s="30">
        <v>18900</v>
      </c>
      <c r="N579" s="28" t="s">
        <v>130</v>
      </c>
      <c r="O579">
        <v>226800</v>
      </c>
      <c r="P579" s="28" t="s">
        <v>165</v>
      </c>
      <c r="Q579" s="4" t="s">
        <v>1141</v>
      </c>
      <c r="R579" t="s">
        <v>1142</v>
      </c>
      <c r="S579" t="s">
        <v>1121</v>
      </c>
      <c r="T579" t="s">
        <v>1027</v>
      </c>
      <c r="U579" t="s">
        <v>653</v>
      </c>
      <c r="V579" t="s">
        <v>755</v>
      </c>
      <c r="W579" s="2">
        <v>1</v>
      </c>
      <c r="X579" s="33">
        <v>226800</v>
      </c>
      <c r="Y579" t="s">
        <v>34</v>
      </c>
      <c r="Z579" t="s">
        <v>516</v>
      </c>
      <c r="AA579" t="s">
        <v>36</v>
      </c>
      <c r="AB579" t="s">
        <v>37</v>
      </c>
      <c r="AC579" s="2">
        <v>78</v>
      </c>
    </row>
    <row r="580" spans="1:29" customFormat="1" hidden="1" x14ac:dyDescent="0.25">
      <c r="A580" s="11">
        <v>580</v>
      </c>
      <c r="B580" s="20" t="s">
        <v>1230</v>
      </c>
      <c r="C580" s="3">
        <v>2.781310363016E+18</v>
      </c>
      <c r="D580" s="1">
        <v>42466</v>
      </c>
      <c r="E580" t="s">
        <v>187</v>
      </c>
      <c r="F580" s="8">
        <f>IF(OR(ISNUMBER(SEARCH("террит",Q580)), ISNUMBER(SEARCH("ФОМС",E580)), ISNUMBER(SEARCH("ФОМС",Q580)), (ISNUMBER(SEARCH("страх",E580)))),1,0)</f>
        <v>0</v>
      </c>
      <c r="G580" s="8">
        <f>IF(OR(ISNUMBER(SEARCH("проектиро",E580)), ISNUMBER(SEARCH("разработка",E580)),  ISNUMBER(SEARCH("приобрет",E580)),  ISNUMBER(SEARCH("установк",E580)), ISNUMBER(SEARCH("постав",E580)),  (ISNUMBER(SEARCH("создани",E580)))),1,0)</f>
        <v>0</v>
      </c>
      <c r="H580" s="8">
        <f>IF(OR(ISNUMBER(SEARCH("развит",E580)), ISNUMBER(SEARCH("модифика",E580)), ISNUMBER(SEARCH("интегра",E580)),  ISNUMBER(SEARCH("внедрен",E580)), ISNUMBER(SEARCH("расшир",E580)), ISNUMBER(SEARCH("адаптац",E580)),ISNUMBER(SEARCH("настрой",E580)), ISNUMBER(SEARCH("подключ",E580)),   (ISNUMBER(SEARCH("модерниз",E580)))),1,0)</f>
        <v>0</v>
      </c>
      <c r="I580" s="8">
        <f>IF(OR(ISNUMBER(SEARCH("сопрово",E580)), ISNUMBER(SEARCH("поддержк",E580)), ISNUMBER(SEARCH("эксплуат",E580)), ISNUMBER(SEARCH("обслужи",E580)), ISNUMBER(SEARCH("подготов",E580)), (ISNUMBER(SEARCH("обуче",E580)))),1,0)</f>
        <v>0</v>
      </c>
      <c r="J580" s="9">
        <f>SUM(G580:I580)</f>
        <v>0</v>
      </c>
      <c r="K580" t="s">
        <v>186</v>
      </c>
      <c r="L580" t="s">
        <v>187</v>
      </c>
      <c r="M580" s="30">
        <v>51250</v>
      </c>
      <c r="N580" s="28" t="s">
        <v>1146</v>
      </c>
      <c r="O580">
        <v>153750</v>
      </c>
      <c r="P580" s="28" t="s">
        <v>221</v>
      </c>
      <c r="Q580" s="4" t="s">
        <v>1147</v>
      </c>
      <c r="R580" t="s">
        <v>1148</v>
      </c>
      <c r="S580" t="s">
        <v>1121</v>
      </c>
      <c r="T580" t="s">
        <v>652</v>
      </c>
      <c r="U580" t="s">
        <v>653</v>
      </c>
      <c r="V580" t="s">
        <v>755</v>
      </c>
      <c r="W580" s="2">
        <v>1</v>
      </c>
      <c r="X580" s="33">
        <v>153750</v>
      </c>
      <c r="Y580" t="s">
        <v>34</v>
      </c>
      <c r="Z580" t="s">
        <v>516</v>
      </c>
      <c r="AA580" t="s">
        <v>36</v>
      </c>
      <c r="AB580" t="s">
        <v>37</v>
      </c>
      <c r="AC580" s="2">
        <v>78</v>
      </c>
    </row>
    <row r="581" spans="1:29" customFormat="1" hidden="1" x14ac:dyDescent="0.25">
      <c r="A581" s="11">
        <v>581</v>
      </c>
      <c r="B581" s="20" t="s">
        <v>1230</v>
      </c>
      <c r="C581" s="3">
        <v>2.781310363016E+18</v>
      </c>
      <c r="D581" s="1">
        <v>42506</v>
      </c>
      <c r="E581" t="s">
        <v>187</v>
      </c>
      <c r="F581" s="8">
        <f>IF(OR(ISNUMBER(SEARCH("террит",Q581)), ISNUMBER(SEARCH("ФОМС",E581)), ISNUMBER(SEARCH("ФОМС",Q581)), (ISNUMBER(SEARCH("страх",E581)))),1,0)</f>
        <v>0</v>
      </c>
      <c r="G581" s="8">
        <f>IF(OR(ISNUMBER(SEARCH("проектиро",E581)), ISNUMBER(SEARCH("разработка",E581)),  ISNUMBER(SEARCH("приобрет",E581)),  ISNUMBER(SEARCH("установк",E581)), ISNUMBER(SEARCH("постав",E581)),  (ISNUMBER(SEARCH("создани",E581)))),1,0)</f>
        <v>0</v>
      </c>
      <c r="H581" s="8">
        <f>IF(OR(ISNUMBER(SEARCH("развит",E581)), ISNUMBER(SEARCH("модифика",E581)), ISNUMBER(SEARCH("интегра",E581)),  ISNUMBER(SEARCH("внедрен",E581)), ISNUMBER(SEARCH("расшир",E581)), ISNUMBER(SEARCH("адаптац",E581)),ISNUMBER(SEARCH("настрой",E581)), ISNUMBER(SEARCH("подключ",E581)),   (ISNUMBER(SEARCH("модерниз",E581)))),1,0)</f>
        <v>0</v>
      </c>
      <c r="I581" s="8">
        <f>IF(OR(ISNUMBER(SEARCH("сопрово",E581)), ISNUMBER(SEARCH("поддержк",E581)), ISNUMBER(SEARCH("эксплуат",E581)), ISNUMBER(SEARCH("обслужи",E581)), ISNUMBER(SEARCH("подготов",E581)), (ISNUMBER(SEARCH("обуче",E581)))),1,0)</f>
        <v>0</v>
      </c>
      <c r="J581" s="9">
        <f>SUM(G581:I581)</f>
        <v>0</v>
      </c>
      <c r="K581" t="s">
        <v>186</v>
      </c>
      <c r="L581" t="s">
        <v>187</v>
      </c>
      <c r="M581" s="30">
        <v>50000</v>
      </c>
      <c r="N581" s="28" t="s">
        <v>266</v>
      </c>
      <c r="O581">
        <v>50000</v>
      </c>
      <c r="P581" s="28" t="s">
        <v>184</v>
      </c>
      <c r="Q581" s="4" t="s">
        <v>1147</v>
      </c>
      <c r="R581" t="s">
        <v>1148</v>
      </c>
      <c r="S581" t="s">
        <v>1121</v>
      </c>
      <c r="T581" t="s">
        <v>652</v>
      </c>
      <c r="U581" t="s">
        <v>653</v>
      </c>
      <c r="V581" t="s">
        <v>755</v>
      </c>
      <c r="W581" s="2">
        <v>1</v>
      </c>
      <c r="X581" s="33">
        <v>50000</v>
      </c>
      <c r="Y581" t="s">
        <v>34</v>
      </c>
      <c r="Z581" t="s">
        <v>516</v>
      </c>
      <c r="AA581" t="s">
        <v>36</v>
      </c>
      <c r="AB581" t="s">
        <v>37</v>
      </c>
      <c r="AC581" s="2">
        <v>78</v>
      </c>
    </row>
    <row r="582" spans="1:29" customFormat="1" hidden="1" x14ac:dyDescent="0.25">
      <c r="A582" s="11">
        <v>582</v>
      </c>
      <c r="B582" s="20" t="s">
        <v>1230</v>
      </c>
      <c r="C582" s="3">
        <v>2.781310363016E+18</v>
      </c>
      <c r="D582" s="1">
        <v>42632</v>
      </c>
      <c r="E582" t="s">
        <v>187</v>
      </c>
      <c r="F582" s="8">
        <f>IF(OR(ISNUMBER(SEARCH("террит",Q582)), ISNUMBER(SEARCH("ФОМС",E582)), ISNUMBER(SEARCH("ФОМС",Q582)), (ISNUMBER(SEARCH("страх",E582)))),1,0)</f>
        <v>0</v>
      </c>
      <c r="G582" s="8">
        <f>IF(OR(ISNUMBER(SEARCH("проектиро",E582)), ISNUMBER(SEARCH("разработка",E582)),  ISNUMBER(SEARCH("приобрет",E582)),  ISNUMBER(SEARCH("установк",E582)), ISNUMBER(SEARCH("постав",E582)),  (ISNUMBER(SEARCH("создани",E582)))),1,0)</f>
        <v>0</v>
      </c>
      <c r="H582" s="8">
        <f>IF(OR(ISNUMBER(SEARCH("развит",E582)), ISNUMBER(SEARCH("модифика",E582)), ISNUMBER(SEARCH("интегра",E582)),  ISNUMBER(SEARCH("внедрен",E582)), ISNUMBER(SEARCH("расшир",E582)), ISNUMBER(SEARCH("адаптац",E582)),ISNUMBER(SEARCH("настрой",E582)), ISNUMBER(SEARCH("подключ",E582)),   (ISNUMBER(SEARCH("модерниз",E582)))),1,0)</f>
        <v>0</v>
      </c>
      <c r="I582" s="8">
        <f>IF(OR(ISNUMBER(SEARCH("сопрово",E582)), ISNUMBER(SEARCH("поддержк",E582)), ISNUMBER(SEARCH("эксплуат",E582)), ISNUMBER(SEARCH("обслужи",E582)), ISNUMBER(SEARCH("подготов",E582)), (ISNUMBER(SEARCH("обуче",E582)))),1,0)</f>
        <v>0</v>
      </c>
      <c r="J582" s="9">
        <f>SUM(G582:I582)</f>
        <v>0</v>
      </c>
      <c r="K582" t="s">
        <v>186</v>
      </c>
      <c r="L582" t="s">
        <v>187</v>
      </c>
      <c r="M582" s="30">
        <v>50000</v>
      </c>
      <c r="N582" s="28" t="s">
        <v>266</v>
      </c>
      <c r="O582">
        <v>50000</v>
      </c>
      <c r="P582" s="28" t="s">
        <v>184</v>
      </c>
      <c r="Q582" s="4" t="s">
        <v>1147</v>
      </c>
      <c r="R582" t="s">
        <v>1148</v>
      </c>
      <c r="S582" t="s">
        <v>1121</v>
      </c>
      <c r="T582" t="s">
        <v>652</v>
      </c>
      <c r="U582" t="s">
        <v>653</v>
      </c>
      <c r="V582" t="s">
        <v>755</v>
      </c>
      <c r="W582" s="2">
        <v>1</v>
      </c>
      <c r="X582" s="33">
        <v>50000</v>
      </c>
      <c r="Y582" t="s">
        <v>34</v>
      </c>
      <c r="Z582" t="s">
        <v>516</v>
      </c>
      <c r="AA582" t="s">
        <v>36</v>
      </c>
      <c r="AB582" t="s">
        <v>37</v>
      </c>
      <c r="AC582" s="2">
        <v>78</v>
      </c>
    </row>
    <row r="583" spans="1:29" customFormat="1" hidden="1" x14ac:dyDescent="0.25">
      <c r="A583" s="11">
        <v>583</v>
      </c>
      <c r="B583" s="20" t="s">
        <v>1230</v>
      </c>
      <c r="C583" s="3">
        <v>2.781310363016E+18</v>
      </c>
      <c r="D583" s="1">
        <v>42730</v>
      </c>
      <c r="E583" t="s">
        <v>187</v>
      </c>
      <c r="F583" s="8">
        <f>IF(OR(ISNUMBER(SEARCH("террит",Q583)), ISNUMBER(SEARCH("ФОМС",E583)), ISNUMBER(SEARCH("ФОМС",Q583)), (ISNUMBER(SEARCH("страх",E583)))),1,0)</f>
        <v>0</v>
      </c>
      <c r="G583" s="8">
        <f>IF(OR(ISNUMBER(SEARCH("проектиро",E583)), ISNUMBER(SEARCH("разработка",E583)),  ISNUMBER(SEARCH("приобрет",E583)),  ISNUMBER(SEARCH("установк",E583)), ISNUMBER(SEARCH("постав",E583)),  (ISNUMBER(SEARCH("создани",E583)))),1,0)</f>
        <v>0</v>
      </c>
      <c r="H583" s="8">
        <f>IF(OR(ISNUMBER(SEARCH("развит",E583)), ISNUMBER(SEARCH("модифика",E583)), ISNUMBER(SEARCH("интегра",E583)),  ISNUMBER(SEARCH("внедрен",E583)), ISNUMBER(SEARCH("расшир",E583)), ISNUMBER(SEARCH("адаптац",E583)),ISNUMBER(SEARCH("настрой",E583)), ISNUMBER(SEARCH("подключ",E583)),   (ISNUMBER(SEARCH("модерниз",E583)))),1,0)</f>
        <v>0</v>
      </c>
      <c r="I583" s="8">
        <f>IF(OR(ISNUMBER(SEARCH("сопрово",E583)), ISNUMBER(SEARCH("поддержк",E583)), ISNUMBER(SEARCH("эксплуат",E583)), ISNUMBER(SEARCH("обслужи",E583)), ISNUMBER(SEARCH("подготов",E583)), (ISNUMBER(SEARCH("обуче",E583)))),1,0)</f>
        <v>0</v>
      </c>
      <c r="J583" s="9">
        <f>SUM(G583:I583)</f>
        <v>0</v>
      </c>
      <c r="K583" t="s">
        <v>186</v>
      </c>
      <c r="L583" t="s">
        <v>187</v>
      </c>
      <c r="M583" s="30">
        <v>38370</v>
      </c>
      <c r="N583" s="28" t="s">
        <v>266</v>
      </c>
      <c r="O583">
        <v>460440</v>
      </c>
      <c r="P583" s="28" t="s">
        <v>258</v>
      </c>
      <c r="Q583" s="4" t="s">
        <v>1147</v>
      </c>
      <c r="R583" t="s">
        <v>1148</v>
      </c>
      <c r="S583" t="s">
        <v>1121</v>
      </c>
      <c r="T583" t="s">
        <v>652</v>
      </c>
      <c r="U583" t="s">
        <v>653</v>
      </c>
      <c r="V583" t="s">
        <v>755</v>
      </c>
      <c r="W583" s="2">
        <v>1</v>
      </c>
      <c r="X583" s="33">
        <v>460440</v>
      </c>
      <c r="Y583" t="s">
        <v>34</v>
      </c>
      <c r="Z583" t="s">
        <v>516</v>
      </c>
      <c r="AA583" t="s">
        <v>36</v>
      </c>
      <c r="AB583" t="s">
        <v>37</v>
      </c>
      <c r="AC583" s="2">
        <v>78</v>
      </c>
    </row>
    <row r="584" spans="1:29" customFormat="1" hidden="1" x14ac:dyDescent="0.25">
      <c r="A584" s="11">
        <v>584</v>
      </c>
      <c r="B584" s="20" t="s">
        <v>1230</v>
      </c>
      <c r="C584" s="3">
        <v>2.7813103630179999E+18</v>
      </c>
      <c r="D584" s="1">
        <v>43136</v>
      </c>
      <c r="E584" t="s">
        <v>187</v>
      </c>
      <c r="F584" s="8">
        <f>IF(OR(ISNUMBER(SEARCH("террит",Q584)), ISNUMBER(SEARCH("ФОМС",E584)), ISNUMBER(SEARCH("ФОМС",Q584)), (ISNUMBER(SEARCH("страх",E584)))),1,0)</f>
        <v>0</v>
      </c>
      <c r="G584" s="8">
        <f>IF(OR(ISNUMBER(SEARCH("проектиро",E584)), ISNUMBER(SEARCH("разработка",E584)),  ISNUMBER(SEARCH("приобрет",E584)),  ISNUMBER(SEARCH("установк",E584)), ISNUMBER(SEARCH("постав",E584)),  (ISNUMBER(SEARCH("создани",E584)))),1,0)</f>
        <v>0</v>
      </c>
      <c r="H584" s="8">
        <f>IF(OR(ISNUMBER(SEARCH("развит",E584)), ISNUMBER(SEARCH("модифика",E584)), ISNUMBER(SEARCH("интегра",E584)),  ISNUMBER(SEARCH("внедрен",E584)), ISNUMBER(SEARCH("расшир",E584)), ISNUMBER(SEARCH("адаптац",E584)),ISNUMBER(SEARCH("настрой",E584)), ISNUMBER(SEARCH("подключ",E584)),   (ISNUMBER(SEARCH("модерниз",E584)))),1,0)</f>
        <v>0</v>
      </c>
      <c r="I584" s="8">
        <f>IF(OR(ISNUMBER(SEARCH("сопрово",E584)), ISNUMBER(SEARCH("поддержк",E584)), ISNUMBER(SEARCH("эксплуат",E584)), ISNUMBER(SEARCH("обслужи",E584)), ISNUMBER(SEARCH("подготов",E584)), (ISNUMBER(SEARCH("обуче",E584)))),1,0)</f>
        <v>0</v>
      </c>
      <c r="J584" s="9">
        <f>SUM(G584:I584)</f>
        <v>0</v>
      </c>
      <c r="K584" t="s">
        <v>186</v>
      </c>
      <c r="L584" t="s">
        <v>187</v>
      </c>
      <c r="M584" s="30">
        <v>280440</v>
      </c>
      <c r="N584" s="28" t="s">
        <v>130</v>
      </c>
      <c r="O584">
        <v>280440</v>
      </c>
      <c r="P584" s="28" t="s">
        <v>184</v>
      </c>
      <c r="Q584" s="4" t="s">
        <v>1147</v>
      </c>
      <c r="R584" t="s">
        <v>1148</v>
      </c>
      <c r="S584" t="s">
        <v>1121</v>
      </c>
      <c r="T584" t="s">
        <v>652</v>
      </c>
      <c r="U584" t="s">
        <v>653</v>
      </c>
      <c r="V584" t="s">
        <v>755</v>
      </c>
      <c r="W584" s="2">
        <v>1</v>
      </c>
      <c r="X584" s="33">
        <v>280440</v>
      </c>
      <c r="Y584" t="s">
        <v>34</v>
      </c>
      <c r="Z584" t="s">
        <v>516</v>
      </c>
      <c r="AA584" t="s">
        <v>36</v>
      </c>
      <c r="AB584" t="s">
        <v>37</v>
      </c>
      <c r="AC584" s="2">
        <v>78</v>
      </c>
    </row>
    <row r="585" spans="1:29" customFormat="1" hidden="1" x14ac:dyDescent="0.25">
      <c r="A585" s="11">
        <v>585</v>
      </c>
      <c r="B585" s="20" t="s">
        <v>1230</v>
      </c>
      <c r="C585" s="3">
        <v>2.7813103630179999E+18</v>
      </c>
      <c r="D585" s="1">
        <v>43339</v>
      </c>
      <c r="E585" t="s">
        <v>76</v>
      </c>
      <c r="F585" s="8">
        <f>IF(OR(ISNUMBER(SEARCH("террит",Q585)), ISNUMBER(SEARCH("ФОМС",E585)), ISNUMBER(SEARCH("ФОМС",Q585)), (ISNUMBER(SEARCH("страх",E585)))),1,0)</f>
        <v>0</v>
      </c>
      <c r="G585" s="8">
        <f>IF(OR(ISNUMBER(SEARCH("проектиро",E585)), ISNUMBER(SEARCH("разработка",E585)),  ISNUMBER(SEARCH("приобрет",E585)),  ISNUMBER(SEARCH("установк",E585)), ISNUMBER(SEARCH("постав",E585)),  (ISNUMBER(SEARCH("создани",E585)))),1,0)</f>
        <v>0</v>
      </c>
      <c r="H585" s="8">
        <f>IF(OR(ISNUMBER(SEARCH("развит",E585)), ISNUMBER(SEARCH("модифика",E585)), ISNUMBER(SEARCH("интегра",E585)),  ISNUMBER(SEARCH("внедрен",E585)), ISNUMBER(SEARCH("расшир",E585)), ISNUMBER(SEARCH("адаптац",E585)),ISNUMBER(SEARCH("настрой",E585)), ISNUMBER(SEARCH("подключ",E585)),   (ISNUMBER(SEARCH("модерниз",E585)))),1,0)</f>
        <v>0</v>
      </c>
      <c r="I585" s="8">
        <f>IF(OR(ISNUMBER(SEARCH("сопрово",E585)), ISNUMBER(SEARCH("поддержк",E585)), ISNUMBER(SEARCH("эксплуат",E585)), ISNUMBER(SEARCH("обслужи",E585)), ISNUMBER(SEARCH("подготов",E585)), (ISNUMBER(SEARCH("обуче",E585)))),1,0)</f>
        <v>1</v>
      </c>
      <c r="J585" s="9">
        <f>SUM(G585:I585)</f>
        <v>1</v>
      </c>
      <c r="K585" t="s">
        <v>82</v>
      </c>
      <c r="L585" t="s">
        <v>76</v>
      </c>
      <c r="M585" s="30">
        <v>223230.24</v>
      </c>
      <c r="N585" s="28" t="s">
        <v>26</v>
      </c>
      <c r="O585">
        <v>223230.24</v>
      </c>
      <c r="P585" s="28" t="s">
        <v>27</v>
      </c>
      <c r="Q585" s="4" t="s">
        <v>1147</v>
      </c>
      <c r="R585" t="s">
        <v>1148</v>
      </c>
      <c r="S585" t="s">
        <v>1121</v>
      </c>
      <c r="T585" t="s">
        <v>652</v>
      </c>
      <c r="U585" t="s">
        <v>653</v>
      </c>
      <c r="V585" t="s">
        <v>755</v>
      </c>
      <c r="W585" s="2">
        <v>1</v>
      </c>
      <c r="X585" s="33">
        <v>223230.24</v>
      </c>
      <c r="Y585" t="s">
        <v>34</v>
      </c>
      <c r="Z585" t="s">
        <v>516</v>
      </c>
      <c r="AA585" t="s">
        <v>36</v>
      </c>
      <c r="AB585" t="s">
        <v>37</v>
      </c>
      <c r="AC585" s="2">
        <v>78</v>
      </c>
    </row>
    <row r="586" spans="1:29" customFormat="1" hidden="1" x14ac:dyDescent="0.25">
      <c r="A586" s="11">
        <v>586</v>
      </c>
      <c r="B586" s="20" t="s">
        <v>1230</v>
      </c>
      <c r="C586" s="3">
        <v>2.7813103630189998E+18</v>
      </c>
      <c r="D586" s="1">
        <v>43474</v>
      </c>
      <c r="E586" t="s">
        <v>76</v>
      </c>
      <c r="F586" s="8">
        <f>IF(OR(ISNUMBER(SEARCH("террит",Q586)), ISNUMBER(SEARCH("ФОМС",E586)), ISNUMBER(SEARCH("ФОМС",Q586)), (ISNUMBER(SEARCH("страх",E586)))),1,0)</f>
        <v>0</v>
      </c>
      <c r="G586" s="8">
        <f>IF(OR(ISNUMBER(SEARCH("проектиро",E586)), ISNUMBER(SEARCH("разработка",E586)),  ISNUMBER(SEARCH("приобрет",E586)),  ISNUMBER(SEARCH("установк",E586)), ISNUMBER(SEARCH("постав",E586)),  (ISNUMBER(SEARCH("создани",E586)))),1,0)</f>
        <v>0</v>
      </c>
      <c r="H586" s="8">
        <f>IF(OR(ISNUMBER(SEARCH("развит",E586)), ISNUMBER(SEARCH("модифика",E586)), ISNUMBER(SEARCH("интегра",E586)),  ISNUMBER(SEARCH("внедрен",E586)), ISNUMBER(SEARCH("расшир",E586)), ISNUMBER(SEARCH("адаптац",E586)),ISNUMBER(SEARCH("настрой",E586)), ISNUMBER(SEARCH("подключ",E586)),   (ISNUMBER(SEARCH("модерниз",E586)))),1,0)</f>
        <v>0</v>
      </c>
      <c r="I586" s="8">
        <f>IF(OR(ISNUMBER(SEARCH("сопрово",E586)), ISNUMBER(SEARCH("поддержк",E586)), ISNUMBER(SEARCH("эксплуат",E586)), ISNUMBER(SEARCH("обслужи",E586)), ISNUMBER(SEARCH("подготов",E586)), (ISNUMBER(SEARCH("обуче",E586)))),1,0)</f>
        <v>1</v>
      </c>
      <c r="J586" s="9">
        <f>SUM(G586:I586)</f>
        <v>1</v>
      </c>
      <c r="K586" t="s">
        <v>82</v>
      </c>
      <c r="L586" t="s">
        <v>76</v>
      </c>
      <c r="M586" s="30">
        <v>136000</v>
      </c>
      <c r="N586" s="28" t="s">
        <v>26</v>
      </c>
      <c r="O586">
        <v>136000</v>
      </c>
      <c r="P586" s="28" t="s">
        <v>27</v>
      </c>
      <c r="Q586" s="4" t="s">
        <v>1147</v>
      </c>
      <c r="R586" t="s">
        <v>1148</v>
      </c>
      <c r="S586" t="s">
        <v>1121</v>
      </c>
      <c r="T586" t="s">
        <v>652</v>
      </c>
      <c r="U586" t="s">
        <v>653</v>
      </c>
      <c r="V586" t="s">
        <v>755</v>
      </c>
      <c r="W586" s="2">
        <v>1</v>
      </c>
      <c r="X586" s="33">
        <v>136000</v>
      </c>
      <c r="Y586" t="s">
        <v>34</v>
      </c>
      <c r="Z586" t="s">
        <v>516</v>
      </c>
      <c r="AA586" t="s">
        <v>36</v>
      </c>
      <c r="AB586" t="s">
        <v>37</v>
      </c>
      <c r="AC586" s="2">
        <v>78</v>
      </c>
    </row>
    <row r="587" spans="1:29" customFormat="1" hidden="1" x14ac:dyDescent="0.25">
      <c r="A587" s="11">
        <v>587</v>
      </c>
      <c r="B587" s="20" t="s">
        <v>1230</v>
      </c>
      <c r="C587" s="3">
        <v>2.7813103630189998E+18</v>
      </c>
      <c r="D587" s="1">
        <v>43474</v>
      </c>
      <c r="E587" t="s">
        <v>76</v>
      </c>
      <c r="F587" s="8">
        <f>IF(OR(ISNUMBER(SEARCH("террит",Q587)), ISNUMBER(SEARCH("ФОМС",E587)), ISNUMBER(SEARCH("ФОМС",Q587)), (ISNUMBER(SEARCH("страх",E587)))),1,0)</f>
        <v>0</v>
      </c>
      <c r="G587" s="8">
        <f>IF(OR(ISNUMBER(SEARCH("проектиро",E587)), ISNUMBER(SEARCH("разработка",E587)),  ISNUMBER(SEARCH("приобрет",E587)),  ISNUMBER(SEARCH("установк",E587)), ISNUMBER(SEARCH("постав",E587)),  (ISNUMBER(SEARCH("создани",E587)))),1,0)</f>
        <v>0</v>
      </c>
      <c r="H587" s="8">
        <f>IF(OR(ISNUMBER(SEARCH("развит",E587)), ISNUMBER(SEARCH("модифика",E587)), ISNUMBER(SEARCH("интегра",E587)),  ISNUMBER(SEARCH("внедрен",E587)), ISNUMBER(SEARCH("расшир",E587)), ISNUMBER(SEARCH("адаптац",E587)),ISNUMBER(SEARCH("настрой",E587)), ISNUMBER(SEARCH("подключ",E587)),   (ISNUMBER(SEARCH("модерниз",E587)))),1,0)</f>
        <v>0</v>
      </c>
      <c r="I587" s="8">
        <f>IF(OR(ISNUMBER(SEARCH("сопрово",E587)), ISNUMBER(SEARCH("поддержк",E587)), ISNUMBER(SEARCH("эксплуат",E587)), ISNUMBER(SEARCH("обслужи",E587)), ISNUMBER(SEARCH("подготов",E587)), (ISNUMBER(SEARCH("обуче",E587)))),1,0)</f>
        <v>1</v>
      </c>
      <c r="J587" s="9">
        <f>SUM(G587:I587)</f>
        <v>1</v>
      </c>
      <c r="K587" t="s">
        <v>82</v>
      </c>
      <c r="L587" t="s">
        <v>76</v>
      </c>
      <c r="M587" s="30">
        <v>605760</v>
      </c>
      <c r="N587" s="28" t="s">
        <v>26</v>
      </c>
      <c r="O587">
        <v>605760</v>
      </c>
      <c r="P587" s="28" t="s">
        <v>27</v>
      </c>
      <c r="Q587" s="4" t="s">
        <v>1147</v>
      </c>
      <c r="R587" t="s">
        <v>1148</v>
      </c>
      <c r="S587" t="s">
        <v>1121</v>
      </c>
      <c r="T587" t="s">
        <v>652</v>
      </c>
      <c r="U587" t="s">
        <v>653</v>
      </c>
      <c r="V587" t="s">
        <v>755</v>
      </c>
      <c r="W587" s="2">
        <v>1</v>
      </c>
      <c r="X587" s="33">
        <v>605760</v>
      </c>
      <c r="Y587" t="s">
        <v>34</v>
      </c>
      <c r="Z587" t="s">
        <v>516</v>
      </c>
      <c r="AA587" t="s">
        <v>36</v>
      </c>
      <c r="AB587" t="s">
        <v>37</v>
      </c>
      <c r="AC587" s="2">
        <v>78</v>
      </c>
    </row>
    <row r="588" spans="1:29" customFormat="1" hidden="1" x14ac:dyDescent="0.25">
      <c r="A588" s="11">
        <v>588</v>
      </c>
      <c r="B588" s="20" t="s">
        <v>1230</v>
      </c>
      <c r="C588" s="3">
        <v>2.7813103630189998E+18</v>
      </c>
      <c r="D588" s="1">
        <v>43747</v>
      </c>
      <c r="E588" t="s">
        <v>76</v>
      </c>
      <c r="F588" s="8">
        <f>IF(OR(ISNUMBER(SEARCH("террит",Q588)), ISNUMBER(SEARCH("ФОМС",E588)), ISNUMBER(SEARCH("ФОМС",Q588)), (ISNUMBER(SEARCH("страх",E588)))),1,0)</f>
        <v>0</v>
      </c>
      <c r="G588" s="8">
        <f>IF(OR(ISNUMBER(SEARCH("проектиро",E588)), ISNUMBER(SEARCH("разработка",E588)),  ISNUMBER(SEARCH("приобрет",E588)),  ISNUMBER(SEARCH("установк",E588)), ISNUMBER(SEARCH("постав",E588)),  (ISNUMBER(SEARCH("создани",E588)))),1,0)</f>
        <v>0</v>
      </c>
      <c r="H588" s="8">
        <f>IF(OR(ISNUMBER(SEARCH("развит",E588)), ISNUMBER(SEARCH("модифика",E588)), ISNUMBER(SEARCH("интегра",E588)),  ISNUMBER(SEARCH("внедрен",E588)), ISNUMBER(SEARCH("расшир",E588)), ISNUMBER(SEARCH("адаптац",E588)),ISNUMBER(SEARCH("настрой",E588)), ISNUMBER(SEARCH("подключ",E588)),   (ISNUMBER(SEARCH("модерниз",E588)))),1,0)</f>
        <v>0</v>
      </c>
      <c r="I588" s="8">
        <f>IF(OR(ISNUMBER(SEARCH("сопрово",E588)), ISNUMBER(SEARCH("поддержк",E588)), ISNUMBER(SEARCH("эксплуат",E588)), ISNUMBER(SEARCH("обслужи",E588)), ISNUMBER(SEARCH("подготов",E588)), (ISNUMBER(SEARCH("обуче",E588)))),1,0)</f>
        <v>1</v>
      </c>
      <c r="J588" s="9">
        <f>SUM(G588:I588)</f>
        <v>1</v>
      </c>
      <c r="K588" t="s">
        <v>82</v>
      </c>
      <c r="L588" t="s">
        <v>76</v>
      </c>
      <c r="M588" s="30">
        <v>350000</v>
      </c>
      <c r="N588" s="28" t="s">
        <v>26</v>
      </c>
      <c r="O588">
        <v>350000</v>
      </c>
      <c r="P588" s="28" t="s">
        <v>27</v>
      </c>
      <c r="Q588" s="4" t="s">
        <v>1147</v>
      </c>
      <c r="R588" t="s">
        <v>1148</v>
      </c>
      <c r="S588" t="s">
        <v>1121</v>
      </c>
      <c r="T588" t="s">
        <v>761</v>
      </c>
      <c r="U588" t="s">
        <v>653</v>
      </c>
      <c r="V588" t="s">
        <v>755</v>
      </c>
      <c r="W588" s="2">
        <v>1</v>
      </c>
      <c r="X588" s="33">
        <v>350000</v>
      </c>
      <c r="Y588" t="s">
        <v>34</v>
      </c>
      <c r="Z588" t="s">
        <v>516</v>
      </c>
      <c r="AA588" t="s">
        <v>36</v>
      </c>
      <c r="AB588" t="s">
        <v>37</v>
      </c>
      <c r="AC588" s="2">
        <v>78</v>
      </c>
    </row>
    <row r="589" spans="1:29" customFormat="1" hidden="1" x14ac:dyDescent="0.25">
      <c r="A589" s="11">
        <v>589</v>
      </c>
      <c r="B589" s="20" t="s">
        <v>1230</v>
      </c>
      <c r="C589" s="3">
        <v>2.7813108571160003E+18</v>
      </c>
      <c r="D589" s="1">
        <v>42548</v>
      </c>
      <c r="E589" t="s">
        <v>1095</v>
      </c>
      <c r="F589" s="8">
        <f>IF(OR(ISNUMBER(SEARCH("террит",Q589)), ISNUMBER(SEARCH("ФОМС",E589)), ISNUMBER(SEARCH("ФОМС",Q589)), (ISNUMBER(SEARCH("страх",E589)))),1,0)</f>
        <v>0</v>
      </c>
      <c r="G589" s="8">
        <f>IF(OR(ISNUMBER(SEARCH("проектиро",E589)), ISNUMBER(SEARCH("разработка",E589)),  ISNUMBER(SEARCH("приобрет",E589)),  ISNUMBER(SEARCH("установк",E589)), ISNUMBER(SEARCH("постав",E589)),  (ISNUMBER(SEARCH("создани",E589)))),1,0)</f>
        <v>0</v>
      </c>
      <c r="H589" s="8">
        <f>IF(OR(ISNUMBER(SEARCH("развит",E589)), ISNUMBER(SEARCH("модифика",E589)), ISNUMBER(SEARCH("интегра",E589)),  ISNUMBER(SEARCH("внедрен",E589)), ISNUMBER(SEARCH("расшир",E589)), ISNUMBER(SEARCH("адаптац",E589)),ISNUMBER(SEARCH("настрой",E589)), ISNUMBER(SEARCH("подключ",E589)),   (ISNUMBER(SEARCH("модерниз",E589)))),1,0)</f>
        <v>0</v>
      </c>
      <c r="I589" s="8">
        <f>IF(OR(ISNUMBER(SEARCH("сопрово",E589)), ISNUMBER(SEARCH("поддержк",E589)), ISNUMBER(SEARCH("эксплуат",E589)), ISNUMBER(SEARCH("обслужи",E589)), ISNUMBER(SEARCH("подготов",E589)), (ISNUMBER(SEARCH("обуче",E589)))),1,0)</f>
        <v>1</v>
      </c>
      <c r="J589" s="9">
        <f>SUM(G589:I589)</f>
        <v>1</v>
      </c>
      <c r="K589" t="s">
        <v>142</v>
      </c>
      <c r="L589" t="s">
        <v>143</v>
      </c>
      <c r="M589" s="30">
        <v>16480</v>
      </c>
      <c r="N589" s="28" t="s">
        <v>266</v>
      </c>
      <c r="O589">
        <v>98880</v>
      </c>
      <c r="P589" s="28" t="s">
        <v>399</v>
      </c>
      <c r="Q589" s="4" t="s">
        <v>1149</v>
      </c>
      <c r="R589" t="s">
        <v>1150</v>
      </c>
      <c r="S589" t="s">
        <v>1121</v>
      </c>
      <c r="T589" t="s">
        <v>652</v>
      </c>
      <c r="U589" t="s">
        <v>653</v>
      </c>
      <c r="V589" t="s">
        <v>755</v>
      </c>
      <c r="W589" s="2">
        <v>1</v>
      </c>
      <c r="X589" s="33">
        <v>98880</v>
      </c>
      <c r="Y589" t="s">
        <v>34</v>
      </c>
      <c r="Z589" t="s">
        <v>516</v>
      </c>
      <c r="AA589" t="s">
        <v>36</v>
      </c>
      <c r="AB589" t="s">
        <v>37</v>
      </c>
      <c r="AC589" s="2">
        <v>78</v>
      </c>
    </row>
    <row r="590" spans="1:29" customFormat="1" hidden="1" x14ac:dyDescent="0.25">
      <c r="A590" s="11">
        <v>590</v>
      </c>
      <c r="B590" s="20" t="s">
        <v>1230</v>
      </c>
      <c r="C590" s="3">
        <v>2.7813108571160003E+18</v>
      </c>
      <c r="D590" s="1">
        <v>42717</v>
      </c>
      <c r="E590" t="s">
        <v>1095</v>
      </c>
      <c r="F590" s="8">
        <f>IF(OR(ISNUMBER(SEARCH("террит",Q590)), ISNUMBER(SEARCH("ФОМС",E590)), ISNUMBER(SEARCH("ФОМС",Q590)), (ISNUMBER(SEARCH("страх",E590)))),1,0)</f>
        <v>0</v>
      </c>
      <c r="G590" s="8">
        <f>IF(OR(ISNUMBER(SEARCH("проектиро",E590)), ISNUMBER(SEARCH("разработка",E590)),  ISNUMBER(SEARCH("приобрет",E590)),  ISNUMBER(SEARCH("установк",E590)), ISNUMBER(SEARCH("постав",E590)),  (ISNUMBER(SEARCH("создани",E590)))),1,0)</f>
        <v>0</v>
      </c>
      <c r="H590" s="8">
        <f>IF(OR(ISNUMBER(SEARCH("развит",E590)), ISNUMBER(SEARCH("модифика",E590)), ISNUMBER(SEARCH("интегра",E590)),  ISNUMBER(SEARCH("внедрен",E590)), ISNUMBER(SEARCH("расшир",E590)), ISNUMBER(SEARCH("адаптац",E590)),ISNUMBER(SEARCH("настрой",E590)), ISNUMBER(SEARCH("подключ",E590)),   (ISNUMBER(SEARCH("модерниз",E590)))),1,0)</f>
        <v>0</v>
      </c>
      <c r="I590" s="8">
        <f>IF(OR(ISNUMBER(SEARCH("сопрово",E590)), ISNUMBER(SEARCH("поддержк",E590)), ISNUMBER(SEARCH("эксплуат",E590)), ISNUMBER(SEARCH("обслужи",E590)), ISNUMBER(SEARCH("подготов",E590)), (ISNUMBER(SEARCH("обуче",E590)))),1,0)</f>
        <v>1</v>
      </c>
      <c r="J590" s="9">
        <f>SUM(G590:I590)</f>
        <v>1</v>
      </c>
      <c r="K590" t="s">
        <v>142</v>
      </c>
      <c r="L590" t="s">
        <v>143</v>
      </c>
      <c r="M590" s="30">
        <v>21300</v>
      </c>
      <c r="N590" s="28" t="s">
        <v>266</v>
      </c>
      <c r="O590">
        <v>255600</v>
      </c>
      <c r="P590" s="28" t="s">
        <v>258</v>
      </c>
      <c r="Q590" s="4" t="s">
        <v>1149</v>
      </c>
      <c r="R590" t="s">
        <v>1150</v>
      </c>
      <c r="S590" t="s">
        <v>1121</v>
      </c>
      <c r="T590" t="s">
        <v>667</v>
      </c>
      <c r="U590" t="s">
        <v>653</v>
      </c>
      <c r="V590" t="s">
        <v>755</v>
      </c>
      <c r="W590" s="2">
        <v>1</v>
      </c>
      <c r="X590" s="33">
        <v>255600</v>
      </c>
      <c r="Y590" t="s">
        <v>34</v>
      </c>
      <c r="Z590" t="s">
        <v>516</v>
      </c>
      <c r="AA590" t="s">
        <v>36</v>
      </c>
      <c r="AB590" t="s">
        <v>37</v>
      </c>
      <c r="AC590" s="2">
        <v>78</v>
      </c>
    </row>
    <row r="591" spans="1:29" customFormat="1" hidden="1" x14ac:dyDescent="0.25">
      <c r="A591" s="11">
        <v>591</v>
      </c>
      <c r="B591" s="20" t="s">
        <v>1230</v>
      </c>
      <c r="C591" s="3">
        <v>2.7813108571170002E+18</v>
      </c>
      <c r="D591" s="1">
        <v>43088</v>
      </c>
      <c r="E591" t="s">
        <v>1095</v>
      </c>
      <c r="F591" s="8">
        <f>IF(OR(ISNUMBER(SEARCH("террит",Q591)), ISNUMBER(SEARCH("ФОМС",E591)), ISNUMBER(SEARCH("ФОМС",Q591)), (ISNUMBER(SEARCH("страх",E591)))),1,0)</f>
        <v>0</v>
      </c>
      <c r="G591" s="8">
        <f>IF(OR(ISNUMBER(SEARCH("проектиро",E591)), ISNUMBER(SEARCH("разработка",E591)),  ISNUMBER(SEARCH("приобрет",E591)),  ISNUMBER(SEARCH("установк",E591)), ISNUMBER(SEARCH("постав",E591)),  (ISNUMBER(SEARCH("создани",E591)))),1,0)</f>
        <v>0</v>
      </c>
      <c r="H591" s="8">
        <f>IF(OR(ISNUMBER(SEARCH("развит",E591)), ISNUMBER(SEARCH("модифика",E591)), ISNUMBER(SEARCH("интегра",E591)),  ISNUMBER(SEARCH("внедрен",E591)), ISNUMBER(SEARCH("расшир",E591)), ISNUMBER(SEARCH("адаптац",E591)),ISNUMBER(SEARCH("настрой",E591)), ISNUMBER(SEARCH("подключ",E591)),   (ISNUMBER(SEARCH("модерниз",E591)))),1,0)</f>
        <v>0</v>
      </c>
      <c r="I591" s="8">
        <f>IF(OR(ISNUMBER(SEARCH("сопрово",E591)), ISNUMBER(SEARCH("поддержк",E591)), ISNUMBER(SEARCH("эксплуат",E591)), ISNUMBER(SEARCH("обслужи",E591)), ISNUMBER(SEARCH("подготов",E591)), (ISNUMBER(SEARCH("обуче",E591)))),1,0)</f>
        <v>1</v>
      </c>
      <c r="J591" s="9">
        <f>SUM(G591:I591)</f>
        <v>1</v>
      </c>
      <c r="K591" t="s">
        <v>142</v>
      </c>
      <c r="L591" t="s">
        <v>143</v>
      </c>
      <c r="M591" s="30">
        <v>25560</v>
      </c>
      <c r="N591" s="28" t="s">
        <v>130</v>
      </c>
      <c r="O591">
        <v>306720</v>
      </c>
      <c r="P591" s="28" t="s">
        <v>258</v>
      </c>
      <c r="Q591" s="4" t="s">
        <v>1149</v>
      </c>
      <c r="R591" t="s">
        <v>1150</v>
      </c>
      <c r="S591" t="s">
        <v>1121</v>
      </c>
      <c r="T591" t="s">
        <v>667</v>
      </c>
      <c r="U591" t="s">
        <v>653</v>
      </c>
      <c r="V591" t="s">
        <v>755</v>
      </c>
      <c r="W591" s="2">
        <v>1</v>
      </c>
      <c r="X591" s="33">
        <v>306720</v>
      </c>
      <c r="Y591" t="s">
        <v>34</v>
      </c>
      <c r="Z591" t="s">
        <v>516</v>
      </c>
      <c r="AA591" t="s">
        <v>36</v>
      </c>
      <c r="AB591" t="s">
        <v>37</v>
      </c>
      <c r="AC591" s="2">
        <v>78</v>
      </c>
    </row>
    <row r="592" spans="1:29" customFormat="1" hidden="1" x14ac:dyDescent="0.25">
      <c r="A592" s="11">
        <v>592</v>
      </c>
      <c r="B592" s="20" t="s">
        <v>1230</v>
      </c>
      <c r="C592" s="3">
        <v>2.7813108571190001E+18</v>
      </c>
      <c r="D592" s="1">
        <v>43507</v>
      </c>
      <c r="E592" t="s">
        <v>1095</v>
      </c>
      <c r="F592" s="8">
        <f>IF(OR(ISNUMBER(SEARCH("террит",Q592)), ISNUMBER(SEARCH("ФОМС",E592)), ISNUMBER(SEARCH("ФОМС",Q592)), (ISNUMBER(SEARCH("страх",E592)))),1,0)</f>
        <v>0</v>
      </c>
      <c r="G592" s="8">
        <f>IF(OR(ISNUMBER(SEARCH("проектиро",E592)), ISNUMBER(SEARCH("разработка",E592)),  ISNUMBER(SEARCH("приобрет",E592)),  ISNUMBER(SEARCH("установк",E592)), ISNUMBER(SEARCH("постав",E592)),  (ISNUMBER(SEARCH("создани",E592)))),1,0)</f>
        <v>0</v>
      </c>
      <c r="H592" s="8">
        <f>IF(OR(ISNUMBER(SEARCH("развит",E592)), ISNUMBER(SEARCH("модифика",E592)), ISNUMBER(SEARCH("интегра",E592)),  ISNUMBER(SEARCH("внедрен",E592)), ISNUMBER(SEARCH("расшир",E592)), ISNUMBER(SEARCH("адаптац",E592)),ISNUMBER(SEARCH("настрой",E592)), ISNUMBER(SEARCH("подключ",E592)),   (ISNUMBER(SEARCH("модерниз",E592)))),1,0)</f>
        <v>0</v>
      </c>
      <c r="I592" s="8">
        <f>IF(OR(ISNUMBER(SEARCH("сопрово",E592)), ISNUMBER(SEARCH("поддержк",E592)), ISNUMBER(SEARCH("эксплуат",E592)), ISNUMBER(SEARCH("обслужи",E592)), ISNUMBER(SEARCH("подготов",E592)), (ISNUMBER(SEARCH("обуче",E592)))),1,0)</f>
        <v>1</v>
      </c>
      <c r="J592" s="9">
        <f>SUM(G592:I592)</f>
        <v>1</v>
      </c>
      <c r="K592" t="s">
        <v>82</v>
      </c>
      <c r="L592" t="s">
        <v>76</v>
      </c>
      <c r="M592" s="30">
        <v>26615</v>
      </c>
      <c r="N592" s="28" t="s">
        <v>130</v>
      </c>
      <c r="O592">
        <v>292765</v>
      </c>
      <c r="P592" s="28" t="s">
        <v>131</v>
      </c>
      <c r="Q592" s="4" t="s">
        <v>1149</v>
      </c>
      <c r="R592" t="s">
        <v>1150</v>
      </c>
      <c r="S592" t="s">
        <v>1121</v>
      </c>
      <c r="T592" t="s">
        <v>667</v>
      </c>
      <c r="U592" t="s">
        <v>653</v>
      </c>
      <c r="V592" t="s">
        <v>755</v>
      </c>
      <c r="W592" s="2">
        <v>1</v>
      </c>
      <c r="X592" s="33">
        <v>292765</v>
      </c>
      <c r="Y592" t="s">
        <v>34</v>
      </c>
      <c r="Z592" t="s">
        <v>516</v>
      </c>
      <c r="AA592" t="s">
        <v>36</v>
      </c>
      <c r="AB592" t="s">
        <v>37</v>
      </c>
      <c r="AC592" s="2">
        <v>78</v>
      </c>
    </row>
    <row r="593" spans="1:29" customFormat="1" hidden="1" x14ac:dyDescent="0.25">
      <c r="A593" s="11">
        <v>593</v>
      </c>
      <c r="B593" s="20" t="s">
        <v>1230</v>
      </c>
      <c r="C593" s="3">
        <v>2.7814002183149998E+18</v>
      </c>
      <c r="D593" s="1">
        <v>42361</v>
      </c>
      <c r="E593" t="s">
        <v>720</v>
      </c>
      <c r="F593" s="8">
        <f>IF(OR(ISNUMBER(SEARCH("террит",Q593)), ISNUMBER(SEARCH("ФОМС",E593)), ISNUMBER(SEARCH("ФОМС",Q593)), (ISNUMBER(SEARCH("страх",E593)))),1,0)</f>
        <v>0</v>
      </c>
      <c r="G593" s="8">
        <f>IF(OR(ISNUMBER(SEARCH("проектиро",E593)), ISNUMBER(SEARCH("разработка",E593)),  ISNUMBER(SEARCH("приобрет",E593)),  ISNUMBER(SEARCH("установк",E593)), ISNUMBER(SEARCH("постав",E593)),  (ISNUMBER(SEARCH("создани",E593)))),1,0)</f>
        <v>1</v>
      </c>
      <c r="H593" s="8">
        <f>IF(OR(ISNUMBER(SEARCH("развит",E593)), ISNUMBER(SEARCH("модифика",E593)), ISNUMBER(SEARCH("интегра",E593)),  ISNUMBER(SEARCH("внедрен",E593)), ISNUMBER(SEARCH("расшир",E593)), ISNUMBER(SEARCH("адаптац",E593)),ISNUMBER(SEARCH("настрой",E593)), ISNUMBER(SEARCH("подключ",E593)),   (ISNUMBER(SEARCH("модерниз",E593)))),1,0)</f>
        <v>0</v>
      </c>
      <c r="I593" s="8">
        <f>IF(OR(ISNUMBER(SEARCH("сопрово",E593)), ISNUMBER(SEARCH("поддержк",E593)), ISNUMBER(SEARCH("эксплуат",E593)), ISNUMBER(SEARCH("обслужи",E593)), ISNUMBER(SEARCH("подготов",E593)), (ISNUMBER(SEARCH("обуче",E593)))),1,0)</f>
        <v>0</v>
      </c>
      <c r="J593" s="9">
        <f>SUM(G593:I593)</f>
        <v>1</v>
      </c>
      <c r="K593" t="s">
        <v>492</v>
      </c>
      <c r="L593" t="s">
        <v>720</v>
      </c>
      <c r="M593" s="30">
        <v>699960</v>
      </c>
      <c r="N593" s="28" t="s">
        <v>264</v>
      </c>
      <c r="O593">
        <v>699960</v>
      </c>
      <c r="P593" s="28" t="s">
        <v>184</v>
      </c>
      <c r="Q593" s="4" t="s">
        <v>1151</v>
      </c>
      <c r="R593" t="s">
        <v>1152</v>
      </c>
      <c r="S593" t="s">
        <v>1153</v>
      </c>
      <c r="T593" t="s">
        <v>652</v>
      </c>
      <c r="U593" t="s">
        <v>653</v>
      </c>
      <c r="V593" t="s">
        <v>755</v>
      </c>
      <c r="W593" s="2">
        <v>1</v>
      </c>
      <c r="X593" s="33">
        <v>699960</v>
      </c>
      <c r="Y593" t="s">
        <v>34</v>
      </c>
      <c r="Z593" t="s">
        <v>516</v>
      </c>
      <c r="AA593" t="s">
        <v>36</v>
      </c>
      <c r="AB593" t="s">
        <v>37</v>
      </c>
      <c r="AC593" s="2">
        <v>78</v>
      </c>
    </row>
    <row r="594" spans="1:29" customFormat="1" hidden="1" x14ac:dyDescent="0.25">
      <c r="A594" s="11">
        <v>594</v>
      </c>
      <c r="B594" s="20" t="s">
        <v>1230</v>
      </c>
      <c r="C594" s="3">
        <v>2.7814002183160003E+18</v>
      </c>
      <c r="D594" s="1">
        <v>42726</v>
      </c>
      <c r="E594" t="s">
        <v>52</v>
      </c>
      <c r="F594" s="8">
        <f>IF(OR(ISNUMBER(SEARCH("террит",Q594)), ISNUMBER(SEARCH("ФОМС",E594)), ISNUMBER(SEARCH("ФОМС",Q594)), (ISNUMBER(SEARCH("страх",E594)))),1,0)</f>
        <v>0</v>
      </c>
      <c r="G594" s="8">
        <f>IF(OR(ISNUMBER(SEARCH("проектиро",E594)), ISNUMBER(SEARCH("разработка",E594)),  ISNUMBER(SEARCH("приобрет",E594)),  ISNUMBER(SEARCH("установк",E594)), ISNUMBER(SEARCH("постав",E594)),  (ISNUMBER(SEARCH("создани",E594)))),1,0)</f>
        <v>0</v>
      </c>
      <c r="H594" s="8">
        <f>IF(OR(ISNUMBER(SEARCH("развит",E594)), ISNUMBER(SEARCH("модифика",E594)), ISNUMBER(SEARCH("интегра",E594)),  ISNUMBER(SEARCH("внедрен",E594)), ISNUMBER(SEARCH("расшир",E594)), ISNUMBER(SEARCH("адаптац",E594)),ISNUMBER(SEARCH("настрой",E594)), ISNUMBER(SEARCH("подключ",E594)),   (ISNUMBER(SEARCH("модерниз",E594)))),1,0)</f>
        <v>0</v>
      </c>
      <c r="I594" s="8">
        <f>IF(OR(ISNUMBER(SEARCH("сопрово",E594)), ISNUMBER(SEARCH("поддержк",E594)), ISNUMBER(SEARCH("эксплуат",E594)), ISNUMBER(SEARCH("обслужи",E594)), ISNUMBER(SEARCH("подготов",E594)), (ISNUMBER(SEARCH("обуче",E594)))),1,0)</f>
        <v>1</v>
      </c>
      <c r="J594" s="9">
        <f>SUM(G594:I594)</f>
        <v>1</v>
      </c>
      <c r="K594" t="s">
        <v>53</v>
      </c>
      <c r="L594" t="s">
        <v>52</v>
      </c>
      <c r="M594" s="30">
        <v>972000</v>
      </c>
      <c r="N594" s="28" t="s">
        <v>26</v>
      </c>
      <c r="O594">
        <v>972000</v>
      </c>
      <c r="P594" s="28" t="s">
        <v>184</v>
      </c>
      <c r="Q594" s="4" t="s">
        <v>1151</v>
      </c>
      <c r="R594" t="s">
        <v>1152</v>
      </c>
      <c r="S594" t="s">
        <v>1153</v>
      </c>
      <c r="T594" t="s">
        <v>652</v>
      </c>
      <c r="U594" t="s">
        <v>653</v>
      </c>
      <c r="V594" t="s">
        <v>755</v>
      </c>
      <c r="W594" s="2">
        <v>1</v>
      </c>
      <c r="X594" s="33">
        <v>972000</v>
      </c>
      <c r="Y594" t="s">
        <v>34</v>
      </c>
      <c r="Z594" t="s">
        <v>516</v>
      </c>
      <c r="AA594" t="s">
        <v>36</v>
      </c>
      <c r="AB594" t="s">
        <v>37</v>
      </c>
      <c r="AC594" s="2">
        <v>78</v>
      </c>
    </row>
    <row r="595" spans="1:29" customFormat="1" hidden="1" x14ac:dyDescent="0.25">
      <c r="A595" s="11">
        <v>595</v>
      </c>
      <c r="B595" s="20" t="s">
        <v>1230</v>
      </c>
      <c r="C595" s="3">
        <v>2.7814002183170002E+18</v>
      </c>
      <c r="D595" s="1">
        <v>43096</v>
      </c>
      <c r="E595" t="s">
        <v>1154</v>
      </c>
      <c r="F595" s="8">
        <f>IF(OR(ISNUMBER(SEARCH("террит",Q595)), ISNUMBER(SEARCH("ФОМС",E595)), ISNUMBER(SEARCH("ФОМС",Q595)), (ISNUMBER(SEARCH("страх",E595)))),1,0)</f>
        <v>1</v>
      </c>
      <c r="G595" s="8">
        <f>IF(OR(ISNUMBER(SEARCH("проектиро",E595)), ISNUMBER(SEARCH("разработка",E595)),  ISNUMBER(SEARCH("приобрет",E595)),  ISNUMBER(SEARCH("установк",E595)), ISNUMBER(SEARCH("постав",E595)),  (ISNUMBER(SEARCH("создани",E595)))),1,0)</f>
        <v>0</v>
      </c>
      <c r="H595" s="8">
        <f>IF(OR(ISNUMBER(SEARCH("развит",E595)), ISNUMBER(SEARCH("модифика",E595)), ISNUMBER(SEARCH("интегра",E595)),  ISNUMBER(SEARCH("внедрен",E595)), ISNUMBER(SEARCH("расшир",E595)), ISNUMBER(SEARCH("адаптац",E595)),ISNUMBER(SEARCH("настрой",E595)), ISNUMBER(SEARCH("подключ",E595)),   (ISNUMBER(SEARCH("модерниз",E595)))),1,0)</f>
        <v>0</v>
      </c>
      <c r="I595" s="8">
        <f>IF(OR(ISNUMBER(SEARCH("сопрово",E595)), ISNUMBER(SEARCH("поддержк",E595)), ISNUMBER(SEARCH("эксплуат",E595)), ISNUMBER(SEARCH("обслужи",E595)), ISNUMBER(SEARCH("подготов",E595)), (ISNUMBER(SEARCH("обуче",E595)))),1,0)</f>
        <v>1</v>
      </c>
      <c r="J595" s="9">
        <f>SUM(G595:I595)</f>
        <v>1</v>
      </c>
      <c r="K595" t="s">
        <v>53</v>
      </c>
      <c r="L595" t="s">
        <v>52</v>
      </c>
      <c r="M595" s="30">
        <v>83000</v>
      </c>
      <c r="N595" s="28" t="s">
        <v>130</v>
      </c>
      <c r="O595">
        <v>996000</v>
      </c>
      <c r="P595" s="28" t="s">
        <v>165</v>
      </c>
      <c r="Q595" s="4" t="s">
        <v>1151</v>
      </c>
      <c r="R595" t="s">
        <v>1152</v>
      </c>
      <c r="S595" t="s">
        <v>1153</v>
      </c>
      <c r="T595" t="s">
        <v>761</v>
      </c>
      <c r="U595" t="s">
        <v>653</v>
      </c>
      <c r="V595" t="s">
        <v>755</v>
      </c>
      <c r="W595" s="2">
        <v>1</v>
      </c>
      <c r="X595" s="33">
        <v>996000</v>
      </c>
      <c r="Y595" t="s">
        <v>34</v>
      </c>
      <c r="Z595" t="s">
        <v>516</v>
      </c>
      <c r="AA595" t="s">
        <v>36</v>
      </c>
      <c r="AB595" t="s">
        <v>37</v>
      </c>
      <c r="AC595" s="2">
        <v>78</v>
      </c>
    </row>
    <row r="596" spans="1:29" customFormat="1" hidden="1" x14ac:dyDescent="0.25">
      <c r="A596" s="11">
        <v>596</v>
      </c>
      <c r="B596" s="20" t="s">
        <v>1230</v>
      </c>
      <c r="C596" s="3">
        <v>2.7814002183180001E+18</v>
      </c>
      <c r="D596" s="1">
        <v>43451</v>
      </c>
      <c r="E596" t="s">
        <v>1155</v>
      </c>
      <c r="F596" s="8">
        <f>IF(OR(ISNUMBER(SEARCH("террит",Q596)), ISNUMBER(SEARCH("ФОМС",E596)), ISNUMBER(SEARCH("ФОМС",Q596)), (ISNUMBER(SEARCH("страх",E596)))),1,0)</f>
        <v>1</v>
      </c>
      <c r="G596" s="8">
        <f>IF(OR(ISNUMBER(SEARCH("проектиро",E596)), ISNUMBER(SEARCH("разработка",E596)),  ISNUMBER(SEARCH("приобрет",E596)),  ISNUMBER(SEARCH("установк",E596)), ISNUMBER(SEARCH("постав",E596)),  (ISNUMBER(SEARCH("создани",E596)))),1,0)</f>
        <v>0</v>
      </c>
      <c r="H596" s="8">
        <f>IF(OR(ISNUMBER(SEARCH("развит",E596)), ISNUMBER(SEARCH("модифика",E596)), ISNUMBER(SEARCH("интегра",E596)),  ISNUMBER(SEARCH("внедрен",E596)), ISNUMBER(SEARCH("расшир",E596)), ISNUMBER(SEARCH("адаптац",E596)),ISNUMBER(SEARCH("настрой",E596)), ISNUMBER(SEARCH("подключ",E596)),   (ISNUMBER(SEARCH("модерниз",E596)))),1,0)</f>
        <v>0</v>
      </c>
      <c r="I596" s="8">
        <f>IF(OR(ISNUMBER(SEARCH("сопрово",E596)), ISNUMBER(SEARCH("поддержк",E596)), ISNUMBER(SEARCH("эксплуат",E596)), ISNUMBER(SEARCH("обслужи",E596)), ISNUMBER(SEARCH("подготов",E596)), (ISNUMBER(SEARCH("обуче",E596)))),1,0)</f>
        <v>1</v>
      </c>
      <c r="J596" s="9">
        <f>SUM(G596:I596)</f>
        <v>1</v>
      </c>
      <c r="K596" t="s">
        <v>53</v>
      </c>
      <c r="L596" t="s">
        <v>52</v>
      </c>
      <c r="M596" s="30">
        <v>90720</v>
      </c>
      <c r="N596" s="28" t="s">
        <v>130</v>
      </c>
      <c r="O596">
        <v>1088640</v>
      </c>
      <c r="P596" s="28" t="s">
        <v>165</v>
      </c>
      <c r="Q596" s="4" t="s">
        <v>1151</v>
      </c>
      <c r="R596" t="s">
        <v>1152</v>
      </c>
      <c r="S596" t="s">
        <v>1153</v>
      </c>
      <c r="T596" t="s">
        <v>652</v>
      </c>
      <c r="U596" t="s">
        <v>653</v>
      </c>
      <c r="V596" t="s">
        <v>755</v>
      </c>
      <c r="W596" s="2">
        <v>1</v>
      </c>
      <c r="X596" s="33">
        <v>1088640</v>
      </c>
      <c r="Y596" t="s">
        <v>34</v>
      </c>
      <c r="Z596" t="s">
        <v>516</v>
      </c>
      <c r="AA596" t="s">
        <v>36</v>
      </c>
      <c r="AB596" t="s">
        <v>37</v>
      </c>
      <c r="AC596" s="2">
        <v>78</v>
      </c>
    </row>
    <row r="597" spans="1:29" customFormat="1" hidden="1" x14ac:dyDescent="0.25">
      <c r="A597" s="11">
        <v>597</v>
      </c>
      <c r="B597" s="20" t="s">
        <v>1230</v>
      </c>
      <c r="C597" s="3">
        <v>2.7814002183190001E+18</v>
      </c>
      <c r="D597" s="1">
        <v>43711</v>
      </c>
      <c r="E597" t="s">
        <v>52</v>
      </c>
      <c r="F597" s="8">
        <f>IF(OR(ISNUMBER(SEARCH("террит",Q597)), ISNUMBER(SEARCH("ФОМС",E597)), ISNUMBER(SEARCH("ФОМС",Q597)), (ISNUMBER(SEARCH("страх",E597)))),1,0)</f>
        <v>0</v>
      </c>
      <c r="G597" s="8">
        <f>IF(OR(ISNUMBER(SEARCH("проектиро",E597)), ISNUMBER(SEARCH("разработка",E597)),  ISNUMBER(SEARCH("приобрет",E597)),  ISNUMBER(SEARCH("установк",E597)), ISNUMBER(SEARCH("постав",E597)),  (ISNUMBER(SEARCH("создани",E597)))),1,0)</f>
        <v>0</v>
      </c>
      <c r="H597" s="8">
        <f>IF(OR(ISNUMBER(SEARCH("развит",E597)), ISNUMBER(SEARCH("модифика",E597)), ISNUMBER(SEARCH("интегра",E597)),  ISNUMBER(SEARCH("внедрен",E597)), ISNUMBER(SEARCH("расшир",E597)), ISNUMBER(SEARCH("адаптац",E597)),ISNUMBER(SEARCH("настрой",E597)), ISNUMBER(SEARCH("подключ",E597)),   (ISNUMBER(SEARCH("модерниз",E597)))),1,0)</f>
        <v>0</v>
      </c>
      <c r="I597" s="8">
        <f>IF(OR(ISNUMBER(SEARCH("сопрово",E597)), ISNUMBER(SEARCH("поддержк",E597)), ISNUMBER(SEARCH("эксплуат",E597)), ISNUMBER(SEARCH("обслужи",E597)), ISNUMBER(SEARCH("подготов",E597)), (ISNUMBER(SEARCH("обуче",E597)))),1,0)</f>
        <v>1</v>
      </c>
      <c r="J597" s="9">
        <f>SUM(G597:I597)</f>
        <v>1</v>
      </c>
      <c r="K597" t="s">
        <v>53</v>
      </c>
      <c r="L597" t="s">
        <v>52</v>
      </c>
      <c r="M597" s="30">
        <v>99750</v>
      </c>
      <c r="N597" s="28" t="s">
        <v>39</v>
      </c>
      <c r="O597">
        <v>99750</v>
      </c>
      <c r="P597" s="28" t="s">
        <v>27</v>
      </c>
      <c r="Q597" s="4" t="s">
        <v>1151</v>
      </c>
      <c r="R597" t="s">
        <v>1152</v>
      </c>
      <c r="S597" t="s">
        <v>1153</v>
      </c>
      <c r="T597" t="s">
        <v>761</v>
      </c>
      <c r="U597" t="s">
        <v>653</v>
      </c>
      <c r="V597" t="s">
        <v>755</v>
      </c>
      <c r="W597" s="2">
        <v>1</v>
      </c>
      <c r="X597" s="33">
        <v>99750</v>
      </c>
      <c r="Y597" t="s">
        <v>34</v>
      </c>
      <c r="Z597" t="s">
        <v>516</v>
      </c>
      <c r="AA597" t="s">
        <v>36</v>
      </c>
      <c r="AB597" t="s">
        <v>37</v>
      </c>
      <c r="AC597" s="2">
        <v>78</v>
      </c>
    </row>
    <row r="598" spans="1:29" customFormat="1" hidden="1" x14ac:dyDescent="0.25">
      <c r="A598" s="11">
        <v>598</v>
      </c>
      <c r="B598" s="20" t="s">
        <v>1230</v>
      </c>
      <c r="C598" s="3">
        <v>2.7815001200150001E+18</v>
      </c>
      <c r="D598" s="1">
        <v>42270</v>
      </c>
      <c r="E598" t="s">
        <v>1156</v>
      </c>
      <c r="F598" s="8">
        <f>IF(OR(ISNUMBER(SEARCH("террит",Q598)), ISNUMBER(SEARCH("ФОМС",E598)), ISNUMBER(SEARCH("ФОМС",Q598)), (ISNUMBER(SEARCH("страх",E598)))),1,0)</f>
        <v>1</v>
      </c>
      <c r="G598" s="8">
        <f>IF(OR(ISNUMBER(SEARCH("проектиро",E598)), ISNUMBER(SEARCH("разработка",E598)),  ISNUMBER(SEARCH("приобрет",E598)),  ISNUMBER(SEARCH("установк",E598)), ISNUMBER(SEARCH("постав",E598)),  (ISNUMBER(SEARCH("создани",E598)))),1,0)</f>
        <v>0</v>
      </c>
      <c r="H598" s="8">
        <f>IF(OR(ISNUMBER(SEARCH("развит",E598)), ISNUMBER(SEARCH("модифика",E598)), ISNUMBER(SEARCH("интегра",E598)),  ISNUMBER(SEARCH("внедрен",E598)), ISNUMBER(SEARCH("расшир",E598)), ISNUMBER(SEARCH("адаптац",E598)),ISNUMBER(SEARCH("настрой",E598)), ISNUMBER(SEARCH("подключ",E598)),   (ISNUMBER(SEARCH("модерниз",E598)))),1,0)</f>
        <v>1</v>
      </c>
      <c r="I598" s="8">
        <f>IF(OR(ISNUMBER(SEARCH("сопрово",E598)), ISNUMBER(SEARCH("поддержк",E598)), ISNUMBER(SEARCH("эксплуат",E598)), ISNUMBER(SEARCH("обслужи",E598)), ISNUMBER(SEARCH("подготов",E598)), (ISNUMBER(SEARCH("обуче",E598)))),1,0)</f>
        <v>1</v>
      </c>
      <c r="J598" s="9">
        <f>SUM(G598:I598)</f>
        <v>2</v>
      </c>
      <c r="K598" t="s">
        <v>1157</v>
      </c>
      <c r="L598" t="s">
        <v>1158</v>
      </c>
      <c r="M598" s="30">
        <v>42983.33</v>
      </c>
      <c r="N598" s="28" t="s">
        <v>264</v>
      </c>
      <c r="O598">
        <v>42983.33</v>
      </c>
      <c r="P598" s="28" t="s">
        <v>184</v>
      </c>
      <c r="Q598" s="4" t="s">
        <v>1159</v>
      </c>
      <c r="R598" t="s">
        <v>1160</v>
      </c>
      <c r="S598" t="s">
        <v>752</v>
      </c>
      <c r="T598" t="s">
        <v>652</v>
      </c>
      <c r="U598" t="s">
        <v>653</v>
      </c>
      <c r="V598" t="s">
        <v>755</v>
      </c>
      <c r="W598" s="2">
        <v>1</v>
      </c>
      <c r="X598" s="33">
        <v>42983.33</v>
      </c>
      <c r="Y598" t="s">
        <v>34</v>
      </c>
      <c r="Z598" t="s">
        <v>516</v>
      </c>
      <c r="AA598" t="s">
        <v>36</v>
      </c>
      <c r="AB598" t="s">
        <v>37</v>
      </c>
      <c r="AC598" s="2">
        <v>78</v>
      </c>
    </row>
    <row r="599" spans="1:29" customFormat="1" hidden="1" x14ac:dyDescent="0.25">
      <c r="A599" s="11">
        <v>599</v>
      </c>
      <c r="B599" s="20" t="s">
        <v>1230</v>
      </c>
      <c r="C599" s="3">
        <v>2.781500120016E+18</v>
      </c>
      <c r="D599" s="1">
        <v>42368</v>
      </c>
      <c r="E599" t="s">
        <v>1161</v>
      </c>
      <c r="F599" s="8">
        <f>IF(OR(ISNUMBER(SEARCH("террит",Q599)), ISNUMBER(SEARCH("ФОМС",E599)), ISNUMBER(SEARCH("ФОМС",Q599)), (ISNUMBER(SEARCH("страх",E599)))),1,0)</f>
        <v>1</v>
      </c>
      <c r="G599" s="8">
        <f>IF(OR(ISNUMBER(SEARCH("проектиро",E599)), ISNUMBER(SEARCH("разработка",E599)),  ISNUMBER(SEARCH("приобрет",E599)),  ISNUMBER(SEARCH("установк",E599)), ISNUMBER(SEARCH("постав",E599)),  (ISNUMBER(SEARCH("создани",E599)))),1,0)</f>
        <v>0</v>
      </c>
      <c r="H599" s="8">
        <f>IF(OR(ISNUMBER(SEARCH("развит",E599)), ISNUMBER(SEARCH("модифика",E599)), ISNUMBER(SEARCH("интегра",E599)),  ISNUMBER(SEARCH("внедрен",E599)), ISNUMBER(SEARCH("расшир",E599)), ISNUMBER(SEARCH("адаптац",E599)),ISNUMBER(SEARCH("настрой",E599)), ISNUMBER(SEARCH("подключ",E599)),   (ISNUMBER(SEARCH("модерниз",E599)))),1,0)</f>
        <v>1</v>
      </c>
      <c r="I599" s="8">
        <f>IF(OR(ISNUMBER(SEARCH("сопрово",E599)), ISNUMBER(SEARCH("поддержк",E599)), ISNUMBER(SEARCH("эксплуат",E599)), ISNUMBER(SEARCH("обслужи",E599)), ISNUMBER(SEARCH("подготов",E599)), (ISNUMBER(SEARCH("обуче",E599)))),1,0)</f>
        <v>1</v>
      </c>
      <c r="J599" s="9">
        <f>SUM(G599:I599)</f>
        <v>2</v>
      </c>
      <c r="K599" t="s">
        <v>53</v>
      </c>
      <c r="L599" t="s">
        <v>52</v>
      </c>
      <c r="M599" s="30">
        <v>283100</v>
      </c>
      <c r="N599" s="28" t="s">
        <v>329</v>
      </c>
      <c r="O599">
        <v>283100</v>
      </c>
      <c r="P599" s="28" t="s">
        <v>184</v>
      </c>
      <c r="Q599" s="4" t="s">
        <v>1159</v>
      </c>
      <c r="R599" t="s">
        <v>1160</v>
      </c>
      <c r="S599" t="s">
        <v>752</v>
      </c>
      <c r="T599" t="s">
        <v>652</v>
      </c>
      <c r="U599" t="s">
        <v>653</v>
      </c>
      <c r="V599" t="s">
        <v>755</v>
      </c>
      <c r="W599" s="2">
        <v>1</v>
      </c>
      <c r="X599" s="33">
        <v>283100</v>
      </c>
      <c r="Y599" t="s">
        <v>34</v>
      </c>
      <c r="Z599" t="s">
        <v>516</v>
      </c>
      <c r="AA599" t="s">
        <v>36</v>
      </c>
      <c r="AB599" t="s">
        <v>37</v>
      </c>
      <c r="AC599" s="2">
        <v>78</v>
      </c>
    </row>
    <row r="600" spans="1:29" customFormat="1" hidden="1" x14ac:dyDescent="0.25">
      <c r="A600" s="11">
        <v>600</v>
      </c>
      <c r="B600" s="20" t="s">
        <v>1230</v>
      </c>
      <c r="C600" s="3">
        <v>2.7815001200169999E+18</v>
      </c>
      <c r="D600" s="1">
        <v>43088</v>
      </c>
      <c r="E600" t="s">
        <v>1162</v>
      </c>
      <c r="F600" s="8">
        <f>IF(OR(ISNUMBER(SEARCH("террит",Q600)), ISNUMBER(SEARCH("ФОМС",E600)), ISNUMBER(SEARCH("ФОМС",Q600)), (ISNUMBER(SEARCH("страх",E600)))),1,0)</f>
        <v>0</v>
      </c>
      <c r="G600" s="8">
        <f>IF(OR(ISNUMBER(SEARCH("проектиро",E600)), ISNUMBER(SEARCH("разработка",E600)),  ISNUMBER(SEARCH("приобрет",E600)),  ISNUMBER(SEARCH("установк",E600)), ISNUMBER(SEARCH("постав",E600)),  (ISNUMBER(SEARCH("создани",E600)))),1,0)</f>
        <v>0</v>
      </c>
      <c r="H600" s="8">
        <f>IF(OR(ISNUMBER(SEARCH("развит",E600)), ISNUMBER(SEARCH("модифика",E600)), ISNUMBER(SEARCH("интегра",E600)),  ISNUMBER(SEARCH("внедрен",E600)), ISNUMBER(SEARCH("расшир",E600)), ISNUMBER(SEARCH("адаптац",E600)),ISNUMBER(SEARCH("настрой",E600)), ISNUMBER(SEARCH("подключ",E600)),   (ISNUMBER(SEARCH("модерниз",E600)))),1,0)</f>
        <v>0</v>
      </c>
      <c r="I600" s="8">
        <f>IF(OR(ISNUMBER(SEARCH("сопрово",E600)), ISNUMBER(SEARCH("поддержк",E600)), ISNUMBER(SEARCH("эксплуат",E600)), ISNUMBER(SEARCH("обслужи",E600)), ISNUMBER(SEARCH("подготов",E600)), (ISNUMBER(SEARCH("обуче",E600)))),1,0)</f>
        <v>1</v>
      </c>
      <c r="J600" s="9">
        <f>SUM(G600:I600)</f>
        <v>1</v>
      </c>
      <c r="K600" t="s">
        <v>53</v>
      </c>
      <c r="L600" t="s">
        <v>52</v>
      </c>
      <c r="M600" s="30">
        <v>81000</v>
      </c>
      <c r="N600" s="28" t="s">
        <v>130</v>
      </c>
      <c r="O600">
        <v>972000</v>
      </c>
      <c r="P600" s="28" t="s">
        <v>258</v>
      </c>
      <c r="Q600" s="4" t="s">
        <v>1159</v>
      </c>
      <c r="R600" t="s">
        <v>1160</v>
      </c>
      <c r="S600" t="s">
        <v>752</v>
      </c>
      <c r="T600" t="s">
        <v>652</v>
      </c>
      <c r="U600" t="s">
        <v>653</v>
      </c>
      <c r="V600" t="s">
        <v>755</v>
      </c>
      <c r="W600" s="2">
        <v>1</v>
      </c>
      <c r="X600" s="33">
        <v>972000</v>
      </c>
      <c r="Y600" t="s">
        <v>34</v>
      </c>
      <c r="Z600" t="s">
        <v>516</v>
      </c>
      <c r="AA600" t="s">
        <v>36</v>
      </c>
      <c r="AB600" t="s">
        <v>37</v>
      </c>
      <c r="AC600" s="2">
        <v>78</v>
      </c>
    </row>
    <row r="601" spans="1:29" customFormat="1" hidden="1" x14ac:dyDescent="0.25">
      <c r="A601" s="11">
        <v>601</v>
      </c>
      <c r="B601" s="20" t="s">
        <v>1230</v>
      </c>
      <c r="C601" s="3">
        <v>2.7815001200169999E+18</v>
      </c>
      <c r="D601" s="1">
        <v>42919</v>
      </c>
      <c r="E601" t="s">
        <v>46</v>
      </c>
      <c r="F601" s="8">
        <f>IF(OR(ISNUMBER(SEARCH("террит",Q601)), ISNUMBER(SEARCH("ФОМС",E601)), ISNUMBER(SEARCH("ФОМС",Q601)), (ISNUMBER(SEARCH("страх",E601)))),1,0)</f>
        <v>0</v>
      </c>
      <c r="G601" s="8">
        <f>IF(OR(ISNUMBER(SEARCH("проектиро",E601)), ISNUMBER(SEARCH("разработка",E601)),  ISNUMBER(SEARCH("приобрет",E601)),  ISNUMBER(SEARCH("установк",E601)), ISNUMBER(SEARCH("постав",E601)),  (ISNUMBER(SEARCH("создани",E601)))),1,0)</f>
        <v>1</v>
      </c>
      <c r="H601" s="8">
        <f>IF(OR(ISNUMBER(SEARCH("развит",E601)), ISNUMBER(SEARCH("модифика",E601)), ISNUMBER(SEARCH("интегра",E601)),  ISNUMBER(SEARCH("внедрен",E601)), ISNUMBER(SEARCH("расшир",E601)), ISNUMBER(SEARCH("адаптац",E601)),ISNUMBER(SEARCH("настрой",E601)), ISNUMBER(SEARCH("подключ",E601)),   (ISNUMBER(SEARCH("модерниз",E601)))),1,0)</f>
        <v>0</v>
      </c>
      <c r="I601" s="8">
        <f>IF(OR(ISNUMBER(SEARCH("сопрово",E601)), ISNUMBER(SEARCH("поддержк",E601)), ISNUMBER(SEARCH("эксплуат",E601)), ISNUMBER(SEARCH("обслужи",E601)), ISNUMBER(SEARCH("подготов",E601)), (ISNUMBER(SEARCH("обуче",E601)))),1,0)</f>
        <v>0</v>
      </c>
      <c r="J601" s="9">
        <f>SUM(G601:I601)</f>
        <v>1</v>
      </c>
      <c r="K601" t="s">
        <v>45</v>
      </c>
      <c r="L601" t="s">
        <v>46</v>
      </c>
      <c r="M601" s="30">
        <v>498666.67</v>
      </c>
      <c r="N601" s="28" t="s">
        <v>264</v>
      </c>
      <c r="O601">
        <v>498666.67</v>
      </c>
      <c r="P601" s="28" t="s">
        <v>184</v>
      </c>
      <c r="Q601" s="4" t="s">
        <v>1159</v>
      </c>
      <c r="R601" t="s">
        <v>1160</v>
      </c>
      <c r="S601" t="s">
        <v>752</v>
      </c>
      <c r="T601" t="s">
        <v>652</v>
      </c>
      <c r="U601" t="s">
        <v>653</v>
      </c>
      <c r="V601" t="s">
        <v>755</v>
      </c>
      <c r="W601" s="2">
        <v>1</v>
      </c>
      <c r="X601" s="33">
        <v>498666.67</v>
      </c>
      <c r="Y601" t="s">
        <v>34</v>
      </c>
      <c r="Z601" t="s">
        <v>516</v>
      </c>
      <c r="AA601" t="s">
        <v>36</v>
      </c>
      <c r="AB601" t="s">
        <v>37</v>
      </c>
      <c r="AC601" s="2">
        <v>78</v>
      </c>
    </row>
    <row r="602" spans="1:29" customFormat="1" hidden="1" x14ac:dyDescent="0.25">
      <c r="A602" s="11">
        <v>602</v>
      </c>
      <c r="B602" s="20" t="s">
        <v>1230</v>
      </c>
      <c r="C602" s="3">
        <v>2.7815001200169999E+18</v>
      </c>
      <c r="D602" s="1">
        <v>42921</v>
      </c>
      <c r="E602" t="s">
        <v>937</v>
      </c>
      <c r="F602" s="8">
        <f>IF(OR(ISNUMBER(SEARCH("террит",Q602)), ISNUMBER(SEARCH("ФОМС",E602)), ISNUMBER(SEARCH("ФОМС",Q602)), (ISNUMBER(SEARCH("страх",E602)))),1,0)</f>
        <v>0</v>
      </c>
      <c r="G602" s="8">
        <f>IF(OR(ISNUMBER(SEARCH("проектиро",E602)), ISNUMBER(SEARCH("разработка",E602)),  ISNUMBER(SEARCH("приобрет",E602)),  ISNUMBER(SEARCH("установк",E602)), ISNUMBER(SEARCH("постав",E602)),  (ISNUMBER(SEARCH("создани",E602)))),1,0)</f>
        <v>0</v>
      </c>
      <c r="H602" s="8">
        <f>IF(OR(ISNUMBER(SEARCH("развит",E602)), ISNUMBER(SEARCH("модифика",E602)), ISNUMBER(SEARCH("интегра",E602)),  ISNUMBER(SEARCH("внедрен",E602)), ISNUMBER(SEARCH("расшир",E602)), ISNUMBER(SEARCH("адаптац",E602)),ISNUMBER(SEARCH("настрой",E602)), ISNUMBER(SEARCH("подключ",E602)),   (ISNUMBER(SEARCH("модерниз",E602)))),1,0)</f>
        <v>0</v>
      </c>
      <c r="I602" s="8">
        <f>IF(OR(ISNUMBER(SEARCH("сопрово",E602)), ISNUMBER(SEARCH("поддержк",E602)), ISNUMBER(SEARCH("эксплуат",E602)), ISNUMBER(SEARCH("обслужи",E602)), ISNUMBER(SEARCH("подготов",E602)), (ISNUMBER(SEARCH("обуче",E602)))),1,0)</f>
        <v>0</v>
      </c>
      <c r="J602" s="9">
        <f>SUM(G602:I602)</f>
        <v>0</v>
      </c>
      <c r="K602" t="s">
        <v>936</v>
      </c>
      <c r="L602" t="s">
        <v>937</v>
      </c>
      <c r="M602" s="30">
        <v>581000</v>
      </c>
      <c r="N602" s="28" t="s">
        <v>264</v>
      </c>
      <c r="O602">
        <v>581000</v>
      </c>
      <c r="P602" s="28" t="s">
        <v>184</v>
      </c>
      <c r="Q602" s="4" t="s">
        <v>1159</v>
      </c>
      <c r="R602" t="s">
        <v>1160</v>
      </c>
      <c r="S602" t="s">
        <v>752</v>
      </c>
      <c r="T602" t="s">
        <v>652</v>
      </c>
      <c r="U602" t="s">
        <v>653</v>
      </c>
      <c r="V602" t="s">
        <v>755</v>
      </c>
      <c r="W602" s="2">
        <v>1</v>
      </c>
      <c r="X602" s="33">
        <v>581000</v>
      </c>
      <c r="Y602" t="s">
        <v>34</v>
      </c>
      <c r="Z602" t="s">
        <v>516</v>
      </c>
      <c r="AA602" t="s">
        <v>36</v>
      </c>
      <c r="AB602" t="s">
        <v>37</v>
      </c>
      <c r="AC602" s="2">
        <v>78</v>
      </c>
    </row>
    <row r="603" spans="1:29" customFormat="1" hidden="1" x14ac:dyDescent="0.25">
      <c r="A603" s="11">
        <v>603</v>
      </c>
      <c r="B603" s="20" t="s">
        <v>1230</v>
      </c>
      <c r="C603" s="3">
        <v>2.7815001200179999E+18</v>
      </c>
      <c r="D603" s="1">
        <v>43451</v>
      </c>
      <c r="E603" t="s">
        <v>1163</v>
      </c>
      <c r="F603" s="8">
        <f>IF(OR(ISNUMBER(SEARCH("террит",Q603)), ISNUMBER(SEARCH("ФОМС",E603)), ISNUMBER(SEARCH("ФОМС",Q603)), (ISNUMBER(SEARCH("страх",E603)))),1,0)</f>
        <v>1</v>
      </c>
      <c r="G603" s="8">
        <f>IF(OR(ISNUMBER(SEARCH("проектиро",E603)), ISNUMBER(SEARCH("разработка",E603)),  ISNUMBER(SEARCH("приобрет",E603)),  ISNUMBER(SEARCH("установк",E603)), ISNUMBER(SEARCH("постав",E603)),  (ISNUMBER(SEARCH("создани",E603)))),1,0)</f>
        <v>0</v>
      </c>
      <c r="H603" s="8">
        <f>IF(OR(ISNUMBER(SEARCH("развит",E603)), ISNUMBER(SEARCH("модифика",E603)), ISNUMBER(SEARCH("интегра",E603)),  ISNUMBER(SEARCH("внедрен",E603)), ISNUMBER(SEARCH("расшир",E603)), ISNUMBER(SEARCH("адаптац",E603)),ISNUMBER(SEARCH("настрой",E603)), ISNUMBER(SEARCH("подключ",E603)),   (ISNUMBER(SEARCH("модерниз",E603)))),1,0)</f>
        <v>0</v>
      </c>
      <c r="I603" s="8">
        <f>IF(OR(ISNUMBER(SEARCH("сопрово",E603)), ISNUMBER(SEARCH("поддержк",E603)), ISNUMBER(SEARCH("эксплуат",E603)), ISNUMBER(SEARCH("обслужи",E603)), ISNUMBER(SEARCH("подготов",E603)), (ISNUMBER(SEARCH("обуче",E603)))),1,0)</f>
        <v>1</v>
      </c>
      <c r="J603" s="9">
        <f>SUM(G603:I603)</f>
        <v>1</v>
      </c>
      <c r="K603" t="s">
        <v>53</v>
      </c>
      <c r="L603" t="s">
        <v>52</v>
      </c>
      <c r="M603" s="30">
        <v>90720</v>
      </c>
      <c r="N603" s="28" t="s">
        <v>130</v>
      </c>
      <c r="O603">
        <v>1088640</v>
      </c>
      <c r="P603" s="28" t="s">
        <v>165</v>
      </c>
      <c r="Q603" s="4" t="s">
        <v>1159</v>
      </c>
      <c r="R603" t="s">
        <v>1160</v>
      </c>
      <c r="S603" t="s">
        <v>752</v>
      </c>
      <c r="T603" t="s">
        <v>652</v>
      </c>
      <c r="U603" t="s">
        <v>653</v>
      </c>
      <c r="V603" t="s">
        <v>755</v>
      </c>
      <c r="W603" s="2">
        <v>1</v>
      </c>
      <c r="X603" s="33">
        <v>1088640</v>
      </c>
      <c r="Y603" t="s">
        <v>34</v>
      </c>
      <c r="Z603" t="s">
        <v>516</v>
      </c>
      <c r="AA603" t="s">
        <v>36</v>
      </c>
      <c r="AB603" t="s">
        <v>37</v>
      </c>
      <c r="AC603" s="2">
        <v>78</v>
      </c>
    </row>
    <row r="604" spans="1:29" customFormat="1" hidden="1" x14ac:dyDescent="0.25">
      <c r="A604" s="11">
        <v>604</v>
      </c>
      <c r="B604" s="20" t="s">
        <v>1230</v>
      </c>
      <c r="C604" s="3">
        <v>2.7815001200189998E+18</v>
      </c>
      <c r="D604" s="1">
        <v>43570</v>
      </c>
      <c r="E604" t="s">
        <v>76</v>
      </c>
      <c r="F604" s="8">
        <f>IF(OR(ISNUMBER(SEARCH("террит",Q604)), ISNUMBER(SEARCH("ФОМС",E604)), ISNUMBER(SEARCH("ФОМС",Q604)), (ISNUMBER(SEARCH("страх",E604)))),1,0)</f>
        <v>0</v>
      </c>
      <c r="G604" s="8">
        <f>IF(OR(ISNUMBER(SEARCH("проектиро",E604)), ISNUMBER(SEARCH("разработка",E604)),  ISNUMBER(SEARCH("приобрет",E604)),  ISNUMBER(SEARCH("установк",E604)), ISNUMBER(SEARCH("постав",E604)),  (ISNUMBER(SEARCH("создани",E604)))),1,0)</f>
        <v>0</v>
      </c>
      <c r="H604" s="8">
        <f>IF(OR(ISNUMBER(SEARCH("развит",E604)), ISNUMBER(SEARCH("модифика",E604)), ISNUMBER(SEARCH("интегра",E604)),  ISNUMBER(SEARCH("внедрен",E604)), ISNUMBER(SEARCH("расшир",E604)), ISNUMBER(SEARCH("адаптац",E604)),ISNUMBER(SEARCH("настрой",E604)), ISNUMBER(SEARCH("подключ",E604)),   (ISNUMBER(SEARCH("модерниз",E604)))),1,0)</f>
        <v>0</v>
      </c>
      <c r="I604" s="8">
        <f>IF(OR(ISNUMBER(SEARCH("сопрово",E604)), ISNUMBER(SEARCH("поддержк",E604)), ISNUMBER(SEARCH("эксплуат",E604)), ISNUMBER(SEARCH("обслужи",E604)), ISNUMBER(SEARCH("подготов",E604)), (ISNUMBER(SEARCH("обуче",E604)))),1,0)</f>
        <v>1</v>
      </c>
      <c r="J604" s="9">
        <f>SUM(G604:I604)</f>
        <v>1</v>
      </c>
      <c r="K604" t="s">
        <v>25</v>
      </c>
      <c r="L604" t="s">
        <v>25</v>
      </c>
      <c r="M604" s="30">
        <v>65000</v>
      </c>
      <c r="N604" s="28" t="s">
        <v>26</v>
      </c>
      <c r="O604">
        <v>65000</v>
      </c>
      <c r="P604" s="28" t="s">
        <v>27</v>
      </c>
      <c r="Q604" s="4" t="s">
        <v>1159</v>
      </c>
      <c r="R604" t="s">
        <v>1160</v>
      </c>
      <c r="S604" t="s">
        <v>752</v>
      </c>
      <c r="T604" t="s">
        <v>761</v>
      </c>
      <c r="U604" t="s">
        <v>653</v>
      </c>
      <c r="V604" t="s">
        <v>755</v>
      </c>
      <c r="W604" s="2">
        <v>1</v>
      </c>
      <c r="X604" s="33">
        <v>65000</v>
      </c>
      <c r="Y604" t="s">
        <v>34</v>
      </c>
      <c r="Z604" t="s">
        <v>516</v>
      </c>
      <c r="AA604" t="s">
        <v>36</v>
      </c>
      <c r="AB604" t="s">
        <v>37</v>
      </c>
      <c r="AC604" s="2">
        <v>78</v>
      </c>
    </row>
    <row r="605" spans="1:29" customFormat="1" hidden="1" x14ac:dyDescent="0.25">
      <c r="A605" s="11">
        <v>605</v>
      </c>
      <c r="B605" s="20" t="s">
        <v>1230</v>
      </c>
      <c r="C605" s="3">
        <v>2.7815012314150001E+18</v>
      </c>
      <c r="D605" s="1">
        <v>42143</v>
      </c>
      <c r="E605" t="s">
        <v>457</v>
      </c>
      <c r="F605" s="8">
        <f>IF(OR(ISNUMBER(SEARCH("террит",Q605)), ISNUMBER(SEARCH("ФОМС",E605)), ISNUMBER(SEARCH("ФОМС",Q605)), (ISNUMBER(SEARCH("страх",E605)))),1,0)</f>
        <v>0</v>
      </c>
      <c r="G605" s="8">
        <f>IF(OR(ISNUMBER(SEARCH("проектиро",E605)), ISNUMBER(SEARCH("разработка",E605)),  ISNUMBER(SEARCH("приобрет",E605)),  ISNUMBER(SEARCH("установк",E605)), ISNUMBER(SEARCH("постав",E605)),  (ISNUMBER(SEARCH("создани",E605)))),1,0)</f>
        <v>0</v>
      </c>
      <c r="H605" s="8">
        <f>IF(OR(ISNUMBER(SEARCH("развит",E605)), ISNUMBER(SEARCH("модифика",E605)), ISNUMBER(SEARCH("интегра",E605)),  ISNUMBER(SEARCH("внедрен",E605)), ISNUMBER(SEARCH("расшир",E605)), ISNUMBER(SEARCH("адаптац",E605)),ISNUMBER(SEARCH("настрой",E605)), ISNUMBER(SEARCH("подключ",E605)),   (ISNUMBER(SEARCH("модерниз",E605)))),1,0)</f>
        <v>0</v>
      </c>
      <c r="I605" s="8">
        <f>IF(OR(ISNUMBER(SEARCH("сопрово",E605)), ISNUMBER(SEARCH("поддержк",E605)), ISNUMBER(SEARCH("эксплуат",E605)), ISNUMBER(SEARCH("обслужи",E605)), ISNUMBER(SEARCH("подготов",E605)), (ISNUMBER(SEARCH("обуче",E605)))),1,0)</f>
        <v>1</v>
      </c>
      <c r="J605" s="9">
        <f>SUM(G605:I605)</f>
        <v>1</v>
      </c>
      <c r="K605" t="s">
        <v>456</v>
      </c>
      <c r="L605" t="s">
        <v>457</v>
      </c>
      <c r="M605" s="30">
        <v>87800</v>
      </c>
      <c r="N605" s="28" t="s">
        <v>264</v>
      </c>
      <c r="O605">
        <v>87800</v>
      </c>
      <c r="P605" s="28" t="s">
        <v>184</v>
      </c>
      <c r="Q605" s="4" t="s">
        <v>1164</v>
      </c>
      <c r="R605" t="s">
        <v>1165</v>
      </c>
      <c r="S605" t="s">
        <v>752</v>
      </c>
      <c r="T605" t="s">
        <v>667</v>
      </c>
      <c r="U605" t="s">
        <v>653</v>
      </c>
      <c r="V605" t="s">
        <v>654</v>
      </c>
      <c r="W605" s="2">
        <v>1</v>
      </c>
      <c r="X605" s="33">
        <v>87800</v>
      </c>
      <c r="Y605" t="s">
        <v>34</v>
      </c>
      <c r="Z605" t="s">
        <v>516</v>
      </c>
      <c r="AA605" t="s">
        <v>36</v>
      </c>
      <c r="AB605" t="s">
        <v>37</v>
      </c>
      <c r="AC605" s="2">
        <v>78</v>
      </c>
    </row>
    <row r="606" spans="1:29" customFormat="1" hidden="1" x14ac:dyDescent="0.25">
      <c r="A606" s="11">
        <v>606</v>
      </c>
      <c r="B606" s="20" t="s">
        <v>1230</v>
      </c>
      <c r="C606" s="3">
        <v>2.781501231416E+18</v>
      </c>
      <c r="D606" s="1">
        <v>42383</v>
      </c>
      <c r="E606" t="s">
        <v>76</v>
      </c>
      <c r="F606" s="8">
        <f>IF(OR(ISNUMBER(SEARCH("террит",Q606)), ISNUMBER(SEARCH("ФОМС",E606)), ISNUMBER(SEARCH("ФОМС",Q606)), (ISNUMBER(SEARCH("страх",E606)))),1,0)</f>
        <v>0</v>
      </c>
      <c r="G606" s="8">
        <f>IF(OR(ISNUMBER(SEARCH("проектиро",E606)), ISNUMBER(SEARCH("разработка",E606)),  ISNUMBER(SEARCH("приобрет",E606)),  ISNUMBER(SEARCH("установк",E606)), ISNUMBER(SEARCH("постав",E606)),  (ISNUMBER(SEARCH("создани",E606)))),1,0)</f>
        <v>0</v>
      </c>
      <c r="H606" s="8">
        <f>IF(OR(ISNUMBER(SEARCH("развит",E606)), ISNUMBER(SEARCH("модифика",E606)), ISNUMBER(SEARCH("интегра",E606)),  ISNUMBER(SEARCH("внедрен",E606)), ISNUMBER(SEARCH("расшир",E606)), ISNUMBER(SEARCH("адаптац",E606)),ISNUMBER(SEARCH("настрой",E606)), ISNUMBER(SEARCH("подключ",E606)),   (ISNUMBER(SEARCH("модерниз",E606)))),1,0)</f>
        <v>0</v>
      </c>
      <c r="I606" s="8">
        <f>IF(OR(ISNUMBER(SEARCH("сопрово",E606)), ISNUMBER(SEARCH("поддержк",E606)), ISNUMBER(SEARCH("эксплуат",E606)), ISNUMBER(SEARCH("обслужи",E606)), ISNUMBER(SEARCH("подготов",E606)), (ISNUMBER(SEARCH("обуче",E606)))),1,0)</f>
        <v>1</v>
      </c>
      <c r="J606" s="9">
        <f>SUM(G606:I606)</f>
        <v>1</v>
      </c>
      <c r="K606" t="s">
        <v>82</v>
      </c>
      <c r="L606" t="s">
        <v>76</v>
      </c>
      <c r="M606" s="30">
        <v>47170</v>
      </c>
      <c r="N606" s="28" t="s">
        <v>266</v>
      </c>
      <c r="O606">
        <v>566040</v>
      </c>
      <c r="P606" s="28" t="s">
        <v>258</v>
      </c>
      <c r="Q606" s="4" t="s">
        <v>1164</v>
      </c>
      <c r="R606" t="s">
        <v>1165</v>
      </c>
      <c r="S606" t="s">
        <v>752</v>
      </c>
      <c r="T606" t="s">
        <v>652</v>
      </c>
      <c r="U606" t="s">
        <v>653</v>
      </c>
      <c r="V606" t="s">
        <v>755</v>
      </c>
      <c r="W606" s="2">
        <v>1</v>
      </c>
      <c r="X606" s="33">
        <v>566040</v>
      </c>
      <c r="Y606" t="s">
        <v>34</v>
      </c>
      <c r="Z606" t="s">
        <v>516</v>
      </c>
      <c r="AA606" t="s">
        <v>36</v>
      </c>
      <c r="AB606" t="s">
        <v>37</v>
      </c>
      <c r="AC606" s="2">
        <v>78</v>
      </c>
    </row>
    <row r="607" spans="1:29" customFormat="1" hidden="1" x14ac:dyDescent="0.25">
      <c r="A607" s="11">
        <v>607</v>
      </c>
      <c r="B607" s="20" t="s">
        <v>1230</v>
      </c>
      <c r="C607" s="3">
        <v>2.7815012314169999E+18</v>
      </c>
      <c r="D607" s="1">
        <v>42744</v>
      </c>
      <c r="E607" t="s">
        <v>1166</v>
      </c>
      <c r="F607" s="8">
        <f>IF(OR(ISNUMBER(SEARCH("террит",Q607)), ISNUMBER(SEARCH("ФОМС",E607)), ISNUMBER(SEARCH("ФОМС",Q607)), (ISNUMBER(SEARCH("страх",E607)))),1,0)</f>
        <v>1</v>
      </c>
      <c r="G607" s="8">
        <f>IF(OR(ISNUMBER(SEARCH("проектиро",E607)), ISNUMBER(SEARCH("разработка",E607)),  ISNUMBER(SEARCH("приобрет",E607)),  ISNUMBER(SEARCH("установк",E607)), ISNUMBER(SEARCH("постав",E607)),  (ISNUMBER(SEARCH("создани",E607)))),1,0)</f>
        <v>0</v>
      </c>
      <c r="H607" s="8">
        <f>IF(OR(ISNUMBER(SEARCH("развит",E607)), ISNUMBER(SEARCH("модифика",E607)), ISNUMBER(SEARCH("интегра",E607)),  ISNUMBER(SEARCH("внедрен",E607)), ISNUMBER(SEARCH("расшир",E607)), ISNUMBER(SEARCH("адаптац",E607)),ISNUMBER(SEARCH("настрой",E607)), ISNUMBER(SEARCH("подключ",E607)),   (ISNUMBER(SEARCH("модерниз",E607)))),1,0)</f>
        <v>0</v>
      </c>
      <c r="I607" s="8">
        <f>IF(OR(ISNUMBER(SEARCH("сопрово",E607)), ISNUMBER(SEARCH("поддержк",E607)), ISNUMBER(SEARCH("эксплуат",E607)), ISNUMBER(SEARCH("обслужи",E607)), ISNUMBER(SEARCH("подготов",E607)), (ISNUMBER(SEARCH("обуче",E607)))),1,0)</f>
        <v>1</v>
      </c>
      <c r="J607" s="9">
        <f>SUM(G607:I607)</f>
        <v>1</v>
      </c>
      <c r="K607" t="s">
        <v>82</v>
      </c>
      <c r="L607" t="s">
        <v>76</v>
      </c>
      <c r="M607" s="30">
        <v>65500</v>
      </c>
      <c r="N607" s="28" t="s">
        <v>130</v>
      </c>
      <c r="O607">
        <v>786000</v>
      </c>
      <c r="P607" s="28" t="s">
        <v>258</v>
      </c>
      <c r="Q607" s="4" t="s">
        <v>1164</v>
      </c>
      <c r="R607" t="s">
        <v>1165</v>
      </c>
      <c r="S607" t="s">
        <v>752</v>
      </c>
      <c r="T607" t="s">
        <v>652</v>
      </c>
      <c r="U607" t="s">
        <v>653</v>
      </c>
      <c r="V607" t="s">
        <v>755</v>
      </c>
      <c r="W607" s="2">
        <v>1</v>
      </c>
      <c r="X607" s="33">
        <v>786000</v>
      </c>
      <c r="Y607" t="s">
        <v>34</v>
      </c>
      <c r="Z607" t="s">
        <v>516</v>
      </c>
      <c r="AA607" t="s">
        <v>36</v>
      </c>
      <c r="AB607" t="s">
        <v>37</v>
      </c>
      <c r="AC607" s="2">
        <v>78</v>
      </c>
    </row>
    <row r="608" spans="1:29" customFormat="1" hidden="1" x14ac:dyDescent="0.25">
      <c r="A608" s="11">
        <v>608</v>
      </c>
      <c r="B608" s="20" t="s">
        <v>1230</v>
      </c>
      <c r="C608" s="3">
        <v>2.7815012314169999E+18</v>
      </c>
      <c r="D608" s="1">
        <v>43091</v>
      </c>
      <c r="E608" t="s">
        <v>1167</v>
      </c>
      <c r="F608" s="8">
        <f>IF(OR(ISNUMBER(SEARCH("террит",Q608)), ISNUMBER(SEARCH("ФОМС",E608)), ISNUMBER(SEARCH("ФОМС",Q608)), (ISNUMBER(SEARCH("страх",E608)))),1,0)</f>
        <v>1</v>
      </c>
      <c r="G608" s="8">
        <f>IF(OR(ISNUMBER(SEARCH("проектиро",E608)), ISNUMBER(SEARCH("разработка",E608)),  ISNUMBER(SEARCH("приобрет",E608)),  ISNUMBER(SEARCH("установк",E608)), ISNUMBER(SEARCH("постав",E608)),  (ISNUMBER(SEARCH("создани",E608)))),1,0)</f>
        <v>0</v>
      </c>
      <c r="H608" s="8">
        <f>IF(OR(ISNUMBER(SEARCH("развит",E608)), ISNUMBER(SEARCH("модифика",E608)), ISNUMBER(SEARCH("интегра",E608)),  ISNUMBER(SEARCH("внедрен",E608)), ISNUMBER(SEARCH("расшир",E608)), ISNUMBER(SEARCH("адаптац",E608)),ISNUMBER(SEARCH("настрой",E608)), ISNUMBER(SEARCH("подключ",E608)),   (ISNUMBER(SEARCH("модерниз",E608)))),1,0)</f>
        <v>0</v>
      </c>
      <c r="I608" s="8">
        <f>IF(OR(ISNUMBER(SEARCH("сопрово",E608)), ISNUMBER(SEARCH("поддержк",E608)), ISNUMBER(SEARCH("эксплуат",E608)), ISNUMBER(SEARCH("обслужи",E608)), ISNUMBER(SEARCH("подготов",E608)), (ISNUMBER(SEARCH("обуче",E608)))),1,0)</f>
        <v>1</v>
      </c>
      <c r="J608" s="9">
        <f>SUM(G608:I608)</f>
        <v>1</v>
      </c>
      <c r="K608" t="s">
        <v>82</v>
      </c>
      <c r="L608" t="s">
        <v>76</v>
      </c>
      <c r="M608" s="30">
        <v>202320</v>
      </c>
      <c r="N608" s="28" t="s">
        <v>260</v>
      </c>
      <c r="O608">
        <v>809280</v>
      </c>
      <c r="P608" s="28" t="s">
        <v>247</v>
      </c>
      <c r="Q608" s="4" t="s">
        <v>1164</v>
      </c>
      <c r="R608" t="s">
        <v>1165</v>
      </c>
      <c r="S608" t="s">
        <v>752</v>
      </c>
      <c r="T608" t="s">
        <v>652</v>
      </c>
      <c r="U608" t="s">
        <v>653</v>
      </c>
      <c r="V608" t="s">
        <v>755</v>
      </c>
      <c r="W608" s="2">
        <v>1</v>
      </c>
      <c r="X608" s="33">
        <v>809280</v>
      </c>
      <c r="Y608" t="s">
        <v>34</v>
      </c>
      <c r="Z608" t="s">
        <v>516</v>
      </c>
      <c r="AA608" t="s">
        <v>36</v>
      </c>
      <c r="AB608" t="s">
        <v>37</v>
      </c>
      <c r="AC608" s="2">
        <v>78</v>
      </c>
    </row>
    <row r="609" spans="1:29" customFormat="1" hidden="1" x14ac:dyDescent="0.25">
      <c r="A609" s="11">
        <v>609</v>
      </c>
      <c r="B609" s="20" t="s">
        <v>1230</v>
      </c>
      <c r="C609" s="3">
        <v>2.7815012314189998E+18</v>
      </c>
      <c r="D609" s="1">
        <v>43487</v>
      </c>
      <c r="E609" t="s">
        <v>1168</v>
      </c>
      <c r="F609" s="8">
        <f>IF(OR(ISNUMBER(SEARCH("террит",Q609)), ISNUMBER(SEARCH("ФОМС",E609)), ISNUMBER(SEARCH("ФОМС",Q609)), (ISNUMBER(SEARCH("страх",E609)))),1,0)</f>
        <v>1</v>
      </c>
      <c r="G609" s="8">
        <f>IF(OR(ISNUMBER(SEARCH("проектиро",E609)), ISNUMBER(SEARCH("разработка",E609)),  ISNUMBER(SEARCH("приобрет",E609)),  ISNUMBER(SEARCH("установк",E609)), ISNUMBER(SEARCH("постав",E609)),  (ISNUMBER(SEARCH("создани",E609)))),1,0)</f>
        <v>0</v>
      </c>
      <c r="H609" s="8">
        <f>IF(OR(ISNUMBER(SEARCH("развит",E609)), ISNUMBER(SEARCH("модифика",E609)), ISNUMBER(SEARCH("интегра",E609)),  ISNUMBER(SEARCH("внедрен",E609)), ISNUMBER(SEARCH("расшир",E609)), ISNUMBER(SEARCH("адаптац",E609)),ISNUMBER(SEARCH("настрой",E609)), ISNUMBER(SEARCH("подключ",E609)),   (ISNUMBER(SEARCH("модерниз",E609)))),1,0)</f>
        <v>0</v>
      </c>
      <c r="I609" s="8">
        <f>IF(OR(ISNUMBER(SEARCH("сопрово",E609)), ISNUMBER(SEARCH("поддержк",E609)), ISNUMBER(SEARCH("эксплуат",E609)), ISNUMBER(SEARCH("обслужи",E609)), ISNUMBER(SEARCH("подготов",E609)), (ISNUMBER(SEARCH("обуче",E609)))),1,0)</f>
        <v>1</v>
      </c>
      <c r="J609" s="9">
        <f>SUM(G609:I609)</f>
        <v>1</v>
      </c>
      <c r="K609" t="s">
        <v>82</v>
      </c>
      <c r="L609" t="s">
        <v>76</v>
      </c>
      <c r="M609" s="30">
        <v>220155</v>
      </c>
      <c r="N609" s="28" t="s">
        <v>260</v>
      </c>
      <c r="O609">
        <v>880620</v>
      </c>
      <c r="P609" s="28" t="s">
        <v>1169</v>
      </c>
      <c r="Q609" s="4" t="s">
        <v>1164</v>
      </c>
      <c r="R609" t="s">
        <v>1165</v>
      </c>
      <c r="S609" t="s">
        <v>752</v>
      </c>
      <c r="T609" t="s">
        <v>652</v>
      </c>
      <c r="U609" t="s">
        <v>653</v>
      </c>
      <c r="V609" t="s">
        <v>755</v>
      </c>
      <c r="W609" s="2">
        <v>1</v>
      </c>
      <c r="X609" s="33">
        <v>880620</v>
      </c>
      <c r="Y609" t="s">
        <v>34</v>
      </c>
      <c r="Z609" t="s">
        <v>516</v>
      </c>
      <c r="AA609" t="s">
        <v>36</v>
      </c>
      <c r="AB609" t="s">
        <v>37</v>
      </c>
      <c r="AC609" s="2">
        <v>78</v>
      </c>
    </row>
    <row r="610" spans="1:29" customFormat="1" hidden="1" x14ac:dyDescent="0.25">
      <c r="A610" s="11">
        <v>610</v>
      </c>
      <c r="B610" s="20" t="s">
        <v>1230</v>
      </c>
      <c r="C610" s="3">
        <v>2.7815012811149998E+18</v>
      </c>
      <c r="D610" s="1">
        <v>42321</v>
      </c>
      <c r="E610" t="s">
        <v>1170</v>
      </c>
      <c r="F610" s="8">
        <f>IF(OR(ISNUMBER(SEARCH("террит",Q610)), ISNUMBER(SEARCH("ФОМС",E610)), ISNUMBER(SEARCH("ФОМС",Q610)), (ISNUMBER(SEARCH("страх",E610)))),1,0)</f>
        <v>0</v>
      </c>
      <c r="G610" s="8">
        <f>IF(OR(ISNUMBER(SEARCH("проектиро",E610)), ISNUMBER(SEARCH("разработка",E610)),  ISNUMBER(SEARCH("приобрет",E610)),  ISNUMBER(SEARCH("установк",E610)), ISNUMBER(SEARCH("постав",E610)),  (ISNUMBER(SEARCH("создани",E610)))),1,0)</f>
        <v>0</v>
      </c>
      <c r="H610" s="8">
        <f>IF(OR(ISNUMBER(SEARCH("развит",E610)), ISNUMBER(SEARCH("модифика",E610)), ISNUMBER(SEARCH("интегра",E610)),  ISNUMBER(SEARCH("внедрен",E610)), ISNUMBER(SEARCH("расшир",E610)), ISNUMBER(SEARCH("адаптац",E610)),ISNUMBER(SEARCH("настрой",E610)), ISNUMBER(SEARCH("подключ",E610)),   (ISNUMBER(SEARCH("модерниз",E610)))),1,0)</f>
        <v>1</v>
      </c>
      <c r="I610" s="8">
        <f>IF(OR(ISNUMBER(SEARCH("сопрово",E610)), ISNUMBER(SEARCH("поддержк",E610)), ISNUMBER(SEARCH("эксплуат",E610)), ISNUMBER(SEARCH("обслужи",E610)), ISNUMBER(SEARCH("подготов",E610)), (ISNUMBER(SEARCH("обуче",E610)))),1,0)</f>
        <v>0</v>
      </c>
      <c r="J610" s="9">
        <f>SUM(G610:I610)</f>
        <v>1</v>
      </c>
      <c r="K610" t="s">
        <v>456</v>
      </c>
      <c r="L610" t="s">
        <v>457</v>
      </c>
      <c r="M610" s="30">
        <v>4998500</v>
      </c>
      <c r="N610" s="28" t="s">
        <v>280</v>
      </c>
      <c r="O610">
        <v>4998500</v>
      </c>
      <c r="P610" s="28" t="s">
        <v>184</v>
      </c>
      <c r="Q610" s="4" t="s">
        <v>750</v>
      </c>
      <c r="R610" t="s">
        <v>751</v>
      </c>
      <c r="S610" t="s">
        <v>752</v>
      </c>
      <c r="T610" t="s">
        <v>667</v>
      </c>
      <c r="U610" t="s">
        <v>653</v>
      </c>
      <c r="V610" t="s">
        <v>755</v>
      </c>
      <c r="W610" s="2">
        <v>1</v>
      </c>
      <c r="X610" s="33">
        <v>4998500</v>
      </c>
      <c r="Y610" t="s">
        <v>34</v>
      </c>
      <c r="Z610" t="s">
        <v>516</v>
      </c>
      <c r="AA610" t="s">
        <v>36</v>
      </c>
      <c r="AB610" t="s">
        <v>37</v>
      </c>
      <c r="AC610" s="2">
        <v>78</v>
      </c>
    </row>
    <row r="611" spans="1:29" customFormat="1" hidden="1" x14ac:dyDescent="0.25">
      <c r="A611" s="11">
        <v>611</v>
      </c>
      <c r="B611" s="20" t="s">
        <v>1230</v>
      </c>
      <c r="C611" s="3">
        <v>2.7815012811160003E+18</v>
      </c>
      <c r="D611" s="1">
        <v>42424</v>
      </c>
      <c r="E611" t="s">
        <v>1171</v>
      </c>
      <c r="F611" s="8">
        <f>IF(OR(ISNUMBER(SEARCH("террит",Q611)), ISNUMBER(SEARCH("ФОМС",E611)), ISNUMBER(SEARCH("ФОМС",Q611)), (ISNUMBER(SEARCH("страх",E611)))),1,0)</f>
        <v>1</v>
      </c>
      <c r="G611" s="8">
        <f>IF(OR(ISNUMBER(SEARCH("проектиро",E611)), ISNUMBER(SEARCH("разработка",E611)),  ISNUMBER(SEARCH("приобрет",E611)),  ISNUMBER(SEARCH("установк",E611)), ISNUMBER(SEARCH("постав",E611)),  (ISNUMBER(SEARCH("создани",E611)))),1,0)</f>
        <v>0</v>
      </c>
      <c r="H611" s="8">
        <f>IF(OR(ISNUMBER(SEARCH("развит",E611)), ISNUMBER(SEARCH("модифика",E611)), ISNUMBER(SEARCH("интегра",E611)),  ISNUMBER(SEARCH("внедрен",E611)), ISNUMBER(SEARCH("расшир",E611)), ISNUMBER(SEARCH("адаптац",E611)),ISNUMBER(SEARCH("настрой",E611)), ISNUMBER(SEARCH("подключ",E611)),   (ISNUMBER(SEARCH("модерниз",E611)))),1,0)</f>
        <v>0</v>
      </c>
      <c r="I611" s="8">
        <f>IF(OR(ISNUMBER(SEARCH("сопрово",E611)), ISNUMBER(SEARCH("поддержк",E611)), ISNUMBER(SEARCH("эксплуат",E611)), ISNUMBER(SEARCH("обслужи",E611)), ISNUMBER(SEARCH("подготов",E611)), (ISNUMBER(SEARCH("обуче",E611)))),1,0)</f>
        <v>1</v>
      </c>
      <c r="J611" s="9">
        <f>SUM(G611:I611)</f>
        <v>1</v>
      </c>
      <c r="K611" t="s">
        <v>142</v>
      </c>
      <c r="L611" t="s">
        <v>143</v>
      </c>
      <c r="M611" s="30">
        <v>56680</v>
      </c>
      <c r="N611" s="28" t="s">
        <v>266</v>
      </c>
      <c r="O611">
        <v>623480</v>
      </c>
      <c r="P611" s="28" t="s">
        <v>926</v>
      </c>
      <c r="Q611" s="4" t="s">
        <v>750</v>
      </c>
      <c r="R611" t="s">
        <v>751</v>
      </c>
      <c r="S611" t="s">
        <v>752</v>
      </c>
      <c r="T611" t="s">
        <v>761</v>
      </c>
      <c r="U611" t="s">
        <v>653</v>
      </c>
      <c r="V611" t="s">
        <v>755</v>
      </c>
      <c r="W611" s="2">
        <v>1</v>
      </c>
      <c r="X611" s="33">
        <v>623480</v>
      </c>
      <c r="Y611" t="s">
        <v>34</v>
      </c>
      <c r="Z611" t="s">
        <v>516</v>
      </c>
      <c r="AA611" t="s">
        <v>36</v>
      </c>
      <c r="AB611" t="s">
        <v>37</v>
      </c>
      <c r="AC611" s="2">
        <v>78</v>
      </c>
    </row>
    <row r="612" spans="1:29" customFormat="1" hidden="1" x14ac:dyDescent="0.25">
      <c r="A612" s="11">
        <v>612</v>
      </c>
      <c r="B612" s="20" t="s">
        <v>1230</v>
      </c>
      <c r="C612" s="3">
        <v>2.7815012811160003E+18</v>
      </c>
      <c r="D612" s="1">
        <v>42723</v>
      </c>
      <c r="E612" t="s">
        <v>1172</v>
      </c>
      <c r="F612" s="8">
        <f>IF(OR(ISNUMBER(SEARCH("террит",Q612)), ISNUMBER(SEARCH("ФОМС",E612)), ISNUMBER(SEARCH("ФОМС",Q612)), (ISNUMBER(SEARCH("страх",E612)))),1,0)</f>
        <v>1</v>
      </c>
      <c r="G612" s="8">
        <f>IF(OR(ISNUMBER(SEARCH("проектиро",E612)), ISNUMBER(SEARCH("разработка",E612)),  ISNUMBER(SEARCH("приобрет",E612)),  ISNUMBER(SEARCH("установк",E612)), ISNUMBER(SEARCH("постав",E612)),  (ISNUMBER(SEARCH("создани",E612)))),1,0)</f>
        <v>0</v>
      </c>
      <c r="H612" s="8">
        <f>IF(OR(ISNUMBER(SEARCH("развит",E612)), ISNUMBER(SEARCH("модифика",E612)), ISNUMBER(SEARCH("интегра",E612)),  ISNUMBER(SEARCH("внедрен",E612)), ISNUMBER(SEARCH("расшир",E612)), ISNUMBER(SEARCH("адаптац",E612)),ISNUMBER(SEARCH("настрой",E612)), ISNUMBER(SEARCH("подключ",E612)),   (ISNUMBER(SEARCH("модерниз",E612)))),1,0)</f>
        <v>0</v>
      </c>
      <c r="I612" s="8">
        <f>IF(OR(ISNUMBER(SEARCH("сопрово",E612)), ISNUMBER(SEARCH("поддержк",E612)), ISNUMBER(SEARCH("эксплуат",E612)), ISNUMBER(SEARCH("обслужи",E612)), ISNUMBER(SEARCH("подготов",E612)), (ISNUMBER(SEARCH("обуче",E612)))),1,0)</f>
        <v>1</v>
      </c>
      <c r="J612" s="9">
        <f>SUM(G612:I612)</f>
        <v>1</v>
      </c>
      <c r="K612" t="s">
        <v>142</v>
      </c>
      <c r="L612" t="s">
        <v>143</v>
      </c>
      <c r="M612" s="30">
        <v>62400</v>
      </c>
      <c r="N612" s="28" t="s">
        <v>266</v>
      </c>
      <c r="O612">
        <v>748800</v>
      </c>
      <c r="P612" s="28" t="s">
        <v>258</v>
      </c>
      <c r="Q612" s="4" t="s">
        <v>750</v>
      </c>
      <c r="R612" t="s">
        <v>751</v>
      </c>
      <c r="S612" t="s">
        <v>752</v>
      </c>
      <c r="T612" t="s">
        <v>667</v>
      </c>
      <c r="U612" t="s">
        <v>653</v>
      </c>
      <c r="V612" t="s">
        <v>755</v>
      </c>
      <c r="W612" s="2">
        <v>1</v>
      </c>
      <c r="X612" s="33">
        <v>748800</v>
      </c>
      <c r="Y612" t="s">
        <v>34</v>
      </c>
      <c r="Z612" t="s">
        <v>516</v>
      </c>
      <c r="AA612" t="s">
        <v>36</v>
      </c>
      <c r="AB612" t="s">
        <v>37</v>
      </c>
      <c r="AC612" s="2">
        <v>78</v>
      </c>
    </row>
    <row r="613" spans="1:29" customFormat="1" hidden="1" x14ac:dyDescent="0.25">
      <c r="A613" s="11">
        <v>613</v>
      </c>
      <c r="B613" s="20" t="s">
        <v>1230</v>
      </c>
      <c r="C613" s="3">
        <v>2.7815012811160003E+18</v>
      </c>
      <c r="D613" s="1">
        <v>42494</v>
      </c>
      <c r="E613" t="s">
        <v>1173</v>
      </c>
      <c r="F613" s="8">
        <f>IF(OR(ISNUMBER(SEARCH("террит",Q613)), ISNUMBER(SEARCH("ФОМС",E613)), ISNUMBER(SEARCH("ФОМС",Q613)), (ISNUMBER(SEARCH("страх",E613)))),1,0)</f>
        <v>0</v>
      </c>
      <c r="G613" s="8">
        <f>IF(OR(ISNUMBER(SEARCH("проектиро",E613)), ISNUMBER(SEARCH("разработка",E613)),  ISNUMBER(SEARCH("приобрет",E613)),  ISNUMBER(SEARCH("установк",E613)), ISNUMBER(SEARCH("постав",E613)),  (ISNUMBER(SEARCH("создани",E613)))),1,0)</f>
        <v>0</v>
      </c>
      <c r="H613" s="8">
        <f>IF(OR(ISNUMBER(SEARCH("развит",E613)), ISNUMBER(SEARCH("модифика",E613)), ISNUMBER(SEARCH("интегра",E613)),  ISNUMBER(SEARCH("внедрен",E613)), ISNUMBER(SEARCH("расшир",E613)), ISNUMBER(SEARCH("адаптац",E613)),ISNUMBER(SEARCH("настрой",E613)), ISNUMBER(SEARCH("подключ",E613)),   (ISNUMBER(SEARCH("модерниз",E613)))),1,0)</f>
        <v>1</v>
      </c>
      <c r="I613" s="8">
        <f>IF(OR(ISNUMBER(SEARCH("сопрово",E613)), ISNUMBER(SEARCH("поддержк",E613)), ISNUMBER(SEARCH("эксплуат",E613)), ISNUMBER(SEARCH("обслужи",E613)), ISNUMBER(SEARCH("подготов",E613)), (ISNUMBER(SEARCH("обуче",E613)))),1,0)</f>
        <v>1</v>
      </c>
      <c r="J613" s="9">
        <f>SUM(G613:I613)</f>
        <v>2</v>
      </c>
      <c r="K613" t="s">
        <v>193</v>
      </c>
      <c r="L613" t="s">
        <v>194</v>
      </c>
      <c r="M613" s="30">
        <v>5280000</v>
      </c>
      <c r="N613" s="28" t="s">
        <v>264</v>
      </c>
      <c r="O613">
        <v>5280000</v>
      </c>
      <c r="P613" s="28" t="s">
        <v>184</v>
      </c>
      <c r="Q613" s="4" t="s">
        <v>750</v>
      </c>
      <c r="R613" t="s">
        <v>751</v>
      </c>
      <c r="S613" t="s">
        <v>752</v>
      </c>
      <c r="T613" t="s">
        <v>667</v>
      </c>
      <c r="U613" t="s">
        <v>653</v>
      </c>
      <c r="V613" t="s">
        <v>755</v>
      </c>
      <c r="W613" s="2">
        <v>1</v>
      </c>
      <c r="X613" s="33">
        <v>17600000</v>
      </c>
      <c r="Y613" t="s">
        <v>34</v>
      </c>
      <c r="Z613" t="s">
        <v>516</v>
      </c>
      <c r="AA613" t="s">
        <v>36</v>
      </c>
      <c r="AB613" t="s">
        <v>37</v>
      </c>
      <c r="AC613" s="2">
        <v>78</v>
      </c>
    </row>
    <row r="614" spans="1:29" customFormat="1" hidden="1" x14ac:dyDescent="0.25">
      <c r="A614" s="11">
        <v>614</v>
      </c>
      <c r="B614" s="20" t="s">
        <v>1230</v>
      </c>
      <c r="C614" s="3">
        <v>2.7815012811170002E+18</v>
      </c>
      <c r="D614" s="1">
        <v>43003</v>
      </c>
      <c r="E614" t="s">
        <v>1174</v>
      </c>
      <c r="F614" s="8">
        <f>IF(OR(ISNUMBER(SEARCH("террит",Q614)), ISNUMBER(SEARCH("ФОМС",E614)), ISNUMBER(SEARCH("ФОМС",Q614)), (ISNUMBER(SEARCH("страх",E614)))),1,0)</f>
        <v>0</v>
      </c>
      <c r="G614" s="8">
        <f>IF(OR(ISNUMBER(SEARCH("проектиро",E614)), ISNUMBER(SEARCH("разработка",E614)),  ISNUMBER(SEARCH("приобрет",E614)),  ISNUMBER(SEARCH("установк",E614)), ISNUMBER(SEARCH("постав",E614)),  (ISNUMBER(SEARCH("создани",E614)))),1,0)</f>
        <v>0</v>
      </c>
      <c r="H614" s="8">
        <f>IF(OR(ISNUMBER(SEARCH("развит",E614)), ISNUMBER(SEARCH("модифика",E614)), ISNUMBER(SEARCH("интегра",E614)),  ISNUMBER(SEARCH("внедрен",E614)), ISNUMBER(SEARCH("расшир",E614)), ISNUMBER(SEARCH("адаптац",E614)),ISNUMBER(SEARCH("настрой",E614)), ISNUMBER(SEARCH("подключ",E614)),   (ISNUMBER(SEARCH("модерниз",E614)))),1,0)</f>
        <v>1</v>
      </c>
      <c r="I614" s="8">
        <f>IF(OR(ISNUMBER(SEARCH("сопрово",E614)), ISNUMBER(SEARCH("поддержк",E614)), ISNUMBER(SEARCH("эксплуат",E614)), ISNUMBER(SEARCH("обслужи",E614)), ISNUMBER(SEARCH("подготов",E614)), (ISNUMBER(SEARCH("обуче",E614)))),1,0)</f>
        <v>0</v>
      </c>
      <c r="J614" s="9">
        <f>SUM(G614:I614)</f>
        <v>1</v>
      </c>
      <c r="K614" t="s">
        <v>45</v>
      </c>
      <c r="L614" t="s">
        <v>46</v>
      </c>
      <c r="M614" s="30">
        <v>330588.75</v>
      </c>
      <c r="N614" s="28" t="s">
        <v>264</v>
      </c>
      <c r="O614">
        <v>330588.75</v>
      </c>
      <c r="P614" s="28" t="s">
        <v>184</v>
      </c>
      <c r="Q614" s="4" t="s">
        <v>750</v>
      </c>
      <c r="R614" t="s">
        <v>751</v>
      </c>
      <c r="S614" t="s">
        <v>752</v>
      </c>
      <c r="T614" t="s">
        <v>652</v>
      </c>
      <c r="U614" t="s">
        <v>653</v>
      </c>
      <c r="V614" t="s">
        <v>755</v>
      </c>
      <c r="W614" s="2">
        <v>1</v>
      </c>
      <c r="X614" s="33">
        <v>3402900</v>
      </c>
      <c r="Y614" t="s">
        <v>34</v>
      </c>
      <c r="Z614" t="s">
        <v>516</v>
      </c>
      <c r="AA614" t="s">
        <v>36</v>
      </c>
      <c r="AB614" t="s">
        <v>37</v>
      </c>
      <c r="AC614" s="2">
        <v>78</v>
      </c>
    </row>
    <row r="615" spans="1:29" customFormat="1" hidden="1" x14ac:dyDescent="0.25">
      <c r="A615" s="11">
        <v>615</v>
      </c>
      <c r="B615" s="20" t="s">
        <v>1230</v>
      </c>
      <c r="C615" s="3">
        <v>2.7815012811180001E+18</v>
      </c>
      <c r="D615" s="1">
        <v>43109</v>
      </c>
      <c r="E615" t="s">
        <v>1175</v>
      </c>
      <c r="F615" s="8">
        <f>IF(OR(ISNUMBER(SEARCH("террит",Q615)), ISNUMBER(SEARCH("ФОМС",E615)), ISNUMBER(SEARCH("ФОМС",Q615)), (ISNUMBER(SEARCH("страх",E615)))),1,0)</f>
        <v>1</v>
      </c>
      <c r="G615" s="8">
        <f>IF(OR(ISNUMBER(SEARCH("проектиро",E615)), ISNUMBER(SEARCH("разработка",E615)),  ISNUMBER(SEARCH("приобрет",E615)),  ISNUMBER(SEARCH("установк",E615)), ISNUMBER(SEARCH("постав",E615)),  (ISNUMBER(SEARCH("создани",E615)))),1,0)</f>
        <v>0</v>
      </c>
      <c r="H615" s="8">
        <f>IF(OR(ISNUMBER(SEARCH("развит",E615)), ISNUMBER(SEARCH("модифика",E615)), ISNUMBER(SEARCH("интегра",E615)),  ISNUMBER(SEARCH("внедрен",E615)), ISNUMBER(SEARCH("расшир",E615)), ISNUMBER(SEARCH("адаптац",E615)),ISNUMBER(SEARCH("настрой",E615)), ISNUMBER(SEARCH("подключ",E615)),   (ISNUMBER(SEARCH("модерниз",E615)))),1,0)</f>
        <v>0</v>
      </c>
      <c r="I615" s="8">
        <f>IF(OR(ISNUMBER(SEARCH("сопрово",E615)), ISNUMBER(SEARCH("поддержк",E615)), ISNUMBER(SEARCH("эксплуат",E615)), ISNUMBER(SEARCH("обслужи",E615)), ISNUMBER(SEARCH("подготов",E615)), (ISNUMBER(SEARCH("обуче",E615)))),1,0)</f>
        <v>1</v>
      </c>
      <c r="J615" s="9">
        <f>SUM(G615:I615)</f>
        <v>1</v>
      </c>
      <c r="K615" t="s">
        <v>142</v>
      </c>
      <c r="L615" t="s">
        <v>143</v>
      </c>
      <c r="M615" s="30">
        <v>65622.8</v>
      </c>
      <c r="N615" s="28" t="s">
        <v>130</v>
      </c>
      <c r="O615">
        <v>787473.6</v>
      </c>
      <c r="P615" s="28" t="s">
        <v>165</v>
      </c>
      <c r="Q615" s="4" t="s">
        <v>1176</v>
      </c>
      <c r="R615" t="s">
        <v>751</v>
      </c>
      <c r="S615" t="s">
        <v>752</v>
      </c>
      <c r="T615" t="s">
        <v>652</v>
      </c>
      <c r="U615" t="s">
        <v>653</v>
      </c>
      <c r="V615" t="s">
        <v>755</v>
      </c>
      <c r="W615" s="2">
        <v>1</v>
      </c>
      <c r="X615" s="33">
        <v>787473.6</v>
      </c>
      <c r="Y615" t="s">
        <v>34</v>
      </c>
      <c r="Z615" t="s">
        <v>516</v>
      </c>
      <c r="AA615" t="s">
        <v>36</v>
      </c>
      <c r="AB615" t="s">
        <v>37</v>
      </c>
      <c r="AC615" s="2">
        <v>78</v>
      </c>
    </row>
    <row r="616" spans="1:29" customFormat="1" hidden="1" x14ac:dyDescent="0.25">
      <c r="A616" s="11">
        <v>616</v>
      </c>
      <c r="B616" s="20" t="s">
        <v>1230</v>
      </c>
      <c r="C616" s="3">
        <v>2.7815012811190001E+18</v>
      </c>
      <c r="D616" s="1">
        <v>43487</v>
      </c>
      <c r="E616" t="s">
        <v>1090</v>
      </c>
      <c r="F616" s="8">
        <f>IF(OR(ISNUMBER(SEARCH("террит",Q616)), ISNUMBER(SEARCH("ФОМС",E616)), ISNUMBER(SEARCH("ФОМС",Q616)), (ISNUMBER(SEARCH("страх",E616)))),1,0)</f>
        <v>1</v>
      </c>
      <c r="G616" s="8">
        <f>IF(OR(ISNUMBER(SEARCH("проектиро",E616)), ISNUMBER(SEARCH("разработка",E616)),  ISNUMBER(SEARCH("приобрет",E616)),  ISNUMBER(SEARCH("установк",E616)), ISNUMBER(SEARCH("постав",E616)),  (ISNUMBER(SEARCH("создани",E616)))),1,0)</f>
        <v>0</v>
      </c>
      <c r="H616" s="8">
        <f>IF(OR(ISNUMBER(SEARCH("развит",E616)), ISNUMBER(SEARCH("модифика",E616)), ISNUMBER(SEARCH("интегра",E616)),  ISNUMBER(SEARCH("внедрен",E616)), ISNUMBER(SEARCH("расшир",E616)), ISNUMBER(SEARCH("адаптац",E616)),ISNUMBER(SEARCH("настрой",E616)), ISNUMBER(SEARCH("подключ",E616)),   (ISNUMBER(SEARCH("модерниз",E616)))),1,0)</f>
        <v>0</v>
      </c>
      <c r="I616" s="8">
        <f>IF(OR(ISNUMBER(SEARCH("сопрово",E616)), ISNUMBER(SEARCH("поддержк",E616)), ISNUMBER(SEARCH("эксплуат",E616)), ISNUMBER(SEARCH("обслужи",E616)), ISNUMBER(SEARCH("подготов",E616)), (ISNUMBER(SEARCH("обуче",E616)))),1,0)</f>
        <v>1</v>
      </c>
      <c r="J616" s="9">
        <f>SUM(G616:I616)</f>
        <v>1</v>
      </c>
      <c r="K616" t="s">
        <v>142</v>
      </c>
      <c r="L616" t="s">
        <v>143</v>
      </c>
      <c r="M616" s="30">
        <v>73390</v>
      </c>
      <c r="N616" s="28" t="s">
        <v>130</v>
      </c>
      <c r="O616">
        <v>880680</v>
      </c>
      <c r="P616" s="28" t="s">
        <v>165</v>
      </c>
      <c r="Q616" s="4" t="s">
        <v>1176</v>
      </c>
      <c r="R616" t="s">
        <v>751</v>
      </c>
      <c r="S616" t="s">
        <v>752</v>
      </c>
      <c r="T616" t="s">
        <v>652</v>
      </c>
      <c r="U616" t="s">
        <v>653</v>
      </c>
      <c r="V616" t="s">
        <v>755</v>
      </c>
      <c r="W616" s="2">
        <v>1</v>
      </c>
      <c r="X616" s="33">
        <v>880680</v>
      </c>
      <c r="Y616" t="s">
        <v>34</v>
      </c>
      <c r="Z616" t="s">
        <v>516</v>
      </c>
      <c r="AA616" t="s">
        <v>36</v>
      </c>
      <c r="AB616" t="s">
        <v>37</v>
      </c>
      <c r="AC616" s="2">
        <v>78</v>
      </c>
    </row>
    <row r="617" spans="1:29" customFormat="1" hidden="1" x14ac:dyDescent="0.25">
      <c r="A617" s="11">
        <v>617</v>
      </c>
      <c r="B617" s="20" t="s">
        <v>1230</v>
      </c>
      <c r="C617" s="3">
        <v>2.7815012811190001E+18</v>
      </c>
      <c r="D617" s="1">
        <v>43675</v>
      </c>
      <c r="E617" t="s">
        <v>1177</v>
      </c>
      <c r="F617" s="8">
        <f>IF(OR(ISNUMBER(SEARCH("террит",Q617)), ISNUMBER(SEARCH("ФОМС",E617)), ISNUMBER(SEARCH("ФОМС",Q617)), (ISNUMBER(SEARCH("страх",E617)))),1,0)</f>
        <v>1</v>
      </c>
      <c r="G617" s="8">
        <f>IF(OR(ISNUMBER(SEARCH("проектиро",E617)), ISNUMBER(SEARCH("разработка",E617)),  ISNUMBER(SEARCH("приобрет",E617)),  ISNUMBER(SEARCH("установк",E617)), ISNUMBER(SEARCH("постав",E617)),  (ISNUMBER(SEARCH("создани",E617)))),1,0)</f>
        <v>0</v>
      </c>
      <c r="H617" s="8">
        <f>IF(OR(ISNUMBER(SEARCH("развит",E617)), ISNUMBER(SEARCH("модифика",E617)), ISNUMBER(SEARCH("интегра",E617)),  ISNUMBER(SEARCH("внедрен",E617)), ISNUMBER(SEARCH("расшир",E617)), ISNUMBER(SEARCH("адаптац",E617)),ISNUMBER(SEARCH("настрой",E617)), ISNUMBER(SEARCH("подключ",E617)),   (ISNUMBER(SEARCH("модерниз",E617)))),1,0)</f>
        <v>1</v>
      </c>
      <c r="I617" s="8">
        <f>IF(OR(ISNUMBER(SEARCH("сопрово",E617)), ISNUMBER(SEARCH("поддержк",E617)), ISNUMBER(SEARCH("эксплуат",E617)), ISNUMBER(SEARCH("обслужи",E617)), ISNUMBER(SEARCH("подготов",E617)), (ISNUMBER(SEARCH("обуче",E617)))),1,0)</f>
        <v>1</v>
      </c>
      <c r="J617" s="9">
        <f>SUM(G617:I617)</f>
        <v>2</v>
      </c>
      <c r="K617" t="s">
        <v>45</v>
      </c>
      <c r="L617" t="s">
        <v>46</v>
      </c>
      <c r="M617" s="30">
        <v>4133200</v>
      </c>
      <c r="N617" s="28" t="s">
        <v>39</v>
      </c>
      <c r="O617">
        <v>4133200</v>
      </c>
      <c r="P617" s="28" t="s">
        <v>27</v>
      </c>
      <c r="Q617" s="4" t="s">
        <v>1176</v>
      </c>
      <c r="R617" t="s">
        <v>751</v>
      </c>
      <c r="S617" t="s">
        <v>752</v>
      </c>
      <c r="T617" t="s">
        <v>761</v>
      </c>
      <c r="U617" t="s">
        <v>653</v>
      </c>
      <c r="V617" t="s">
        <v>755</v>
      </c>
      <c r="W617" s="2">
        <v>1</v>
      </c>
      <c r="X617" s="33">
        <v>12990000</v>
      </c>
      <c r="Y617" t="s">
        <v>34</v>
      </c>
      <c r="Z617" t="s">
        <v>516</v>
      </c>
      <c r="AA617" t="s">
        <v>36</v>
      </c>
      <c r="AB617" t="s">
        <v>37</v>
      </c>
      <c r="AC617" s="2">
        <v>78</v>
      </c>
    </row>
    <row r="618" spans="1:29" customFormat="1" hidden="1" x14ac:dyDescent="0.25">
      <c r="A618" s="11">
        <v>618</v>
      </c>
      <c r="B618" s="20" t="s">
        <v>1230</v>
      </c>
      <c r="C618" s="3">
        <v>2.7815012811190001E+18</v>
      </c>
      <c r="D618" s="1">
        <v>43704</v>
      </c>
      <c r="E618" t="s">
        <v>1178</v>
      </c>
      <c r="F618" s="8">
        <f>IF(OR(ISNUMBER(SEARCH("террит",Q618)), ISNUMBER(SEARCH("ФОМС",E618)), ISNUMBER(SEARCH("ФОМС",Q618)), (ISNUMBER(SEARCH("страх",E618)))),1,0)</f>
        <v>0</v>
      </c>
      <c r="G618" s="8">
        <f>IF(OR(ISNUMBER(SEARCH("проектиро",E618)), ISNUMBER(SEARCH("разработка",E618)),  ISNUMBER(SEARCH("приобрет",E618)),  ISNUMBER(SEARCH("установк",E618)), ISNUMBER(SEARCH("постав",E618)),  (ISNUMBER(SEARCH("создани",E618)))),1,0)</f>
        <v>0</v>
      </c>
      <c r="H618" s="8">
        <f>IF(OR(ISNUMBER(SEARCH("развит",E618)), ISNUMBER(SEARCH("модифика",E618)), ISNUMBER(SEARCH("интегра",E618)),  ISNUMBER(SEARCH("внедрен",E618)), ISNUMBER(SEARCH("расшир",E618)), ISNUMBER(SEARCH("адаптац",E618)),ISNUMBER(SEARCH("настрой",E618)), ISNUMBER(SEARCH("подключ",E618)),   (ISNUMBER(SEARCH("модерниз",E618)))),1,0)</f>
        <v>0</v>
      </c>
      <c r="I618" s="8">
        <f>IF(OR(ISNUMBER(SEARCH("сопрово",E618)), ISNUMBER(SEARCH("поддержк",E618)), ISNUMBER(SEARCH("эксплуат",E618)), ISNUMBER(SEARCH("обслужи",E618)), ISNUMBER(SEARCH("подготов",E618)), (ISNUMBER(SEARCH("обуче",E618)))),1,0)</f>
        <v>0</v>
      </c>
      <c r="J618" s="9">
        <f>SUM(G618:I618)</f>
        <v>0</v>
      </c>
      <c r="K618" t="s">
        <v>45</v>
      </c>
      <c r="L618" t="s">
        <v>46</v>
      </c>
      <c r="M618" s="30">
        <v>521484</v>
      </c>
      <c r="N618" s="28" t="s">
        <v>39</v>
      </c>
      <c r="O618">
        <v>521484</v>
      </c>
      <c r="P618" s="28" t="s">
        <v>27</v>
      </c>
      <c r="Q618" s="4" t="s">
        <v>1176</v>
      </c>
      <c r="R618" t="s">
        <v>751</v>
      </c>
      <c r="S618" t="s">
        <v>752</v>
      </c>
      <c r="T618" t="s">
        <v>761</v>
      </c>
      <c r="U618" t="s">
        <v>653</v>
      </c>
      <c r="V618" t="s">
        <v>755</v>
      </c>
      <c r="W618" s="2">
        <v>1</v>
      </c>
      <c r="X618" s="33">
        <v>3476560</v>
      </c>
      <c r="Y618" t="s">
        <v>34</v>
      </c>
      <c r="Z618" t="s">
        <v>516</v>
      </c>
      <c r="AA618" t="s">
        <v>36</v>
      </c>
      <c r="AB618" t="s">
        <v>37</v>
      </c>
      <c r="AC618" s="2">
        <v>78</v>
      </c>
    </row>
    <row r="619" spans="1:29" customFormat="1" hidden="1" x14ac:dyDescent="0.25">
      <c r="A619" s="11">
        <v>619</v>
      </c>
      <c r="B619" s="20" t="s">
        <v>1230</v>
      </c>
      <c r="C619" s="3">
        <v>2.7816049229180001E+18</v>
      </c>
      <c r="D619" s="1">
        <v>43110</v>
      </c>
      <c r="E619" t="s">
        <v>1179</v>
      </c>
      <c r="F619" s="8">
        <f>IF(OR(ISNUMBER(SEARCH("террит",Q619)), ISNUMBER(SEARCH("ФОМС",E619)), ISNUMBER(SEARCH("ФОМС",Q619)), (ISNUMBER(SEARCH("страх",E619)))),1,0)</f>
        <v>1</v>
      </c>
      <c r="G619" s="8">
        <f>IF(OR(ISNUMBER(SEARCH("проектиро",E619)), ISNUMBER(SEARCH("разработка",E619)),  ISNUMBER(SEARCH("приобрет",E619)),  ISNUMBER(SEARCH("установк",E619)), ISNUMBER(SEARCH("постав",E619)),  (ISNUMBER(SEARCH("создани",E619)))),1,0)</f>
        <v>0</v>
      </c>
      <c r="H619" s="8">
        <f>IF(OR(ISNUMBER(SEARCH("развит",E619)), ISNUMBER(SEARCH("модифика",E619)), ISNUMBER(SEARCH("интегра",E619)),  ISNUMBER(SEARCH("внедрен",E619)), ISNUMBER(SEARCH("расшир",E619)), ISNUMBER(SEARCH("адаптац",E619)),ISNUMBER(SEARCH("настрой",E619)), ISNUMBER(SEARCH("подключ",E619)),   (ISNUMBER(SEARCH("модерниз",E619)))),1,0)</f>
        <v>1</v>
      </c>
      <c r="I619" s="8">
        <f>IF(OR(ISNUMBER(SEARCH("сопрово",E619)), ISNUMBER(SEARCH("поддержк",E619)), ISNUMBER(SEARCH("эксплуат",E619)), ISNUMBER(SEARCH("обслужи",E619)), ISNUMBER(SEARCH("подготов",E619)), (ISNUMBER(SEARCH("обуче",E619)))),1,0)</f>
        <v>1</v>
      </c>
      <c r="J619" s="9">
        <f>SUM(G619:I619)</f>
        <v>2</v>
      </c>
      <c r="K619" t="s">
        <v>149</v>
      </c>
      <c r="L619" t="s">
        <v>150</v>
      </c>
      <c r="M619" s="30">
        <v>30283.37</v>
      </c>
      <c r="N619" s="28" t="s">
        <v>130</v>
      </c>
      <c r="O619">
        <v>30283.37</v>
      </c>
      <c r="P619" s="28" t="s">
        <v>184</v>
      </c>
      <c r="Q619" s="4" t="s">
        <v>1180</v>
      </c>
      <c r="R619" t="s">
        <v>1181</v>
      </c>
      <c r="S619" t="s">
        <v>1182</v>
      </c>
      <c r="T619" t="s">
        <v>652</v>
      </c>
      <c r="U619" t="s">
        <v>653</v>
      </c>
      <c r="V619" t="s">
        <v>755</v>
      </c>
      <c r="W619" s="2">
        <v>1</v>
      </c>
      <c r="X619" s="33">
        <v>378400</v>
      </c>
      <c r="Y619" t="s">
        <v>34</v>
      </c>
      <c r="Z619" t="s">
        <v>516</v>
      </c>
      <c r="AA619" t="s">
        <v>36</v>
      </c>
      <c r="AB619" t="s">
        <v>37</v>
      </c>
      <c r="AC619" s="2">
        <v>78</v>
      </c>
    </row>
    <row r="620" spans="1:29" customFormat="1" hidden="1" x14ac:dyDescent="0.25">
      <c r="A620" s="11">
        <v>620</v>
      </c>
      <c r="B620" s="20" t="s">
        <v>1230</v>
      </c>
      <c r="C620" s="3">
        <v>2.7816049229180001E+18</v>
      </c>
      <c r="D620" s="1">
        <v>43433</v>
      </c>
      <c r="E620" t="s">
        <v>150</v>
      </c>
      <c r="F620" s="8">
        <f>IF(OR(ISNUMBER(SEARCH("террит",Q620)), ISNUMBER(SEARCH("ФОМС",E620)), ISNUMBER(SEARCH("ФОМС",Q620)), (ISNUMBER(SEARCH("страх",E620)))),1,0)</f>
        <v>0</v>
      </c>
      <c r="G620" s="8">
        <f>IF(OR(ISNUMBER(SEARCH("проектиро",E620)), ISNUMBER(SEARCH("разработка",E620)),  ISNUMBER(SEARCH("приобрет",E620)),  ISNUMBER(SEARCH("установк",E620)), ISNUMBER(SEARCH("постав",E620)),  (ISNUMBER(SEARCH("создани",E620)))),1,0)</f>
        <v>0</v>
      </c>
      <c r="H620" s="8">
        <f>IF(OR(ISNUMBER(SEARCH("развит",E620)), ISNUMBER(SEARCH("модифика",E620)), ISNUMBER(SEARCH("интегра",E620)),  ISNUMBER(SEARCH("внедрен",E620)), ISNUMBER(SEARCH("расшир",E620)), ISNUMBER(SEARCH("адаптац",E620)),ISNUMBER(SEARCH("настрой",E620)), ISNUMBER(SEARCH("подключ",E620)),   (ISNUMBER(SEARCH("модерниз",E620)))),1,0)</f>
        <v>0</v>
      </c>
      <c r="I620" s="8">
        <f>IF(OR(ISNUMBER(SEARCH("сопрово",E620)), ISNUMBER(SEARCH("поддержк",E620)), ISNUMBER(SEARCH("эксплуат",E620)), ISNUMBER(SEARCH("обслужи",E620)), ISNUMBER(SEARCH("подготов",E620)), (ISNUMBER(SEARCH("обуче",E620)))),1,0)</f>
        <v>0</v>
      </c>
      <c r="J620" s="9">
        <f>SUM(G620:I620)</f>
        <v>0</v>
      </c>
      <c r="K620" t="s">
        <v>149</v>
      </c>
      <c r="L620" t="s">
        <v>150</v>
      </c>
      <c r="M620" s="30">
        <v>33700</v>
      </c>
      <c r="N620" s="28" t="s">
        <v>130</v>
      </c>
      <c r="O620">
        <v>404400</v>
      </c>
      <c r="P620" s="28" t="s">
        <v>165</v>
      </c>
      <c r="Q620" s="4" t="s">
        <v>1180</v>
      </c>
      <c r="R620" t="s">
        <v>1181</v>
      </c>
      <c r="S620" t="s">
        <v>1182</v>
      </c>
      <c r="T620" t="s">
        <v>652</v>
      </c>
      <c r="U620" t="s">
        <v>653</v>
      </c>
      <c r="V620" t="s">
        <v>755</v>
      </c>
      <c r="W620" s="2">
        <v>1</v>
      </c>
      <c r="X620" s="33">
        <v>404400</v>
      </c>
      <c r="Y620" t="s">
        <v>34</v>
      </c>
      <c r="Z620" t="s">
        <v>516</v>
      </c>
      <c r="AA620" t="s">
        <v>36</v>
      </c>
      <c r="AB620" t="s">
        <v>37</v>
      </c>
      <c r="AC620" s="2">
        <v>78</v>
      </c>
    </row>
    <row r="621" spans="1:29" customFormat="1" hidden="1" x14ac:dyDescent="0.25">
      <c r="A621" s="11">
        <v>621</v>
      </c>
      <c r="B621" s="20" t="s">
        <v>1230</v>
      </c>
      <c r="C621" s="3">
        <v>2.7817025887160003E+18</v>
      </c>
      <c r="D621" s="1">
        <v>42415</v>
      </c>
      <c r="E621" t="s">
        <v>1183</v>
      </c>
      <c r="F621" s="8">
        <f>IF(OR(ISNUMBER(SEARCH("террит",Q621)), ISNUMBER(SEARCH("ФОМС",E621)), ISNUMBER(SEARCH("ФОМС",Q621)), (ISNUMBER(SEARCH("страх",E621)))),1,0)</f>
        <v>1</v>
      </c>
      <c r="G621" s="8">
        <f>IF(OR(ISNUMBER(SEARCH("проектиро",E621)), ISNUMBER(SEARCH("разработка",E621)),  ISNUMBER(SEARCH("приобрет",E621)),  ISNUMBER(SEARCH("установк",E621)), ISNUMBER(SEARCH("постав",E621)),  (ISNUMBER(SEARCH("создани",E621)))),1,0)</f>
        <v>0</v>
      </c>
      <c r="H621" s="8">
        <f>IF(OR(ISNUMBER(SEARCH("развит",E621)), ISNUMBER(SEARCH("модифика",E621)), ISNUMBER(SEARCH("интегра",E621)),  ISNUMBER(SEARCH("внедрен",E621)), ISNUMBER(SEARCH("расшир",E621)), ISNUMBER(SEARCH("адаптац",E621)),ISNUMBER(SEARCH("настрой",E621)), ISNUMBER(SEARCH("подключ",E621)),   (ISNUMBER(SEARCH("модерниз",E621)))),1,0)</f>
        <v>0</v>
      </c>
      <c r="I621" s="8">
        <f>IF(OR(ISNUMBER(SEARCH("сопрово",E621)), ISNUMBER(SEARCH("поддержк",E621)), ISNUMBER(SEARCH("эксплуат",E621)), ISNUMBER(SEARCH("обслужи",E621)), ISNUMBER(SEARCH("подготов",E621)), (ISNUMBER(SEARCH("обуче",E621)))),1,0)</f>
        <v>1</v>
      </c>
      <c r="J621" s="9">
        <f>SUM(G621:I621)</f>
        <v>1</v>
      </c>
      <c r="K621" t="s">
        <v>346</v>
      </c>
      <c r="L621" t="s">
        <v>347</v>
      </c>
      <c r="M621" s="30">
        <v>26750</v>
      </c>
      <c r="N621" s="28" t="s">
        <v>266</v>
      </c>
      <c r="O621">
        <v>294250</v>
      </c>
      <c r="P621" s="28" t="s">
        <v>926</v>
      </c>
      <c r="Q621" s="4" t="s">
        <v>1184</v>
      </c>
      <c r="R621" t="s">
        <v>1185</v>
      </c>
      <c r="S621" t="s">
        <v>1186</v>
      </c>
      <c r="T621" t="s">
        <v>652</v>
      </c>
      <c r="U621" t="s">
        <v>653</v>
      </c>
      <c r="V621" t="s">
        <v>755</v>
      </c>
      <c r="W621" s="2">
        <v>1</v>
      </c>
      <c r="X621" s="33">
        <v>294250</v>
      </c>
      <c r="Y621" t="s">
        <v>34</v>
      </c>
      <c r="Z621" t="s">
        <v>516</v>
      </c>
      <c r="AA621" t="s">
        <v>36</v>
      </c>
      <c r="AB621" t="s">
        <v>37</v>
      </c>
      <c r="AC621" s="2">
        <v>78</v>
      </c>
    </row>
    <row r="622" spans="1:29" customFormat="1" hidden="1" x14ac:dyDescent="0.25">
      <c r="A622" s="11">
        <v>622</v>
      </c>
      <c r="B622" s="20" t="s">
        <v>1230</v>
      </c>
      <c r="C622" s="3">
        <v>2.7817025887170002E+18</v>
      </c>
      <c r="D622" s="1">
        <v>42730</v>
      </c>
      <c r="E622" t="s">
        <v>52</v>
      </c>
      <c r="F622" s="8">
        <f>IF(OR(ISNUMBER(SEARCH("террит",Q622)), ISNUMBER(SEARCH("ФОМС",E622)), ISNUMBER(SEARCH("ФОМС",Q622)), (ISNUMBER(SEARCH("страх",E622)))),1,0)</f>
        <v>0</v>
      </c>
      <c r="G622" s="8">
        <f>IF(OR(ISNUMBER(SEARCH("проектиро",E622)), ISNUMBER(SEARCH("разработка",E622)),  ISNUMBER(SEARCH("приобрет",E622)),  ISNUMBER(SEARCH("установк",E622)), ISNUMBER(SEARCH("постав",E622)),  (ISNUMBER(SEARCH("создани",E622)))),1,0)</f>
        <v>0</v>
      </c>
      <c r="H622" s="8">
        <f>IF(OR(ISNUMBER(SEARCH("развит",E622)), ISNUMBER(SEARCH("модифика",E622)), ISNUMBER(SEARCH("интегра",E622)),  ISNUMBER(SEARCH("внедрен",E622)), ISNUMBER(SEARCH("расшир",E622)), ISNUMBER(SEARCH("адаптац",E622)),ISNUMBER(SEARCH("настрой",E622)), ISNUMBER(SEARCH("подключ",E622)),   (ISNUMBER(SEARCH("модерниз",E622)))),1,0)</f>
        <v>0</v>
      </c>
      <c r="I622" s="8">
        <f>IF(OR(ISNUMBER(SEARCH("сопрово",E622)), ISNUMBER(SEARCH("поддержк",E622)), ISNUMBER(SEARCH("эксплуат",E622)), ISNUMBER(SEARCH("обслужи",E622)), ISNUMBER(SEARCH("подготов",E622)), (ISNUMBER(SEARCH("обуче",E622)))),1,0)</f>
        <v>1</v>
      </c>
      <c r="J622" s="9">
        <f>SUM(G622:I622)</f>
        <v>1</v>
      </c>
      <c r="K622" t="s">
        <v>53</v>
      </c>
      <c r="L622" t="s">
        <v>52</v>
      </c>
      <c r="M622" s="30">
        <v>37500</v>
      </c>
      <c r="N622" s="28" t="s">
        <v>266</v>
      </c>
      <c r="O622">
        <v>450000</v>
      </c>
      <c r="P622" s="28" t="s">
        <v>258</v>
      </c>
      <c r="Q622" s="4" t="s">
        <v>1184</v>
      </c>
      <c r="R622" t="s">
        <v>1185</v>
      </c>
      <c r="S622" t="s">
        <v>1186</v>
      </c>
      <c r="T622" t="s">
        <v>652</v>
      </c>
      <c r="U622" t="s">
        <v>653</v>
      </c>
      <c r="V622" t="s">
        <v>755</v>
      </c>
      <c r="W622" s="2">
        <v>1</v>
      </c>
      <c r="X622" s="33">
        <v>450000</v>
      </c>
      <c r="Y622" t="s">
        <v>34</v>
      </c>
      <c r="Z622" t="s">
        <v>516</v>
      </c>
      <c r="AA622" t="s">
        <v>36</v>
      </c>
      <c r="AB622" t="s">
        <v>37</v>
      </c>
      <c r="AC622" s="2">
        <v>78</v>
      </c>
    </row>
    <row r="623" spans="1:29" customFormat="1" hidden="1" x14ac:dyDescent="0.25">
      <c r="A623" s="11">
        <v>623</v>
      </c>
      <c r="B623" s="20" t="s">
        <v>1230</v>
      </c>
      <c r="C623" s="3">
        <v>2.7817025887180001E+18</v>
      </c>
      <c r="D623" s="1">
        <v>43110</v>
      </c>
      <c r="E623" t="s">
        <v>52</v>
      </c>
      <c r="F623" s="8">
        <f>IF(OR(ISNUMBER(SEARCH("террит",Q623)), ISNUMBER(SEARCH("ФОМС",E623)), ISNUMBER(SEARCH("ФОМС",Q623)), (ISNUMBER(SEARCH("страх",E623)))),1,0)</f>
        <v>0</v>
      </c>
      <c r="G623" s="8">
        <f>IF(OR(ISNUMBER(SEARCH("проектиро",E623)), ISNUMBER(SEARCH("разработка",E623)),  ISNUMBER(SEARCH("приобрет",E623)),  ISNUMBER(SEARCH("установк",E623)), ISNUMBER(SEARCH("постав",E623)),  (ISNUMBER(SEARCH("создани",E623)))),1,0)</f>
        <v>0</v>
      </c>
      <c r="H623" s="8">
        <f>IF(OR(ISNUMBER(SEARCH("развит",E623)), ISNUMBER(SEARCH("модифика",E623)), ISNUMBER(SEARCH("интегра",E623)),  ISNUMBER(SEARCH("внедрен",E623)), ISNUMBER(SEARCH("расшир",E623)), ISNUMBER(SEARCH("адаптац",E623)),ISNUMBER(SEARCH("настрой",E623)), ISNUMBER(SEARCH("подключ",E623)),   (ISNUMBER(SEARCH("модерниз",E623)))),1,0)</f>
        <v>0</v>
      </c>
      <c r="I623" s="8">
        <f>IF(OR(ISNUMBER(SEARCH("сопрово",E623)), ISNUMBER(SEARCH("поддержк",E623)), ISNUMBER(SEARCH("эксплуат",E623)), ISNUMBER(SEARCH("обслужи",E623)), ISNUMBER(SEARCH("подготов",E623)), (ISNUMBER(SEARCH("обуче",E623)))),1,0)</f>
        <v>1</v>
      </c>
      <c r="J623" s="9">
        <f>SUM(G623:I623)</f>
        <v>1</v>
      </c>
      <c r="K623" t="s">
        <v>53</v>
      </c>
      <c r="L623" t="s">
        <v>52</v>
      </c>
      <c r="M623" s="30">
        <v>52520</v>
      </c>
      <c r="N623" s="28" t="s">
        <v>130</v>
      </c>
      <c r="O623">
        <v>630240</v>
      </c>
      <c r="P623" s="28" t="s">
        <v>258</v>
      </c>
      <c r="Q623" s="4" t="s">
        <v>1184</v>
      </c>
      <c r="R623" t="s">
        <v>1185</v>
      </c>
      <c r="S623" t="s">
        <v>1186</v>
      </c>
      <c r="T623" t="s">
        <v>652</v>
      </c>
      <c r="U623" t="s">
        <v>653</v>
      </c>
      <c r="V623" t="s">
        <v>755</v>
      </c>
      <c r="W623" s="2">
        <v>1</v>
      </c>
      <c r="X623" s="33">
        <v>630240</v>
      </c>
      <c r="Y623" t="s">
        <v>34</v>
      </c>
      <c r="Z623" t="s">
        <v>516</v>
      </c>
      <c r="AA623" t="s">
        <v>36</v>
      </c>
      <c r="AB623" t="s">
        <v>37</v>
      </c>
      <c r="AC623" s="2">
        <v>78</v>
      </c>
    </row>
    <row r="624" spans="1:29" customFormat="1" hidden="1" x14ac:dyDescent="0.25">
      <c r="A624" s="11">
        <v>624</v>
      </c>
      <c r="B624" s="20" t="s">
        <v>1230</v>
      </c>
      <c r="C624" s="3">
        <v>2.7817025887180001E+18</v>
      </c>
      <c r="D624" s="1">
        <v>43462</v>
      </c>
      <c r="E624" t="s">
        <v>76</v>
      </c>
      <c r="F624" s="8">
        <f>IF(OR(ISNUMBER(SEARCH("террит",Q624)), ISNUMBER(SEARCH("ФОМС",E624)), ISNUMBER(SEARCH("ФОМС",Q624)), (ISNUMBER(SEARCH("страх",E624)))),1,0)</f>
        <v>0</v>
      </c>
      <c r="G624" s="8">
        <f>IF(OR(ISNUMBER(SEARCH("проектиро",E624)), ISNUMBER(SEARCH("разработка",E624)),  ISNUMBER(SEARCH("приобрет",E624)),  ISNUMBER(SEARCH("установк",E624)), ISNUMBER(SEARCH("постав",E624)),  (ISNUMBER(SEARCH("создани",E624)))),1,0)</f>
        <v>0</v>
      </c>
      <c r="H624" s="8">
        <f>IF(OR(ISNUMBER(SEARCH("развит",E624)), ISNUMBER(SEARCH("модифика",E624)), ISNUMBER(SEARCH("интегра",E624)),  ISNUMBER(SEARCH("внедрен",E624)), ISNUMBER(SEARCH("расшир",E624)), ISNUMBER(SEARCH("адаптац",E624)),ISNUMBER(SEARCH("настрой",E624)), ISNUMBER(SEARCH("подключ",E624)),   (ISNUMBER(SEARCH("модерниз",E624)))),1,0)</f>
        <v>0</v>
      </c>
      <c r="I624" s="8">
        <f>IF(OR(ISNUMBER(SEARCH("сопрово",E624)), ISNUMBER(SEARCH("поддержк",E624)), ISNUMBER(SEARCH("эксплуат",E624)), ISNUMBER(SEARCH("обслужи",E624)), ISNUMBER(SEARCH("подготов",E624)), (ISNUMBER(SEARCH("обуче",E624)))),1,0)</f>
        <v>1</v>
      </c>
      <c r="J624" s="9">
        <f>SUM(G624:I624)</f>
        <v>1</v>
      </c>
      <c r="K624" t="s">
        <v>82</v>
      </c>
      <c r="L624" t="s">
        <v>76</v>
      </c>
      <c r="M624" s="30">
        <v>57860</v>
      </c>
      <c r="N624" s="28" t="s">
        <v>130</v>
      </c>
      <c r="O624">
        <v>694320</v>
      </c>
      <c r="P624" s="28" t="s">
        <v>165</v>
      </c>
      <c r="Q624" s="4" t="s">
        <v>1184</v>
      </c>
      <c r="R624" t="s">
        <v>1185</v>
      </c>
      <c r="S624" t="s">
        <v>1186</v>
      </c>
      <c r="T624" t="s">
        <v>652</v>
      </c>
      <c r="U624" t="s">
        <v>653</v>
      </c>
      <c r="V624" t="s">
        <v>755</v>
      </c>
      <c r="W624" s="2">
        <v>1</v>
      </c>
      <c r="X624" s="33">
        <v>694320</v>
      </c>
      <c r="Y624" t="s">
        <v>34</v>
      </c>
      <c r="Z624" t="s">
        <v>516</v>
      </c>
      <c r="AA624" t="s">
        <v>36</v>
      </c>
      <c r="AB624" t="s">
        <v>37</v>
      </c>
      <c r="AC624" s="2">
        <v>78</v>
      </c>
    </row>
    <row r="625" spans="1:29" customFormat="1" hidden="1" x14ac:dyDescent="0.25">
      <c r="A625" s="11">
        <v>625</v>
      </c>
      <c r="B625" s="20" t="s">
        <v>1230</v>
      </c>
      <c r="C625" s="3">
        <v>2.7817025887190001E+18</v>
      </c>
      <c r="D625" s="1">
        <v>43672</v>
      </c>
      <c r="E625" t="s">
        <v>76</v>
      </c>
      <c r="F625" s="8">
        <f>IF(OR(ISNUMBER(SEARCH("террит",Q625)), ISNUMBER(SEARCH("ФОМС",E625)), ISNUMBER(SEARCH("ФОМС",Q625)), (ISNUMBER(SEARCH("страх",E625)))),1,0)</f>
        <v>0</v>
      </c>
      <c r="G625" s="8">
        <f>IF(OR(ISNUMBER(SEARCH("проектиро",E625)), ISNUMBER(SEARCH("разработка",E625)),  ISNUMBER(SEARCH("приобрет",E625)),  ISNUMBER(SEARCH("установк",E625)), ISNUMBER(SEARCH("постав",E625)),  (ISNUMBER(SEARCH("создани",E625)))),1,0)</f>
        <v>0</v>
      </c>
      <c r="H625" s="8">
        <f>IF(OR(ISNUMBER(SEARCH("развит",E625)), ISNUMBER(SEARCH("модифика",E625)), ISNUMBER(SEARCH("интегра",E625)),  ISNUMBER(SEARCH("внедрен",E625)), ISNUMBER(SEARCH("расшир",E625)), ISNUMBER(SEARCH("адаптац",E625)),ISNUMBER(SEARCH("настрой",E625)), ISNUMBER(SEARCH("подключ",E625)),   (ISNUMBER(SEARCH("модерниз",E625)))),1,0)</f>
        <v>0</v>
      </c>
      <c r="I625" s="8">
        <f>IF(OR(ISNUMBER(SEARCH("сопрово",E625)), ISNUMBER(SEARCH("поддержк",E625)), ISNUMBER(SEARCH("эксплуат",E625)), ISNUMBER(SEARCH("обслужи",E625)), ISNUMBER(SEARCH("подготов",E625)), (ISNUMBER(SEARCH("обуче",E625)))),1,0)</f>
        <v>1</v>
      </c>
      <c r="J625" s="9">
        <f>SUM(G625:I625)</f>
        <v>1</v>
      </c>
      <c r="K625" t="s">
        <v>82</v>
      </c>
      <c r="L625" t="s">
        <v>76</v>
      </c>
      <c r="M625" s="30">
        <v>85000</v>
      </c>
      <c r="N625" s="28" t="s">
        <v>26</v>
      </c>
      <c r="O625">
        <v>85000</v>
      </c>
      <c r="P625" s="28" t="s">
        <v>27</v>
      </c>
      <c r="Q625" s="4" t="s">
        <v>1184</v>
      </c>
      <c r="R625" t="s">
        <v>1185</v>
      </c>
      <c r="S625" t="s">
        <v>1186</v>
      </c>
      <c r="T625" t="s">
        <v>761</v>
      </c>
      <c r="U625" t="s">
        <v>653</v>
      </c>
      <c r="V625" t="s">
        <v>755</v>
      </c>
      <c r="W625" s="2">
        <v>1</v>
      </c>
      <c r="X625" s="33">
        <v>85000</v>
      </c>
      <c r="Y625" t="s">
        <v>34</v>
      </c>
      <c r="Z625" t="s">
        <v>516</v>
      </c>
      <c r="AA625" t="s">
        <v>36</v>
      </c>
      <c r="AB625" t="s">
        <v>37</v>
      </c>
      <c r="AC625" s="2">
        <v>78</v>
      </c>
    </row>
    <row r="626" spans="1:29" customFormat="1" hidden="1" x14ac:dyDescent="0.25">
      <c r="A626" s="11">
        <v>626</v>
      </c>
      <c r="B626" s="20" t="s">
        <v>1230</v>
      </c>
      <c r="C626" s="3">
        <v>2.7817025887190001E+18</v>
      </c>
      <c r="D626" s="1">
        <v>43696</v>
      </c>
      <c r="E626" t="s">
        <v>1187</v>
      </c>
      <c r="F626" s="8">
        <f>IF(OR(ISNUMBER(SEARCH("террит",Q626)), ISNUMBER(SEARCH("ФОМС",E626)), ISNUMBER(SEARCH("ФОМС",Q626)), (ISNUMBER(SEARCH("страх",E626)))),1,0)</f>
        <v>1</v>
      </c>
      <c r="G626" s="8">
        <f>IF(OR(ISNUMBER(SEARCH("проектиро",E626)), ISNUMBER(SEARCH("разработка",E626)),  ISNUMBER(SEARCH("приобрет",E626)),  ISNUMBER(SEARCH("установк",E626)), ISNUMBER(SEARCH("постав",E626)),  (ISNUMBER(SEARCH("создани",E626)))),1,0)</f>
        <v>0</v>
      </c>
      <c r="H626" s="8">
        <f>IF(OR(ISNUMBER(SEARCH("развит",E626)), ISNUMBER(SEARCH("модифика",E626)), ISNUMBER(SEARCH("интегра",E626)),  ISNUMBER(SEARCH("внедрен",E626)), ISNUMBER(SEARCH("расшир",E626)), ISNUMBER(SEARCH("адаптац",E626)),ISNUMBER(SEARCH("настрой",E626)), ISNUMBER(SEARCH("подключ",E626)),   (ISNUMBER(SEARCH("модерниз",E626)))),1,0)</f>
        <v>1</v>
      </c>
      <c r="I626" s="8">
        <f>IF(OR(ISNUMBER(SEARCH("сопрово",E626)), ISNUMBER(SEARCH("поддержк",E626)), ISNUMBER(SEARCH("эксплуат",E626)), ISNUMBER(SEARCH("обслужи",E626)), ISNUMBER(SEARCH("подготов",E626)), (ISNUMBER(SEARCH("обуче",E626)))),1,0)</f>
        <v>1</v>
      </c>
      <c r="J626" s="9">
        <f>SUM(G626:I626)</f>
        <v>2</v>
      </c>
      <c r="K626" t="s">
        <v>82</v>
      </c>
      <c r="L626" t="s">
        <v>76</v>
      </c>
      <c r="M626" s="30">
        <v>25000</v>
      </c>
      <c r="N626" s="28" t="s">
        <v>26</v>
      </c>
      <c r="O626">
        <v>25000</v>
      </c>
      <c r="P626" s="28" t="s">
        <v>27</v>
      </c>
      <c r="Q626" s="4" t="s">
        <v>1184</v>
      </c>
      <c r="R626" t="s">
        <v>1185</v>
      </c>
      <c r="S626" t="s">
        <v>1186</v>
      </c>
      <c r="T626" t="s">
        <v>761</v>
      </c>
      <c r="U626" t="s">
        <v>653</v>
      </c>
      <c r="V626" t="s">
        <v>755</v>
      </c>
      <c r="W626" s="2">
        <v>1</v>
      </c>
      <c r="X626" s="33">
        <v>25000</v>
      </c>
      <c r="Y626" t="s">
        <v>34</v>
      </c>
      <c r="Z626" t="s">
        <v>516</v>
      </c>
      <c r="AA626" t="s">
        <v>36</v>
      </c>
      <c r="AB626" t="s">
        <v>37</v>
      </c>
      <c r="AC626" s="2">
        <v>78</v>
      </c>
    </row>
    <row r="627" spans="1:29" customFormat="1" hidden="1" x14ac:dyDescent="0.25">
      <c r="A627" s="11">
        <v>627</v>
      </c>
      <c r="B627" s="20" t="s">
        <v>1230</v>
      </c>
      <c r="C627" s="3">
        <v>2.7817026947149998E+18</v>
      </c>
      <c r="D627" s="1">
        <v>42004</v>
      </c>
      <c r="E627" t="s">
        <v>457</v>
      </c>
      <c r="F627" s="8">
        <f>IF(OR(ISNUMBER(SEARCH("террит",Q627)), ISNUMBER(SEARCH("ФОМС",E627)), ISNUMBER(SEARCH("ФОМС",Q627)), (ISNUMBER(SEARCH("страх",E627)))),1,0)</f>
        <v>0</v>
      </c>
      <c r="G627" s="8">
        <f>IF(OR(ISNUMBER(SEARCH("проектиро",E627)), ISNUMBER(SEARCH("разработка",E627)),  ISNUMBER(SEARCH("приобрет",E627)),  ISNUMBER(SEARCH("установк",E627)), ISNUMBER(SEARCH("постав",E627)),  (ISNUMBER(SEARCH("создани",E627)))),1,0)</f>
        <v>0</v>
      </c>
      <c r="H627" s="8">
        <f>IF(OR(ISNUMBER(SEARCH("развит",E627)), ISNUMBER(SEARCH("модифика",E627)), ISNUMBER(SEARCH("интегра",E627)),  ISNUMBER(SEARCH("внедрен",E627)), ISNUMBER(SEARCH("расшир",E627)), ISNUMBER(SEARCH("адаптац",E627)),ISNUMBER(SEARCH("настрой",E627)), ISNUMBER(SEARCH("подключ",E627)),   (ISNUMBER(SEARCH("модерниз",E627)))),1,0)</f>
        <v>0</v>
      </c>
      <c r="I627" s="8">
        <f>IF(OR(ISNUMBER(SEARCH("сопрово",E627)), ISNUMBER(SEARCH("поддержк",E627)), ISNUMBER(SEARCH("эксплуат",E627)), ISNUMBER(SEARCH("обслужи",E627)), ISNUMBER(SEARCH("подготов",E627)), (ISNUMBER(SEARCH("обуче",E627)))),1,0)</f>
        <v>1</v>
      </c>
      <c r="J627" s="9">
        <f>SUM(G627:I627)</f>
        <v>1</v>
      </c>
      <c r="K627" t="s">
        <v>456</v>
      </c>
      <c r="L627" t="s">
        <v>457</v>
      </c>
      <c r="M627" s="30">
        <v>762216</v>
      </c>
      <c r="N627" s="28" t="s">
        <v>264</v>
      </c>
      <c r="O627">
        <v>762216</v>
      </c>
      <c r="P627" s="28" t="s">
        <v>184</v>
      </c>
      <c r="Q627" s="4" t="s">
        <v>1188</v>
      </c>
      <c r="R627" t="s">
        <v>1189</v>
      </c>
      <c r="S627" t="s">
        <v>1186</v>
      </c>
      <c r="T627" t="s">
        <v>667</v>
      </c>
      <c r="U627" t="s">
        <v>653</v>
      </c>
      <c r="V627" t="s">
        <v>654</v>
      </c>
      <c r="W627" s="2">
        <v>1</v>
      </c>
      <c r="X627" s="33">
        <v>762216</v>
      </c>
      <c r="Y627" t="s">
        <v>34</v>
      </c>
      <c r="Z627" t="s">
        <v>516</v>
      </c>
      <c r="AA627" t="s">
        <v>36</v>
      </c>
      <c r="AB627" t="s">
        <v>37</v>
      </c>
      <c r="AC627" s="2">
        <v>78</v>
      </c>
    </row>
    <row r="628" spans="1:29" customFormat="1" hidden="1" x14ac:dyDescent="0.25">
      <c r="A628" s="11">
        <v>628</v>
      </c>
      <c r="B628" s="20" t="s">
        <v>1230</v>
      </c>
      <c r="C628" s="3">
        <v>2.7817026947149998E+18</v>
      </c>
      <c r="D628" s="1">
        <v>42207</v>
      </c>
      <c r="E628" t="s">
        <v>457</v>
      </c>
      <c r="F628" s="8">
        <f>IF(OR(ISNUMBER(SEARCH("террит",Q628)), ISNUMBER(SEARCH("ФОМС",E628)), ISNUMBER(SEARCH("ФОМС",Q628)), (ISNUMBER(SEARCH("страх",E628)))),1,0)</f>
        <v>0</v>
      </c>
      <c r="G628" s="8">
        <f>IF(OR(ISNUMBER(SEARCH("проектиро",E628)), ISNUMBER(SEARCH("разработка",E628)),  ISNUMBER(SEARCH("приобрет",E628)),  ISNUMBER(SEARCH("установк",E628)), ISNUMBER(SEARCH("постав",E628)),  (ISNUMBER(SEARCH("создани",E628)))),1,0)</f>
        <v>0</v>
      </c>
      <c r="H628" s="8">
        <f>IF(OR(ISNUMBER(SEARCH("развит",E628)), ISNUMBER(SEARCH("модифика",E628)), ISNUMBER(SEARCH("интегра",E628)),  ISNUMBER(SEARCH("внедрен",E628)), ISNUMBER(SEARCH("расшир",E628)), ISNUMBER(SEARCH("адаптац",E628)),ISNUMBER(SEARCH("настрой",E628)), ISNUMBER(SEARCH("подключ",E628)),   (ISNUMBER(SEARCH("модерниз",E628)))),1,0)</f>
        <v>0</v>
      </c>
      <c r="I628" s="8">
        <f>IF(OR(ISNUMBER(SEARCH("сопрово",E628)), ISNUMBER(SEARCH("поддержк",E628)), ISNUMBER(SEARCH("эксплуат",E628)), ISNUMBER(SEARCH("обслужи",E628)), ISNUMBER(SEARCH("подготов",E628)), (ISNUMBER(SEARCH("обуче",E628)))),1,0)</f>
        <v>1</v>
      </c>
      <c r="J628" s="9">
        <f>SUM(G628:I628)</f>
        <v>1</v>
      </c>
      <c r="K628" t="s">
        <v>456</v>
      </c>
      <c r="L628" t="s">
        <v>457</v>
      </c>
      <c r="M628" s="30">
        <v>132536.24</v>
      </c>
      <c r="N628" s="28" t="s">
        <v>264</v>
      </c>
      <c r="O628">
        <v>132536.24</v>
      </c>
      <c r="P628" s="28" t="s">
        <v>184</v>
      </c>
      <c r="Q628" s="4" t="s">
        <v>1188</v>
      </c>
      <c r="R628" t="s">
        <v>1189</v>
      </c>
      <c r="S628" t="s">
        <v>1186</v>
      </c>
      <c r="T628" t="s">
        <v>667</v>
      </c>
      <c r="U628" t="s">
        <v>653</v>
      </c>
      <c r="V628" t="s">
        <v>755</v>
      </c>
      <c r="W628" s="2">
        <v>1</v>
      </c>
      <c r="X628" s="33">
        <v>132536.24</v>
      </c>
      <c r="Y628" t="s">
        <v>34</v>
      </c>
      <c r="Z628" t="s">
        <v>516</v>
      </c>
      <c r="AA628" t="s">
        <v>36</v>
      </c>
      <c r="AB628" t="s">
        <v>37</v>
      </c>
      <c r="AC628" s="2">
        <v>78</v>
      </c>
    </row>
    <row r="629" spans="1:29" customFormat="1" hidden="1" x14ac:dyDescent="0.25">
      <c r="A629" s="11">
        <v>629</v>
      </c>
      <c r="B629" s="20" t="s">
        <v>1230</v>
      </c>
      <c r="C629" s="3">
        <v>2.7817026947149998E+18</v>
      </c>
      <c r="D629" s="1">
        <v>42325</v>
      </c>
      <c r="E629" t="s">
        <v>457</v>
      </c>
      <c r="F629" s="8">
        <f>IF(OR(ISNUMBER(SEARCH("террит",Q629)), ISNUMBER(SEARCH("ФОМС",E629)), ISNUMBER(SEARCH("ФОМС",Q629)), (ISNUMBER(SEARCH("страх",E629)))),1,0)</f>
        <v>0</v>
      </c>
      <c r="G629" s="8">
        <f>IF(OR(ISNUMBER(SEARCH("проектиро",E629)), ISNUMBER(SEARCH("разработка",E629)),  ISNUMBER(SEARCH("приобрет",E629)),  ISNUMBER(SEARCH("установк",E629)), ISNUMBER(SEARCH("постав",E629)),  (ISNUMBER(SEARCH("создани",E629)))),1,0)</f>
        <v>0</v>
      </c>
      <c r="H629" s="8">
        <f>IF(OR(ISNUMBER(SEARCH("развит",E629)), ISNUMBER(SEARCH("модифика",E629)), ISNUMBER(SEARCH("интегра",E629)),  ISNUMBER(SEARCH("внедрен",E629)), ISNUMBER(SEARCH("расшир",E629)), ISNUMBER(SEARCH("адаптац",E629)),ISNUMBER(SEARCH("настрой",E629)), ISNUMBER(SEARCH("подключ",E629)),   (ISNUMBER(SEARCH("модерниз",E629)))),1,0)</f>
        <v>0</v>
      </c>
      <c r="I629" s="8">
        <f>IF(OR(ISNUMBER(SEARCH("сопрово",E629)), ISNUMBER(SEARCH("поддержк",E629)), ISNUMBER(SEARCH("эксплуат",E629)), ISNUMBER(SEARCH("обслужи",E629)), ISNUMBER(SEARCH("подготов",E629)), (ISNUMBER(SEARCH("обуче",E629)))),1,0)</f>
        <v>1</v>
      </c>
      <c r="J629" s="9">
        <f>SUM(G629:I629)</f>
        <v>1</v>
      </c>
      <c r="K629" t="s">
        <v>456</v>
      </c>
      <c r="L629" t="s">
        <v>457</v>
      </c>
      <c r="M629" s="30">
        <v>665000</v>
      </c>
      <c r="N629" s="28" t="s">
        <v>264</v>
      </c>
      <c r="O629">
        <v>665000</v>
      </c>
      <c r="P629" s="28" t="s">
        <v>184</v>
      </c>
      <c r="Q629" s="4" t="s">
        <v>1188</v>
      </c>
      <c r="R629" t="s">
        <v>1189</v>
      </c>
      <c r="S629" t="s">
        <v>1186</v>
      </c>
      <c r="T629" t="s">
        <v>652</v>
      </c>
      <c r="U629" t="s">
        <v>653</v>
      </c>
      <c r="V629" t="s">
        <v>755</v>
      </c>
      <c r="W629" s="2">
        <v>1</v>
      </c>
      <c r="X629" s="33">
        <v>665000</v>
      </c>
      <c r="Y629" t="s">
        <v>34</v>
      </c>
      <c r="Z629" t="s">
        <v>516</v>
      </c>
      <c r="AA629" t="s">
        <v>36</v>
      </c>
      <c r="AB629" t="s">
        <v>37</v>
      </c>
      <c r="AC629" s="2">
        <v>78</v>
      </c>
    </row>
    <row r="630" spans="1:29" customFormat="1" hidden="1" x14ac:dyDescent="0.25">
      <c r="A630" s="11">
        <v>630</v>
      </c>
      <c r="B630" s="20" t="s">
        <v>1230</v>
      </c>
      <c r="C630" s="3">
        <v>2.7817026947160003E+18</v>
      </c>
      <c r="D630" s="1">
        <v>42368</v>
      </c>
      <c r="E630" t="s">
        <v>76</v>
      </c>
      <c r="F630" s="8">
        <f>IF(OR(ISNUMBER(SEARCH("террит",Q630)), ISNUMBER(SEARCH("ФОМС",E630)), ISNUMBER(SEARCH("ФОМС",Q630)), (ISNUMBER(SEARCH("страх",E630)))),1,0)</f>
        <v>0</v>
      </c>
      <c r="G630" s="8">
        <f>IF(OR(ISNUMBER(SEARCH("проектиро",E630)), ISNUMBER(SEARCH("разработка",E630)),  ISNUMBER(SEARCH("приобрет",E630)),  ISNUMBER(SEARCH("установк",E630)), ISNUMBER(SEARCH("постав",E630)),  (ISNUMBER(SEARCH("создани",E630)))),1,0)</f>
        <v>0</v>
      </c>
      <c r="H630" s="8">
        <f>IF(OR(ISNUMBER(SEARCH("развит",E630)), ISNUMBER(SEARCH("модифика",E630)), ISNUMBER(SEARCH("интегра",E630)),  ISNUMBER(SEARCH("внедрен",E630)), ISNUMBER(SEARCH("расшир",E630)), ISNUMBER(SEARCH("адаптац",E630)),ISNUMBER(SEARCH("настрой",E630)), ISNUMBER(SEARCH("подключ",E630)),   (ISNUMBER(SEARCH("модерниз",E630)))),1,0)</f>
        <v>0</v>
      </c>
      <c r="I630" s="8">
        <f>IF(OR(ISNUMBER(SEARCH("сопрово",E630)), ISNUMBER(SEARCH("поддержк",E630)), ISNUMBER(SEARCH("эксплуат",E630)), ISNUMBER(SEARCH("обслужи",E630)), ISNUMBER(SEARCH("подготов",E630)), (ISNUMBER(SEARCH("обуче",E630)))),1,0)</f>
        <v>1</v>
      </c>
      <c r="J630" s="9">
        <f>SUM(G630:I630)</f>
        <v>1</v>
      </c>
      <c r="K630" t="s">
        <v>82</v>
      </c>
      <c r="L630" t="s">
        <v>76</v>
      </c>
      <c r="M630" s="30">
        <v>72125</v>
      </c>
      <c r="N630" s="28" t="s">
        <v>266</v>
      </c>
      <c r="O630">
        <v>865500</v>
      </c>
      <c r="P630" s="28" t="s">
        <v>258</v>
      </c>
      <c r="Q630" s="4" t="s">
        <v>1188</v>
      </c>
      <c r="R630" t="s">
        <v>1189</v>
      </c>
      <c r="S630" t="s">
        <v>1186</v>
      </c>
      <c r="T630" t="s">
        <v>761</v>
      </c>
      <c r="U630" t="s">
        <v>653</v>
      </c>
      <c r="V630" t="s">
        <v>755</v>
      </c>
      <c r="W630" s="2">
        <v>1</v>
      </c>
      <c r="X630" s="33">
        <v>865500</v>
      </c>
      <c r="Y630" t="s">
        <v>34</v>
      </c>
      <c r="Z630" t="s">
        <v>516</v>
      </c>
      <c r="AA630" t="s">
        <v>36</v>
      </c>
      <c r="AB630" t="s">
        <v>37</v>
      </c>
      <c r="AC630" s="2">
        <v>78</v>
      </c>
    </row>
    <row r="631" spans="1:29" customFormat="1" hidden="1" x14ac:dyDescent="0.25">
      <c r="A631" s="11">
        <v>631</v>
      </c>
      <c r="B631" s="20" t="s">
        <v>1230</v>
      </c>
      <c r="C631" s="3">
        <v>2.7817026947170002E+18</v>
      </c>
      <c r="D631" s="1">
        <v>42744</v>
      </c>
      <c r="E631" t="s">
        <v>76</v>
      </c>
      <c r="F631" s="8">
        <f>IF(OR(ISNUMBER(SEARCH("террит",Q631)), ISNUMBER(SEARCH("ФОМС",E631)), ISNUMBER(SEARCH("ФОМС",Q631)), (ISNUMBER(SEARCH("страх",E631)))),1,0)</f>
        <v>0</v>
      </c>
      <c r="G631" s="8">
        <f>IF(OR(ISNUMBER(SEARCH("проектиро",E631)), ISNUMBER(SEARCH("разработка",E631)),  ISNUMBER(SEARCH("приобрет",E631)),  ISNUMBER(SEARCH("установк",E631)), ISNUMBER(SEARCH("постав",E631)),  (ISNUMBER(SEARCH("создани",E631)))),1,0)</f>
        <v>0</v>
      </c>
      <c r="H631" s="8">
        <f>IF(OR(ISNUMBER(SEARCH("развит",E631)), ISNUMBER(SEARCH("модифика",E631)), ISNUMBER(SEARCH("интегра",E631)),  ISNUMBER(SEARCH("внедрен",E631)), ISNUMBER(SEARCH("расшир",E631)), ISNUMBER(SEARCH("адаптац",E631)),ISNUMBER(SEARCH("настрой",E631)), ISNUMBER(SEARCH("подключ",E631)),   (ISNUMBER(SEARCH("модерниз",E631)))),1,0)</f>
        <v>0</v>
      </c>
      <c r="I631" s="8">
        <f>IF(OR(ISNUMBER(SEARCH("сопрово",E631)), ISNUMBER(SEARCH("поддержк",E631)), ISNUMBER(SEARCH("эксплуат",E631)), ISNUMBER(SEARCH("обслужи",E631)), ISNUMBER(SEARCH("подготов",E631)), (ISNUMBER(SEARCH("обуче",E631)))),1,0)</f>
        <v>1</v>
      </c>
      <c r="J631" s="9">
        <f>SUM(G631:I631)</f>
        <v>1</v>
      </c>
      <c r="K631" t="s">
        <v>82</v>
      </c>
      <c r="L631" t="s">
        <v>76</v>
      </c>
      <c r="M631" s="30">
        <v>72125</v>
      </c>
      <c r="N631" s="28" t="s">
        <v>266</v>
      </c>
      <c r="O631">
        <v>865500</v>
      </c>
      <c r="P631" s="28" t="s">
        <v>258</v>
      </c>
      <c r="Q631" s="4" t="s">
        <v>1188</v>
      </c>
      <c r="R631" t="s">
        <v>1189</v>
      </c>
      <c r="S631" t="s">
        <v>1186</v>
      </c>
      <c r="T631" t="s">
        <v>652</v>
      </c>
      <c r="U631" t="s">
        <v>653</v>
      </c>
      <c r="V631" t="s">
        <v>755</v>
      </c>
      <c r="W631" s="2">
        <v>1</v>
      </c>
      <c r="X631" s="33">
        <v>865500</v>
      </c>
      <c r="Y631" t="s">
        <v>34</v>
      </c>
      <c r="Z631" t="s">
        <v>516</v>
      </c>
      <c r="AA631" t="s">
        <v>36</v>
      </c>
      <c r="AB631" t="s">
        <v>37</v>
      </c>
      <c r="AC631" s="2">
        <v>78</v>
      </c>
    </row>
    <row r="632" spans="1:29" customFormat="1" hidden="1" x14ac:dyDescent="0.25">
      <c r="A632" s="11">
        <v>632</v>
      </c>
      <c r="B632" s="20" t="s">
        <v>1230</v>
      </c>
      <c r="C632" s="3">
        <v>2.7817026947170002E+18</v>
      </c>
      <c r="D632" s="1">
        <v>42996</v>
      </c>
      <c r="E632" t="s">
        <v>46</v>
      </c>
      <c r="F632" s="8">
        <f>IF(OR(ISNUMBER(SEARCH("террит",Q632)), ISNUMBER(SEARCH("ФОМС",E632)), ISNUMBER(SEARCH("ФОМС",Q632)), (ISNUMBER(SEARCH("страх",E632)))),1,0)</f>
        <v>0</v>
      </c>
      <c r="G632" s="8">
        <f>IF(OR(ISNUMBER(SEARCH("проектиро",E632)), ISNUMBER(SEARCH("разработка",E632)),  ISNUMBER(SEARCH("приобрет",E632)),  ISNUMBER(SEARCH("установк",E632)), ISNUMBER(SEARCH("постав",E632)),  (ISNUMBER(SEARCH("создани",E632)))),1,0)</f>
        <v>1</v>
      </c>
      <c r="H632" s="8">
        <f>IF(OR(ISNUMBER(SEARCH("развит",E632)), ISNUMBER(SEARCH("модифика",E632)), ISNUMBER(SEARCH("интегра",E632)),  ISNUMBER(SEARCH("внедрен",E632)), ISNUMBER(SEARCH("расшир",E632)), ISNUMBER(SEARCH("адаптац",E632)),ISNUMBER(SEARCH("настрой",E632)), ISNUMBER(SEARCH("подключ",E632)),   (ISNUMBER(SEARCH("модерниз",E632)))),1,0)</f>
        <v>0</v>
      </c>
      <c r="I632" s="8">
        <f>IF(OR(ISNUMBER(SEARCH("сопрово",E632)), ISNUMBER(SEARCH("поддержк",E632)), ISNUMBER(SEARCH("эксплуат",E632)), ISNUMBER(SEARCH("обслужи",E632)), ISNUMBER(SEARCH("подготов",E632)), (ISNUMBER(SEARCH("обуче",E632)))),1,0)</f>
        <v>0</v>
      </c>
      <c r="J632" s="9">
        <f>SUM(G632:I632)</f>
        <v>1</v>
      </c>
      <c r="K632" t="s">
        <v>45</v>
      </c>
      <c r="L632" t="s">
        <v>46</v>
      </c>
      <c r="M632" s="30">
        <v>215000</v>
      </c>
      <c r="N632" s="28" t="s">
        <v>329</v>
      </c>
      <c r="O632">
        <v>215000</v>
      </c>
      <c r="P632" s="28" t="s">
        <v>184</v>
      </c>
      <c r="Q632" s="4" t="s">
        <v>1188</v>
      </c>
      <c r="R632" t="s">
        <v>1189</v>
      </c>
      <c r="S632" t="s">
        <v>1186</v>
      </c>
      <c r="T632" t="s">
        <v>652</v>
      </c>
      <c r="U632" t="s">
        <v>653</v>
      </c>
      <c r="V632" t="s">
        <v>755</v>
      </c>
      <c r="W632" s="2">
        <v>1</v>
      </c>
      <c r="X632" s="33">
        <v>215000</v>
      </c>
      <c r="Y632" t="s">
        <v>34</v>
      </c>
      <c r="Z632" t="s">
        <v>516</v>
      </c>
      <c r="AA632" t="s">
        <v>36</v>
      </c>
      <c r="AB632" t="s">
        <v>37</v>
      </c>
      <c r="AC632" s="2">
        <v>78</v>
      </c>
    </row>
    <row r="633" spans="1:29" customFormat="1" hidden="1" x14ac:dyDescent="0.25">
      <c r="A633" s="11">
        <v>633</v>
      </c>
      <c r="B633" s="20" t="s">
        <v>1230</v>
      </c>
      <c r="C633" s="3">
        <v>2.7817026947170002E+18</v>
      </c>
      <c r="D633" s="1">
        <v>43087</v>
      </c>
      <c r="E633" t="s">
        <v>76</v>
      </c>
      <c r="F633" s="8">
        <f>IF(OR(ISNUMBER(SEARCH("террит",Q633)), ISNUMBER(SEARCH("ФОМС",E633)), ISNUMBER(SEARCH("ФОМС",Q633)), (ISNUMBER(SEARCH("страх",E633)))),1,0)</f>
        <v>0</v>
      </c>
      <c r="G633" s="8">
        <f>IF(OR(ISNUMBER(SEARCH("проектиро",E633)), ISNUMBER(SEARCH("разработка",E633)),  ISNUMBER(SEARCH("приобрет",E633)),  ISNUMBER(SEARCH("установк",E633)), ISNUMBER(SEARCH("постав",E633)),  (ISNUMBER(SEARCH("создани",E633)))),1,0)</f>
        <v>0</v>
      </c>
      <c r="H633" s="8">
        <f>IF(OR(ISNUMBER(SEARCH("развит",E633)), ISNUMBER(SEARCH("модифика",E633)), ISNUMBER(SEARCH("интегра",E633)),  ISNUMBER(SEARCH("внедрен",E633)), ISNUMBER(SEARCH("расшир",E633)), ISNUMBER(SEARCH("адаптац",E633)),ISNUMBER(SEARCH("настрой",E633)), ISNUMBER(SEARCH("подключ",E633)),   (ISNUMBER(SEARCH("модерниз",E633)))),1,0)</f>
        <v>0</v>
      </c>
      <c r="I633" s="8">
        <f>IF(OR(ISNUMBER(SEARCH("сопрово",E633)), ISNUMBER(SEARCH("поддержк",E633)), ISNUMBER(SEARCH("эксплуат",E633)), ISNUMBER(SEARCH("обслужи",E633)), ISNUMBER(SEARCH("подготов",E633)), (ISNUMBER(SEARCH("обуче",E633)))),1,0)</f>
        <v>1</v>
      </c>
      <c r="J633" s="9">
        <f>SUM(G633:I633)</f>
        <v>1</v>
      </c>
      <c r="K633" t="s">
        <v>82</v>
      </c>
      <c r="L633" t="s">
        <v>76</v>
      </c>
      <c r="M633" s="30">
        <v>76850</v>
      </c>
      <c r="N633" s="28" t="s">
        <v>130</v>
      </c>
      <c r="O633">
        <v>922200</v>
      </c>
      <c r="P633" s="28" t="s">
        <v>258</v>
      </c>
      <c r="Q633" s="4" t="s">
        <v>1188</v>
      </c>
      <c r="R633" t="s">
        <v>1189</v>
      </c>
      <c r="S633" t="s">
        <v>1186</v>
      </c>
      <c r="T633" t="s">
        <v>652</v>
      </c>
      <c r="U633" t="s">
        <v>653</v>
      </c>
      <c r="V633" t="s">
        <v>755</v>
      </c>
      <c r="W633" s="2">
        <v>1</v>
      </c>
      <c r="X633" s="33">
        <v>922200</v>
      </c>
      <c r="Y633" t="s">
        <v>34</v>
      </c>
      <c r="Z633" t="s">
        <v>516</v>
      </c>
      <c r="AA633" t="s">
        <v>36</v>
      </c>
      <c r="AB633" t="s">
        <v>37</v>
      </c>
      <c r="AC633" s="2">
        <v>78</v>
      </c>
    </row>
    <row r="634" spans="1:29" customFormat="1" hidden="1" x14ac:dyDescent="0.25">
      <c r="A634" s="11">
        <v>634</v>
      </c>
      <c r="B634" s="20" t="s">
        <v>1230</v>
      </c>
      <c r="C634" s="3">
        <v>2.7817026947180001E+18</v>
      </c>
      <c r="D634" s="1">
        <v>43230</v>
      </c>
      <c r="E634" t="s">
        <v>46</v>
      </c>
      <c r="F634" s="8">
        <f>IF(OR(ISNUMBER(SEARCH("террит",Q634)), ISNUMBER(SEARCH("ФОМС",E634)), ISNUMBER(SEARCH("ФОМС",Q634)), (ISNUMBER(SEARCH("страх",E634)))),1,0)</f>
        <v>0</v>
      </c>
      <c r="G634" s="8">
        <f>IF(OR(ISNUMBER(SEARCH("проектиро",E634)), ISNUMBER(SEARCH("разработка",E634)),  ISNUMBER(SEARCH("приобрет",E634)),  ISNUMBER(SEARCH("установк",E634)), ISNUMBER(SEARCH("постав",E634)),  (ISNUMBER(SEARCH("создани",E634)))),1,0)</f>
        <v>1</v>
      </c>
      <c r="H634" s="8">
        <f>IF(OR(ISNUMBER(SEARCH("развит",E634)), ISNUMBER(SEARCH("модифика",E634)), ISNUMBER(SEARCH("интегра",E634)),  ISNUMBER(SEARCH("внедрен",E634)), ISNUMBER(SEARCH("расшир",E634)), ISNUMBER(SEARCH("адаптац",E634)),ISNUMBER(SEARCH("настрой",E634)), ISNUMBER(SEARCH("подключ",E634)),   (ISNUMBER(SEARCH("модерниз",E634)))),1,0)</f>
        <v>0</v>
      </c>
      <c r="I634" s="8">
        <f>IF(OR(ISNUMBER(SEARCH("сопрово",E634)), ISNUMBER(SEARCH("поддержк",E634)), ISNUMBER(SEARCH("эксплуат",E634)), ISNUMBER(SEARCH("обслужи",E634)), ISNUMBER(SEARCH("подготов",E634)), (ISNUMBER(SEARCH("обуче",E634)))),1,0)</f>
        <v>0</v>
      </c>
      <c r="J634" s="9">
        <f>SUM(G634:I634)</f>
        <v>1</v>
      </c>
      <c r="K634" t="s">
        <v>45</v>
      </c>
      <c r="L634" t="s">
        <v>46</v>
      </c>
      <c r="M634" s="30">
        <v>125000</v>
      </c>
      <c r="N634" s="28" t="s">
        <v>26</v>
      </c>
      <c r="O634">
        <v>125000</v>
      </c>
      <c r="P634" s="28" t="s">
        <v>184</v>
      </c>
      <c r="Q634" s="4" t="s">
        <v>1188</v>
      </c>
      <c r="R634" t="s">
        <v>1189</v>
      </c>
      <c r="S634" t="s">
        <v>1186</v>
      </c>
      <c r="T634" t="s">
        <v>652</v>
      </c>
      <c r="U634" t="s">
        <v>653</v>
      </c>
      <c r="V634" t="s">
        <v>755</v>
      </c>
      <c r="W634" s="2">
        <v>1</v>
      </c>
      <c r="X634" s="33">
        <v>125000</v>
      </c>
      <c r="Y634" t="s">
        <v>34</v>
      </c>
      <c r="Z634" t="s">
        <v>516</v>
      </c>
      <c r="AA634" t="s">
        <v>36</v>
      </c>
      <c r="AB634" t="s">
        <v>37</v>
      </c>
      <c r="AC634" s="2">
        <v>78</v>
      </c>
    </row>
    <row r="635" spans="1:29" customFormat="1" hidden="1" x14ac:dyDescent="0.25">
      <c r="A635" s="11">
        <v>635</v>
      </c>
      <c r="B635" s="20" t="s">
        <v>1230</v>
      </c>
      <c r="C635" s="3">
        <v>2.7817026947180001E+18</v>
      </c>
      <c r="D635" s="1">
        <v>43265</v>
      </c>
      <c r="E635" t="s">
        <v>46</v>
      </c>
      <c r="F635" s="8">
        <f>IF(OR(ISNUMBER(SEARCH("террит",Q635)), ISNUMBER(SEARCH("ФОМС",E635)), ISNUMBER(SEARCH("ФОМС",Q635)), (ISNUMBER(SEARCH("страх",E635)))),1,0)</f>
        <v>0</v>
      </c>
      <c r="G635" s="8">
        <f>IF(OR(ISNUMBER(SEARCH("проектиро",E635)), ISNUMBER(SEARCH("разработка",E635)),  ISNUMBER(SEARCH("приобрет",E635)),  ISNUMBER(SEARCH("установк",E635)), ISNUMBER(SEARCH("постав",E635)),  (ISNUMBER(SEARCH("создани",E635)))),1,0)</f>
        <v>1</v>
      </c>
      <c r="H635" s="8">
        <f>IF(OR(ISNUMBER(SEARCH("развит",E635)), ISNUMBER(SEARCH("модифика",E635)), ISNUMBER(SEARCH("интегра",E635)),  ISNUMBER(SEARCH("внедрен",E635)), ISNUMBER(SEARCH("расшир",E635)), ISNUMBER(SEARCH("адаптац",E635)),ISNUMBER(SEARCH("настрой",E635)), ISNUMBER(SEARCH("подключ",E635)),   (ISNUMBER(SEARCH("модерниз",E635)))),1,0)</f>
        <v>0</v>
      </c>
      <c r="I635" s="8">
        <f>IF(OR(ISNUMBER(SEARCH("сопрово",E635)), ISNUMBER(SEARCH("поддержк",E635)), ISNUMBER(SEARCH("эксплуат",E635)), ISNUMBER(SEARCH("обслужи",E635)), ISNUMBER(SEARCH("подготов",E635)), (ISNUMBER(SEARCH("обуче",E635)))),1,0)</f>
        <v>0</v>
      </c>
      <c r="J635" s="9">
        <f>SUM(G635:I635)</f>
        <v>1</v>
      </c>
      <c r="K635" t="s">
        <v>45</v>
      </c>
      <c r="L635" t="s">
        <v>46</v>
      </c>
      <c r="M635" s="30">
        <v>213000</v>
      </c>
      <c r="N635" s="28" t="s">
        <v>26</v>
      </c>
      <c r="O635">
        <v>213000</v>
      </c>
      <c r="P635" s="28" t="s">
        <v>184</v>
      </c>
      <c r="Q635" s="4" t="s">
        <v>1188</v>
      </c>
      <c r="R635" t="s">
        <v>1189</v>
      </c>
      <c r="S635" t="s">
        <v>1186</v>
      </c>
      <c r="T635" t="s">
        <v>652</v>
      </c>
      <c r="U635" t="s">
        <v>653</v>
      </c>
      <c r="V635" t="s">
        <v>755</v>
      </c>
      <c r="W635" s="2">
        <v>1</v>
      </c>
      <c r="X635" s="33">
        <v>213000</v>
      </c>
      <c r="Y635" t="s">
        <v>34</v>
      </c>
      <c r="Z635" t="s">
        <v>516</v>
      </c>
      <c r="AA635" t="s">
        <v>36</v>
      </c>
      <c r="AB635" t="s">
        <v>37</v>
      </c>
      <c r="AC635" s="2">
        <v>78</v>
      </c>
    </row>
    <row r="636" spans="1:29" customFormat="1" hidden="1" x14ac:dyDescent="0.25">
      <c r="A636" s="11">
        <v>636</v>
      </c>
      <c r="B636" s="20" t="s">
        <v>1230</v>
      </c>
      <c r="C636" s="3">
        <v>2.7817026947180001E+18</v>
      </c>
      <c r="D636" s="1">
        <v>43336</v>
      </c>
      <c r="E636" t="s">
        <v>46</v>
      </c>
      <c r="F636" s="8">
        <f>IF(OR(ISNUMBER(SEARCH("террит",Q636)), ISNUMBER(SEARCH("ФОМС",E636)), ISNUMBER(SEARCH("ФОМС",Q636)), (ISNUMBER(SEARCH("страх",E636)))),1,0)</f>
        <v>0</v>
      </c>
      <c r="G636" s="8">
        <f>IF(OR(ISNUMBER(SEARCH("проектиро",E636)), ISNUMBER(SEARCH("разработка",E636)),  ISNUMBER(SEARCH("приобрет",E636)),  ISNUMBER(SEARCH("установк",E636)), ISNUMBER(SEARCH("постав",E636)),  (ISNUMBER(SEARCH("создани",E636)))),1,0)</f>
        <v>1</v>
      </c>
      <c r="H636" s="8">
        <f>IF(OR(ISNUMBER(SEARCH("развит",E636)), ISNUMBER(SEARCH("модифика",E636)), ISNUMBER(SEARCH("интегра",E636)),  ISNUMBER(SEARCH("внедрен",E636)), ISNUMBER(SEARCH("расшир",E636)), ISNUMBER(SEARCH("адаптац",E636)),ISNUMBER(SEARCH("настрой",E636)), ISNUMBER(SEARCH("подключ",E636)),   (ISNUMBER(SEARCH("модерниз",E636)))),1,0)</f>
        <v>0</v>
      </c>
      <c r="I636" s="8">
        <f>IF(OR(ISNUMBER(SEARCH("сопрово",E636)), ISNUMBER(SEARCH("поддержк",E636)), ISNUMBER(SEARCH("эксплуат",E636)), ISNUMBER(SEARCH("обслужи",E636)), ISNUMBER(SEARCH("подготов",E636)), (ISNUMBER(SEARCH("обуче",E636)))),1,0)</f>
        <v>0</v>
      </c>
      <c r="J636" s="9">
        <f>SUM(G636:I636)</f>
        <v>1</v>
      </c>
      <c r="K636" t="s">
        <v>45</v>
      </c>
      <c r="L636" t="s">
        <v>46</v>
      </c>
      <c r="M636" s="30">
        <v>85000</v>
      </c>
      <c r="N636" s="28" t="s">
        <v>39</v>
      </c>
      <c r="O636">
        <v>85000</v>
      </c>
      <c r="P636" s="28" t="s">
        <v>184</v>
      </c>
      <c r="Q636" s="4" t="s">
        <v>1188</v>
      </c>
      <c r="R636" t="s">
        <v>1189</v>
      </c>
      <c r="S636" t="s">
        <v>1186</v>
      </c>
      <c r="T636" t="s">
        <v>652</v>
      </c>
      <c r="U636" t="s">
        <v>653</v>
      </c>
      <c r="V636" t="s">
        <v>755</v>
      </c>
      <c r="W636" s="2">
        <v>1</v>
      </c>
      <c r="X636" s="33">
        <v>85000</v>
      </c>
      <c r="Y636" t="s">
        <v>34</v>
      </c>
      <c r="Z636" t="s">
        <v>516</v>
      </c>
      <c r="AA636" t="s">
        <v>36</v>
      </c>
      <c r="AB636" t="s">
        <v>37</v>
      </c>
      <c r="AC636" s="2">
        <v>78</v>
      </c>
    </row>
    <row r="637" spans="1:29" customFormat="1" hidden="1" x14ac:dyDescent="0.25">
      <c r="A637" s="11">
        <v>637</v>
      </c>
      <c r="B637" s="20" t="s">
        <v>1230</v>
      </c>
      <c r="C637" s="3">
        <v>2.7817026947190001E+18</v>
      </c>
      <c r="D637" s="1">
        <v>43479</v>
      </c>
      <c r="E637" t="s">
        <v>835</v>
      </c>
      <c r="F637" s="8">
        <f>IF(OR(ISNUMBER(SEARCH("террит",Q637)), ISNUMBER(SEARCH("ФОМС",E637)), ISNUMBER(SEARCH("ФОМС",Q637)), (ISNUMBER(SEARCH("страх",E637)))),1,0)</f>
        <v>1</v>
      </c>
      <c r="G637" s="8">
        <f>IF(OR(ISNUMBER(SEARCH("проектиро",E637)), ISNUMBER(SEARCH("разработка",E637)),  ISNUMBER(SEARCH("приобрет",E637)),  ISNUMBER(SEARCH("установк",E637)), ISNUMBER(SEARCH("постав",E637)),  (ISNUMBER(SEARCH("создани",E637)))),1,0)</f>
        <v>0</v>
      </c>
      <c r="H637" s="8">
        <f>IF(OR(ISNUMBER(SEARCH("развит",E637)), ISNUMBER(SEARCH("модифика",E637)), ISNUMBER(SEARCH("интегра",E637)),  ISNUMBER(SEARCH("внедрен",E637)), ISNUMBER(SEARCH("расшир",E637)), ISNUMBER(SEARCH("адаптац",E637)),ISNUMBER(SEARCH("настрой",E637)), ISNUMBER(SEARCH("подключ",E637)),   (ISNUMBER(SEARCH("модерниз",E637)))),1,0)</f>
        <v>0</v>
      </c>
      <c r="I637" s="8">
        <f>IF(OR(ISNUMBER(SEARCH("сопрово",E637)), ISNUMBER(SEARCH("поддержк",E637)), ISNUMBER(SEARCH("эксплуат",E637)), ISNUMBER(SEARCH("обслужи",E637)), ISNUMBER(SEARCH("подготов",E637)), (ISNUMBER(SEARCH("обуче",E637)))),1,0)</f>
        <v>1</v>
      </c>
      <c r="J637" s="9">
        <f>SUM(G637:I637)</f>
        <v>1</v>
      </c>
      <c r="K637" t="s">
        <v>82</v>
      </c>
      <c r="L637" t="s">
        <v>76</v>
      </c>
      <c r="M637" s="30">
        <v>90720</v>
      </c>
      <c r="N637" s="28" t="s">
        <v>130</v>
      </c>
      <c r="O637">
        <v>1088640</v>
      </c>
      <c r="P637" s="28" t="s">
        <v>165</v>
      </c>
      <c r="Q637" s="4" t="s">
        <v>1188</v>
      </c>
      <c r="R637" t="s">
        <v>1189</v>
      </c>
      <c r="S637" t="s">
        <v>1186</v>
      </c>
      <c r="T637" t="s">
        <v>652</v>
      </c>
      <c r="U637" t="s">
        <v>653</v>
      </c>
      <c r="V637" t="s">
        <v>755</v>
      </c>
      <c r="W637" s="2">
        <v>1</v>
      </c>
      <c r="X637" s="33">
        <v>1088640</v>
      </c>
      <c r="Y637" t="s">
        <v>34</v>
      </c>
      <c r="Z637" t="s">
        <v>516</v>
      </c>
      <c r="AA637" t="s">
        <v>36</v>
      </c>
      <c r="AB637" t="s">
        <v>37</v>
      </c>
      <c r="AC637" s="2">
        <v>78</v>
      </c>
    </row>
    <row r="638" spans="1:29" customFormat="1" hidden="1" x14ac:dyDescent="0.25">
      <c r="A638" s="11">
        <v>638</v>
      </c>
      <c r="B638" s="20" t="s">
        <v>1230</v>
      </c>
      <c r="C638" s="3">
        <v>2.7817026947190001E+18</v>
      </c>
      <c r="D638" s="1">
        <v>43649</v>
      </c>
      <c r="E638" t="s">
        <v>1140</v>
      </c>
      <c r="F638" s="8">
        <f>IF(OR(ISNUMBER(SEARCH("террит",Q638)), ISNUMBER(SEARCH("ФОМС",E638)), ISNUMBER(SEARCH("ФОМС",Q638)), (ISNUMBER(SEARCH("страх",E638)))),1,0)</f>
        <v>1</v>
      </c>
      <c r="G638" s="8">
        <f>IF(OR(ISNUMBER(SEARCH("проектиро",E638)), ISNUMBER(SEARCH("разработка",E638)),  ISNUMBER(SEARCH("приобрет",E638)),  ISNUMBER(SEARCH("установк",E638)), ISNUMBER(SEARCH("постав",E638)),  (ISNUMBER(SEARCH("создани",E638)))),1,0)</f>
        <v>0</v>
      </c>
      <c r="H638" s="8">
        <f>IF(OR(ISNUMBER(SEARCH("развит",E638)), ISNUMBER(SEARCH("модифика",E638)), ISNUMBER(SEARCH("интегра",E638)),  ISNUMBER(SEARCH("внедрен",E638)), ISNUMBER(SEARCH("расшир",E638)), ISNUMBER(SEARCH("адаптац",E638)),ISNUMBER(SEARCH("настрой",E638)), ISNUMBER(SEARCH("подключ",E638)),   (ISNUMBER(SEARCH("модерниз",E638)))),1,0)</f>
        <v>1</v>
      </c>
      <c r="I638" s="8">
        <f>IF(OR(ISNUMBER(SEARCH("сопрово",E638)), ISNUMBER(SEARCH("поддержк",E638)), ISNUMBER(SEARCH("эксплуат",E638)), ISNUMBER(SEARCH("обслужи",E638)), ISNUMBER(SEARCH("подготов",E638)), (ISNUMBER(SEARCH("обуче",E638)))),1,0)</f>
        <v>1</v>
      </c>
      <c r="J638" s="9">
        <f>SUM(G638:I638)</f>
        <v>2</v>
      </c>
      <c r="K638" t="s">
        <v>45</v>
      </c>
      <c r="L638" t="s">
        <v>46</v>
      </c>
      <c r="M638" s="30">
        <v>95000</v>
      </c>
      <c r="N638" s="28" t="s">
        <v>39</v>
      </c>
      <c r="O638">
        <v>95000</v>
      </c>
      <c r="P638" s="28" t="s">
        <v>27</v>
      </c>
      <c r="Q638" s="4" t="s">
        <v>1188</v>
      </c>
      <c r="R638" t="s">
        <v>1189</v>
      </c>
      <c r="S638" t="s">
        <v>1186</v>
      </c>
      <c r="T638" t="s">
        <v>761</v>
      </c>
      <c r="U638" t="s">
        <v>653</v>
      </c>
      <c r="V638" t="s">
        <v>755</v>
      </c>
      <c r="W638" s="2">
        <v>1</v>
      </c>
      <c r="X638" s="33">
        <v>405000</v>
      </c>
      <c r="Y638" t="s">
        <v>34</v>
      </c>
      <c r="Z638" t="s">
        <v>516</v>
      </c>
      <c r="AA638" t="s">
        <v>36</v>
      </c>
      <c r="AB638" t="s">
        <v>37</v>
      </c>
      <c r="AC638" s="2">
        <v>78</v>
      </c>
    </row>
    <row r="639" spans="1:29" customFormat="1" hidden="1" x14ac:dyDescent="0.25">
      <c r="A639" s="11">
        <v>639</v>
      </c>
      <c r="B639" s="20" t="s">
        <v>1230</v>
      </c>
      <c r="C639" s="3">
        <v>2.7817026947190001E+18</v>
      </c>
      <c r="D639" s="1">
        <v>43824</v>
      </c>
      <c r="E639" t="s">
        <v>1190</v>
      </c>
      <c r="F639" s="8">
        <f>IF(OR(ISNUMBER(SEARCH("террит",Q639)), ISNUMBER(SEARCH("ФОМС",E639)), ISNUMBER(SEARCH("ФОМС",Q639)), (ISNUMBER(SEARCH("страх",E639)))),1,0)</f>
        <v>0</v>
      </c>
      <c r="G639" s="8">
        <f>IF(OR(ISNUMBER(SEARCH("проектиро",E639)), ISNUMBER(SEARCH("разработка",E639)),  ISNUMBER(SEARCH("приобрет",E639)),  ISNUMBER(SEARCH("установк",E639)), ISNUMBER(SEARCH("постав",E639)),  (ISNUMBER(SEARCH("создани",E639)))),1,0)</f>
        <v>0</v>
      </c>
      <c r="H639" s="8">
        <f>IF(OR(ISNUMBER(SEARCH("развит",E639)), ISNUMBER(SEARCH("модифика",E639)), ISNUMBER(SEARCH("интегра",E639)),  ISNUMBER(SEARCH("внедрен",E639)), ISNUMBER(SEARCH("расшир",E639)), ISNUMBER(SEARCH("адаптац",E639)),ISNUMBER(SEARCH("настрой",E639)), ISNUMBER(SEARCH("подключ",E639)),   (ISNUMBER(SEARCH("модерниз",E639)))),1,0)</f>
        <v>0</v>
      </c>
      <c r="I639" s="8">
        <f>IF(OR(ISNUMBER(SEARCH("сопрово",E639)), ISNUMBER(SEARCH("поддержк",E639)), ISNUMBER(SEARCH("эксплуат",E639)), ISNUMBER(SEARCH("обслужи",E639)), ISNUMBER(SEARCH("подготов",E639)), (ISNUMBER(SEARCH("обуче",E639)))),1,0)</f>
        <v>0</v>
      </c>
      <c r="J639" s="9">
        <f>SUM(G639:I639)</f>
        <v>0</v>
      </c>
      <c r="K639" s="21" t="s">
        <v>45</v>
      </c>
      <c r="L639" t="s">
        <v>46</v>
      </c>
      <c r="M639" s="30">
        <v>95000</v>
      </c>
      <c r="N639" s="28" t="s">
        <v>39</v>
      </c>
      <c r="O639">
        <v>95000</v>
      </c>
      <c r="P639" s="28" t="s">
        <v>27</v>
      </c>
      <c r="Q639" s="4" t="s">
        <v>1188</v>
      </c>
      <c r="R639" t="s">
        <v>1189</v>
      </c>
      <c r="S639" t="s">
        <v>1186</v>
      </c>
      <c r="T639" t="s">
        <v>761</v>
      </c>
      <c r="U639" t="s">
        <v>653</v>
      </c>
      <c r="V639" t="s">
        <v>755</v>
      </c>
      <c r="W639" s="2">
        <v>1</v>
      </c>
      <c r="X639" s="33">
        <v>150000</v>
      </c>
      <c r="Y639" t="s">
        <v>34</v>
      </c>
      <c r="Z639" t="s">
        <v>516</v>
      </c>
      <c r="AA639" t="s">
        <v>36</v>
      </c>
      <c r="AB639" t="s">
        <v>37</v>
      </c>
      <c r="AC639" s="2">
        <v>78</v>
      </c>
    </row>
    <row r="640" spans="1:29" customFormat="1" hidden="1" x14ac:dyDescent="0.25">
      <c r="A640" s="11">
        <v>640</v>
      </c>
      <c r="B640" s="20" t="s">
        <v>1230</v>
      </c>
      <c r="C640" s="3">
        <v>2.7818012182150001E+18</v>
      </c>
      <c r="D640" s="1">
        <v>42248</v>
      </c>
      <c r="E640" t="s">
        <v>720</v>
      </c>
      <c r="F640" s="8">
        <f>IF(OR(ISNUMBER(SEARCH("террит",Q640)), ISNUMBER(SEARCH("ФОМС",E640)), ISNUMBER(SEARCH("ФОМС",Q640)), (ISNUMBER(SEARCH("страх",E640)))),1,0)</f>
        <v>0</v>
      </c>
      <c r="G640" s="8">
        <f>IF(OR(ISNUMBER(SEARCH("проектиро",E640)), ISNUMBER(SEARCH("разработка",E640)),  ISNUMBER(SEARCH("приобрет",E640)),  ISNUMBER(SEARCH("установк",E640)), ISNUMBER(SEARCH("постав",E640)),  (ISNUMBER(SEARCH("создани",E640)))),1,0)</f>
        <v>1</v>
      </c>
      <c r="H640" s="8">
        <f>IF(OR(ISNUMBER(SEARCH("развит",E640)), ISNUMBER(SEARCH("модифика",E640)), ISNUMBER(SEARCH("интегра",E640)),  ISNUMBER(SEARCH("внедрен",E640)), ISNUMBER(SEARCH("расшир",E640)), ISNUMBER(SEARCH("адаптац",E640)),ISNUMBER(SEARCH("настрой",E640)), ISNUMBER(SEARCH("подключ",E640)),   (ISNUMBER(SEARCH("модерниз",E640)))),1,0)</f>
        <v>0</v>
      </c>
      <c r="I640" s="8">
        <f>IF(OR(ISNUMBER(SEARCH("сопрово",E640)), ISNUMBER(SEARCH("поддержк",E640)), ISNUMBER(SEARCH("эксплуат",E640)), ISNUMBER(SEARCH("обслужи",E640)), ISNUMBER(SEARCH("подготов",E640)), (ISNUMBER(SEARCH("обуче",E640)))),1,0)</f>
        <v>0</v>
      </c>
      <c r="J640" s="9">
        <f>SUM(G640:I640)</f>
        <v>1</v>
      </c>
      <c r="K640" t="s">
        <v>492</v>
      </c>
      <c r="L640" t="s">
        <v>720</v>
      </c>
      <c r="M640" s="30">
        <v>85490</v>
      </c>
      <c r="N640" s="28" t="s">
        <v>266</v>
      </c>
      <c r="O640">
        <v>341960</v>
      </c>
      <c r="P640" s="28" t="s">
        <v>247</v>
      </c>
      <c r="Q640" s="4" t="s">
        <v>1191</v>
      </c>
      <c r="R640" t="s">
        <v>1192</v>
      </c>
      <c r="S640" t="s">
        <v>1193</v>
      </c>
      <c r="T640" t="s">
        <v>652</v>
      </c>
      <c r="U640" t="s">
        <v>653</v>
      </c>
      <c r="V640" t="s">
        <v>755</v>
      </c>
      <c r="W640" s="2">
        <v>1</v>
      </c>
      <c r="X640" s="33">
        <v>341960</v>
      </c>
      <c r="Y640" t="s">
        <v>34</v>
      </c>
      <c r="Z640" t="s">
        <v>516</v>
      </c>
      <c r="AA640" t="s">
        <v>36</v>
      </c>
      <c r="AB640" t="s">
        <v>37</v>
      </c>
      <c r="AC640" s="2">
        <v>78</v>
      </c>
    </row>
    <row r="641" spans="1:29" customFormat="1" hidden="1" x14ac:dyDescent="0.25">
      <c r="A641" s="11">
        <v>641</v>
      </c>
      <c r="B641" s="20" t="s">
        <v>1230</v>
      </c>
      <c r="C641" s="3">
        <v>2.7818012182150001E+18</v>
      </c>
      <c r="D641" s="1">
        <v>42356</v>
      </c>
      <c r="E641" t="s">
        <v>720</v>
      </c>
      <c r="F641" s="8">
        <f>IF(OR(ISNUMBER(SEARCH("террит",Q641)), ISNUMBER(SEARCH("ФОМС",E641)), ISNUMBER(SEARCH("ФОМС",Q641)), (ISNUMBER(SEARCH("страх",E641)))),1,0)</f>
        <v>0</v>
      </c>
      <c r="G641" s="8">
        <f>IF(OR(ISNUMBER(SEARCH("проектиро",E641)), ISNUMBER(SEARCH("разработка",E641)),  ISNUMBER(SEARCH("приобрет",E641)),  ISNUMBER(SEARCH("установк",E641)), ISNUMBER(SEARCH("постав",E641)),  (ISNUMBER(SEARCH("создани",E641)))),1,0)</f>
        <v>1</v>
      </c>
      <c r="H641" s="8">
        <f>IF(OR(ISNUMBER(SEARCH("развит",E641)), ISNUMBER(SEARCH("модифика",E641)), ISNUMBER(SEARCH("интегра",E641)),  ISNUMBER(SEARCH("внедрен",E641)), ISNUMBER(SEARCH("расшир",E641)), ISNUMBER(SEARCH("адаптац",E641)),ISNUMBER(SEARCH("настрой",E641)), ISNUMBER(SEARCH("подключ",E641)),   (ISNUMBER(SEARCH("модерниз",E641)))),1,0)</f>
        <v>0</v>
      </c>
      <c r="I641" s="8">
        <f>IF(OR(ISNUMBER(SEARCH("сопрово",E641)), ISNUMBER(SEARCH("поддержк",E641)), ISNUMBER(SEARCH("эксплуат",E641)), ISNUMBER(SEARCH("обслужи",E641)), ISNUMBER(SEARCH("подготов",E641)), (ISNUMBER(SEARCH("обуче",E641)))),1,0)</f>
        <v>0</v>
      </c>
      <c r="J641" s="9">
        <f>SUM(G641:I641)</f>
        <v>1</v>
      </c>
      <c r="K641" t="s">
        <v>492</v>
      </c>
      <c r="L641" t="s">
        <v>720</v>
      </c>
      <c r="M641" s="30">
        <v>68850</v>
      </c>
      <c r="N641" s="28" t="s">
        <v>266</v>
      </c>
      <c r="O641">
        <v>826200</v>
      </c>
      <c r="P641" s="28" t="s">
        <v>258</v>
      </c>
      <c r="Q641" s="4" t="s">
        <v>1191</v>
      </c>
      <c r="R641" t="s">
        <v>1192</v>
      </c>
      <c r="S641" t="s">
        <v>1193</v>
      </c>
      <c r="T641" t="s">
        <v>652</v>
      </c>
      <c r="U641" t="s">
        <v>653</v>
      </c>
      <c r="V641" t="s">
        <v>755</v>
      </c>
      <c r="W641" s="2">
        <v>1</v>
      </c>
      <c r="X641" s="33">
        <v>826200</v>
      </c>
      <c r="Y641" t="s">
        <v>34</v>
      </c>
      <c r="Z641" t="s">
        <v>516</v>
      </c>
      <c r="AA641" t="s">
        <v>36</v>
      </c>
      <c r="AB641" t="s">
        <v>37</v>
      </c>
      <c r="AC641" s="2">
        <v>78</v>
      </c>
    </row>
    <row r="642" spans="1:29" customFormat="1" hidden="1" x14ac:dyDescent="0.25">
      <c r="A642" s="11">
        <v>642</v>
      </c>
      <c r="B642" s="20" t="s">
        <v>1230</v>
      </c>
      <c r="C642" s="3">
        <v>2.781801218216E+18</v>
      </c>
      <c r="D642" s="1">
        <v>42608</v>
      </c>
      <c r="E642" t="s">
        <v>347</v>
      </c>
      <c r="F642" s="8">
        <f>IF(OR(ISNUMBER(SEARCH("террит",Q642)), ISNUMBER(SEARCH("ФОМС",E642)), ISNUMBER(SEARCH("ФОМС",Q642)), (ISNUMBER(SEARCH("страх",E642)))),1,0)</f>
        <v>0</v>
      </c>
      <c r="G642" s="8">
        <f>IF(OR(ISNUMBER(SEARCH("проектиро",E642)), ISNUMBER(SEARCH("разработка",E642)),  ISNUMBER(SEARCH("приобрет",E642)),  ISNUMBER(SEARCH("установк",E642)), ISNUMBER(SEARCH("постав",E642)),  (ISNUMBER(SEARCH("создани",E642)))),1,0)</f>
        <v>0</v>
      </c>
      <c r="H642" s="8">
        <f>IF(OR(ISNUMBER(SEARCH("развит",E642)), ISNUMBER(SEARCH("модифика",E642)), ISNUMBER(SEARCH("интегра",E642)),  ISNUMBER(SEARCH("внедрен",E642)), ISNUMBER(SEARCH("расшир",E642)), ISNUMBER(SEARCH("адаптац",E642)),ISNUMBER(SEARCH("настрой",E642)), ISNUMBER(SEARCH("подключ",E642)),   (ISNUMBER(SEARCH("модерниз",E642)))),1,0)</f>
        <v>0</v>
      </c>
      <c r="I642" s="8">
        <f>IF(OR(ISNUMBER(SEARCH("сопрово",E642)), ISNUMBER(SEARCH("поддержк",E642)), ISNUMBER(SEARCH("эксплуат",E642)), ISNUMBER(SEARCH("обслужи",E642)), ISNUMBER(SEARCH("подготов",E642)), (ISNUMBER(SEARCH("обуче",E642)))),1,0)</f>
        <v>0</v>
      </c>
      <c r="J642" s="9">
        <f>SUM(G642:I642)</f>
        <v>0</v>
      </c>
      <c r="K642" t="s">
        <v>346</v>
      </c>
      <c r="L642" t="s">
        <v>347</v>
      </c>
      <c r="M642" s="30">
        <v>160000</v>
      </c>
      <c r="N642" s="28" t="s">
        <v>264</v>
      </c>
      <c r="O642">
        <v>160000</v>
      </c>
      <c r="P642" s="28" t="s">
        <v>184</v>
      </c>
      <c r="Q642" s="4" t="s">
        <v>1191</v>
      </c>
      <c r="R642" t="s">
        <v>1192</v>
      </c>
      <c r="S642" t="s">
        <v>1193</v>
      </c>
      <c r="T642" t="s">
        <v>761</v>
      </c>
      <c r="U642" t="s">
        <v>653</v>
      </c>
      <c r="V642" t="s">
        <v>755</v>
      </c>
      <c r="W642" s="2">
        <v>1</v>
      </c>
      <c r="X642" s="33">
        <v>160000</v>
      </c>
      <c r="Y642" t="s">
        <v>34</v>
      </c>
      <c r="Z642" t="s">
        <v>516</v>
      </c>
      <c r="AA642" t="s">
        <v>36</v>
      </c>
      <c r="AB642" t="s">
        <v>37</v>
      </c>
      <c r="AC642" s="2">
        <v>78</v>
      </c>
    </row>
    <row r="643" spans="1:29" customFormat="1" hidden="1" x14ac:dyDescent="0.25">
      <c r="A643" s="11">
        <v>643</v>
      </c>
      <c r="B643" s="20" t="s">
        <v>1230</v>
      </c>
      <c r="C643" s="3">
        <v>2.781801218216E+18</v>
      </c>
      <c r="D643" s="1">
        <v>42727</v>
      </c>
      <c r="E643" t="s">
        <v>1194</v>
      </c>
      <c r="F643" s="8">
        <f>IF(OR(ISNUMBER(SEARCH("террит",Q643)), ISNUMBER(SEARCH("ФОМС",E643)), ISNUMBER(SEARCH("ФОМС",Q643)), (ISNUMBER(SEARCH("страх",E643)))),1,0)</f>
        <v>0</v>
      </c>
      <c r="G643" s="8">
        <f>IF(OR(ISNUMBER(SEARCH("проектиро",E643)), ISNUMBER(SEARCH("разработка",E643)),  ISNUMBER(SEARCH("приобрет",E643)),  ISNUMBER(SEARCH("установк",E643)), ISNUMBER(SEARCH("постав",E643)),  (ISNUMBER(SEARCH("создани",E643)))),1,0)</f>
        <v>0</v>
      </c>
      <c r="H643" s="8">
        <f>IF(OR(ISNUMBER(SEARCH("развит",E643)), ISNUMBER(SEARCH("модифика",E643)), ISNUMBER(SEARCH("интегра",E643)),  ISNUMBER(SEARCH("внедрен",E643)), ISNUMBER(SEARCH("расшир",E643)), ISNUMBER(SEARCH("адаптац",E643)),ISNUMBER(SEARCH("настрой",E643)), ISNUMBER(SEARCH("подключ",E643)),   (ISNUMBER(SEARCH("модерниз",E643)))),1,0)</f>
        <v>0</v>
      </c>
      <c r="I643" s="8">
        <f>IF(OR(ISNUMBER(SEARCH("сопрово",E643)), ISNUMBER(SEARCH("поддержк",E643)), ISNUMBER(SEARCH("эксплуат",E643)), ISNUMBER(SEARCH("обслужи",E643)), ISNUMBER(SEARCH("подготов",E643)), (ISNUMBER(SEARCH("обуче",E643)))),1,0)</f>
        <v>1</v>
      </c>
      <c r="J643" s="9">
        <f>SUM(G643:I643)</f>
        <v>1</v>
      </c>
      <c r="K643" t="s">
        <v>346</v>
      </c>
      <c r="L643" t="s">
        <v>347</v>
      </c>
      <c r="M643" s="30">
        <v>972000</v>
      </c>
      <c r="N643" s="28" t="s">
        <v>264</v>
      </c>
      <c r="O643">
        <v>972000</v>
      </c>
      <c r="P643" s="28" t="s">
        <v>184</v>
      </c>
      <c r="Q643" s="4" t="s">
        <v>1191</v>
      </c>
      <c r="R643" t="s">
        <v>1192</v>
      </c>
      <c r="S643" t="s">
        <v>1193</v>
      </c>
      <c r="T643" t="s">
        <v>652</v>
      </c>
      <c r="U643" t="s">
        <v>653</v>
      </c>
      <c r="V643" t="s">
        <v>755</v>
      </c>
      <c r="W643" s="2">
        <v>1</v>
      </c>
      <c r="X643" s="33">
        <v>972000</v>
      </c>
      <c r="Y643" t="s">
        <v>34</v>
      </c>
      <c r="Z643" t="s">
        <v>516</v>
      </c>
      <c r="AA643" t="s">
        <v>36</v>
      </c>
      <c r="AB643" t="s">
        <v>37</v>
      </c>
      <c r="AC643" s="2">
        <v>78</v>
      </c>
    </row>
    <row r="644" spans="1:29" customFormat="1" hidden="1" x14ac:dyDescent="0.25">
      <c r="A644" s="11">
        <v>644</v>
      </c>
      <c r="B644" s="20" t="s">
        <v>1230</v>
      </c>
      <c r="C644" s="3">
        <v>2.7819012844179999E+18</v>
      </c>
      <c r="D644" s="1">
        <v>43332</v>
      </c>
      <c r="E644" t="s">
        <v>1195</v>
      </c>
      <c r="F644" s="8">
        <f>IF(OR(ISNUMBER(SEARCH("террит",Q644)), ISNUMBER(SEARCH("ФОМС",E644)), ISNUMBER(SEARCH("ФОМС",Q644)), (ISNUMBER(SEARCH("страх",E644)))),1,0)</f>
        <v>1</v>
      </c>
      <c r="G644" s="8">
        <f>IF(OR(ISNUMBER(SEARCH("проектиро",E644)), ISNUMBER(SEARCH("разработка",E644)),  ISNUMBER(SEARCH("приобрет",E644)),  ISNUMBER(SEARCH("установк",E644)), ISNUMBER(SEARCH("постав",E644)),  (ISNUMBER(SEARCH("создани",E644)))),1,0)</f>
        <v>0</v>
      </c>
      <c r="H644" s="8">
        <f>IF(OR(ISNUMBER(SEARCH("развит",E644)), ISNUMBER(SEARCH("модифика",E644)), ISNUMBER(SEARCH("интегра",E644)),  ISNUMBER(SEARCH("внедрен",E644)), ISNUMBER(SEARCH("расшир",E644)), ISNUMBER(SEARCH("адаптац",E644)),ISNUMBER(SEARCH("настрой",E644)), ISNUMBER(SEARCH("подключ",E644)),   (ISNUMBER(SEARCH("модерниз",E644)))),1,0)</f>
        <v>0</v>
      </c>
      <c r="I644" s="8">
        <f>IF(OR(ISNUMBER(SEARCH("сопрово",E644)), ISNUMBER(SEARCH("поддержк",E644)), ISNUMBER(SEARCH("эксплуат",E644)), ISNUMBER(SEARCH("обслужи",E644)), ISNUMBER(SEARCH("подготов",E644)), (ISNUMBER(SEARCH("обуче",E644)))),1,0)</f>
        <v>1</v>
      </c>
      <c r="J644" s="9">
        <f>SUM(G644:I644)</f>
        <v>1</v>
      </c>
      <c r="K644" t="s">
        <v>82</v>
      </c>
      <c r="L644" t="s">
        <v>76</v>
      </c>
      <c r="M644" s="30">
        <v>15500</v>
      </c>
      <c r="N644" s="28" t="s">
        <v>130</v>
      </c>
      <c r="O644">
        <v>46500</v>
      </c>
      <c r="P644" s="28" t="s">
        <v>221</v>
      </c>
      <c r="Q644" s="4" t="s">
        <v>1196</v>
      </c>
      <c r="R644" t="s">
        <v>1197</v>
      </c>
      <c r="S644" t="s">
        <v>1198</v>
      </c>
      <c r="T644" t="s">
        <v>652</v>
      </c>
      <c r="U644" t="s">
        <v>653</v>
      </c>
      <c r="V644" t="s">
        <v>755</v>
      </c>
      <c r="W644" s="2">
        <v>1</v>
      </c>
      <c r="X644" s="33">
        <v>46500</v>
      </c>
      <c r="Y644" t="s">
        <v>34</v>
      </c>
      <c r="Z644" t="s">
        <v>516</v>
      </c>
      <c r="AA644" t="s">
        <v>36</v>
      </c>
      <c r="AB644" t="s">
        <v>37</v>
      </c>
      <c r="AC644" s="2">
        <v>78</v>
      </c>
    </row>
    <row r="645" spans="1:29" customFormat="1" hidden="1" x14ac:dyDescent="0.25">
      <c r="A645" s="11">
        <v>645</v>
      </c>
      <c r="B645" s="20" t="s">
        <v>1230</v>
      </c>
      <c r="C645" s="3">
        <v>2.7819012844179999E+18</v>
      </c>
      <c r="D645" s="1">
        <v>43230</v>
      </c>
      <c r="E645" t="s">
        <v>1199</v>
      </c>
      <c r="F645" s="8">
        <f>IF(OR(ISNUMBER(SEARCH("террит",Q645)), ISNUMBER(SEARCH("ФОМС",E645)), ISNUMBER(SEARCH("ФОМС",Q645)), (ISNUMBER(SEARCH("страх",E645)))),1,0)</f>
        <v>0</v>
      </c>
      <c r="G645" s="8">
        <f>IF(OR(ISNUMBER(SEARCH("проектиро",E645)), ISNUMBER(SEARCH("разработка",E645)),  ISNUMBER(SEARCH("приобрет",E645)),  ISNUMBER(SEARCH("установк",E645)), ISNUMBER(SEARCH("постав",E645)),  (ISNUMBER(SEARCH("создани",E645)))),1,0)</f>
        <v>0</v>
      </c>
      <c r="H645" s="8">
        <f>IF(OR(ISNUMBER(SEARCH("развит",E645)), ISNUMBER(SEARCH("модифика",E645)), ISNUMBER(SEARCH("интегра",E645)),  ISNUMBER(SEARCH("внедрен",E645)), ISNUMBER(SEARCH("расшир",E645)), ISNUMBER(SEARCH("адаптац",E645)),ISNUMBER(SEARCH("настрой",E645)), ISNUMBER(SEARCH("подключ",E645)),   (ISNUMBER(SEARCH("модерниз",E645)))),1,0)</f>
        <v>0</v>
      </c>
      <c r="I645" s="8">
        <f>IF(OR(ISNUMBER(SEARCH("сопрово",E645)), ISNUMBER(SEARCH("поддержк",E645)), ISNUMBER(SEARCH("эксплуат",E645)), ISNUMBER(SEARCH("обслужи",E645)), ISNUMBER(SEARCH("подготов",E645)), (ISNUMBER(SEARCH("обуче",E645)))),1,0)</f>
        <v>0</v>
      </c>
      <c r="J645" s="9">
        <f>SUM(G645:I645)</f>
        <v>0</v>
      </c>
      <c r="K645" t="s">
        <v>45</v>
      </c>
      <c r="L645" t="s">
        <v>46</v>
      </c>
      <c r="M645" s="30">
        <v>7500</v>
      </c>
      <c r="N645" s="28" t="s">
        <v>26</v>
      </c>
      <c r="O645">
        <v>7500</v>
      </c>
      <c r="P645" s="28" t="s">
        <v>184</v>
      </c>
      <c r="Q645" s="4" t="s">
        <v>1196</v>
      </c>
      <c r="R645" t="s">
        <v>1197</v>
      </c>
      <c r="S645" t="s">
        <v>1198</v>
      </c>
      <c r="T645" t="s">
        <v>652</v>
      </c>
      <c r="U645" t="s">
        <v>653</v>
      </c>
      <c r="V645" t="s">
        <v>755</v>
      </c>
      <c r="W645" s="2">
        <v>1</v>
      </c>
      <c r="X645" s="33">
        <v>55000</v>
      </c>
      <c r="Y645" t="s">
        <v>34</v>
      </c>
      <c r="Z645" t="s">
        <v>516</v>
      </c>
      <c r="AA645" t="s">
        <v>36</v>
      </c>
      <c r="AB645" t="s">
        <v>37</v>
      </c>
      <c r="AC645" s="2">
        <v>78</v>
      </c>
    </row>
    <row r="646" spans="1:29" customFormat="1" hidden="1" x14ac:dyDescent="0.25">
      <c r="A646" s="11">
        <v>646</v>
      </c>
      <c r="B646" s="20" t="s">
        <v>1230</v>
      </c>
      <c r="C646" s="3">
        <v>2.7821007591170002E+18</v>
      </c>
      <c r="D646" s="1">
        <v>43061</v>
      </c>
      <c r="E646" t="s">
        <v>76</v>
      </c>
      <c r="F646" s="8">
        <f>IF(OR(ISNUMBER(SEARCH("террит",Q646)), ISNUMBER(SEARCH("ФОМС",E646)), ISNUMBER(SEARCH("ФОМС",Q646)), (ISNUMBER(SEARCH("страх",E646)))),1,0)</f>
        <v>0</v>
      </c>
      <c r="G646" s="8">
        <f>IF(OR(ISNUMBER(SEARCH("проектиро",E646)), ISNUMBER(SEARCH("разработка",E646)),  ISNUMBER(SEARCH("приобрет",E646)),  ISNUMBER(SEARCH("установк",E646)), ISNUMBER(SEARCH("постав",E646)),  (ISNUMBER(SEARCH("создани",E646)))),1,0)</f>
        <v>0</v>
      </c>
      <c r="H646" s="8">
        <f>IF(OR(ISNUMBER(SEARCH("развит",E646)), ISNUMBER(SEARCH("модифика",E646)), ISNUMBER(SEARCH("интегра",E646)),  ISNUMBER(SEARCH("внедрен",E646)), ISNUMBER(SEARCH("расшир",E646)), ISNUMBER(SEARCH("адаптац",E646)),ISNUMBER(SEARCH("настрой",E646)), ISNUMBER(SEARCH("подключ",E646)),   (ISNUMBER(SEARCH("модерниз",E646)))),1,0)</f>
        <v>0</v>
      </c>
      <c r="I646" s="8">
        <f>IF(OR(ISNUMBER(SEARCH("сопрово",E646)), ISNUMBER(SEARCH("поддержк",E646)), ISNUMBER(SEARCH("эксплуат",E646)), ISNUMBER(SEARCH("обслужи",E646)), ISNUMBER(SEARCH("подготов",E646)), (ISNUMBER(SEARCH("обуче",E646)))),1,0)</f>
        <v>1</v>
      </c>
      <c r="J646" s="9">
        <f>SUM(G646:I646)</f>
        <v>1</v>
      </c>
      <c r="K646" t="s">
        <v>82</v>
      </c>
      <c r="L646" t="s">
        <v>76</v>
      </c>
      <c r="M646" s="30">
        <v>160000</v>
      </c>
      <c r="N646" s="28" t="s">
        <v>26</v>
      </c>
      <c r="O646">
        <v>160000</v>
      </c>
      <c r="P646" s="28" t="s">
        <v>184</v>
      </c>
      <c r="Q646" s="4" t="s">
        <v>1200</v>
      </c>
      <c r="R646" t="s">
        <v>1201</v>
      </c>
      <c r="S646" t="s">
        <v>1193</v>
      </c>
      <c r="T646" t="s">
        <v>652</v>
      </c>
      <c r="U646" t="s">
        <v>653</v>
      </c>
      <c r="V646" t="s">
        <v>755</v>
      </c>
      <c r="W646" s="2">
        <v>1</v>
      </c>
      <c r="X646" s="33">
        <v>160000</v>
      </c>
      <c r="Y646" t="s">
        <v>34</v>
      </c>
      <c r="Z646" t="s">
        <v>516</v>
      </c>
      <c r="AA646" t="s">
        <v>36</v>
      </c>
      <c r="AB646" t="s">
        <v>37</v>
      </c>
      <c r="AC646" s="2">
        <v>78</v>
      </c>
    </row>
    <row r="647" spans="1:29" customFormat="1" hidden="1" x14ac:dyDescent="0.25">
      <c r="A647" s="11">
        <v>647</v>
      </c>
      <c r="B647" s="20" t="s">
        <v>1230</v>
      </c>
      <c r="C647" s="3">
        <v>2.7821007591190001E+18</v>
      </c>
      <c r="D647" s="1">
        <v>43486</v>
      </c>
      <c r="E647" t="s">
        <v>1202</v>
      </c>
      <c r="F647" s="8">
        <f>IF(OR(ISNUMBER(SEARCH("террит",Q647)), ISNUMBER(SEARCH("ФОМС",E647)), ISNUMBER(SEARCH("ФОМС",Q647)), (ISNUMBER(SEARCH("страх",E647)))),1,0)</f>
        <v>1</v>
      </c>
      <c r="G647" s="8">
        <f>IF(OR(ISNUMBER(SEARCH("проектиро",E647)), ISNUMBER(SEARCH("разработка",E647)),  ISNUMBER(SEARCH("приобрет",E647)),  ISNUMBER(SEARCH("установк",E647)), ISNUMBER(SEARCH("постав",E647)),  (ISNUMBER(SEARCH("создани",E647)))),1,0)</f>
        <v>0</v>
      </c>
      <c r="H647" s="8">
        <f>IF(OR(ISNUMBER(SEARCH("развит",E647)), ISNUMBER(SEARCH("модифика",E647)), ISNUMBER(SEARCH("интегра",E647)),  ISNUMBER(SEARCH("внедрен",E647)), ISNUMBER(SEARCH("расшир",E647)), ISNUMBER(SEARCH("адаптац",E647)),ISNUMBER(SEARCH("настрой",E647)), ISNUMBER(SEARCH("подключ",E647)),   (ISNUMBER(SEARCH("модерниз",E647)))),1,0)</f>
        <v>1</v>
      </c>
      <c r="I647" s="8">
        <f>IF(OR(ISNUMBER(SEARCH("сопрово",E647)), ISNUMBER(SEARCH("поддержк",E647)), ISNUMBER(SEARCH("эксплуат",E647)), ISNUMBER(SEARCH("обслужи",E647)), ISNUMBER(SEARCH("подготов",E647)), (ISNUMBER(SEARCH("обуче",E647)))),1,0)</f>
        <v>1</v>
      </c>
      <c r="J647" s="9">
        <f>SUM(G647:I647)</f>
        <v>2</v>
      </c>
      <c r="K647" t="s">
        <v>45</v>
      </c>
      <c r="L647" t="s">
        <v>46</v>
      </c>
      <c r="M647" s="30">
        <v>6956000</v>
      </c>
      <c r="N647" s="28" t="s">
        <v>26</v>
      </c>
      <c r="O647">
        <v>6956000</v>
      </c>
      <c r="P647" s="28" t="s">
        <v>27</v>
      </c>
      <c r="Q647" s="4" t="s">
        <v>1200</v>
      </c>
      <c r="R647" t="s">
        <v>1201</v>
      </c>
      <c r="S647" t="s">
        <v>1193</v>
      </c>
      <c r="T647" t="s">
        <v>652</v>
      </c>
      <c r="U647" t="s">
        <v>653</v>
      </c>
      <c r="V647" t="s">
        <v>755</v>
      </c>
      <c r="W647" s="2">
        <v>1</v>
      </c>
      <c r="X647" s="33">
        <v>6956000</v>
      </c>
      <c r="Y647" t="s">
        <v>34</v>
      </c>
      <c r="Z647" t="s">
        <v>516</v>
      </c>
      <c r="AA647" t="s">
        <v>36</v>
      </c>
      <c r="AB647" t="s">
        <v>37</v>
      </c>
      <c r="AC647" s="2">
        <v>78</v>
      </c>
    </row>
    <row r="648" spans="1:29" customFormat="1" hidden="1" x14ac:dyDescent="0.25">
      <c r="A648" s="11">
        <v>648</v>
      </c>
      <c r="B648" s="20" t="s">
        <v>1230</v>
      </c>
      <c r="C648" s="3">
        <v>2.7821007591190001E+18</v>
      </c>
      <c r="D648" s="1">
        <v>43710</v>
      </c>
      <c r="E648" t="s">
        <v>2567</v>
      </c>
      <c r="F648" s="8">
        <f>IF(OR(ISNUMBER(SEARCH("террит",Q648)), ISNUMBER(SEARCH("ФОМС",E648)), ISNUMBER(SEARCH("ФОМС",Q648)), (ISNUMBER(SEARCH("страх",E648)))),1,0)</f>
        <v>0</v>
      </c>
      <c r="G648" s="8">
        <f>IF(OR(ISNUMBER(SEARCH("проектиро",E648)), ISNUMBER(SEARCH("разработка",E648)),  ISNUMBER(SEARCH("приобрет",E648)),  ISNUMBER(SEARCH("установк",E648)), ISNUMBER(SEARCH("постав",E648)),  (ISNUMBER(SEARCH("создани",E648)))),1,0)</f>
        <v>0</v>
      </c>
      <c r="H648" s="8">
        <f>IF(OR(ISNUMBER(SEARCH("развит",E648)), ISNUMBER(SEARCH("модифика",E648)), ISNUMBER(SEARCH("интегра",E648)),  ISNUMBER(SEARCH("внедрен",E648)), ISNUMBER(SEARCH("расшир",E648)), ISNUMBER(SEARCH("адаптац",E648)),ISNUMBER(SEARCH("настрой",E648)), ISNUMBER(SEARCH("подключ",E648)),   (ISNUMBER(SEARCH("модерниз",E648)))),1,0)</f>
        <v>1</v>
      </c>
      <c r="I648" s="8">
        <f>IF(OR(ISNUMBER(SEARCH("сопрово",E648)), ISNUMBER(SEARCH("поддержк",E648)), ISNUMBER(SEARCH("эксплуат",E648)), ISNUMBER(SEARCH("обслужи",E648)), ISNUMBER(SEARCH("подготов",E648)), (ISNUMBER(SEARCH("обуче",E648)))),1,0)</f>
        <v>0</v>
      </c>
      <c r="J648" s="9">
        <f>SUM(G648:I648)</f>
        <v>1</v>
      </c>
      <c r="K648" t="s">
        <v>45</v>
      </c>
      <c r="L648" t="s">
        <v>46</v>
      </c>
      <c r="M648" s="30">
        <v>1999999.99</v>
      </c>
      <c r="N648" s="28" t="s">
        <v>26</v>
      </c>
      <c r="O648">
        <v>1999999.99</v>
      </c>
      <c r="P648" s="28" t="s">
        <v>27</v>
      </c>
      <c r="Q648" s="4" t="s">
        <v>1200</v>
      </c>
      <c r="R648" t="s">
        <v>1201</v>
      </c>
      <c r="S648" t="s">
        <v>1193</v>
      </c>
      <c r="T648" t="s">
        <v>761</v>
      </c>
      <c r="U648" t="s">
        <v>653</v>
      </c>
      <c r="V648" t="s">
        <v>755</v>
      </c>
      <c r="W648" s="2">
        <v>1</v>
      </c>
      <c r="X648" s="33">
        <v>1999999.99</v>
      </c>
      <c r="Y648" t="s">
        <v>34</v>
      </c>
      <c r="Z648" t="s">
        <v>516</v>
      </c>
      <c r="AA648" t="s">
        <v>36</v>
      </c>
      <c r="AB648" t="s">
        <v>37</v>
      </c>
      <c r="AC648" s="2">
        <v>78</v>
      </c>
    </row>
    <row r="649" spans="1:29" customFormat="1" hidden="1" x14ac:dyDescent="0.25">
      <c r="A649" s="11">
        <v>649</v>
      </c>
      <c r="B649" s="20" t="s">
        <v>1230</v>
      </c>
      <c r="C649" s="3">
        <v>2.782501112616E+18</v>
      </c>
      <c r="D649" s="1">
        <v>42653</v>
      </c>
      <c r="E649" t="s">
        <v>347</v>
      </c>
      <c r="F649" s="8">
        <f>IF(OR(ISNUMBER(SEARCH("террит",Q649)), ISNUMBER(SEARCH("ФОМС",E649)), ISNUMBER(SEARCH("ФОМС",Q649)), (ISNUMBER(SEARCH("страх",E649)))),1,0)</f>
        <v>0</v>
      </c>
      <c r="G649" s="8">
        <f>IF(OR(ISNUMBER(SEARCH("проектиро",E649)), ISNUMBER(SEARCH("разработка",E649)),  ISNUMBER(SEARCH("приобрет",E649)),  ISNUMBER(SEARCH("установк",E649)), ISNUMBER(SEARCH("постав",E649)),  (ISNUMBER(SEARCH("создани",E649)))),1,0)</f>
        <v>0</v>
      </c>
      <c r="H649" s="8">
        <f>IF(OR(ISNUMBER(SEARCH("развит",E649)), ISNUMBER(SEARCH("модифика",E649)), ISNUMBER(SEARCH("интегра",E649)),  ISNUMBER(SEARCH("внедрен",E649)), ISNUMBER(SEARCH("расшир",E649)), ISNUMBER(SEARCH("адаптац",E649)),ISNUMBER(SEARCH("настрой",E649)), ISNUMBER(SEARCH("подключ",E649)),   (ISNUMBER(SEARCH("модерниз",E649)))),1,0)</f>
        <v>0</v>
      </c>
      <c r="I649" s="8">
        <f>IF(OR(ISNUMBER(SEARCH("сопрово",E649)), ISNUMBER(SEARCH("поддержк",E649)), ISNUMBER(SEARCH("эксплуат",E649)), ISNUMBER(SEARCH("обслужи",E649)), ISNUMBER(SEARCH("подготов",E649)), (ISNUMBER(SEARCH("обуче",E649)))),1,0)</f>
        <v>0</v>
      </c>
      <c r="J649" s="9">
        <f>SUM(G649:I649)</f>
        <v>0</v>
      </c>
      <c r="K649" t="s">
        <v>346</v>
      </c>
      <c r="L649" t="s">
        <v>347</v>
      </c>
      <c r="M649" s="30">
        <v>131000</v>
      </c>
      <c r="N649" s="28" t="s">
        <v>280</v>
      </c>
      <c r="O649">
        <v>131000</v>
      </c>
      <c r="P649" s="28" t="s">
        <v>184</v>
      </c>
      <c r="Q649" s="4" t="s">
        <v>1203</v>
      </c>
      <c r="R649" t="s">
        <v>1204</v>
      </c>
      <c r="S649" t="s">
        <v>752</v>
      </c>
      <c r="T649" t="s">
        <v>652</v>
      </c>
      <c r="U649" t="s">
        <v>653</v>
      </c>
      <c r="V649" t="s">
        <v>755</v>
      </c>
      <c r="W649" s="2">
        <v>1</v>
      </c>
      <c r="X649" s="33">
        <v>131000</v>
      </c>
      <c r="Y649" t="s">
        <v>34</v>
      </c>
      <c r="Z649" t="s">
        <v>516</v>
      </c>
      <c r="AA649" t="s">
        <v>36</v>
      </c>
      <c r="AB649" t="s">
        <v>37</v>
      </c>
      <c r="AC649" s="2">
        <v>78</v>
      </c>
    </row>
    <row r="650" spans="1:29" customFormat="1" hidden="1" x14ac:dyDescent="0.25">
      <c r="A650" s="11">
        <v>650</v>
      </c>
      <c r="B650" s="20" t="s">
        <v>1230</v>
      </c>
      <c r="C650" s="3">
        <v>2.782501112616E+18</v>
      </c>
      <c r="D650" s="1">
        <v>42730</v>
      </c>
      <c r="E650" t="s">
        <v>52</v>
      </c>
      <c r="F650" s="8">
        <f>IF(OR(ISNUMBER(SEARCH("террит",Q650)), ISNUMBER(SEARCH("ФОМС",E650)), ISNUMBER(SEARCH("ФОМС",Q650)), (ISNUMBER(SEARCH("страх",E650)))),1,0)</f>
        <v>0</v>
      </c>
      <c r="G650" s="8">
        <f>IF(OR(ISNUMBER(SEARCH("проектиро",E650)), ISNUMBER(SEARCH("разработка",E650)),  ISNUMBER(SEARCH("приобрет",E650)),  ISNUMBER(SEARCH("установк",E650)), ISNUMBER(SEARCH("постав",E650)),  (ISNUMBER(SEARCH("создани",E650)))),1,0)</f>
        <v>0</v>
      </c>
      <c r="H650" s="8">
        <f>IF(OR(ISNUMBER(SEARCH("развит",E650)), ISNUMBER(SEARCH("модифика",E650)), ISNUMBER(SEARCH("интегра",E650)),  ISNUMBER(SEARCH("внедрен",E650)), ISNUMBER(SEARCH("расшир",E650)), ISNUMBER(SEARCH("адаптац",E650)),ISNUMBER(SEARCH("настрой",E650)), ISNUMBER(SEARCH("подключ",E650)),   (ISNUMBER(SEARCH("модерниз",E650)))),1,0)</f>
        <v>0</v>
      </c>
      <c r="I650" s="8">
        <f>IF(OR(ISNUMBER(SEARCH("сопрово",E650)), ISNUMBER(SEARCH("поддержк",E650)), ISNUMBER(SEARCH("эксплуат",E650)), ISNUMBER(SEARCH("обслужи",E650)), ISNUMBER(SEARCH("подготов",E650)), (ISNUMBER(SEARCH("обуче",E650)))),1,0)</f>
        <v>1</v>
      </c>
      <c r="J650" s="9">
        <f>SUM(G650:I650)</f>
        <v>1</v>
      </c>
      <c r="K650" t="s">
        <v>53</v>
      </c>
      <c r="L650" t="s">
        <v>52</v>
      </c>
      <c r="M650" s="30">
        <v>888000</v>
      </c>
      <c r="N650" s="28" t="s">
        <v>26</v>
      </c>
      <c r="O650">
        <v>888000</v>
      </c>
      <c r="P650" s="28" t="s">
        <v>184</v>
      </c>
      <c r="Q650" s="4" t="s">
        <v>1203</v>
      </c>
      <c r="R650" t="s">
        <v>1204</v>
      </c>
      <c r="S650" t="s">
        <v>752</v>
      </c>
      <c r="T650" t="s">
        <v>652</v>
      </c>
      <c r="U650" t="s">
        <v>653</v>
      </c>
      <c r="V650" t="s">
        <v>755</v>
      </c>
      <c r="W650" s="2">
        <v>1</v>
      </c>
      <c r="X650" s="33">
        <v>888000</v>
      </c>
      <c r="Y650" t="s">
        <v>34</v>
      </c>
      <c r="Z650" t="s">
        <v>516</v>
      </c>
      <c r="AA650" t="s">
        <v>36</v>
      </c>
      <c r="AB650" t="s">
        <v>37</v>
      </c>
      <c r="AC650" s="2">
        <v>78</v>
      </c>
    </row>
    <row r="651" spans="1:29" customFormat="1" hidden="1" x14ac:dyDescent="0.25">
      <c r="A651" s="11">
        <v>651</v>
      </c>
      <c r="B651" s="20" t="s">
        <v>1230</v>
      </c>
      <c r="C651" s="3">
        <v>2.7825011126169999E+18</v>
      </c>
      <c r="D651" s="1">
        <v>43087</v>
      </c>
      <c r="E651" t="s">
        <v>1205</v>
      </c>
      <c r="F651" s="8">
        <f>IF(OR(ISNUMBER(SEARCH("террит",Q651)), ISNUMBER(SEARCH("ФОМС",E651)), ISNUMBER(SEARCH("ФОМС",Q651)), (ISNUMBER(SEARCH("страх",E651)))),1,0)</f>
        <v>1</v>
      </c>
      <c r="G651" s="8">
        <f>IF(OR(ISNUMBER(SEARCH("проектиро",E651)), ISNUMBER(SEARCH("разработка",E651)),  ISNUMBER(SEARCH("приобрет",E651)),  ISNUMBER(SEARCH("установк",E651)), ISNUMBER(SEARCH("постав",E651)),  (ISNUMBER(SEARCH("создани",E651)))),1,0)</f>
        <v>0</v>
      </c>
      <c r="H651" s="8">
        <f>IF(OR(ISNUMBER(SEARCH("развит",E651)), ISNUMBER(SEARCH("модифика",E651)), ISNUMBER(SEARCH("интегра",E651)),  ISNUMBER(SEARCH("внедрен",E651)), ISNUMBER(SEARCH("расшир",E651)), ISNUMBER(SEARCH("адаптац",E651)),ISNUMBER(SEARCH("настрой",E651)), ISNUMBER(SEARCH("подключ",E651)),   (ISNUMBER(SEARCH("модерниз",E651)))),1,0)</f>
        <v>0</v>
      </c>
      <c r="I651" s="8">
        <f>IF(OR(ISNUMBER(SEARCH("сопрово",E651)), ISNUMBER(SEARCH("поддержк",E651)), ISNUMBER(SEARCH("эксплуат",E651)), ISNUMBER(SEARCH("обслужи",E651)), ISNUMBER(SEARCH("подготов",E651)), (ISNUMBER(SEARCH("обуче",E651)))),1,0)</f>
        <v>1</v>
      </c>
      <c r="J651" s="9">
        <f>SUM(G651:I651)</f>
        <v>1</v>
      </c>
      <c r="K651" t="s">
        <v>53</v>
      </c>
      <c r="L651" t="s">
        <v>52</v>
      </c>
      <c r="M651" s="30">
        <v>65520</v>
      </c>
      <c r="N651" s="28" t="s">
        <v>130</v>
      </c>
      <c r="O651">
        <v>786240</v>
      </c>
      <c r="P651" s="28" t="s">
        <v>165</v>
      </c>
      <c r="Q651" s="4" t="s">
        <v>1203</v>
      </c>
      <c r="R651" t="s">
        <v>1204</v>
      </c>
      <c r="S651" t="s">
        <v>752</v>
      </c>
      <c r="T651" t="s">
        <v>652</v>
      </c>
      <c r="U651" t="s">
        <v>653</v>
      </c>
      <c r="V651" t="s">
        <v>755</v>
      </c>
      <c r="W651" s="2">
        <v>1</v>
      </c>
      <c r="X651" s="33">
        <v>786240</v>
      </c>
      <c r="Y651" t="s">
        <v>34</v>
      </c>
      <c r="Z651" t="s">
        <v>516</v>
      </c>
      <c r="AA651" t="s">
        <v>36</v>
      </c>
      <c r="AB651" t="s">
        <v>37</v>
      </c>
      <c r="AC651" s="2">
        <v>78</v>
      </c>
    </row>
    <row r="652" spans="1:29" customFormat="1" hidden="1" x14ac:dyDescent="0.25">
      <c r="A652" s="11">
        <v>652</v>
      </c>
      <c r="B652" s="20" t="s">
        <v>1230</v>
      </c>
      <c r="C652" s="3">
        <v>2.7825024478150001E+18</v>
      </c>
      <c r="D652" s="1">
        <v>42256</v>
      </c>
      <c r="E652" t="s">
        <v>457</v>
      </c>
      <c r="F652" s="8">
        <f>IF(OR(ISNUMBER(SEARCH("террит",Q652)), ISNUMBER(SEARCH("ФОМС",E652)), ISNUMBER(SEARCH("ФОМС",Q652)), (ISNUMBER(SEARCH("страх",E652)))),1,0)</f>
        <v>0</v>
      </c>
      <c r="G652" s="8">
        <f>IF(OR(ISNUMBER(SEARCH("проектиро",E652)), ISNUMBER(SEARCH("разработка",E652)),  ISNUMBER(SEARCH("приобрет",E652)),  ISNUMBER(SEARCH("установк",E652)), ISNUMBER(SEARCH("постав",E652)),  (ISNUMBER(SEARCH("создани",E652)))),1,0)</f>
        <v>0</v>
      </c>
      <c r="H652" s="8">
        <f>IF(OR(ISNUMBER(SEARCH("развит",E652)), ISNUMBER(SEARCH("модифика",E652)), ISNUMBER(SEARCH("интегра",E652)),  ISNUMBER(SEARCH("внедрен",E652)), ISNUMBER(SEARCH("расшир",E652)), ISNUMBER(SEARCH("адаптац",E652)),ISNUMBER(SEARCH("настрой",E652)), ISNUMBER(SEARCH("подключ",E652)),   (ISNUMBER(SEARCH("модерниз",E652)))),1,0)</f>
        <v>0</v>
      </c>
      <c r="I652" s="8">
        <f>IF(OR(ISNUMBER(SEARCH("сопрово",E652)), ISNUMBER(SEARCH("поддержк",E652)), ISNUMBER(SEARCH("эксплуат",E652)), ISNUMBER(SEARCH("обслужи",E652)), ISNUMBER(SEARCH("подготов",E652)), (ISNUMBER(SEARCH("обуче",E652)))),1,0)</f>
        <v>1</v>
      </c>
      <c r="J652" s="9">
        <f>SUM(G652:I652)</f>
        <v>1</v>
      </c>
      <c r="K652" t="s">
        <v>456</v>
      </c>
      <c r="L652" t="s">
        <v>457</v>
      </c>
      <c r="M652" s="30">
        <v>251250</v>
      </c>
      <c r="N652" s="28" t="s">
        <v>280</v>
      </c>
      <c r="O652">
        <v>251250</v>
      </c>
      <c r="P652" s="28" t="s">
        <v>184</v>
      </c>
      <c r="Q652" s="4" t="s">
        <v>1206</v>
      </c>
      <c r="R652" t="s">
        <v>734</v>
      </c>
      <c r="S652" t="s">
        <v>735</v>
      </c>
      <c r="T652" t="s">
        <v>652</v>
      </c>
      <c r="U652" t="s">
        <v>653</v>
      </c>
      <c r="V652" t="s">
        <v>755</v>
      </c>
      <c r="W652" s="2">
        <v>1</v>
      </c>
      <c r="X652" s="33">
        <v>251250</v>
      </c>
      <c r="Y652" t="s">
        <v>34</v>
      </c>
      <c r="Z652" t="s">
        <v>516</v>
      </c>
      <c r="AA652" t="s">
        <v>36</v>
      </c>
      <c r="AB652" t="s">
        <v>37</v>
      </c>
      <c r="AC652" s="2">
        <v>78</v>
      </c>
    </row>
    <row r="653" spans="1:29" customFormat="1" hidden="1" x14ac:dyDescent="0.25">
      <c r="A653" s="11">
        <v>653</v>
      </c>
      <c r="B653" s="20" t="s">
        <v>1230</v>
      </c>
      <c r="C653" s="3">
        <v>2.782502447816E+18</v>
      </c>
      <c r="D653" s="1">
        <v>42369</v>
      </c>
      <c r="E653" t="s">
        <v>1207</v>
      </c>
      <c r="F653" s="8">
        <f>IF(OR(ISNUMBER(SEARCH("террит",Q653)), ISNUMBER(SEARCH("ФОМС",E653)), ISNUMBER(SEARCH("ФОМС",Q653)), (ISNUMBER(SEARCH("страх",E653)))),1,0)</f>
        <v>1</v>
      </c>
      <c r="G653" s="8">
        <f>IF(OR(ISNUMBER(SEARCH("проектиро",E653)), ISNUMBER(SEARCH("разработка",E653)),  ISNUMBER(SEARCH("приобрет",E653)),  ISNUMBER(SEARCH("установк",E653)), ISNUMBER(SEARCH("постав",E653)),  (ISNUMBER(SEARCH("создани",E653)))),1,0)</f>
        <v>0</v>
      </c>
      <c r="H653" s="8">
        <f>IF(OR(ISNUMBER(SEARCH("развит",E653)), ISNUMBER(SEARCH("модифика",E653)), ISNUMBER(SEARCH("интегра",E653)),  ISNUMBER(SEARCH("внедрен",E653)), ISNUMBER(SEARCH("расшир",E653)), ISNUMBER(SEARCH("адаптац",E653)),ISNUMBER(SEARCH("настрой",E653)), ISNUMBER(SEARCH("подключ",E653)),   (ISNUMBER(SEARCH("модерниз",E653)))),1,0)</f>
        <v>0</v>
      </c>
      <c r="I653" s="8">
        <f>IF(OR(ISNUMBER(SEARCH("сопрово",E653)), ISNUMBER(SEARCH("поддержк",E653)), ISNUMBER(SEARCH("эксплуат",E653)), ISNUMBER(SEARCH("обслужи",E653)), ISNUMBER(SEARCH("подготов",E653)), (ISNUMBER(SEARCH("обуче",E653)))),1,0)</f>
        <v>1</v>
      </c>
      <c r="J653" s="9">
        <f>SUM(G653:I653)</f>
        <v>1</v>
      </c>
      <c r="K653" t="s">
        <v>53</v>
      </c>
      <c r="L653" t="s">
        <v>52</v>
      </c>
      <c r="M653" s="30">
        <v>79700</v>
      </c>
      <c r="N653" s="28" t="s">
        <v>266</v>
      </c>
      <c r="O653">
        <v>956400</v>
      </c>
      <c r="P653" s="28" t="s">
        <v>258</v>
      </c>
      <c r="Q653" s="4" t="s">
        <v>1206</v>
      </c>
      <c r="R653" t="s">
        <v>734</v>
      </c>
      <c r="S653" t="s">
        <v>735</v>
      </c>
      <c r="T653" t="s">
        <v>652</v>
      </c>
      <c r="U653" t="s">
        <v>653</v>
      </c>
      <c r="V653" t="s">
        <v>755</v>
      </c>
      <c r="W653" s="2">
        <v>1</v>
      </c>
      <c r="X653" s="33">
        <v>956400</v>
      </c>
      <c r="Y653" t="s">
        <v>34</v>
      </c>
      <c r="Z653" t="s">
        <v>516</v>
      </c>
      <c r="AA653" t="s">
        <v>36</v>
      </c>
      <c r="AB653" t="s">
        <v>37</v>
      </c>
      <c r="AC653" s="2">
        <v>78</v>
      </c>
    </row>
    <row r="654" spans="1:29" customFormat="1" hidden="1" x14ac:dyDescent="0.25">
      <c r="A654" s="11">
        <v>654</v>
      </c>
      <c r="B654" s="20" t="s">
        <v>1230</v>
      </c>
      <c r="C654" s="3">
        <v>2.7825024478169999E+18</v>
      </c>
      <c r="D654" s="1">
        <v>43095</v>
      </c>
      <c r="E654" t="s">
        <v>886</v>
      </c>
      <c r="F654" s="8">
        <f>IF(OR(ISNUMBER(SEARCH("террит",Q654)), ISNUMBER(SEARCH("ФОМС",E654)), ISNUMBER(SEARCH("ФОМС",Q654)), (ISNUMBER(SEARCH("страх",E654)))),1,0)</f>
        <v>1</v>
      </c>
      <c r="G654" s="8">
        <f>IF(OR(ISNUMBER(SEARCH("проектиро",E654)), ISNUMBER(SEARCH("разработка",E654)),  ISNUMBER(SEARCH("приобрет",E654)),  ISNUMBER(SEARCH("установк",E654)), ISNUMBER(SEARCH("постав",E654)),  (ISNUMBER(SEARCH("создани",E654)))),1,0)</f>
        <v>0</v>
      </c>
      <c r="H654" s="8">
        <f>IF(OR(ISNUMBER(SEARCH("развит",E654)), ISNUMBER(SEARCH("модифика",E654)), ISNUMBER(SEARCH("интегра",E654)),  ISNUMBER(SEARCH("внедрен",E654)), ISNUMBER(SEARCH("расшир",E654)), ISNUMBER(SEARCH("адаптац",E654)),ISNUMBER(SEARCH("настрой",E654)), ISNUMBER(SEARCH("подключ",E654)),   (ISNUMBER(SEARCH("модерниз",E654)))),1,0)</f>
        <v>0</v>
      </c>
      <c r="I654" s="8">
        <f>IF(OR(ISNUMBER(SEARCH("сопрово",E654)), ISNUMBER(SEARCH("поддержк",E654)), ISNUMBER(SEARCH("эксплуат",E654)), ISNUMBER(SEARCH("обслужи",E654)), ISNUMBER(SEARCH("подготов",E654)), (ISNUMBER(SEARCH("обуче",E654)))),1,0)</f>
        <v>1</v>
      </c>
      <c r="J654" s="9">
        <f>SUM(G654:I654)</f>
        <v>1</v>
      </c>
      <c r="K654" t="s">
        <v>82</v>
      </c>
      <c r="L654" t="s">
        <v>76</v>
      </c>
      <c r="M654" s="30">
        <v>81000</v>
      </c>
      <c r="N654" s="28" t="s">
        <v>130</v>
      </c>
      <c r="O654">
        <v>972000</v>
      </c>
      <c r="P654" s="28" t="s">
        <v>258</v>
      </c>
      <c r="Q654" s="4" t="s">
        <v>1206</v>
      </c>
      <c r="R654" t="s">
        <v>734</v>
      </c>
      <c r="S654" t="s">
        <v>735</v>
      </c>
      <c r="T654" t="s">
        <v>1027</v>
      </c>
      <c r="U654" t="s">
        <v>653</v>
      </c>
      <c r="V654" t="s">
        <v>755</v>
      </c>
      <c r="W654" s="2">
        <v>1</v>
      </c>
      <c r="X654" s="33">
        <v>972000</v>
      </c>
      <c r="Y654" t="s">
        <v>34</v>
      </c>
      <c r="Z654" t="s">
        <v>516</v>
      </c>
      <c r="AA654" t="s">
        <v>36</v>
      </c>
      <c r="AB654" t="s">
        <v>37</v>
      </c>
      <c r="AC654" s="2">
        <v>78</v>
      </c>
    </row>
    <row r="655" spans="1:29" customFormat="1" hidden="1" x14ac:dyDescent="0.25">
      <c r="A655" s="11">
        <v>655</v>
      </c>
      <c r="B655" s="20" t="s">
        <v>1230</v>
      </c>
      <c r="C655" s="3">
        <v>2.7825024478169999E+18</v>
      </c>
      <c r="D655" s="1">
        <v>42760</v>
      </c>
      <c r="E655" t="s">
        <v>52</v>
      </c>
      <c r="F655" s="8">
        <f>IF(OR(ISNUMBER(SEARCH("террит",Q655)), ISNUMBER(SEARCH("ФОМС",E655)), ISNUMBER(SEARCH("ФОМС",Q655)), (ISNUMBER(SEARCH("страх",E655)))),1,0)</f>
        <v>0</v>
      </c>
      <c r="G655" s="8">
        <f>IF(OR(ISNUMBER(SEARCH("проектиро",E655)), ISNUMBER(SEARCH("разработка",E655)),  ISNUMBER(SEARCH("приобрет",E655)),  ISNUMBER(SEARCH("установк",E655)), ISNUMBER(SEARCH("постав",E655)),  (ISNUMBER(SEARCH("создани",E655)))),1,0)</f>
        <v>0</v>
      </c>
      <c r="H655" s="8">
        <f>IF(OR(ISNUMBER(SEARCH("развит",E655)), ISNUMBER(SEARCH("модифика",E655)), ISNUMBER(SEARCH("интегра",E655)),  ISNUMBER(SEARCH("внедрен",E655)), ISNUMBER(SEARCH("расшир",E655)), ISNUMBER(SEARCH("адаптац",E655)),ISNUMBER(SEARCH("настрой",E655)), ISNUMBER(SEARCH("подключ",E655)),   (ISNUMBER(SEARCH("модерниз",E655)))),1,0)</f>
        <v>0</v>
      </c>
      <c r="I655" s="8">
        <f>IF(OR(ISNUMBER(SEARCH("сопрово",E655)), ISNUMBER(SEARCH("поддержк",E655)), ISNUMBER(SEARCH("эксплуат",E655)), ISNUMBER(SEARCH("обслужи",E655)), ISNUMBER(SEARCH("подготов",E655)), (ISNUMBER(SEARCH("обуче",E655)))),1,0)</f>
        <v>1</v>
      </c>
      <c r="J655" s="9">
        <f>SUM(G655:I655)</f>
        <v>1</v>
      </c>
      <c r="K655" t="s">
        <v>53</v>
      </c>
      <c r="L655" t="s">
        <v>52</v>
      </c>
      <c r="M655" s="30">
        <v>82500</v>
      </c>
      <c r="N655" s="28" t="s">
        <v>266</v>
      </c>
      <c r="O655">
        <v>990000</v>
      </c>
      <c r="P655" s="28" t="s">
        <v>258</v>
      </c>
      <c r="Q655" s="4" t="s">
        <v>1206</v>
      </c>
      <c r="R655" t="s">
        <v>734</v>
      </c>
      <c r="S655" t="s">
        <v>735</v>
      </c>
      <c r="T655" t="s">
        <v>652</v>
      </c>
      <c r="U655" t="s">
        <v>653</v>
      </c>
      <c r="V655" t="s">
        <v>755</v>
      </c>
      <c r="W655" s="2">
        <v>1</v>
      </c>
      <c r="X655" s="33">
        <v>990000</v>
      </c>
      <c r="Y655" t="s">
        <v>34</v>
      </c>
      <c r="Z655" t="s">
        <v>516</v>
      </c>
      <c r="AA655" t="s">
        <v>36</v>
      </c>
      <c r="AB655" t="s">
        <v>37</v>
      </c>
      <c r="AC655" s="2">
        <v>78</v>
      </c>
    </row>
    <row r="656" spans="1:29" customFormat="1" hidden="1" x14ac:dyDescent="0.25">
      <c r="A656" s="11">
        <v>656</v>
      </c>
      <c r="B656" s="20" t="s">
        <v>1230</v>
      </c>
      <c r="C656" s="3">
        <v>2.7825024478179999E+18</v>
      </c>
      <c r="D656" s="1">
        <v>43459</v>
      </c>
      <c r="E656" t="s">
        <v>1137</v>
      </c>
      <c r="F656" s="8">
        <f>IF(OR(ISNUMBER(SEARCH("террит",Q656)), ISNUMBER(SEARCH("ФОМС",E656)), ISNUMBER(SEARCH("ФОМС",Q656)), (ISNUMBER(SEARCH("страх",E656)))),1,0)</f>
        <v>1</v>
      </c>
      <c r="G656" s="8">
        <f>IF(OR(ISNUMBER(SEARCH("проектиро",E656)), ISNUMBER(SEARCH("разработка",E656)),  ISNUMBER(SEARCH("приобрет",E656)),  ISNUMBER(SEARCH("установк",E656)), ISNUMBER(SEARCH("постав",E656)),  (ISNUMBER(SEARCH("создани",E656)))),1,0)</f>
        <v>0</v>
      </c>
      <c r="H656" s="8">
        <f>IF(OR(ISNUMBER(SEARCH("развит",E656)), ISNUMBER(SEARCH("модифика",E656)), ISNUMBER(SEARCH("интегра",E656)),  ISNUMBER(SEARCH("внедрен",E656)), ISNUMBER(SEARCH("расшир",E656)), ISNUMBER(SEARCH("адаптац",E656)),ISNUMBER(SEARCH("настрой",E656)), ISNUMBER(SEARCH("подключ",E656)),   (ISNUMBER(SEARCH("модерниз",E656)))),1,0)</f>
        <v>0</v>
      </c>
      <c r="I656" s="8">
        <f>IF(OR(ISNUMBER(SEARCH("сопрово",E656)), ISNUMBER(SEARCH("поддержк",E656)), ISNUMBER(SEARCH("эксплуат",E656)), ISNUMBER(SEARCH("обслужи",E656)), ISNUMBER(SEARCH("подготов",E656)), (ISNUMBER(SEARCH("обуче",E656)))),1,0)</f>
        <v>1</v>
      </c>
      <c r="J656" s="9">
        <f>SUM(G656:I656)</f>
        <v>1</v>
      </c>
      <c r="K656" t="s">
        <v>82</v>
      </c>
      <c r="L656" t="s">
        <v>76</v>
      </c>
      <c r="M656" s="30">
        <v>81700</v>
      </c>
      <c r="N656" s="28" t="s">
        <v>130</v>
      </c>
      <c r="O656">
        <v>980400</v>
      </c>
      <c r="P656" s="28" t="s">
        <v>165</v>
      </c>
      <c r="Q656" s="4" t="s">
        <v>1206</v>
      </c>
      <c r="R656" t="s">
        <v>734</v>
      </c>
      <c r="S656" t="s">
        <v>735</v>
      </c>
      <c r="T656" t="s">
        <v>652</v>
      </c>
      <c r="U656" t="s">
        <v>653</v>
      </c>
      <c r="V656" t="s">
        <v>755</v>
      </c>
      <c r="W656" s="2">
        <v>1</v>
      </c>
      <c r="X656" s="33">
        <v>980400</v>
      </c>
      <c r="Y656" t="s">
        <v>34</v>
      </c>
      <c r="Z656" t="s">
        <v>516</v>
      </c>
      <c r="AA656" t="s">
        <v>36</v>
      </c>
      <c r="AB656" t="s">
        <v>37</v>
      </c>
      <c r="AC656" s="2">
        <v>78</v>
      </c>
    </row>
    <row r="657" spans="1:29" customFormat="1" hidden="1" x14ac:dyDescent="0.25">
      <c r="A657" s="11">
        <v>657</v>
      </c>
      <c r="B657" s="20" t="s">
        <v>1230</v>
      </c>
      <c r="C657" s="3">
        <v>2.7825330281159997E+18</v>
      </c>
      <c r="D657" s="1">
        <v>42382</v>
      </c>
      <c r="E657" t="s">
        <v>457</v>
      </c>
      <c r="F657" s="8">
        <f>IF(OR(ISNUMBER(SEARCH("террит",Q657)), ISNUMBER(SEARCH("ФОМС",E657)), ISNUMBER(SEARCH("ФОМС",Q657)), (ISNUMBER(SEARCH("страх",E657)))),1,0)</f>
        <v>0</v>
      </c>
      <c r="G657" s="8">
        <f>IF(OR(ISNUMBER(SEARCH("проектиро",E657)), ISNUMBER(SEARCH("разработка",E657)),  ISNUMBER(SEARCH("приобрет",E657)),  ISNUMBER(SEARCH("установк",E657)), ISNUMBER(SEARCH("постав",E657)),  (ISNUMBER(SEARCH("создани",E657)))),1,0)</f>
        <v>0</v>
      </c>
      <c r="H657" s="8">
        <f>IF(OR(ISNUMBER(SEARCH("развит",E657)), ISNUMBER(SEARCH("модифика",E657)), ISNUMBER(SEARCH("интегра",E657)),  ISNUMBER(SEARCH("внедрен",E657)), ISNUMBER(SEARCH("расшир",E657)), ISNUMBER(SEARCH("адаптац",E657)),ISNUMBER(SEARCH("настрой",E657)), ISNUMBER(SEARCH("подключ",E657)),   (ISNUMBER(SEARCH("модерниз",E657)))),1,0)</f>
        <v>0</v>
      </c>
      <c r="I657" s="8">
        <f>IF(OR(ISNUMBER(SEARCH("сопрово",E657)), ISNUMBER(SEARCH("поддержк",E657)), ISNUMBER(SEARCH("эксплуат",E657)), ISNUMBER(SEARCH("обслужи",E657)), ISNUMBER(SEARCH("подготов",E657)), (ISNUMBER(SEARCH("обуче",E657)))),1,0)</f>
        <v>1</v>
      </c>
      <c r="J657" s="9">
        <f>SUM(G657:I657)</f>
        <v>1</v>
      </c>
      <c r="K657" t="s">
        <v>936</v>
      </c>
      <c r="L657" t="s">
        <v>937</v>
      </c>
      <c r="M657" s="30">
        <v>81520</v>
      </c>
      <c r="N657" s="28" t="s">
        <v>266</v>
      </c>
      <c r="O657">
        <v>978240</v>
      </c>
      <c r="P657" s="28" t="s">
        <v>258</v>
      </c>
      <c r="Q657" s="4" t="s">
        <v>1208</v>
      </c>
      <c r="R657" t="s">
        <v>741</v>
      </c>
      <c r="S657" t="s">
        <v>742</v>
      </c>
      <c r="T657" t="s">
        <v>652</v>
      </c>
      <c r="U657" t="s">
        <v>653</v>
      </c>
      <c r="V657" t="s">
        <v>755</v>
      </c>
      <c r="W657" s="2">
        <v>1</v>
      </c>
      <c r="X657" s="33">
        <v>978240</v>
      </c>
      <c r="Y657" t="s">
        <v>34</v>
      </c>
      <c r="Z657" t="s">
        <v>516</v>
      </c>
      <c r="AA657" t="s">
        <v>36</v>
      </c>
      <c r="AB657" t="s">
        <v>37</v>
      </c>
      <c r="AC657" s="2">
        <v>78</v>
      </c>
    </row>
    <row r="658" spans="1:29" customFormat="1" hidden="1" x14ac:dyDescent="0.25">
      <c r="A658" s="11">
        <v>658</v>
      </c>
      <c r="B658" s="20" t="s">
        <v>1230</v>
      </c>
      <c r="C658" s="3">
        <v>2.7825330281159997E+18</v>
      </c>
      <c r="D658" s="1">
        <v>42657</v>
      </c>
      <c r="E658" t="s">
        <v>52</v>
      </c>
      <c r="F658" s="8">
        <f>IF(OR(ISNUMBER(SEARCH("террит",Q658)), ISNUMBER(SEARCH("ФОМС",E658)), ISNUMBER(SEARCH("ФОМС",Q658)), (ISNUMBER(SEARCH("страх",E658)))),1,0)</f>
        <v>0</v>
      </c>
      <c r="G658" s="8">
        <f>IF(OR(ISNUMBER(SEARCH("проектиро",E658)), ISNUMBER(SEARCH("разработка",E658)),  ISNUMBER(SEARCH("приобрет",E658)),  ISNUMBER(SEARCH("установк",E658)), ISNUMBER(SEARCH("постав",E658)),  (ISNUMBER(SEARCH("создани",E658)))),1,0)</f>
        <v>0</v>
      </c>
      <c r="H658" s="8">
        <f>IF(OR(ISNUMBER(SEARCH("развит",E658)), ISNUMBER(SEARCH("модифика",E658)), ISNUMBER(SEARCH("интегра",E658)),  ISNUMBER(SEARCH("внедрен",E658)), ISNUMBER(SEARCH("расшир",E658)), ISNUMBER(SEARCH("адаптац",E658)),ISNUMBER(SEARCH("настрой",E658)), ISNUMBER(SEARCH("подключ",E658)),   (ISNUMBER(SEARCH("модерниз",E658)))),1,0)</f>
        <v>0</v>
      </c>
      <c r="I658" s="8">
        <f>IF(OR(ISNUMBER(SEARCH("сопрово",E658)), ISNUMBER(SEARCH("поддержк",E658)), ISNUMBER(SEARCH("эксплуат",E658)), ISNUMBER(SEARCH("обслужи",E658)), ISNUMBER(SEARCH("подготов",E658)), (ISNUMBER(SEARCH("обуче",E658)))),1,0)</f>
        <v>1</v>
      </c>
      <c r="J658" s="9">
        <f>SUM(G658:I658)</f>
        <v>1</v>
      </c>
      <c r="K658" t="s">
        <v>53</v>
      </c>
      <c r="L658" t="s">
        <v>52</v>
      </c>
      <c r="M658" s="30">
        <v>156538.32999999999</v>
      </c>
      <c r="N658" s="28" t="s">
        <v>329</v>
      </c>
      <c r="O658">
        <v>156538.32999999999</v>
      </c>
      <c r="P658" s="28" t="s">
        <v>184</v>
      </c>
      <c r="Q658" s="4" t="s">
        <v>1208</v>
      </c>
      <c r="R658" t="s">
        <v>741</v>
      </c>
      <c r="S658" t="s">
        <v>742</v>
      </c>
      <c r="T658" t="s">
        <v>652</v>
      </c>
      <c r="U658" t="s">
        <v>653</v>
      </c>
      <c r="V658" t="s">
        <v>755</v>
      </c>
      <c r="W658" s="2">
        <v>1</v>
      </c>
      <c r="X658" s="33">
        <v>156538.32999999999</v>
      </c>
      <c r="Y658" t="s">
        <v>34</v>
      </c>
      <c r="Z658" t="s">
        <v>516</v>
      </c>
      <c r="AA658" t="s">
        <v>36</v>
      </c>
      <c r="AB658" t="s">
        <v>37</v>
      </c>
      <c r="AC658" s="2">
        <v>78</v>
      </c>
    </row>
    <row r="659" spans="1:29" customFormat="1" hidden="1" x14ac:dyDescent="0.25">
      <c r="A659" s="11">
        <v>659</v>
      </c>
      <c r="B659" s="20" t="s">
        <v>1230</v>
      </c>
      <c r="C659" s="3">
        <v>2.7825330281170002E+18</v>
      </c>
      <c r="D659" s="1">
        <v>42745</v>
      </c>
      <c r="E659" t="s">
        <v>784</v>
      </c>
      <c r="F659" s="8">
        <f>IF(OR(ISNUMBER(SEARCH("террит",Q659)), ISNUMBER(SEARCH("ФОМС",E659)), ISNUMBER(SEARCH("ФОМС",Q659)), (ISNUMBER(SEARCH("страх",E659)))),1,0)</f>
        <v>1</v>
      </c>
      <c r="G659" s="8">
        <f>IF(OR(ISNUMBER(SEARCH("проектиро",E659)), ISNUMBER(SEARCH("разработка",E659)),  ISNUMBER(SEARCH("приобрет",E659)),  ISNUMBER(SEARCH("установк",E659)), ISNUMBER(SEARCH("постав",E659)),  (ISNUMBER(SEARCH("создани",E659)))),1,0)</f>
        <v>0</v>
      </c>
      <c r="H659" s="8">
        <f>IF(OR(ISNUMBER(SEARCH("развит",E659)), ISNUMBER(SEARCH("модифика",E659)), ISNUMBER(SEARCH("интегра",E659)),  ISNUMBER(SEARCH("внедрен",E659)), ISNUMBER(SEARCH("расшир",E659)), ISNUMBER(SEARCH("адаптац",E659)),ISNUMBER(SEARCH("настрой",E659)), ISNUMBER(SEARCH("подключ",E659)),   (ISNUMBER(SEARCH("модерниз",E659)))),1,0)</f>
        <v>0</v>
      </c>
      <c r="I659" s="8">
        <f>IF(OR(ISNUMBER(SEARCH("сопрово",E659)), ISNUMBER(SEARCH("поддержк",E659)), ISNUMBER(SEARCH("эксплуат",E659)), ISNUMBER(SEARCH("обслужи",E659)), ISNUMBER(SEARCH("подготов",E659)), (ISNUMBER(SEARCH("обуче",E659)))),1,0)</f>
        <v>1</v>
      </c>
      <c r="J659" s="9">
        <f>SUM(G659:I659)</f>
        <v>1</v>
      </c>
      <c r="K659" t="s">
        <v>936</v>
      </c>
      <c r="L659" t="s">
        <v>937</v>
      </c>
      <c r="M659" s="30">
        <v>80595</v>
      </c>
      <c r="N659" s="28" t="s">
        <v>130</v>
      </c>
      <c r="O659">
        <v>967140</v>
      </c>
      <c r="P659" s="28" t="s">
        <v>258</v>
      </c>
      <c r="Q659" s="4" t="s">
        <v>1208</v>
      </c>
      <c r="R659" t="s">
        <v>741</v>
      </c>
      <c r="S659" t="s">
        <v>742</v>
      </c>
      <c r="T659" t="s">
        <v>652</v>
      </c>
      <c r="U659" t="s">
        <v>653</v>
      </c>
      <c r="V659" t="s">
        <v>755</v>
      </c>
      <c r="W659" s="2">
        <v>1</v>
      </c>
      <c r="X659" s="33">
        <v>967140</v>
      </c>
      <c r="Y659" t="s">
        <v>34</v>
      </c>
      <c r="Z659" t="s">
        <v>516</v>
      </c>
      <c r="AA659" t="s">
        <v>36</v>
      </c>
      <c r="AB659" t="s">
        <v>37</v>
      </c>
      <c r="AC659" s="2">
        <v>78</v>
      </c>
    </row>
    <row r="660" spans="1:29" customFormat="1" hidden="1" x14ac:dyDescent="0.25">
      <c r="A660" s="11">
        <v>660</v>
      </c>
      <c r="B660" s="20" t="s">
        <v>1230</v>
      </c>
      <c r="C660" s="3">
        <v>2.7825330281180001E+18</v>
      </c>
      <c r="D660" s="1">
        <v>43110</v>
      </c>
      <c r="E660" t="s">
        <v>917</v>
      </c>
      <c r="F660" s="8">
        <f>IF(OR(ISNUMBER(SEARCH("террит",Q660)), ISNUMBER(SEARCH("ФОМС",E660)), ISNUMBER(SEARCH("ФОМС",Q660)), (ISNUMBER(SEARCH("страх",E660)))),1,0)</f>
        <v>1</v>
      </c>
      <c r="G660" s="8">
        <f>IF(OR(ISNUMBER(SEARCH("проектиро",E660)), ISNUMBER(SEARCH("разработка",E660)),  ISNUMBER(SEARCH("приобрет",E660)),  ISNUMBER(SEARCH("установк",E660)), ISNUMBER(SEARCH("постав",E660)),  (ISNUMBER(SEARCH("создани",E660)))),1,0)</f>
        <v>0</v>
      </c>
      <c r="H660" s="8">
        <f>IF(OR(ISNUMBER(SEARCH("развит",E660)), ISNUMBER(SEARCH("модифика",E660)), ISNUMBER(SEARCH("интегра",E660)),  ISNUMBER(SEARCH("внедрен",E660)), ISNUMBER(SEARCH("расшир",E660)), ISNUMBER(SEARCH("адаптац",E660)),ISNUMBER(SEARCH("настрой",E660)), ISNUMBER(SEARCH("подключ",E660)),   (ISNUMBER(SEARCH("модерниз",E660)))),1,0)</f>
        <v>0</v>
      </c>
      <c r="I660" s="8">
        <f>IF(OR(ISNUMBER(SEARCH("сопрово",E660)), ISNUMBER(SEARCH("поддержк",E660)), ISNUMBER(SEARCH("эксплуат",E660)), ISNUMBER(SEARCH("обслужи",E660)), ISNUMBER(SEARCH("подготов",E660)), (ISNUMBER(SEARCH("обуче",E660)))),1,0)</f>
        <v>1</v>
      </c>
      <c r="J660" s="9">
        <f>SUM(G660:I660)</f>
        <v>1</v>
      </c>
      <c r="K660" t="s">
        <v>936</v>
      </c>
      <c r="L660" t="s">
        <v>937</v>
      </c>
      <c r="M660" s="30">
        <v>83000</v>
      </c>
      <c r="N660" s="28" t="s">
        <v>130</v>
      </c>
      <c r="O660">
        <v>996000</v>
      </c>
      <c r="P660" s="28" t="s">
        <v>258</v>
      </c>
      <c r="Q660" s="4" t="s">
        <v>1208</v>
      </c>
      <c r="R660" t="s">
        <v>741</v>
      </c>
      <c r="S660" t="s">
        <v>742</v>
      </c>
      <c r="T660" t="s">
        <v>652</v>
      </c>
      <c r="U660" t="s">
        <v>653</v>
      </c>
      <c r="V660" t="s">
        <v>755</v>
      </c>
      <c r="W660" s="2">
        <v>1</v>
      </c>
      <c r="X660" s="33">
        <v>996000</v>
      </c>
      <c r="Y660" t="s">
        <v>34</v>
      </c>
      <c r="Z660" t="s">
        <v>516</v>
      </c>
      <c r="AA660" t="s">
        <v>36</v>
      </c>
      <c r="AB660" t="s">
        <v>37</v>
      </c>
      <c r="AC660" s="2">
        <v>78</v>
      </c>
    </row>
    <row r="661" spans="1:29" customFormat="1" hidden="1" x14ac:dyDescent="0.25">
      <c r="A661" s="11">
        <v>661</v>
      </c>
      <c r="B661" s="20" t="s">
        <v>1230</v>
      </c>
      <c r="C661" s="3">
        <v>2.7825330281180001E+18</v>
      </c>
      <c r="D661" s="1">
        <v>43446</v>
      </c>
      <c r="E661" t="s">
        <v>1209</v>
      </c>
      <c r="F661" s="8">
        <f>IF(OR(ISNUMBER(SEARCH("террит",Q661)), ISNUMBER(SEARCH("ФОМС",E661)), ISNUMBER(SEARCH("ФОМС",Q661)), (ISNUMBER(SEARCH("страх",E661)))),1,0)</f>
        <v>0</v>
      </c>
      <c r="G661" s="8">
        <f>IF(OR(ISNUMBER(SEARCH("проектиро",E661)), ISNUMBER(SEARCH("разработка",E661)),  ISNUMBER(SEARCH("приобрет",E661)),  ISNUMBER(SEARCH("установк",E661)), ISNUMBER(SEARCH("постав",E661)),  (ISNUMBER(SEARCH("создани",E661)))),1,0)</f>
        <v>0</v>
      </c>
      <c r="H661" s="8">
        <f>IF(OR(ISNUMBER(SEARCH("развит",E661)), ISNUMBER(SEARCH("модифика",E661)), ISNUMBER(SEARCH("интегра",E661)),  ISNUMBER(SEARCH("внедрен",E661)), ISNUMBER(SEARCH("расшир",E661)), ISNUMBER(SEARCH("адаптац",E661)),ISNUMBER(SEARCH("настрой",E661)), ISNUMBER(SEARCH("подключ",E661)),   (ISNUMBER(SEARCH("модерниз",E661)))),1,0)</f>
        <v>0</v>
      </c>
      <c r="I661" s="8">
        <f>IF(OR(ISNUMBER(SEARCH("сопрово",E661)), ISNUMBER(SEARCH("поддержк",E661)), ISNUMBER(SEARCH("эксплуат",E661)), ISNUMBER(SEARCH("обслужи",E661)), ISNUMBER(SEARCH("подготов",E661)), (ISNUMBER(SEARCH("обуче",E661)))),1,0)</f>
        <v>1</v>
      </c>
      <c r="J661" s="9">
        <f>SUM(G661:I661)</f>
        <v>1</v>
      </c>
      <c r="K661" t="s">
        <v>936</v>
      </c>
      <c r="L661" t="s">
        <v>937</v>
      </c>
      <c r="M661" s="30">
        <v>90720</v>
      </c>
      <c r="N661" s="28" t="s">
        <v>130</v>
      </c>
      <c r="O661">
        <v>1088640</v>
      </c>
      <c r="P661" s="28" t="s">
        <v>165</v>
      </c>
      <c r="Q661" s="4" t="s">
        <v>1208</v>
      </c>
      <c r="R661" t="s">
        <v>741</v>
      </c>
      <c r="S661" t="s">
        <v>742</v>
      </c>
      <c r="T661" t="s">
        <v>652</v>
      </c>
      <c r="U661" t="s">
        <v>653</v>
      </c>
      <c r="V661" t="s">
        <v>755</v>
      </c>
      <c r="W661" s="2">
        <v>1</v>
      </c>
      <c r="X661" s="33">
        <v>1088640</v>
      </c>
      <c r="Y661" t="s">
        <v>34</v>
      </c>
      <c r="Z661" t="s">
        <v>516</v>
      </c>
      <c r="AA661" t="s">
        <v>36</v>
      </c>
      <c r="AB661" t="s">
        <v>37</v>
      </c>
      <c r="AC661" s="2">
        <v>78</v>
      </c>
    </row>
    <row r="662" spans="1:29" customFormat="1" hidden="1" x14ac:dyDescent="0.25">
      <c r="A662" s="11">
        <v>662</v>
      </c>
      <c r="B662" s="20" t="s">
        <v>1230</v>
      </c>
      <c r="C662" s="3">
        <v>2.7826667721190001E+18</v>
      </c>
      <c r="D662" s="1">
        <v>43528</v>
      </c>
      <c r="E662" t="s">
        <v>1210</v>
      </c>
      <c r="F662" s="8">
        <f>IF(OR(ISNUMBER(SEARCH("террит",Q662)), ISNUMBER(SEARCH("ФОМС",E662)), ISNUMBER(SEARCH("ФОМС",Q662)), (ISNUMBER(SEARCH("страх",E662)))),1,0)</f>
        <v>0</v>
      </c>
      <c r="G662" s="8">
        <f>IF(OR(ISNUMBER(SEARCH("проектиро",E662)), ISNUMBER(SEARCH("разработка",E662)),  ISNUMBER(SEARCH("приобрет",E662)),  ISNUMBER(SEARCH("установк",E662)), ISNUMBER(SEARCH("постав",E662)),  (ISNUMBER(SEARCH("создани",E662)))),1,0)</f>
        <v>0</v>
      </c>
      <c r="H662" s="8">
        <f>IF(OR(ISNUMBER(SEARCH("развит",E662)), ISNUMBER(SEARCH("модифика",E662)), ISNUMBER(SEARCH("интегра",E662)),  ISNUMBER(SEARCH("внедрен",E662)), ISNUMBER(SEARCH("расшир",E662)), ISNUMBER(SEARCH("адаптац",E662)),ISNUMBER(SEARCH("настрой",E662)), ISNUMBER(SEARCH("подключ",E662)),   (ISNUMBER(SEARCH("модерниз",E662)))),1,0)</f>
        <v>1</v>
      </c>
      <c r="I662" s="8">
        <f>IF(OR(ISNUMBER(SEARCH("сопрово",E662)), ISNUMBER(SEARCH("поддержк",E662)), ISNUMBER(SEARCH("эксплуат",E662)), ISNUMBER(SEARCH("обслужи",E662)), ISNUMBER(SEARCH("подготов",E662)), (ISNUMBER(SEARCH("обуче",E662)))),1,0)</f>
        <v>0</v>
      </c>
      <c r="J662" s="9">
        <f>SUM(G662:I662)</f>
        <v>1</v>
      </c>
      <c r="K662" t="s">
        <v>142</v>
      </c>
      <c r="L662" t="s">
        <v>143</v>
      </c>
      <c r="M662" s="30">
        <v>1300000</v>
      </c>
      <c r="N662" s="28" t="s">
        <v>26</v>
      </c>
      <c r="O662">
        <v>1300000</v>
      </c>
      <c r="P662" s="28" t="s">
        <v>27</v>
      </c>
      <c r="Q662" s="4" t="s">
        <v>1211</v>
      </c>
      <c r="R662" t="s">
        <v>1212</v>
      </c>
      <c r="S662" t="s">
        <v>654</v>
      </c>
      <c r="T662" t="s">
        <v>761</v>
      </c>
      <c r="U662" t="s">
        <v>653</v>
      </c>
      <c r="V662" t="s">
        <v>755</v>
      </c>
      <c r="W662" s="2">
        <v>1</v>
      </c>
      <c r="X662" s="33">
        <v>1300000</v>
      </c>
      <c r="Y662" t="s">
        <v>34</v>
      </c>
      <c r="Z662" t="s">
        <v>516</v>
      </c>
      <c r="AA662" t="s">
        <v>36</v>
      </c>
      <c r="AB662" t="s">
        <v>37</v>
      </c>
      <c r="AC662" s="2">
        <v>78</v>
      </c>
    </row>
    <row r="663" spans="1:29" customFormat="1" hidden="1" x14ac:dyDescent="0.25">
      <c r="A663" s="11">
        <v>663</v>
      </c>
      <c r="B663" s="20" t="s">
        <v>1230</v>
      </c>
      <c r="C663" s="3">
        <v>2.7826667721190001E+18</v>
      </c>
      <c r="D663" s="1">
        <v>43710</v>
      </c>
      <c r="E663" t="s">
        <v>143</v>
      </c>
      <c r="F663" s="8">
        <f>IF(OR(ISNUMBER(SEARCH("террит",Q663)), ISNUMBER(SEARCH("ФОМС",E663)), ISNUMBER(SEARCH("ФОМС",Q663)), (ISNUMBER(SEARCH("страх",E663)))),1,0)</f>
        <v>0</v>
      </c>
      <c r="G663" s="8">
        <f>IF(OR(ISNUMBER(SEARCH("проектиро",E663)), ISNUMBER(SEARCH("разработка",E663)),  ISNUMBER(SEARCH("приобрет",E663)),  ISNUMBER(SEARCH("установк",E663)), ISNUMBER(SEARCH("постав",E663)),  (ISNUMBER(SEARCH("создани",E663)))),1,0)</f>
        <v>0</v>
      </c>
      <c r="H663" s="8">
        <f>IF(OR(ISNUMBER(SEARCH("развит",E663)), ISNUMBER(SEARCH("модифика",E663)), ISNUMBER(SEARCH("интегра",E663)),  ISNUMBER(SEARCH("внедрен",E663)), ISNUMBER(SEARCH("расшир",E663)), ISNUMBER(SEARCH("адаптац",E663)),ISNUMBER(SEARCH("настрой",E663)), ISNUMBER(SEARCH("подключ",E663)),   (ISNUMBER(SEARCH("модерниз",E663)))),1,0)</f>
        <v>0</v>
      </c>
      <c r="I663" s="8">
        <f>IF(OR(ISNUMBER(SEARCH("сопрово",E663)), ISNUMBER(SEARCH("поддержк",E663)), ISNUMBER(SEARCH("эксплуат",E663)), ISNUMBER(SEARCH("обслужи",E663)), ISNUMBER(SEARCH("подготов",E663)), (ISNUMBER(SEARCH("обуче",E663)))),1,0)</f>
        <v>1</v>
      </c>
      <c r="J663" s="9">
        <f>SUM(G663:I663)</f>
        <v>1</v>
      </c>
      <c r="K663" t="s">
        <v>142</v>
      </c>
      <c r="L663" t="s">
        <v>143</v>
      </c>
      <c r="M663" s="30">
        <v>2475220</v>
      </c>
      <c r="N663" s="28" t="s">
        <v>1213</v>
      </c>
      <c r="O663">
        <v>2475220</v>
      </c>
      <c r="P663" s="28" t="s">
        <v>27</v>
      </c>
      <c r="Q663" s="4" t="s">
        <v>1211</v>
      </c>
      <c r="R663" t="s">
        <v>1212</v>
      </c>
      <c r="S663" t="s">
        <v>654</v>
      </c>
      <c r="T663" t="s">
        <v>761</v>
      </c>
      <c r="U663" t="s">
        <v>653</v>
      </c>
      <c r="V663" t="s">
        <v>755</v>
      </c>
      <c r="W663" s="2">
        <v>1</v>
      </c>
      <c r="X663" s="33">
        <v>2475220</v>
      </c>
      <c r="Y663" t="s">
        <v>34</v>
      </c>
      <c r="Z663" t="s">
        <v>516</v>
      </c>
      <c r="AA663" t="s">
        <v>36</v>
      </c>
      <c r="AB663" t="s">
        <v>37</v>
      </c>
      <c r="AC663" s="2">
        <v>78</v>
      </c>
    </row>
    <row r="664" spans="1:29" customFormat="1" hidden="1" x14ac:dyDescent="0.25">
      <c r="A664" s="11">
        <v>664</v>
      </c>
      <c r="B664" s="20" t="s">
        <v>1230</v>
      </c>
      <c r="C664" s="3">
        <v>3.2315077480179999E+18</v>
      </c>
      <c r="D664" s="1">
        <v>43215</v>
      </c>
      <c r="E664" t="s">
        <v>1214</v>
      </c>
      <c r="F664" s="8">
        <f>IF(OR(ISNUMBER(SEARCH("террит",Q664)), ISNUMBER(SEARCH("ФОМС",E664)), ISNUMBER(SEARCH("ФОМС",Q664)), (ISNUMBER(SEARCH("страх",E664)))),1,0)</f>
        <v>1</v>
      </c>
      <c r="G664" s="8">
        <f>IF(OR(ISNUMBER(SEARCH("проектиро",E664)), ISNUMBER(SEARCH("разработка",E664)),  ISNUMBER(SEARCH("приобрет",E664)),  ISNUMBER(SEARCH("установк",E664)), ISNUMBER(SEARCH("постав",E664)),  (ISNUMBER(SEARCH("создани",E664)))),1,0)</f>
        <v>0</v>
      </c>
      <c r="H664" s="8">
        <f>IF(OR(ISNUMBER(SEARCH("развит",E664)), ISNUMBER(SEARCH("модифика",E664)), ISNUMBER(SEARCH("интегра",E664)),  ISNUMBER(SEARCH("внедрен",E664)), ISNUMBER(SEARCH("расшир",E664)), ISNUMBER(SEARCH("адаптац",E664)),ISNUMBER(SEARCH("настрой",E664)), ISNUMBER(SEARCH("подключ",E664)),   (ISNUMBER(SEARCH("модерниз",E664)))),1,0)</f>
        <v>0</v>
      </c>
      <c r="I664" s="8">
        <f>IF(OR(ISNUMBER(SEARCH("сопрово",E664)), ISNUMBER(SEARCH("поддержк",E664)), ISNUMBER(SEARCH("эксплуат",E664)), ISNUMBER(SEARCH("обслужи",E664)), ISNUMBER(SEARCH("подготов",E664)), (ISNUMBER(SEARCH("обуче",E664)))),1,0)</f>
        <v>1</v>
      </c>
      <c r="J664" s="9">
        <f>SUM(G664:I664)</f>
        <v>1</v>
      </c>
      <c r="K664" t="s">
        <v>346</v>
      </c>
      <c r="L664" t="s">
        <v>347</v>
      </c>
      <c r="M664" s="30">
        <v>14280</v>
      </c>
      <c r="N664" s="28" t="s">
        <v>130</v>
      </c>
      <c r="O664">
        <v>85680</v>
      </c>
      <c r="P664" s="28" t="s">
        <v>399</v>
      </c>
      <c r="Q664" s="4" t="s">
        <v>1215</v>
      </c>
      <c r="R664" t="s">
        <v>1216</v>
      </c>
      <c r="S664" t="s">
        <v>565</v>
      </c>
      <c r="T664" t="s">
        <v>761</v>
      </c>
      <c r="U664" t="s">
        <v>653</v>
      </c>
      <c r="V664" t="s">
        <v>755</v>
      </c>
      <c r="W664" s="2">
        <v>1</v>
      </c>
      <c r="X664" s="33">
        <v>85680</v>
      </c>
      <c r="Y664" t="s">
        <v>34</v>
      </c>
      <c r="Z664" t="s">
        <v>500</v>
      </c>
      <c r="AA664" t="s">
        <v>36</v>
      </c>
      <c r="AB664" t="s">
        <v>37</v>
      </c>
      <c r="AC664" s="2">
        <v>23</v>
      </c>
    </row>
    <row r="665" spans="1:29" customFormat="1" hidden="1" x14ac:dyDescent="0.25">
      <c r="A665" s="11">
        <v>665</v>
      </c>
      <c r="B665" s="20" t="s">
        <v>1230</v>
      </c>
      <c r="C665" s="3">
        <v>3.5190306480150001E+18</v>
      </c>
      <c r="D665" s="1">
        <v>42282</v>
      </c>
      <c r="E665" t="s">
        <v>1217</v>
      </c>
      <c r="F665" s="8">
        <f>IF(OR(ISNUMBER(SEARCH("террит",Q665)), ISNUMBER(SEARCH("ФОМС",E665)), ISNUMBER(SEARCH("ФОМС",Q665)), (ISNUMBER(SEARCH("страх",E665)))),1,0)</f>
        <v>1</v>
      </c>
      <c r="G665" s="8">
        <f>IF(OR(ISNUMBER(SEARCH("проектиро",E665)), ISNUMBER(SEARCH("разработка",E665)),  ISNUMBER(SEARCH("приобрет",E665)),  ISNUMBER(SEARCH("установк",E665)), ISNUMBER(SEARCH("постав",E665)),  (ISNUMBER(SEARCH("создани",E665)))),1,0)</f>
        <v>0</v>
      </c>
      <c r="H665" s="8">
        <f>IF(OR(ISNUMBER(SEARCH("развит",E665)), ISNUMBER(SEARCH("модифика",E665)), ISNUMBER(SEARCH("интегра",E665)),  ISNUMBER(SEARCH("внедрен",E665)), ISNUMBER(SEARCH("расшир",E665)), ISNUMBER(SEARCH("адаптац",E665)),ISNUMBER(SEARCH("настрой",E665)), ISNUMBER(SEARCH("подключ",E665)),   (ISNUMBER(SEARCH("модерниз",E665)))),1,0)</f>
        <v>0</v>
      </c>
      <c r="I665" s="8">
        <f>IF(OR(ISNUMBER(SEARCH("сопрово",E665)), ISNUMBER(SEARCH("поддержк",E665)), ISNUMBER(SEARCH("эксплуат",E665)), ISNUMBER(SEARCH("обслужи",E665)), ISNUMBER(SEARCH("подготов",E665)), (ISNUMBER(SEARCH("обуче",E665)))),1,0)</f>
        <v>1</v>
      </c>
      <c r="J665" s="9">
        <f>SUM(G665:I665)</f>
        <v>1</v>
      </c>
      <c r="K665" t="s">
        <v>456</v>
      </c>
      <c r="L665" t="s">
        <v>457</v>
      </c>
      <c r="M665" s="30">
        <v>37416</v>
      </c>
      <c r="N665" s="28" t="s">
        <v>266</v>
      </c>
      <c r="O665">
        <v>561240</v>
      </c>
      <c r="P665" s="28" t="s">
        <v>1218</v>
      </c>
      <c r="Q665" s="4" t="s">
        <v>1219</v>
      </c>
      <c r="R665" t="s">
        <v>726</v>
      </c>
      <c r="S665" t="s">
        <v>42</v>
      </c>
      <c r="T665" t="s">
        <v>761</v>
      </c>
      <c r="U665" t="s">
        <v>653</v>
      </c>
      <c r="V665" t="s">
        <v>755</v>
      </c>
      <c r="W665" s="2">
        <v>1</v>
      </c>
      <c r="X665" s="33">
        <v>561240</v>
      </c>
      <c r="Y665" t="s">
        <v>34</v>
      </c>
      <c r="Z665" t="s">
        <v>43</v>
      </c>
      <c r="AA665" t="s">
        <v>36</v>
      </c>
      <c r="AB665" t="s">
        <v>37</v>
      </c>
      <c r="AC665" s="2">
        <v>51</v>
      </c>
    </row>
    <row r="666" spans="1:29" customFormat="1" hidden="1" x14ac:dyDescent="0.25">
      <c r="A666" s="11">
        <v>666</v>
      </c>
      <c r="B666" s="20" t="s">
        <v>1230</v>
      </c>
      <c r="C666" s="3">
        <v>3.519030648016E+18</v>
      </c>
      <c r="D666" s="1">
        <v>42726</v>
      </c>
      <c r="E666" t="s">
        <v>1220</v>
      </c>
      <c r="F666" s="8">
        <f>IF(OR(ISNUMBER(SEARCH("террит",Q666)), ISNUMBER(SEARCH("ФОМС",E666)), ISNUMBER(SEARCH("ФОМС",Q666)), (ISNUMBER(SEARCH("страх",E666)))),1,0)</f>
        <v>1</v>
      </c>
      <c r="G666" s="8">
        <f>IF(OR(ISNUMBER(SEARCH("проектиро",E666)), ISNUMBER(SEARCH("разработка",E666)),  ISNUMBER(SEARCH("приобрет",E666)),  ISNUMBER(SEARCH("установк",E666)), ISNUMBER(SEARCH("постав",E666)),  (ISNUMBER(SEARCH("создани",E666)))),1,0)</f>
        <v>0</v>
      </c>
      <c r="H666" s="8">
        <f>IF(OR(ISNUMBER(SEARCH("развит",E666)), ISNUMBER(SEARCH("модифика",E666)), ISNUMBER(SEARCH("интегра",E666)),  ISNUMBER(SEARCH("внедрен",E666)), ISNUMBER(SEARCH("расшир",E666)), ISNUMBER(SEARCH("адаптац",E666)),ISNUMBER(SEARCH("настрой",E666)), ISNUMBER(SEARCH("подключ",E666)),   (ISNUMBER(SEARCH("модерниз",E666)))),1,0)</f>
        <v>0</v>
      </c>
      <c r="I666" s="8">
        <f>IF(OR(ISNUMBER(SEARCH("сопрово",E666)), ISNUMBER(SEARCH("поддержк",E666)), ISNUMBER(SEARCH("эксплуат",E666)), ISNUMBER(SEARCH("обслужи",E666)), ISNUMBER(SEARCH("подготов",E666)), (ISNUMBER(SEARCH("обуче",E666)))),1,0)</f>
        <v>1</v>
      </c>
      <c r="J666" s="9">
        <f>SUM(G666:I666)</f>
        <v>1</v>
      </c>
      <c r="K666" t="s">
        <v>82</v>
      </c>
      <c r="L666" t="s">
        <v>76</v>
      </c>
      <c r="M666" s="30">
        <v>37850</v>
      </c>
      <c r="N666" s="28" t="s">
        <v>266</v>
      </c>
      <c r="O666">
        <v>454200</v>
      </c>
      <c r="P666" s="28" t="s">
        <v>258</v>
      </c>
      <c r="Q666" s="4" t="s">
        <v>1024</v>
      </c>
      <c r="R666" t="s">
        <v>1025</v>
      </c>
      <c r="S666" t="s">
        <v>42</v>
      </c>
      <c r="T666" t="s">
        <v>652</v>
      </c>
      <c r="U666" t="s">
        <v>653</v>
      </c>
      <c r="V666" t="s">
        <v>755</v>
      </c>
      <c r="W666" s="2">
        <v>1</v>
      </c>
      <c r="X666" s="33">
        <v>454200</v>
      </c>
      <c r="Y666" t="s">
        <v>34</v>
      </c>
      <c r="Z666" t="s">
        <v>43</v>
      </c>
      <c r="AA666" t="s">
        <v>36</v>
      </c>
      <c r="AB666" t="s">
        <v>37</v>
      </c>
      <c r="AC666" s="2">
        <v>51</v>
      </c>
    </row>
    <row r="667" spans="1:29" customFormat="1" hidden="1" x14ac:dyDescent="0.25">
      <c r="A667" s="11">
        <v>667</v>
      </c>
      <c r="B667" s="20" t="s">
        <v>1230</v>
      </c>
      <c r="C667" s="3">
        <v>3.5190404520150001E+18</v>
      </c>
      <c r="D667" s="1">
        <v>42352</v>
      </c>
      <c r="E667" t="s">
        <v>886</v>
      </c>
      <c r="F667" s="8">
        <f>IF(OR(ISNUMBER(SEARCH("террит",Q667)), ISNUMBER(SEARCH("ФОМС",E667)), ISNUMBER(SEARCH("ФОМС",Q667)), (ISNUMBER(SEARCH("страх",E667)))),1,0)</f>
        <v>1</v>
      </c>
      <c r="G667" s="8">
        <f>IF(OR(ISNUMBER(SEARCH("проектиро",E667)), ISNUMBER(SEARCH("разработка",E667)),  ISNUMBER(SEARCH("приобрет",E667)),  ISNUMBER(SEARCH("установк",E667)), ISNUMBER(SEARCH("постав",E667)),  (ISNUMBER(SEARCH("создани",E667)))),1,0)</f>
        <v>0</v>
      </c>
      <c r="H667" s="8">
        <f>IF(OR(ISNUMBER(SEARCH("развит",E667)), ISNUMBER(SEARCH("модифика",E667)), ISNUMBER(SEARCH("интегра",E667)),  ISNUMBER(SEARCH("внедрен",E667)), ISNUMBER(SEARCH("расшир",E667)), ISNUMBER(SEARCH("адаптац",E667)),ISNUMBER(SEARCH("настрой",E667)), ISNUMBER(SEARCH("подключ",E667)),   (ISNUMBER(SEARCH("модерниз",E667)))),1,0)</f>
        <v>0</v>
      </c>
      <c r="I667" s="8">
        <f>IF(OR(ISNUMBER(SEARCH("сопрово",E667)), ISNUMBER(SEARCH("поддержк",E667)), ISNUMBER(SEARCH("эксплуат",E667)), ISNUMBER(SEARCH("обслужи",E667)), ISNUMBER(SEARCH("подготов",E667)), (ISNUMBER(SEARCH("обуче",E667)))),1,0)</f>
        <v>1</v>
      </c>
      <c r="J667" s="9">
        <f>SUM(G667:I667)</f>
        <v>1</v>
      </c>
      <c r="K667" t="s">
        <v>456</v>
      </c>
      <c r="L667" t="s">
        <v>457</v>
      </c>
      <c r="M667" s="30">
        <v>36400</v>
      </c>
      <c r="N667" s="28" t="s">
        <v>266</v>
      </c>
      <c r="O667">
        <v>436800</v>
      </c>
      <c r="P667" s="28" t="s">
        <v>258</v>
      </c>
      <c r="Q667" s="4" t="s">
        <v>1221</v>
      </c>
      <c r="R667" t="s">
        <v>1222</v>
      </c>
      <c r="S667" t="s">
        <v>42</v>
      </c>
      <c r="T667" t="s">
        <v>761</v>
      </c>
      <c r="U667" t="s">
        <v>653</v>
      </c>
      <c r="V667" t="s">
        <v>755</v>
      </c>
      <c r="W667" s="2">
        <v>1</v>
      </c>
      <c r="X667" s="33">
        <v>436800</v>
      </c>
      <c r="Y667" t="s">
        <v>34</v>
      </c>
      <c r="Z667" t="s">
        <v>43</v>
      </c>
      <c r="AA667" t="s">
        <v>36</v>
      </c>
      <c r="AB667" t="s">
        <v>37</v>
      </c>
      <c r="AC667" s="2">
        <v>51</v>
      </c>
    </row>
    <row r="668" spans="1:29" customFormat="1" hidden="1" x14ac:dyDescent="0.25">
      <c r="A668" s="11">
        <v>668</v>
      </c>
      <c r="B668" s="20" t="s">
        <v>1230</v>
      </c>
      <c r="C668" s="3">
        <v>3.5190404520150001E+18</v>
      </c>
      <c r="D668" s="1">
        <v>42352</v>
      </c>
      <c r="E668" t="s">
        <v>1223</v>
      </c>
      <c r="F668" s="8">
        <f>IF(OR(ISNUMBER(SEARCH("террит",Q668)), ISNUMBER(SEARCH("ФОМС",E668)), ISNUMBER(SEARCH("ФОМС",Q668)), (ISNUMBER(SEARCH("страх",E668)))),1,0)</f>
        <v>1</v>
      </c>
      <c r="G668" s="8">
        <f>IF(OR(ISNUMBER(SEARCH("проектиро",E668)), ISNUMBER(SEARCH("разработка",E668)),  ISNUMBER(SEARCH("приобрет",E668)),  ISNUMBER(SEARCH("установк",E668)), ISNUMBER(SEARCH("постав",E668)),  (ISNUMBER(SEARCH("создани",E668)))),1,0)</f>
        <v>0</v>
      </c>
      <c r="H668" s="8">
        <f>IF(OR(ISNUMBER(SEARCH("развит",E668)), ISNUMBER(SEARCH("модифика",E668)), ISNUMBER(SEARCH("интегра",E668)),  ISNUMBER(SEARCH("внедрен",E668)), ISNUMBER(SEARCH("расшир",E668)), ISNUMBER(SEARCH("адаптац",E668)),ISNUMBER(SEARCH("настрой",E668)), ISNUMBER(SEARCH("подключ",E668)),   (ISNUMBER(SEARCH("модерниз",E668)))),1,0)</f>
        <v>1</v>
      </c>
      <c r="I668" s="8">
        <f>IF(OR(ISNUMBER(SEARCH("сопрово",E668)), ISNUMBER(SEARCH("поддержк",E668)), ISNUMBER(SEARCH("эксплуат",E668)), ISNUMBER(SEARCH("обслужи",E668)), ISNUMBER(SEARCH("подготов",E668)), (ISNUMBER(SEARCH("обуче",E668)))),1,0)</f>
        <v>1</v>
      </c>
      <c r="J668" s="9">
        <f>SUM(G668:I668)</f>
        <v>2</v>
      </c>
      <c r="K668" t="s">
        <v>703</v>
      </c>
      <c r="L668" t="s">
        <v>1224</v>
      </c>
      <c r="M668" s="30">
        <v>151500</v>
      </c>
      <c r="N668" s="28" t="s">
        <v>264</v>
      </c>
      <c r="O668">
        <v>151500</v>
      </c>
      <c r="P668" s="28" t="s">
        <v>184</v>
      </c>
      <c r="Q668" s="4" t="s">
        <v>1221</v>
      </c>
      <c r="R668" t="s">
        <v>1222</v>
      </c>
      <c r="S668" t="s">
        <v>42</v>
      </c>
      <c r="T668" t="s">
        <v>761</v>
      </c>
      <c r="U668" t="s">
        <v>653</v>
      </c>
      <c r="V668" t="s">
        <v>755</v>
      </c>
      <c r="W668" s="2">
        <v>1</v>
      </c>
      <c r="X668" s="33">
        <v>151500</v>
      </c>
      <c r="Y668" t="s">
        <v>34</v>
      </c>
      <c r="Z668" t="s">
        <v>43</v>
      </c>
      <c r="AA668" t="s">
        <v>36</v>
      </c>
      <c r="AB668" t="s">
        <v>37</v>
      </c>
      <c r="AC668" s="2">
        <v>51</v>
      </c>
    </row>
    <row r="669" spans="1:29" customFormat="1" hidden="1" x14ac:dyDescent="0.25">
      <c r="A669" s="11">
        <v>669</v>
      </c>
      <c r="B669" s="20" t="s">
        <v>1230</v>
      </c>
      <c r="C669" s="3">
        <v>3.519040452016E+18</v>
      </c>
      <c r="D669" s="1">
        <v>42612</v>
      </c>
      <c r="E669" t="s">
        <v>1225</v>
      </c>
      <c r="F669" s="8">
        <f>IF(OR(ISNUMBER(SEARCH("террит",Q669)), ISNUMBER(SEARCH("ФОМС",E669)), ISNUMBER(SEARCH("ФОМС",Q669)), (ISNUMBER(SEARCH("страх",E669)))),1,0)</f>
        <v>1</v>
      </c>
      <c r="G669" s="8">
        <f>IF(OR(ISNUMBER(SEARCH("проектиро",E669)), ISNUMBER(SEARCH("разработка",E669)),  ISNUMBER(SEARCH("приобрет",E669)),  ISNUMBER(SEARCH("установк",E669)), ISNUMBER(SEARCH("постав",E669)),  (ISNUMBER(SEARCH("создани",E669)))),1,0)</f>
        <v>0</v>
      </c>
      <c r="H669" s="8">
        <f>IF(OR(ISNUMBER(SEARCH("развит",E669)), ISNUMBER(SEARCH("модифика",E669)), ISNUMBER(SEARCH("интегра",E669)),  ISNUMBER(SEARCH("внедрен",E669)), ISNUMBER(SEARCH("расшир",E669)), ISNUMBER(SEARCH("адаптац",E669)),ISNUMBER(SEARCH("настрой",E669)), ISNUMBER(SEARCH("подключ",E669)),   (ISNUMBER(SEARCH("модерниз",E669)))),1,0)</f>
        <v>1</v>
      </c>
      <c r="I669" s="8">
        <f>IF(OR(ISNUMBER(SEARCH("сопрово",E669)), ISNUMBER(SEARCH("поддержк",E669)), ISNUMBER(SEARCH("эксплуат",E669)), ISNUMBER(SEARCH("обслужи",E669)), ISNUMBER(SEARCH("подготов",E669)), (ISNUMBER(SEARCH("обуче",E669)))),1,0)</f>
        <v>1</v>
      </c>
      <c r="J669" s="9">
        <f>SUM(G669:I669)</f>
        <v>2</v>
      </c>
      <c r="K669" t="s">
        <v>45</v>
      </c>
      <c r="L669" t="s">
        <v>46</v>
      </c>
      <c r="M669" s="30">
        <v>259800</v>
      </c>
      <c r="N669" s="28" t="s">
        <v>264</v>
      </c>
      <c r="O669">
        <v>259800</v>
      </c>
      <c r="P669" s="28" t="s">
        <v>184</v>
      </c>
      <c r="Q669" s="4" t="s">
        <v>1221</v>
      </c>
      <c r="R669" t="s">
        <v>1222</v>
      </c>
      <c r="S669" t="s">
        <v>42</v>
      </c>
      <c r="T669" t="s">
        <v>1027</v>
      </c>
      <c r="U669" t="s">
        <v>653</v>
      </c>
      <c r="V669" t="s">
        <v>755</v>
      </c>
      <c r="W669" s="2">
        <v>1</v>
      </c>
      <c r="X669" s="33">
        <v>259800</v>
      </c>
      <c r="Y669" t="s">
        <v>34</v>
      </c>
      <c r="Z669" t="s">
        <v>43</v>
      </c>
      <c r="AA669" t="s">
        <v>36</v>
      </c>
      <c r="AB669" t="s">
        <v>37</v>
      </c>
      <c r="AC669" s="2">
        <v>51</v>
      </c>
    </row>
    <row r="670" spans="1:29" customFormat="1" hidden="1" x14ac:dyDescent="0.25">
      <c r="A670" s="11">
        <v>670</v>
      </c>
      <c r="B670" s="20" t="s">
        <v>1230</v>
      </c>
      <c r="C670" s="3">
        <v>3.5193800480150001E+18</v>
      </c>
      <c r="D670" s="1">
        <v>42354</v>
      </c>
      <c r="E670" t="s">
        <v>1226</v>
      </c>
      <c r="F670" s="8">
        <f>IF(OR(ISNUMBER(SEARCH("террит",Q670)), ISNUMBER(SEARCH("ФОМС",E670)), ISNUMBER(SEARCH("ФОМС",Q670)), (ISNUMBER(SEARCH("страх",E670)))),1,0)</f>
        <v>1</v>
      </c>
      <c r="G670" s="8">
        <f>IF(OR(ISNUMBER(SEARCH("проектиро",E670)), ISNUMBER(SEARCH("разработка",E670)),  ISNUMBER(SEARCH("приобрет",E670)),  ISNUMBER(SEARCH("установк",E670)), ISNUMBER(SEARCH("постав",E670)),  (ISNUMBER(SEARCH("создани",E670)))),1,0)</f>
        <v>0</v>
      </c>
      <c r="H670" s="8">
        <f>IF(OR(ISNUMBER(SEARCH("развит",E670)), ISNUMBER(SEARCH("модифика",E670)), ISNUMBER(SEARCH("интегра",E670)),  ISNUMBER(SEARCH("внедрен",E670)), ISNUMBER(SEARCH("расшир",E670)), ISNUMBER(SEARCH("адаптац",E670)),ISNUMBER(SEARCH("настрой",E670)), ISNUMBER(SEARCH("подключ",E670)),   (ISNUMBER(SEARCH("модерниз",E670)))),1,0)</f>
        <v>0</v>
      </c>
      <c r="I670" s="8">
        <f>IF(OR(ISNUMBER(SEARCH("сопрово",E670)), ISNUMBER(SEARCH("поддержк",E670)), ISNUMBER(SEARCH("эксплуат",E670)), ISNUMBER(SEARCH("обслужи",E670)), ISNUMBER(SEARCH("подготов",E670)), (ISNUMBER(SEARCH("обуче",E670)))),1,0)</f>
        <v>1</v>
      </c>
      <c r="J670" s="9">
        <f>SUM(G670:I670)</f>
        <v>1</v>
      </c>
      <c r="K670" t="s">
        <v>456</v>
      </c>
      <c r="L670" t="s">
        <v>457</v>
      </c>
      <c r="M670" s="30">
        <v>32238</v>
      </c>
      <c r="N670" s="28" t="s">
        <v>266</v>
      </c>
      <c r="O670">
        <v>386856</v>
      </c>
      <c r="P670" s="28" t="s">
        <v>258</v>
      </c>
      <c r="Q670" s="4" t="s">
        <v>1227</v>
      </c>
      <c r="R670" t="s">
        <v>1228</v>
      </c>
      <c r="S670" t="s">
        <v>42</v>
      </c>
      <c r="T670" t="s">
        <v>761</v>
      </c>
      <c r="U670" t="s">
        <v>653</v>
      </c>
      <c r="V670" t="s">
        <v>755</v>
      </c>
      <c r="W670" s="2">
        <v>1</v>
      </c>
      <c r="X670" s="33">
        <v>386856</v>
      </c>
      <c r="Y670" t="s">
        <v>34</v>
      </c>
      <c r="Z670" t="s">
        <v>43</v>
      </c>
      <c r="AA670" t="s">
        <v>36</v>
      </c>
      <c r="AB670" t="s">
        <v>37</v>
      </c>
      <c r="AC670" s="2">
        <v>51</v>
      </c>
    </row>
    <row r="671" spans="1:29" customFormat="1" hidden="1" x14ac:dyDescent="0.25">
      <c r="A671" s="11">
        <v>671</v>
      </c>
      <c r="B671" s="20" t="s">
        <v>1230</v>
      </c>
      <c r="C671" s="3">
        <v>3.5193800480150001E+18</v>
      </c>
      <c r="D671" s="1">
        <v>42016</v>
      </c>
      <c r="E671" t="s">
        <v>457</v>
      </c>
      <c r="F671" s="8">
        <f>IF(OR(ISNUMBER(SEARCH("террит",Q671)), ISNUMBER(SEARCH("ФОМС",E671)), ISNUMBER(SEARCH("ФОМС",Q671)), (ISNUMBER(SEARCH("страх",E671)))),1,0)</f>
        <v>0</v>
      </c>
      <c r="G671" s="8">
        <f>IF(OR(ISNUMBER(SEARCH("проектиро",E671)), ISNUMBER(SEARCH("разработка",E671)),  ISNUMBER(SEARCH("приобрет",E671)),  ISNUMBER(SEARCH("установк",E671)), ISNUMBER(SEARCH("постав",E671)),  (ISNUMBER(SEARCH("создани",E671)))),1,0)</f>
        <v>0</v>
      </c>
      <c r="H671" s="8">
        <f>IF(OR(ISNUMBER(SEARCH("развит",E671)), ISNUMBER(SEARCH("модифика",E671)), ISNUMBER(SEARCH("интегра",E671)),  ISNUMBER(SEARCH("внедрен",E671)), ISNUMBER(SEARCH("расшир",E671)), ISNUMBER(SEARCH("адаптац",E671)),ISNUMBER(SEARCH("настрой",E671)), ISNUMBER(SEARCH("подключ",E671)),   (ISNUMBER(SEARCH("модерниз",E671)))),1,0)</f>
        <v>0</v>
      </c>
      <c r="I671" s="8">
        <f>IF(OR(ISNUMBER(SEARCH("сопрово",E671)), ISNUMBER(SEARCH("поддержк",E671)), ISNUMBER(SEARCH("эксплуат",E671)), ISNUMBER(SEARCH("обслужи",E671)), ISNUMBER(SEARCH("подготов",E671)), (ISNUMBER(SEARCH("обуче",E671)))),1,0)</f>
        <v>1</v>
      </c>
      <c r="J671" s="9">
        <f>SUM(G671:I671)</f>
        <v>1</v>
      </c>
      <c r="K671" t="s">
        <v>456</v>
      </c>
      <c r="L671" t="s">
        <v>457</v>
      </c>
      <c r="M671" s="30">
        <v>25575</v>
      </c>
      <c r="N671" s="28" t="s">
        <v>280</v>
      </c>
      <c r="O671">
        <v>306900</v>
      </c>
      <c r="P671" s="28" t="s">
        <v>258</v>
      </c>
      <c r="Q671" s="4" t="s">
        <v>1229</v>
      </c>
      <c r="R671" t="s">
        <v>1228</v>
      </c>
      <c r="S671" t="s">
        <v>42</v>
      </c>
      <c r="T671" t="s">
        <v>667</v>
      </c>
      <c r="U671" t="s">
        <v>653</v>
      </c>
      <c r="V671" t="s">
        <v>654</v>
      </c>
      <c r="W671" s="2">
        <v>1</v>
      </c>
      <c r="X671" s="33">
        <v>306900</v>
      </c>
      <c r="Y671" t="s">
        <v>34</v>
      </c>
      <c r="Z671" t="s">
        <v>43</v>
      </c>
      <c r="AA671" t="s">
        <v>36</v>
      </c>
      <c r="AB671" t="s">
        <v>37</v>
      </c>
      <c r="AC671" s="2">
        <v>51</v>
      </c>
    </row>
    <row r="672" spans="1:29" customFormat="1" hidden="1" x14ac:dyDescent="0.25">
      <c r="A672" s="11">
        <v>672</v>
      </c>
      <c r="B672" s="20" t="s">
        <v>1230</v>
      </c>
      <c r="C672" s="3">
        <v>3.519380048016E+18</v>
      </c>
      <c r="D672" s="1">
        <v>42717</v>
      </c>
      <c r="E672" t="s">
        <v>884</v>
      </c>
      <c r="F672" s="8">
        <f>IF(OR(ISNUMBER(SEARCH("террит",Q672)), ISNUMBER(SEARCH("ФОМС",E672)), ISNUMBER(SEARCH("ФОМС",Q672)), (ISNUMBER(SEARCH("страх",E672)))),1,0)</f>
        <v>1</v>
      </c>
      <c r="G672" s="8">
        <f>IF(OR(ISNUMBER(SEARCH("проектиро",E672)), ISNUMBER(SEARCH("разработка",E672)),  ISNUMBER(SEARCH("приобрет",E672)),  ISNUMBER(SEARCH("установк",E672)), ISNUMBER(SEARCH("постав",E672)),  (ISNUMBER(SEARCH("создани",E672)))),1,0)</f>
        <v>0</v>
      </c>
      <c r="H672" s="8">
        <f>IF(OR(ISNUMBER(SEARCH("развит",E672)), ISNUMBER(SEARCH("модифика",E672)), ISNUMBER(SEARCH("интегра",E672)),  ISNUMBER(SEARCH("внедрен",E672)), ISNUMBER(SEARCH("расшир",E672)), ISNUMBER(SEARCH("адаптац",E672)),ISNUMBER(SEARCH("настрой",E672)), ISNUMBER(SEARCH("подключ",E672)),   (ISNUMBER(SEARCH("модерниз",E672)))),1,0)</f>
        <v>0</v>
      </c>
      <c r="I672" s="8">
        <f>IF(OR(ISNUMBER(SEARCH("сопрово",E672)), ISNUMBER(SEARCH("поддержк",E672)), ISNUMBER(SEARCH("эксплуат",E672)), ISNUMBER(SEARCH("обслужи",E672)), ISNUMBER(SEARCH("подготов",E672)), (ISNUMBER(SEARCH("обуче",E672)))),1,0)</f>
        <v>1</v>
      </c>
      <c r="J672" s="9">
        <f>SUM(G672:I672)</f>
        <v>1</v>
      </c>
      <c r="K672" t="s">
        <v>193</v>
      </c>
      <c r="L672" t="s">
        <v>194</v>
      </c>
      <c r="M672" s="30">
        <v>425500</v>
      </c>
      <c r="N672" s="28" t="s">
        <v>264</v>
      </c>
      <c r="O672">
        <v>425500</v>
      </c>
      <c r="P672" s="28" t="s">
        <v>184</v>
      </c>
      <c r="Q672" s="4" t="s">
        <v>1030</v>
      </c>
      <c r="R672" t="s">
        <v>1031</v>
      </c>
      <c r="S672" t="s">
        <v>42</v>
      </c>
      <c r="T672" t="s">
        <v>652</v>
      </c>
      <c r="U672" t="s">
        <v>653</v>
      </c>
      <c r="V672" t="s">
        <v>755</v>
      </c>
      <c r="W672" s="2">
        <v>1</v>
      </c>
      <c r="X672" s="33">
        <v>425500</v>
      </c>
      <c r="Y672" t="s">
        <v>34</v>
      </c>
      <c r="Z672" t="s">
        <v>43</v>
      </c>
      <c r="AA672" t="s">
        <v>36</v>
      </c>
      <c r="AB672" t="s">
        <v>37</v>
      </c>
      <c r="AC672" s="2">
        <v>51</v>
      </c>
    </row>
    <row r="673" spans="1:29" customFormat="1" hidden="1" x14ac:dyDescent="0.25">
      <c r="A673" s="11">
        <v>673</v>
      </c>
      <c r="B673" s="20" t="s">
        <v>1677</v>
      </c>
      <c r="C673" s="3">
        <v>3.15200001814E+17</v>
      </c>
      <c r="D673" s="1">
        <v>41673</v>
      </c>
      <c r="E673" t="s">
        <v>1241</v>
      </c>
      <c r="F673" s="8">
        <f>IF(OR(ISNUMBER(SEARCH("террит",Q673)), ISNUMBER(SEARCH("ФОМС",E673)), ISNUMBER(SEARCH("ФОМС",Q673)), (ISNUMBER(SEARCH("страх",E673)))),1,0)</f>
        <v>0</v>
      </c>
      <c r="G673" s="8">
        <f>IF(OR(ISNUMBER(SEARCH("проектиро",E673)), ISNUMBER(SEARCH("разработка",E673)),  ISNUMBER(SEARCH("приобрет",E673)),  ISNUMBER(SEARCH("установк",E673)), ISNUMBER(SEARCH("постав",E673)),  (ISNUMBER(SEARCH("создани",E673)))),1,0)</f>
        <v>0</v>
      </c>
      <c r="H673" s="8">
        <f>IF(OR(ISNUMBER(SEARCH("развит",E673)), ISNUMBER(SEARCH("модифика",E673)), ISNUMBER(SEARCH("интегра",E673)),  ISNUMBER(SEARCH("внедрен",E673)), ISNUMBER(SEARCH("расшир",E673)), ISNUMBER(SEARCH("адаптац",E673)),ISNUMBER(SEARCH("настрой",E673)), ISNUMBER(SEARCH("подключ",E673)),   (ISNUMBER(SEARCH("модерниз",E673)))),1,0)</f>
        <v>1</v>
      </c>
      <c r="I673" s="8">
        <f>IF(OR(ISNUMBER(SEARCH("сопрово",E673)), ISNUMBER(SEARCH("поддержк",E673)), ISNUMBER(SEARCH("эксплуат",E673)), ISNUMBER(SEARCH("обслужи",E673)), ISNUMBER(SEARCH("подготов",E673)), (ISNUMBER(SEARCH("обуче",E673)))),1,0)</f>
        <v>0</v>
      </c>
      <c r="J673" s="9">
        <f>SUM(G673:I673)</f>
        <v>1</v>
      </c>
      <c r="K673" t="s">
        <v>1242</v>
      </c>
      <c r="L673" t="s">
        <v>25</v>
      </c>
      <c r="M673" s="30">
        <v>764400</v>
      </c>
      <c r="N673" s="28" t="s">
        <v>329</v>
      </c>
      <c r="O673" s="6">
        <v>764400</v>
      </c>
      <c r="P673" s="28" t="s">
        <v>27</v>
      </c>
      <c r="Q673" s="4" t="s">
        <v>1243</v>
      </c>
      <c r="R673" t="s">
        <v>1244</v>
      </c>
      <c r="S673" t="s">
        <v>1245</v>
      </c>
      <c r="T673" t="s">
        <v>1246</v>
      </c>
      <c r="U673" t="s">
        <v>1247</v>
      </c>
      <c r="V673" t="s">
        <v>1245</v>
      </c>
      <c r="W673" s="2">
        <v>1</v>
      </c>
      <c r="X673" s="33">
        <v>764400</v>
      </c>
      <c r="Y673" t="s">
        <v>34</v>
      </c>
      <c r="Z673" t="s">
        <v>1248</v>
      </c>
      <c r="AA673" t="s">
        <v>36</v>
      </c>
      <c r="AB673" t="s">
        <v>37</v>
      </c>
      <c r="AC673">
        <v>21</v>
      </c>
    </row>
    <row r="674" spans="1:29" customFormat="1" hidden="1" x14ac:dyDescent="0.25">
      <c r="A674" s="11">
        <v>674</v>
      </c>
      <c r="B674" s="20" t="s">
        <v>1677</v>
      </c>
      <c r="C674" s="3">
        <v>3.15200001814E+17</v>
      </c>
      <c r="D674" s="1">
        <v>41988</v>
      </c>
      <c r="E674" t="s">
        <v>1249</v>
      </c>
      <c r="F674" s="8">
        <f>IF(OR(ISNUMBER(SEARCH("террит",Q674)), ISNUMBER(SEARCH("ФОМС",E674)), ISNUMBER(SEARCH("ФОМС",Q674)), (ISNUMBER(SEARCH("страх",E674)))),1,0)</f>
        <v>0</v>
      </c>
      <c r="G674" s="8">
        <f>IF(OR(ISNUMBER(SEARCH("проектиро",E674)), ISNUMBER(SEARCH("разработка",E674)),  ISNUMBER(SEARCH("приобрет",E674)),  ISNUMBER(SEARCH("установк",E674)), ISNUMBER(SEARCH("постав",E674)),  (ISNUMBER(SEARCH("создани",E674)))),1,0)</f>
        <v>0</v>
      </c>
      <c r="H674" s="8">
        <f>IF(OR(ISNUMBER(SEARCH("развит",E674)), ISNUMBER(SEARCH("модифика",E674)), ISNUMBER(SEARCH("интегра",E674)),  ISNUMBER(SEARCH("внедрен",E674)), ISNUMBER(SEARCH("расшир",E674)), ISNUMBER(SEARCH("адаптац",E674)),ISNUMBER(SEARCH("настрой",E674)), ISNUMBER(SEARCH("подключ",E674)),   (ISNUMBER(SEARCH("модерниз",E674)))),1,0)</f>
        <v>1</v>
      </c>
      <c r="I674" s="8">
        <f>IF(OR(ISNUMBER(SEARCH("сопрово",E674)), ISNUMBER(SEARCH("поддержк",E674)), ISNUMBER(SEARCH("эксплуат",E674)), ISNUMBER(SEARCH("обслужи",E674)), ISNUMBER(SEARCH("подготов",E674)), (ISNUMBER(SEARCH("обуче",E674)))),1,0)</f>
        <v>0</v>
      </c>
      <c r="J674" s="9">
        <f>SUM(G674:I674)</f>
        <v>1</v>
      </c>
      <c r="K674" t="s">
        <v>456</v>
      </c>
      <c r="L674" t="s">
        <v>457</v>
      </c>
      <c r="M674" s="30">
        <v>17000</v>
      </c>
      <c r="N674" s="28" t="s">
        <v>329</v>
      </c>
      <c r="O674" s="6">
        <v>17000</v>
      </c>
      <c r="P674" s="28" t="s">
        <v>184</v>
      </c>
      <c r="Q674" s="4" t="s">
        <v>1243</v>
      </c>
      <c r="R674" t="s">
        <v>1244</v>
      </c>
      <c r="S674" t="s">
        <v>1245</v>
      </c>
      <c r="T674" t="s">
        <v>1246</v>
      </c>
      <c r="U674" t="s">
        <v>1247</v>
      </c>
      <c r="V674" t="s">
        <v>1245</v>
      </c>
      <c r="W674" s="2">
        <v>1</v>
      </c>
      <c r="X674" s="33">
        <v>17000</v>
      </c>
      <c r="Y674" t="s">
        <v>34</v>
      </c>
      <c r="Z674" t="s">
        <v>1248</v>
      </c>
      <c r="AA674" t="s">
        <v>36</v>
      </c>
      <c r="AB674" t="s">
        <v>37</v>
      </c>
      <c r="AC674">
        <v>21</v>
      </c>
    </row>
    <row r="675" spans="1:29" customFormat="1" hidden="1" x14ac:dyDescent="0.25">
      <c r="A675" s="11">
        <v>675</v>
      </c>
      <c r="B675" s="20" t="s">
        <v>1677</v>
      </c>
      <c r="C675" s="3">
        <v>3.15200009314E+17</v>
      </c>
      <c r="D675" s="1">
        <v>41673</v>
      </c>
      <c r="E675" t="s">
        <v>1250</v>
      </c>
      <c r="F675" s="8">
        <f>IF(OR(ISNUMBER(SEARCH("террит",Q675)), ISNUMBER(SEARCH("ФОМС",E675)), ISNUMBER(SEARCH("ФОМС",Q675)), (ISNUMBER(SEARCH("страх",E675)))),1,0)</f>
        <v>0</v>
      </c>
      <c r="G675" s="8">
        <f>IF(OR(ISNUMBER(SEARCH("проектиро",E675)), ISNUMBER(SEARCH("разработка",E675)),  ISNUMBER(SEARCH("приобрет",E675)),  ISNUMBER(SEARCH("установк",E675)), ISNUMBER(SEARCH("постав",E675)),  (ISNUMBER(SEARCH("создани",E675)))),1,0)</f>
        <v>0</v>
      </c>
      <c r="H675" s="8">
        <f>IF(OR(ISNUMBER(SEARCH("развит",E675)), ISNUMBER(SEARCH("модифика",E675)), ISNUMBER(SEARCH("интегра",E675)),  ISNUMBER(SEARCH("внедрен",E675)), ISNUMBER(SEARCH("расшир",E675)), ISNUMBER(SEARCH("адаптац",E675)),ISNUMBER(SEARCH("настрой",E675)), ISNUMBER(SEARCH("подключ",E675)),   (ISNUMBER(SEARCH("модерниз",E675)))),1,0)</f>
        <v>1</v>
      </c>
      <c r="I675" s="8">
        <f>IF(OR(ISNUMBER(SEARCH("сопрово",E675)), ISNUMBER(SEARCH("поддержк",E675)), ISNUMBER(SEARCH("эксплуат",E675)), ISNUMBER(SEARCH("обслужи",E675)), ISNUMBER(SEARCH("подготов",E675)), (ISNUMBER(SEARCH("обуче",E675)))),1,0)</f>
        <v>0</v>
      </c>
      <c r="J675" s="9">
        <f>SUM(G675:I675)</f>
        <v>1</v>
      </c>
      <c r="K675" t="s">
        <v>1251</v>
      </c>
      <c r="L675" t="s">
        <v>25</v>
      </c>
      <c r="M675" s="30">
        <v>764400</v>
      </c>
      <c r="N675" s="28" t="s">
        <v>329</v>
      </c>
      <c r="O675" s="6">
        <v>764400</v>
      </c>
      <c r="P675" s="28" t="s">
        <v>27</v>
      </c>
      <c r="Q675" s="4" t="s">
        <v>1252</v>
      </c>
      <c r="R675" t="s">
        <v>1253</v>
      </c>
      <c r="S675" t="s">
        <v>1245</v>
      </c>
      <c r="T675" t="s">
        <v>1246</v>
      </c>
      <c r="U675" t="s">
        <v>1247</v>
      </c>
      <c r="V675" t="s">
        <v>1245</v>
      </c>
      <c r="W675" s="2">
        <v>1</v>
      </c>
      <c r="X675" s="33">
        <v>764400</v>
      </c>
      <c r="Y675" t="s">
        <v>34</v>
      </c>
      <c r="Z675" t="s">
        <v>1248</v>
      </c>
      <c r="AA675" t="s">
        <v>36</v>
      </c>
      <c r="AB675" t="s">
        <v>37</v>
      </c>
      <c r="AC675">
        <v>21</v>
      </c>
    </row>
    <row r="676" spans="1:29" customFormat="1" hidden="1" x14ac:dyDescent="0.25">
      <c r="A676" s="11">
        <v>676</v>
      </c>
      <c r="B676" s="20" t="s">
        <v>1677</v>
      </c>
      <c r="C676" s="3">
        <v>3.15200009314E+17</v>
      </c>
      <c r="D676" s="1">
        <v>41989</v>
      </c>
      <c r="E676" t="s">
        <v>1249</v>
      </c>
      <c r="F676" s="8">
        <f>IF(OR(ISNUMBER(SEARCH("террит",Q676)), ISNUMBER(SEARCH("ФОМС",E676)), ISNUMBER(SEARCH("ФОМС",Q676)), (ISNUMBER(SEARCH("страх",E676)))),1,0)</f>
        <v>0</v>
      </c>
      <c r="G676" s="8">
        <f>IF(OR(ISNUMBER(SEARCH("проектиро",E676)), ISNUMBER(SEARCH("разработка",E676)),  ISNUMBER(SEARCH("приобрет",E676)),  ISNUMBER(SEARCH("установк",E676)), ISNUMBER(SEARCH("постав",E676)),  (ISNUMBER(SEARCH("создани",E676)))),1,0)</f>
        <v>0</v>
      </c>
      <c r="H676" s="8">
        <f>IF(OR(ISNUMBER(SEARCH("развит",E676)), ISNUMBER(SEARCH("модифика",E676)), ISNUMBER(SEARCH("интегра",E676)),  ISNUMBER(SEARCH("внедрен",E676)), ISNUMBER(SEARCH("расшир",E676)), ISNUMBER(SEARCH("адаптац",E676)),ISNUMBER(SEARCH("настрой",E676)), ISNUMBER(SEARCH("подключ",E676)),   (ISNUMBER(SEARCH("модерниз",E676)))),1,0)</f>
        <v>1</v>
      </c>
      <c r="I676" s="8">
        <f>IF(OR(ISNUMBER(SEARCH("сопрово",E676)), ISNUMBER(SEARCH("поддержк",E676)), ISNUMBER(SEARCH("эксплуат",E676)), ISNUMBER(SEARCH("обслужи",E676)), ISNUMBER(SEARCH("подготов",E676)), (ISNUMBER(SEARCH("обуче",E676)))),1,0)</f>
        <v>0</v>
      </c>
      <c r="J676" s="9">
        <f>SUM(G676:I676)</f>
        <v>1</v>
      </c>
      <c r="K676" t="s">
        <v>456</v>
      </c>
      <c r="L676" t="s">
        <v>457</v>
      </c>
      <c r="M676" s="30">
        <v>17000</v>
      </c>
      <c r="N676" s="28" t="s">
        <v>329</v>
      </c>
      <c r="O676" s="6">
        <v>17000</v>
      </c>
      <c r="P676" s="28" t="s">
        <v>184</v>
      </c>
      <c r="Q676" s="4" t="s">
        <v>1252</v>
      </c>
      <c r="R676" t="s">
        <v>1253</v>
      </c>
      <c r="S676" t="s">
        <v>1245</v>
      </c>
      <c r="T676" t="s">
        <v>1246</v>
      </c>
      <c r="U676" t="s">
        <v>1247</v>
      </c>
      <c r="V676" t="s">
        <v>1245</v>
      </c>
      <c r="W676" s="2">
        <v>1</v>
      </c>
      <c r="X676" s="33">
        <v>17000</v>
      </c>
      <c r="Y676" t="s">
        <v>34</v>
      </c>
      <c r="Z676" t="s">
        <v>1248</v>
      </c>
      <c r="AA676" t="s">
        <v>36</v>
      </c>
      <c r="AB676" t="s">
        <v>37</v>
      </c>
      <c r="AC676">
        <v>21</v>
      </c>
    </row>
    <row r="677" spans="1:29" customFormat="1" hidden="1" x14ac:dyDescent="0.25">
      <c r="A677" s="11">
        <v>677</v>
      </c>
      <c r="B677" s="20" t="s">
        <v>1677</v>
      </c>
      <c r="C677" s="3">
        <v>3.15200011114E+17</v>
      </c>
      <c r="D677" s="1">
        <v>41674</v>
      </c>
      <c r="E677" t="s">
        <v>1254</v>
      </c>
      <c r="F677" s="8">
        <f>IF(OR(ISNUMBER(SEARCH("террит",Q677)), ISNUMBER(SEARCH("ФОМС",E677)), ISNUMBER(SEARCH("ФОМС",Q677)), (ISNUMBER(SEARCH("страх",E677)))),1,0)</f>
        <v>0</v>
      </c>
      <c r="G677" s="8">
        <f>IF(OR(ISNUMBER(SEARCH("проектиро",E677)), ISNUMBER(SEARCH("разработка",E677)),  ISNUMBER(SEARCH("приобрет",E677)),  ISNUMBER(SEARCH("установк",E677)), ISNUMBER(SEARCH("постав",E677)),  (ISNUMBER(SEARCH("создани",E677)))),1,0)</f>
        <v>0</v>
      </c>
      <c r="H677" s="8">
        <f>IF(OR(ISNUMBER(SEARCH("развит",E677)), ISNUMBER(SEARCH("модифика",E677)), ISNUMBER(SEARCH("интегра",E677)),  ISNUMBER(SEARCH("внедрен",E677)), ISNUMBER(SEARCH("расшир",E677)), ISNUMBER(SEARCH("адаптац",E677)),ISNUMBER(SEARCH("настрой",E677)), ISNUMBER(SEARCH("подключ",E677)),   (ISNUMBER(SEARCH("модерниз",E677)))),1,0)</f>
        <v>1</v>
      </c>
      <c r="I677" s="8">
        <f>IF(OR(ISNUMBER(SEARCH("сопрово",E677)), ISNUMBER(SEARCH("поддержк",E677)), ISNUMBER(SEARCH("эксплуат",E677)), ISNUMBER(SEARCH("обслужи",E677)), ISNUMBER(SEARCH("подготов",E677)), (ISNUMBER(SEARCH("обуче",E677)))),1,0)</f>
        <v>0</v>
      </c>
      <c r="J677" s="9">
        <f>SUM(G677:I677)</f>
        <v>1</v>
      </c>
      <c r="K677" t="s">
        <v>492</v>
      </c>
      <c r="L677" t="s">
        <v>25</v>
      </c>
      <c r="M677" s="30">
        <v>43650</v>
      </c>
      <c r="N677" s="28" t="s">
        <v>329</v>
      </c>
      <c r="O677" s="6">
        <v>43650</v>
      </c>
      <c r="P677" s="28" t="s">
        <v>27</v>
      </c>
      <c r="Q677" s="4" t="s">
        <v>1255</v>
      </c>
      <c r="R677" t="s">
        <v>1256</v>
      </c>
      <c r="S677" t="s">
        <v>1245</v>
      </c>
      <c r="T677" t="s">
        <v>1246</v>
      </c>
      <c r="U677" t="s">
        <v>1247</v>
      </c>
      <c r="V677" t="s">
        <v>1245</v>
      </c>
      <c r="W677" s="2">
        <v>1</v>
      </c>
      <c r="X677" s="33">
        <v>43650</v>
      </c>
      <c r="Y677" t="s">
        <v>34</v>
      </c>
      <c r="Z677" t="s">
        <v>1248</v>
      </c>
      <c r="AA677" t="s">
        <v>36</v>
      </c>
      <c r="AB677" t="s">
        <v>37</v>
      </c>
      <c r="AC677">
        <v>21</v>
      </c>
    </row>
    <row r="678" spans="1:29" customFormat="1" hidden="1" x14ac:dyDescent="0.25">
      <c r="A678" s="11">
        <v>678</v>
      </c>
      <c r="B678" s="20" t="s">
        <v>1677</v>
      </c>
      <c r="C678" s="3">
        <v>3.15200011114E+17</v>
      </c>
      <c r="D678" s="1">
        <v>41955</v>
      </c>
      <c r="E678" t="s">
        <v>456</v>
      </c>
      <c r="F678" s="8">
        <f>IF(OR(ISNUMBER(SEARCH("террит",Q678)), ISNUMBER(SEARCH("ФОМС",E678)), ISNUMBER(SEARCH("ФОМС",Q678)), (ISNUMBER(SEARCH("страх",E678)))),1,0)</f>
        <v>0</v>
      </c>
      <c r="G678" s="8">
        <f>IF(OR(ISNUMBER(SEARCH("проектиро",E678)), ISNUMBER(SEARCH("разработка",E678)),  ISNUMBER(SEARCH("приобрет",E678)),  ISNUMBER(SEARCH("установк",E678)), ISNUMBER(SEARCH("постав",E678)),  (ISNUMBER(SEARCH("создани",E678)))),1,0)</f>
        <v>0</v>
      </c>
      <c r="H678" s="8">
        <f>IF(OR(ISNUMBER(SEARCH("развит",E678)), ISNUMBER(SEARCH("модифика",E678)), ISNUMBER(SEARCH("интегра",E678)),  ISNUMBER(SEARCH("внедрен",E678)), ISNUMBER(SEARCH("расшир",E678)), ISNUMBER(SEARCH("адаптац",E678)),ISNUMBER(SEARCH("настрой",E678)), ISNUMBER(SEARCH("подключ",E678)),   (ISNUMBER(SEARCH("модерниз",E678)))),1,0)</f>
        <v>0</v>
      </c>
      <c r="I678" s="8">
        <f>IF(OR(ISNUMBER(SEARCH("сопрово",E678)), ISNUMBER(SEARCH("поддержк",E678)), ISNUMBER(SEARCH("эксплуат",E678)), ISNUMBER(SEARCH("обслужи",E678)), ISNUMBER(SEARCH("подготов",E678)), (ISNUMBER(SEARCH("обуче",E678)))),1,0)</f>
        <v>0</v>
      </c>
      <c r="J678" s="9">
        <f>SUM(G678:I678)</f>
        <v>0</v>
      </c>
      <c r="K678" t="s">
        <v>456</v>
      </c>
      <c r="L678" t="s">
        <v>25</v>
      </c>
      <c r="M678" s="30">
        <v>143499.29999999999</v>
      </c>
      <c r="N678" s="28" t="s">
        <v>329</v>
      </c>
      <c r="O678" s="6">
        <v>143499.29999999999</v>
      </c>
      <c r="P678" s="28" t="s">
        <v>27</v>
      </c>
      <c r="Q678" s="4" t="s">
        <v>1255</v>
      </c>
      <c r="R678" t="s">
        <v>1256</v>
      </c>
      <c r="S678" t="s">
        <v>1245</v>
      </c>
      <c r="T678" t="s">
        <v>1246</v>
      </c>
      <c r="U678" t="s">
        <v>1247</v>
      </c>
      <c r="V678" t="s">
        <v>1245</v>
      </c>
      <c r="W678" s="2">
        <v>1</v>
      </c>
      <c r="X678" s="33">
        <v>143499.29999999999</v>
      </c>
      <c r="Y678" t="s">
        <v>34</v>
      </c>
      <c r="Z678" t="s">
        <v>1248</v>
      </c>
      <c r="AA678" t="s">
        <v>36</v>
      </c>
      <c r="AB678" t="s">
        <v>37</v>
      </c>
      <c r="AC678">
        <v>21</v>
      </c>
    </row>
    <row r="679" spans="1:29" customFormat="1" hidden="1" x14ac:dyDescent="0.25">
      <c r="A679" s="11">
        <v>679</v>
      </c>
      <c r="B679" s="20" t="s">
        <v>1677</v>
      </c>
      <c r="C679" s="3">
        <v>3.15200011114E+17</v>
      </c>
      <c r="D679" s="1">
        <v>41988</v>
      </c>
      <c r="E679" t="s">
        <v>1257</v>
      </c>
      <c r="F679" s="8">
        <f>IF(OR(ISNUMBER(SEARCH("террит",Q679)), ISNUMBER(SEARCH("ФОМС",E679)), ISNUMBER(SEARCH("ФОМС",Q679)), (ISNUMBER(SEARCH("страх",E679)))),1,0)</f>
        <v>0</v>
      </c>
      <c r="G679" s="8">
        <f>IF(OR(ISNUMBER(SEARCH("проектиро",E679)), ISNUMBER(SEARCH("разработка",E679)),  ISNUMBER(SEARCH("приобрет",E679)),  ISNUMBER(SEARCH("установк",E679)), ISNUMBER(SEARCH("постав",E679)),  (ISNUMBER(SEARCH("создани",E679)))),1,0)</f>
        <v>0</v>
      </c>
      <c r="H679" s="8">
        <f>IF(OR(ISNUMBER(SEARCH("развит",E679)), ISNUMBER(SEARCH("модифика",E679)), ISNUMBER(SEARCH("интегра",E679)),  ISNUMBER(SEARCH("внедрен",E679)), ISNUMBER(SEARCH("расшир",E679)), ISNUMBER(SEARCH("адаптац",E679)),ISNUMBER(SEARCH("настрой",E679)), ISNUMBER(SEARCH("подключ",E679)),   (ISNUMBER(SEARCH("модерниз",E679)))),1,0)</f>
        <v>1</v>
      </c>
      <c r="I679" s="8">
        <f>IF(OR(ISNUMBER(SEARCH("сопрово",E679)), ISNUMBER(SEARCH("поддержк",E679)), ISNUMBER(SEARCH("эксплуат",E679)), ISNUMBER(SEARCH("обслужи",E679)), ISNUMBER(SEARCH("подготов",E679)), (ISNUMBER(SEARCH("обуче",E679)))),1,0)</f>
        <v>0</v>
      </c>
      <c r="J679" s="9">
        <f>SUM(G679:I679)</f>
        <v>1</v>
      </c>
      <c r="K679" t="s">
        <v>456</v>
      </c>
      <c r="L679" t="s">
        <v>457</v>
      </c>
      <c r="M679" s="30">
        <v>17000</v>
      </c>
      <c r="N679" s="28" t="s">
        <v>329</v>
      </c>
      <c r="O679" s="6">
        <v>17000</v>
      </c>
      <c r="P679" s="28" t="s">
        <v>184</v>
      </c>
      <c r="Q679" s="4" t="s">
        <v>1255</v>
      </c>
      <c r="R679" t="s">
        <v>1256</v>
      </c>
      <c r="S679" t="s">
        <v>1245</v>
      </c>
      <c r="T679" t="s">
        <v>1246</v>
      </c>
      <c r="U679" t="s">
        <v>1247</v>
      </c>
      <c r="V679" t="s">
        <v>1245</v>
      </c>
      <c r="W679" s="2">
        <v>1</v>
      </c>
      <c r="X679" s="33">
        <v>17000</v>
      </c>
      <c r="Y679" t="s">
        <v>34</v>
      </c>
      <c r="Z679" t="s">
        <v>1248</v>
      </c>
      <c r="AA679" t="s">
        <v>36</v>
      </c>
      <c r="AB679" t="s">
        <v>37</v>
      </c>
      <c r="AC679">
        <v>21</v>
      </c>
    </row>
    <row r="680" spans="1:29" customFormat="1" hidden="1" x14ac:dyDescent="0.25">
      <c r="A680" s="11">
        <v>680</v>
      </c>
      <c r="B680" s="20" t="s">
        <v>1677</v>
      </c>
      <c r="C680" s="3">
        <v>3.15200012914E+17</v>
      </c>
      <c r="D680" s="1">
        <v>41990</v>
      </c>
      <c r="E680" t="s">
        <v>1258</v>
      </c>
      <c r="F680" s="8">
        <f>IF(OR(ISNUMBER(SEARCH("террит",Q680)), ISNUMBER(SEARCH("ФОМС",E680)), ISNUMBER(SEARCH("ФОМС",Q680)), (ISNUMBER(SEARCH("страх",E680)))),1,0)</f>
        <v>0</v>
      </c>
      <c r="G680" s="8">
        <f>IF(OR(ISNUMBER(SEARCH("проектиро",E680)), ISNUMBER(SEARCH("разработка",E680)),  ISNUMBER(SEARCH("приобрет",E680)),  ISNUMBER(SEARCH("установк",E680)), ISNUMBER(SEARCH("постав",E680)),  (ISNUMBER(SEARCH("создани",E680)))),1,0)</f>
        <v>0</v>
      </c>
      <c r="H680" s="8">
        <f>IF(OR(ISNUMBER(SEARCH("развит",E680)), ISNUMBER(SEARCH("модифика",E680)), ISNUMBER(SEARCH("интегра",E680)),  ISNUMBER(SEARCH("внедрен",E680)), ISNUMBER(SEARCH("расшир",E680)), ISNUMBER(SEARCH("адаптац",E680)),ISNUMBER(SEARCH("настрой",E680)), ISNUMBER(SEARCH("подключ",E680)),   (ISNUMBER(SEARCH("модерниз",E680)))),1,0)</f>
        <v>1</v>
      </c>
      <c r="I680" s="8">
        <f>IF(OR(ISNUMBER(SEARCH("сопрово",E680)), ISNUMBER(SEARCH("поддержк",E680)), ISNUMBER(SEARCH("эксплуат",E680)), ISNUMBER(SEARCH("обслужи",E680)), ISNUMBER(SEARCH("подготов",E680)), (ISNUMBER(SEARCH("обуче",E680)))),1,0)</f>
        <v>0</v>
      </c>
      <c r="J680" s="9">
        <f>SUM(G680:I680)</f>
        <v>1</v>
      </c>
      <c r="K680" t="s">
        <v>1259</v>
      </c>
      <c r="L680" t="s">
        <v>1260</v>
      </c>
      <c r="M680" s="30">
        <v>17000</v>
      </c>
      <c r="N680" s="28" t="s">
        <v>264</v>
      </c>
      <c r="O680" s="6">
        <v>17000</v>
      </c>
      <c r="P680" s="28" t="s">
        <v>184</v>
      </c>
      <c r="Q680" s="4" t="s">
        <v>1261</v>
      </c>
      <c r="R680" t="s">
        <v>1262</v>
      </c>
      <c r="S680" t="s">
        <v>1245</v>
      </c>
      <c r="T680" t="s">
        <v>1246</v>
      </c>
      <c r="U680" t="s">
        <v>1247</v>
      </c>
      <c r="V680" t="s">
        <v>1245</v>
      </c>
      <c r="W680" s="2">
        <v>1</v>
      </c>
      <c r="X680" s="33">
        <v>17000</v>
      </c>
      <c r="Y680" t="s">
        <v>34</v>
      </c>
      <c r="Z680" t="s">
        <v>1248</v>
      </c>
      <c r="AA680" t="s">
        <v>36</v>
      </c>
      <c r="AB680" t="s">
        <v>37</v>
      </c>
      <c r="AC680">
        <v>21</v>
      </c>
    </row>
    <row r="681" spans="1:29" customFormat="1" hidden="1" x14ac:dyDescent="0.25">
      <c r="A681" s="11">
        <v>681</v>
      </c>
      <c r="B681" s="20" t="s">
        <v>1677</v>
      </c>
      <c r="C681" s="3">
        <v>3.15200014314E+17</v>
      </c>
      <c r="D681" s="1">
        <v>41680</v>
      </c>
      <c r="E681" t="s">
        <v>1263</v>
      </c>
      <c r="F681" s="8">
        <f>IF(OR(ISNUMBER(SEARCH("террит",Q681)), ISNUMBER(SEARCH("ФОМС",E681)), ISNUMBER(SEARCH("ФОМС",Q681)), (ISNUMBER(SEARCH("страх",E681)))),1,0)</f>
        <v>0</v>
      </c>
      <c r="G681" s="8">
        <f>IF(OR(ISNUMBER(SEARCH("проектиро",E681)), ISNUMBER(SEARCH("разработка",E681)),  ISNUMBER(SEARCH("приобрет",E681)),  ISNUMBER(SEARCH("установк",E681)), ISNUMBER(SEARCH("постав",E681)),  (ISNUMBER(SEARCH("создани",E681)))),1,0)</f>
        <v>0</v>
      </c>
      <c r="H681" s="8">
        <f>IF(OR(ISNUMBER(SEARCH("развит",E681)), ISNUMBER(SEARCH("модифика",E681)), ISNUMBER(SEARCH("интегра",E681)),  ISNUMBER(SEARCH("внедрен",E681)), ISNUMBER(SEARCH("расшир",E681)), ISNUMBER(SEARCH("адаптац",E681)),ISNUMBER(SEARCH("настрой",E681)), ISNUMBER(SEARCH("подключ",E681)),   (ISNUMBER(SEARCH("модерниз",E681)))),1,0)</f>
        <v>1</v>
      </c>
      <c r="I681" s="8">
        <f>IF(OR(ISNUMBER(SEARCH("сопрово",E681)), ISNUMBER(SEARCH("поддержк",E681)), ISNUMBER(SEARCH("эксплуат",E681)), ISNUMBER(SEARCH("обслужи",E681)), ISNUMBER(SEARCH("подготов",E681)), (ISNUMBER(SEARCH("обуче",E681)))),1,0)</f>
        <v>0</v>
      </c>
      <c r="J681" s="9">
        <f>SUM(G681:I681)</f>
        <v>1</v>
      </c>
      <c r="K681" t="s">
        <v>492</v>
      </c>
      <c r="L681" t="s">
        <v>25</v>
      </c>
      <c r="M681" s="30">
        <v>29100</v>
      </c>
      <c r="N681" s="28" t="s">
        <v>329</v>
      </c>
      <c r="O681" s="6">
        <v>29100</v>
      </c>
      <c r="P681" s="28" t="s">
        <v>27</v>
      </c>
      <c r="Q681" s="4" t="s">
        <v>1264</v>
      </c>
      <c r="R681" t="s">
        <v>1265</v>
      </c>
      <c r="S681" t="s">
        <v>1245</v>
      </c>
      <c r="T681" t="s">
        <v>1246</v>
      </c>
      <c r="U681" t="s">
        <v>1247</v>
      </c>
      <c r="V681" t="s">
        <v>1245</v>
      </c>
      <c r="W681" s="2">
        <v>1</v>
      </c>
      <c r="X681" s="33">
        <v>29100</v>
      </c>
      <c r="Y681" t="s">
        <v>34</v>
      </c>
      <c r="Z681" t="s">
        <v>1248</v>
      </c>
      <c r="AA681" t="s">
        <v>36</v>
      </c>
      <c r="AB681" t="s">
        <v>37</v>
      </c>
      <c r="AC681">
        <v>21</v>
      </c>
    </row>
    <row r="682" spans="1:29" customFormat="1" hidden="1" x14ac:dyDescent="0.25">
      <c r="A682" s="11">
        <v>682</v>
      </c>
      <c r="B682" s="20" t="s">
        <v>1677</v>
      </c>
      <c r="C682" s="3">
        <v>3.15200014314E+17</v>
      </c>
      <c r="D682" s="1">
        <v>41813</v>
      </c>
      <c r="E682" t="s">
        <v>1266</v>
      </c>
      <c r="F682" s="8">
        <f>IF(OR(ISNUMBER(SEARCH("террит",Q682)), ISNUMBER(SEARCH("ФОМС",E682)), ISNUMBER(SEARCH("ФОМС",Q682)), (ISNUMBER(SEARCH("страх",E682)))),1,0)</f>
        <v>0</v>
      </c>
      <c r="G682" s="8">
        <f>IF(OR(ISNUMBER(SEARCH("проектиро",E682)), ISNUMBER(SEARCH("разработка",E682)),  ISNUMBER(SEARCH("приобрет",E682)),  ISNUMBER(SEARCH("установк",E682)), ISNUMBER(SEARCH("постав",E682)),  (ISNUMBER(SEARCH("создани",E682)))),1,0)</f>
        <v>0</v>
      </c>
      <c r="H682" s="8">
        <f>IF(OR(ISNUMBER(SEARCH("развит",E682)), ISNUMBER(SEARCH("модифика",E682)), ISNUMBER(SEARCH("интегра",E682)),  ISNUMBER(SEARCH("внедрен",E682)), ISNUMBER(SEARCH("расшир",E682)), ISNUMBER(SEARCH("адаптац",E682)),ISNUMBER(SEARCH("настрой",E682)), ISNUMBER(SEARCH("подключ",E682)),   (ISNUMBER(SEARCH("модерниз",E682)))),1,0)</f>
        <v>1</v>
      </c>
      <c r="I682" s="8">
        <f>IF(OR(ISNUMBER(SEARCH("сопрово",E682)), ISNUMBER(SEARCH("поддержк",E682)), ISNUMBER(SEARCH("эксплуат",E682)), ISNUMBER(SEARCH("обслужи",E682)), ISNUMBER(SEARCH("подготов",E682)), (ISNUMBER(SEARCH("обуче",E682)))),1,0)</f>
        <v>1</v>
      </c>
      <c r="J682" s="9">
        <f>SUM(G682:I682)</f>
        <v>2</v>
      </c>
      <c r="K682" t="s">
        <v>1267</v>
      </c>
      <c r="L682" t="s">
        <v>25</v>
      </c>
      <c r="M682" s="30">
        <v>123000</v>
      </c>
      <c r="N682" s="28" t="s">
        <v>264</v>
      </c>
      <c r="O682" s="6">
        <v>123000</v>
      </c>
      <c r="P682" s="28" t="s">
        <v>27</v>
      </c>
      <c r="Q682" s="4" t="s">
        <v>1264</v>
      </c>
      <c r="R682" t="s">
        <v>1265</v>
      </c>
      <c r="S682" t="s">
        <v>1245</v>
      </c>
      <c r="T682" t="s">
        <v>1268</v>
      </c>
      <c r="U682" t="s">
        <v>1247</v>
      </c>
      <c r="V682" t="s">
        <v>1245</v>
      </c>
      <c r="W682" s="2">
        <v>1</v>
      </c>
      <c r="X682" s="33">
        <v>123000</v>
      </c>
      <c r="Y682" t="s">
        <v>34</v>
      </c>
      <c r="Z682" t="s">
        <v>1248</v>
      </c>
      <c r="AA682" t="s">
        <v>36</v>
      </c>
      <c r="AB682" t="s">
        <v>37</v>
      </c>
      <c r="AC682">
        <v>21</v>
      </c>
    </row>
    <row r="683" spans="1:29" customFormat="1" hidden="1" x14ac:dyDescent="0.25">
      <c r="A683" s="11">
        <v>683</v>
      </c>
      <c r="B683" s="20" t="s">
        <v>1677</v>
      </c>
      <c r="C683" s="3">
        <v>3.15200014314E+17</v>
      </c>
      <c r="D683" s="1">
        <v>41988</v>
      </c>
      <c r="E683" t="s">
        <v>1269</v>
      </c>
      <c r="F683" s="8">
        <f>IF(OR(ISNUMBER(SEARCH("террит",Q683)), ISNUMBER(SEARCH("ФОМС",E683)), ISNUMBER(SEARCH("ФОМС",Q683)), (ISNUMBER(SEARCH("страх",E683)))),1,0)</f>
        <v>0</v>
      </c>
      <c r="G683" s="8">
        <f>IF(OR(ISNUMBER(SEARCH("проектиро",E683)), ISNUMBER(SEARCH("разработка",E683)),  ISNUMBER(SEARCH("приобрет",E683)),  ISNUMBER(SEARCH("установк",E683)), ISNUMBER(SEARCH("постав",E683)),  (ISNUMBER(SEARCH("создани",E683)))),1,0)</f>
        <v>0</v>
      </c>
      <c r="H683" s="8">
        <f>IF(OR(ISNUMBER(SEARCH("развит",E683)), ISNUMBER(SEARCH("модифика",E683)), ISNUMBER(SEARCH("интегра",E683)),  ISNUMBER(SEARCH("внедрен",E683)), ISNUMBER(SEARCH("расшир",E683)), ISNUMBER(SEARCH("адаптац",E683)),ISNUMBER(SEARCH("настрой",E683)), ISNUMBER(SEARCH("подключ",E683)),   (ISNUMBER(SEARCH("модерниз",E683)))),1,0)</f>
        <v>1</v>
      </c>
      <c r="I683" s="8">
        <f>IF(OR(ISNUMBER(SEARCH("сопрово",E683)), ISNUMBER(SEARCH("поддержк",E683)), ISNUMBER(SEARCH("эксплуат",E683)), ISNUMBER(SEARCH("обслужи",E683)), ISNUMBER(SEARCH("подготов",E683)), (ISNUMBER(SEARCH("обуче",E683)))),1,0)</f>
        <v>0</v>
      </c>
      <c r="J683" s="9">
        <f>SUM(G683:I683)</f>
        <v>1</v>
      </c>
      <c r="K683" t="s">
        <v>456</v>
      </c>
      <c r="L683" t="s">
        <v>457</v>
      </c>
      <c r="M683" s="30">
        <v>17000</v>
      </c>
      <c r="N683" s="28" t="s">
        <v>264</v>
      </c>
      <c r="O683" s="6">
        <v>17000</v>
      </c>
      <c r="P683" s="28" t="s">
        <v>184</v>
      </c>
      <c r="Q683" s="4" t="s">
        <v>1264</v>
      </c>
      <c r="R683" t="s">
        <v>1265</v>
      </c>
      <c r="S683" t="s">
        <v>1245</v>
      </c>
      <c r="T683" t="s">
        <v>1246</v>
      </c>
      <c r="U683" t="s">
        <v>1247</v>
      </c>
      <c r="V683" t="s">
        <v>1245</v>
      </c>
      <c r="W683" s="2">
        <v>1</v>
      </c>
      <c r="X683" s="33">
        <v>17000</v>
      </c>
      <c r="Y683" t="s">
        <v>34</v>
      </c>
      <c r="Z683" t="s">
        <v>1248</v>
      </c>
      <c r="AA683" t="s">
        <v>36</v>
      </c>
      <c r="AB683" t="s">
        <v>37</v>
      </c>
      <c r="AC683">
        <v>21</v>
      </c>
    </row>
    <row r="684" spans="1:29" customFormat="1" hidden="1" x14ac:dyDescent="0.25">
      <c r="A684" s="11">
        <v>684</v>
      </c>
      <c r="B684" s="20" t="s">
        <v>1677</v>
      </c>
      <c r="C684" s="3">
        <v>3.15200015814E+17</v>
      </c>
      <c r="D684" s="1">
        <v>41989</v>
      </c>
      <c r="E684" t="s">
        <v>1270</v>
      </c>
      <c r="F684" s="8">
        <f>IF(OR(ISNUMBER(SEARCH("террит",Q684)), ISNUMBER(SEARCH("ФОМС",E684)), ISNUMBER(SEARCH("ФОМС",Q684)), (ISNUMBER(SEARCH("страх",E684)))),1,0)</f>
        <v>0</v>
      </c>
      <c r="G684" s="8">
        <f>IF(OR(ISNUMBER(SEARCH("проектиро",E684)), ISNUMBER(SEARCH("разработка",E684)),  ISNUMBER(SEARCH("приобрет",E684)),  ISNUMBER(SEARCH("установк",E684)), ISNUMBER(SEARCH("постав",E684)),  (ISNUMBER(SEARCH("создани",E684)))),1,0)</f>
        <v>0</v>
      </c>
      <c r="H684" s="8">
        <f>IF(OR(ISNUMBER(SEARCH("развит",E684)), ISNUMBER(SEARCH("модифика",E684)), ISNUMBER(SEARCH("интегра",E684)),  ISNUMBER(SEARCH("внедрен",E684)), ISNUMBER(SEARCH("расшир",E684)), ISNUMBER(SEARCH("адаптац",E684)),ISNUMBER(SEARCH("настрой",E684)), ISNUMBER(SEARCH("подключ",E684)),   (ISNUMBER(SEARCH("модерниз",E684)))),1,0)</f>
        <v>1</v>
      </c>
      <c r="I684" s="8">
        <f>IF(OR(ISNUMBER(SEARCH("сопрово",E684)), ISNUMBER(SEARCH("поддержк",E684)), ISNUMBER(SEARCH("эксплуат",E684)), ISNUMBER(SEARCH("обслужи",E684)), ISNUMBER(SEARCH("подготов",E684)), (ISNUMBER(SEARCH("обуче",E684)))),1,0)</f>
        <v>0</v>
      </c>
      <c r="J684" s="9">
        <f>SUM(G684:I684)</f>
        <v>1</v>
      </c>
      <c r="K684" t="s">
        <v>456</v>
      </c>
      <c r="L684" t="s">
        <v>457</v>
      </c>
      <c r="M684" s="30">
        <v>17000</v>
      </c>
      <c r="N684" s="28" t="s">
        <v>264</v>
      </c>
      <c r="O684" s="6">
        <v>17000</v>
      </c>
      <c r="P684" s="28" t="s">
        <v>184</v>
      </c>
      <c r="Q684" s="4" t="s">
        <v>1271</v>
      </c>
      <c r="R684" t="s">
        <v>1272</v>
      </c>
      <c r="S684" t="s">
        <v>1245</v>
      </c>
      <c r="T684" t="s">
        <v>1246</v>
      </c>
      <c r="U684" t="s">
        <v>1247</v>
      </c>
      <c r="V684" t="s">
        <v>1245</v>
      </c>
      <c r="W684" s="2">
        <v>1</v>
      </c>
      <c r="X684" s="33">
        <v>17000</v>
      </c>
      <c r="Y684" t="s">
        <v>34</v>
      </c>
      <c r="Z684" t="s">
        <v>1248</v>
      </c>
      <c r="AA684" t="s">
        <v>36</v>
      </c>
      <c r="AB684" t="s">
        <v>37</v>
      </c>
      <c r="AC684">
        <v>21</v>
      </c>
    </row>
    <row r="685" spans="1:29" customFormat="1" hidden="1" x14ac:dyDescent="0.25">
      <c r="A685" s="11">
        <v>685</v>
      </c>
      <c r="B685" s="20" t="s">
        <v>1677</v>
      </c>
      <c r="C685" s="3">
        <v>3.15200016214E+17</v>
      </c>
      <c r="D685" s="1">
        <v>41674</v>
      </c>
      <c r="E685" t="s">
        <v>1273</v>
      </c>
      <c r="F685" s="8">
        <f>IF(OR(ISNUMBER(SEARCH("террит",Q685)), ISNUMBER(SEARCH("ФОМС",E685)), ISNUMBER(SEARCH("ФОМС",Q685)), (ISNUMBER(SEARCH("страх",E685)))),1,0)</f>
        <v>0</v>
      </c>
      <c r="G685" s="8">
        <f>IF(OR(ISNUMBER(SEARCH("проектиро",E685)), ISNUMBER(SEARCH("разработка",E685)),  ISNUMBER(SEARCH("приобрет",E685)),  ISNUMBER(SEARCH("установк",E685)), ISNUMBER(SEARCH("постав",E685)),  (ISNUMBER(SEARCH("создани",E685)))),1,0)</f>
        <v>0</v>
      </c>
      <c r="H685" s="8">
        <f>IF(OR(ISNUMBER(SEARCH("развит",E685)), ISNUMBER(SEARCH("модифика",E685)), ISNUMBER(SEARCH("интегра",E685)),  ISNUMBER(SEARCH("внедрен",E685)), ISNUMBER(SEARCH("расшир",E685)), ISNUMBER(SEARCH("адаптац",E685)),ISNUMBER(SEARCH("настрой",E685)), ISNUMBER(SEARCH("подключ",E685)),   (ISNUMBER(SEARCH("модерниз",E685)))),1,0)</f>
        <v>0</v>
      </c>
      <c r="I685" s="8">
        <f>IF(OR(ISNUMBER(SEARCH("сопрово",E685)), ISNUMBER(SEARCH("поддержк",E685)), ISNUMBER(SEARCH("эксплуат",E685)), ISNUMBER(SEARCH("обслужи",E685)), ISNUMBER(SEARCH("подготов",E685)), (ISNUMBER(SEARCH("обуче",E685)))),1,0)</f>
        <v>0</v>
      </c>
      <c r="J685" s="9">
        <f>SUM(G685:I685)</f>
        <v>0</v>
      </c>
      <c r="K685" t="s">
        <v>1274</v>
      </c>
      <c r="L685" t="s">
        <v>25</v>
      </c>
      <c r="M685" s="30">
        <v>29100</v>
      </c>
      <c r="N685" s="28" t="s">
        <v>329</v>
      </c>
      <c r="O685" s="6">
        <v>29100</v>
      </c>
      <c r="P685" s="28" t="s">
        <v>27</v>
      </c>
      <c r="Q685" s="4" t="s">
        <v>1275</v>
      </c>
      <c r="R685" t="s">
        <v>1276</v>
      </c>
      <c r="S685" t="s">
        <v>1245</v>
      </c>
      <c r="T685" t="s">
        <v>1246</v>
      </c>
      <c r="U685" t="s">
        <v>1247</v>
      </c>
      <c r="V685" t="s">
        <v>1245</v>
      </c>
      <c r="W685" s="2">
        <v>1</v>
      </c>
      <c r="X685" s="33">
        <v>29100</v>
      </c>
      <c r="Y685" t="s">
        <v>34</v>
      </c>
      <c r="Z685" t="s">
        <v>1248</v>
      </c>
      <c r="AA685" t="s">
        <v>36</v>
      </c>
      <c r="AB685" t="s">
        <v>37</v>
      </c>
      <c r="AC685">
        <v>21</v>
      </c>
    </row>
    <row r="686" spans="1:29" customFormat="1" hidden="1" x14ac:dyDescent="0.25">
      <c r="A686" s="11">
        <v>686</v>
      </c>
      <c r="B686" s="20" t="s">
        <v>1677</v>
      </c>
      <c r="C686" s="3">
        <v>3.15200023214E+17</v>
      </c>
      <c r="D686" s="1">
        <v>41670</v>
      </c>
      <c r="E686" t="s">
        <v>1277</v>
      </c>
      <c r="F686" s="8">
        <f>IF(OR(ISNUMBER(SEARCH("террит",Q686)), ISNUMBER(SEARCH("ФОМС",E686)), ISNUMBER(SEARCH("ФОМС",Q686)), (ISNUMBER(SEARCH("страх",E686)))),1,0)</f>
        <v>0</v>
      </c>
      <c r="G686" s="8">
        <f>IF(OR(ISNUMBER(SEARCH("проектиро",E686)), ISNUMBER(SEARCH("разработка",E686)),  ISNUMBER(SEARCH("приобрет",E686)),  ISNUMBER(SEARCH("установк",E686)), ISNUMBER(SEARCH("постав",E686)),  (ISNUMBER(SEARCH("создани",E686)))),1,0)</f>
        <v>0</v>
      </c>
      <c r="H686" s="8">
        <f>IF(OR(ISNUMBER(SEARCH("развит",E686)), ISNUMBER(SEARCH("модифика",E686)), ISNUMBER(SEARCH("интегра",E686)),  ISNUMBER(SEARCH("внедрен",E686)), ISNUMBER(SEARCH("расшир",E686)), ISNUMBER(SEARCH("адаптац",E686)),ISNUMBER(SEARCH("настрой",E686)), ISNUMBER(SEARCH("подключ",E686)),   (ISNUMBER(SEARCH("модерниз",E686)))),1,0)</f>
        <v>1</v>
      </c>
      <c r="I686" s="8">
        <f>IF(OR(ISNUMBER(SEARCH("сопрово",E686)), ISNUMBER(SEARCH("поддержк",E686)), ISNUMBER(SEARCH("эксплуат",E686)), ISNUMBER(SEARCH("обслужи",E686)), ISNUMBER(SEARCH("подготов",E686)), (ISNUMBER(SEARCH("обуче",E686)))),1,0)</f>
        <v>1</v>
      </c>
      <c r="J686" s="9">
        <f>SUM(G686:I686)</f>
        <v>2</v>
      </c>
      <c r="K686" t="s">
        <v>1267</v>
      </c>
      <c r="L686" t="s">
        <v>25</v>
      </c>
      <c r="M686" s="30">
        <v>120873</v>
      </c>
      <c r="N686" s="28" t="s">
        <v>264</v>
      </c>
      <c r="O686" s="6">
        <v>120873</v>
      </c>
      <c r="P686" s="28" t="s">
        <v>27</v>
      </c>
      <c r="Q686" s="4" t="s">
        <v>1278</v>
      </c>
      <c r="R686" t="s">
        <v>1279</v>
      </c>
      <c r="S686" t="s">
        <v>1245</v>
      </c>
      <c r="T686" t="s">
        <v>1280</v>
      </c>
      <c r="U686" t="s">
        <v>1247</v>
      </c>
      <c r="V686" t="s">
        <v>1245</v>
      </c>
      <c r="W686" s="2">
        <v>1</v>
      </c>
      <c r="X686" s="33">
        <v>120873</v>
      </c>
      <c r="Y686" t="s">
        <v>34</v>
      </c>
      <c r="Z686" t="s">
        <v>1248</v>
      </c>
      <c r="AA686" t="s">
        <v>36</v>
      </c>
      <c r="AB686" t="s">
        <v>37</v>
      </c>
      <c r="AC686">
        <v>21</v>
      </c>
    </row>
    <row r="687" spans="1:29" customFormat="1" hidden="1" x14ac:dyDescent="0.25">
      <c r="A687" s="11">
        <v>687</v>
      </c>
      <c r="B687" s="20" t="s">
        <v>1677</v>
      </c>
      <c r="C687" s="3">
        <v>3.15200023214E+17</v>
      </c>
      <c r="D687" s="1">
        <v>41989</v>
      </c>
      <c r="E687" t="s">
        <v>1270</v>
      </c>
      <c r="F687" s="8">
        <f>IF(OR(ISNUMBER(SEARCH("террит",Q687)), ISNUMBER(SEARCH("ФОМС",E687)), ISNUMBER(SEARCH("ФОМС",Q687)), (ISNUMBER(SEARCH("страх",E687)))),1,0)</f>
        <v>0</v>
      </c>
      <c r="G687" s="8">
        <f>IF(OR(ISNUMBER(SEARCH("проектиро",E687)), ISNUMBER(SEARCH("разработка",E687)),  ISNUMBER(SEARCH("приобрет",E687)),  ISNUMBER(SEARCH("установк",E687)), ISNUMBER(SEARCH("постав",E687)),  (ISNUMBER(SEARCH("создани",E687)))),1,0)</f>
        <v>0</v>
      </c>
      <c r="H687" s="8">
        <f>IF(OR(ISNUMBER(SEARCH("развит",E687)), ISNUMBER(SEARCH("модифика",E687)), ISNUMBER(SEARCH("интегра",E687)),  ISNUMBER(SEARCH("внедрен",E687)), ISNUMBER(SEARCH("расшир",E687)), ISNUMBER(SEARCH("адаптац",E687)),ISNUMBER(SEARCH("настрой",E687)), ISNUMBER(SEARCH("подключ",E687)),   (ISNUMBER(SEARCH("модерниз",E687)))),1,0)</f>
        <v>1</v>
      </c>
      <c r="I687" s="8">
        <f>IF(OR(ISNUMBER(SEARCH("сопрово",E687)), ISNUMBER(SEARCH("поддержк",E687)), ISNUMBER(SEARCH("эксплуат",E687)), ISNUMBER(SEARCH("обслужи",E687)), ISNUMBER(SEARCH("подготов",E687)), (ISNUMBER(SEARCH("обуче",E687)))),1,0)</f>
        <v>0</v>
      </c>
      <c r="J687" s="9">
        <f>SUM(G687:I687)</f>
        <v>1</v>
      </c>
      <c r="K687" t="s">
        <v>456</v>
      </c>
      <c r="L687" t="s">
        <v>457</v>
      </c>
      <c r="M687" s="30">
        <v>17000</v>
      </c>
      <c r="N687" s="28" t="s">
        <v>264</v>
      </c>
      <c r="O687" s="6">
        <v>17000</v>
      </c>
      <c r="P687" s="28" t="s">
        <v>184</v>
      </c>
      <c r="Q687" s="4" t="s">
        <v>1278</v>
      </c>
      <c r="R687" t="s">
        <v>1279</v>
      </c>
      <c r="S687" t="s">
        <v>1245</v>
      </c>
      <c r="T687" t="s">
        <v>1246</v>
      </c>
      <c r="U687" t="s">
        <v>1247</v>
      </c>
      <c r="V687" t="s">
        <v>1245</v>
      </c>
      <c r="W687" s="2">
        <v>1</v>
      </c>
      <c r="X687" s="33">
        <v>17000</v>
      </c>
      <c r="Y687" t="s">
        <v>34</v>
      </c>
      <c r="Z687" t="s">
        <v>1248</v>
      </c>
      <c r="AA687" t="s">
        <v>36</v>
      </c>
      <c r="AB687" t="s">
        <v>37</v>
      </c>
      <c r="AC687">
        <v>21</v>
      </c>
    </row>
    <row r="688" spans="1:29" customFormat="1" hidden="1" x14ac:dyDescent="0.25">
      <c r="A688" s="11">
        <v>688</v>
      </c>
      <c r="B688" s="20" t="s">
        <v>1677</v>
      </c>
      <c r="C688" s="3">
        <v>3.15200025414E+17</v>
      </c>
      <c r="D688" s="1">
        <v>41666</v>
      </c>
      <c r="E688" t="s">
        <v>1281</v>
      </c>
      <c r="F688" s="8">
        <f>IF(OR(ISNUMBER(SEARCH("террит",Q688)), ISNUMBER(SEARCH("ФОМС",E688)), ISNUMBER(SEARCH("ФОМС",Q688)), (ISNUMBER(SEARCH("страх",E688)))),1,0)</f>
        <v>0</v>
      </c>
      <c r="G688" s="8">
        <f>IF(OR(ISNUMBER(SEARCH("проектиро",E688)), ISNUMBER(SEARCH("разработка",E688)),  ISNUMBER(SEARCH("приобрет",E688)),  ISNUMBER(SEARCH("установк",E688)), ISNUMBER(SEARCH("постав",E688)),  (ISNUMBER(SEARCH("создани",E688)))),1,0)</f>
        <v>0</v>
      </c>
      <c r="H688" s="8">
        <f>IF(OR(ISNUMBER(SEARCH("развит",E688)), ISNUMBER(SEARCH("модифика",E688)), ISNUMBER(SEARCH("интегра",E688)),  ISNUMBER(SEARCH("внедрен",E688)), ISNUMBER(SEARCH("расшир",E688)), ISNUMBER(SEARCH("адаптац",E688)),ISNUMBER(SEARCH("настрой",E688)), ISNUMBER(SEARCH("подключ",E688)),   (ISNUMBER(SEARCH("модерниз",E688)))),1,0)</f>
        <v>0</v>
      </c>
      <c r="I688" s="8">
        <f>IF(OR(ISNUMBER(SEARCH("сопрово",E688)), ISNUMBER(SEARCH("поддержк",E688)), ISNUMBER(SEARCH("эксплуат",E688)), ISNUMBER(SEARCH("обслужи",E688)), ISNUMBER(SEARCH("подготов",E688)), (ISNUMBER(SEARCH("обуче",E688)))),1,0)</f>
        <v>1</v>
      </c>
      <c r="J688" s="9">
        <f>SUM(G688:I688)</f>
        <v>1</v>
      </c>
      <c r="K688" t="s">
        <v>456</v>
      </c>
      <c r="L688" t="s">
        <v>25</v>
      </c>
      <c r="M688" s="30">
        <v>170559</v>
      </c>
      <c r="N688" s="28" t="s">
        <v>329</v>
      </c>
      <c r="O688" s="6">
        <v>170559</v>
      </c>
      <c r="P688" s="28" t="s">
        <v>27</v>
      </c>
      <c r="Q688" s="4" t="s">
        <v>1282</v>
      </c>
      <c r="R688" t="s">
        <v>1283</v>
      </c>
      <c r="S688" t="s">
        <v>1284</v>
      </c>
      <c r="T688" t="s">
        <v>1280</v>
      </c>
      <c r="U688" t="s">
        <v>1247</v>
      </c>
      <c r="V688" t="s">
        <v>1245</v>
      </c>
      <c r="W688" s="2">
        <v>1</v>
      </c>
      <c r="X688" s="33">
        <v>170559</v>
      </c>
      <c r="Y688" t="s">
        <v>34</v>
      </c>
      <c r="Z688" t="s">
        <v>1248</v>
      </c>
      <c r="AA688" t="s">
        <v>36</v>
      </c>
      <c r="AB688" t="s">
        <v>37</v>
      </c>
      <c r="AC688">
        <v>21</v>
      </c>
    </row>
    <row r="689" spans="1:29" customFormat="1" hidden="1" x14ac:dyDescent="0.25">
      <c r="A689" s="11">
        <v>689</v>
      </c>
      <c r="B689" s="20" t="s">
        <v>1677</v>
      </c>
      <c r="C689" s="3">
        <v>3.15200025414E+17</v>
      </c>
      <c r="D689" s="1">
        <v>41666</v>
      </c>
      <c r="E689" t="s">
        <v>1285</v>
      </c>
      <c r="F689" s="8">
        <f>IF(OR(ISNUMBER(SEARCH("террит",Q689)), ISNUMBER(SEARCH("ФОМС",E689)), ISNUMBER(SEARCH("ФОМС",Q689)), (ISNUMBER(SEARCH("страх",E689)))),1,0)</f>
        <v>0</v>
      </c>
      <c r="G689" s="8">
        <f>IF(OR(ISNUMBER(SEARCH("проектиро",E689)), ISNUMBER(SEARCH("разработка",E689)),  ISNUMBER(SEARCH("приобрет",E689)),  ISNUMBER(SEARCH("установк",E689)), ISNUMBER(SEARCH("постав",E689)),  (ISNUMBER(SEARCH("создани",E689)))),1,0)</f>
        <v>0</v>
      </c>
      <c r="H689" s="8">
        <f>IF(OR(ISNUMBER(SEARCH("развит",E689)), ISNUMBER(SEARCH("модифика",E689)), ISNUMBER(SEARCH("интегра",E689)),  ISNUMBER(SEARCH("внедрен",E689)), ISNUMBER(SEARCH("расшир",E689)), ISNUMBER(SEARCH("адаптац",E689)),ISNUMBER(SEARCH("настрой",E689)), ISNUMBER(SEARCH("подключ",E689)),   (ISNUMBER(SEARCH("модерниз",E689)))),1,0)</f>
        <v>1</v>
      </c>
      <c r="I689" s="8">
        <f>IF(OR(ISNUMBER(SEARCH("сопрово",E689)), ISNUMBER(SEARCH("поддержк",E689)), ISNUMBER(SEARCH("эксплуат",E689)), ISNUMBER(SEARCH("обслужи",E689)), ISNUMBER(SEARCH("подготов",E689)), (ISNUMBER(SEARCH("обуче",E689)))),1,0)</f>
        <v>1</v>
      </c>
      <c r="J689" s="9">
        <f>SUM(G689:I689)</f>
        <v>2</v>
      </c>
      <c r="K689" t="s">
        <v>456</v>
      </c>
      <c r="L689" t="s">
        <v>25</v>
      </c>
      <c r="M689" s="30">
        <v>155982</v>
      </c>
      <c r="N689" s="28" t="s">
        <v>329</v>
      </c>
      <c r="O689" s="6">
        <v>155982</v>
      </c>
      <c r="P689" s="28" t="s">
        <v>27</v>
      </c>
      <c r="Q689" s="4" t="s">
        <v>1282</v>
      </c>
      <c r="R689" t="s">
        <v>1283</v>
      </c>
      <c r="S689" t="s">
        <v>1284</v>
      </c>
      <c r="T689" t="s">
        <v>1280</v>
      </c>
      <c r="U689" t="s">
        <v>1247</v>
      </c>
      <c r="V689" t="s">
        <v>1245</v>
      </c>
      <c r="W689" s="2">
        <v>1</v>
      </c>
      <c r="X689" s="33">
        <v>155982</v>
      </c>
      <c r="Y689" t="s">
        <v>34</v>
      </c>
      <c r="Z689" t="s">
        <v>1248</v>
      </c>
      <c r="AA689" t="s">
        <v>36</v>
      </c>
      <c r="AB689" t="s">
        <v>37</v>
      </c>
      <c r="AC689">
        <v>21</v>
      </c>
    </row>
    <row r="690" spans="1:29" customFormat="1" hidden="1" x14ac:dyDescent="0.25">
      <c r="A690" s="11">
        <v>690</v>
      </c>
      <c r="B690" s="20" t="s">
        <v>1677</v>
      </c>
      <c r="C690" s="3">
        <v>3.15200025414E+17</v>
      </c>
      <c r="D690" s="1">
        <v>41673</v>
      </c>
      <c r="E690" t="s">
        <v>1286</v>
      </c>
      <c r="F690" s="8">
        <f>IF(OR(ISNUMBER(SEARCH("террит",Q690)), ISNUMBER(SEARCH("ФОМС",E690)), ISNUMBER(SEARCH("ФОМС",Q690)), (ISNUMBER(SEARCH("страх",E690)))),1,0)</f>
        <v>0</v>
      </c>
      <c r="G690" s="8">
        <f>IF(OR(ISNUMBER(SEARCH("проектиро",E690)), ISNUMBER(SEARCH("разработка",E690)),  ISNUMBER(SEARCH("приобрет",E690)),  ISNUMBER(SEARCH("установк",E690)), ISNUMBER(SEARCH("постав",E690)),  (ISNUMBER(SEARCH("создани",E690)))),1,0)</f>
        <v>0</v>
      </c>
      <c r="H690" s="8">
        <f>IF(OR(ISNUMBER(SEARCH("развит",E690)), ISNUMBER(SEARCH("модифика",E690)), ISNUMBER(SEARCH("интегра",E690)),  ISNUMBER(SEARCH("внедрен",E690)), ISNUMBER(SEARCH("расшир",E690)), ISNUMBER(SEARCH("адаптац",E690)),ISNUMBER(SEARCH("настрой",E690)), ISNUMBER(SEARCH("подключ",E690)),   (ISNUMBER(SEARCH("модерниз",E690)))),1,0)</f>
        <v>1</v>
      </c>
      <c r="I690" s="8">
        <f>IF(OR(ISNUMBER(SEARCH("сопрово",E690)), ISNUMBER(SEARCH("поддержк",E690)), ISNUMBER(SEARCH("эксплуат",E690)), ISNUMBER(SEARCH("обслужи",E690)), ISNUMBER(SEARCH("подготов",E690)), (ISNUMBER(SEARCH("обуче",E690)))),1,0)</f>
        <v>0</v>
      </c>
      <c r="J690" s="9">
        <f>SUM(G690:I690)</f>
        <v>1</v>
      </c>
      <c r="K690" t="s">
        <v>453</v>
      </c>
      <c r="L690" t="s">
        <v>25</v>
      </c>
      <c r="M690" s="30">
        <v>48500</v>
      </c>
      <c r="N690" s="28" t="s">
        <v>329</v>
      </c>
      <c r="O690" s="6">
        <v>48500</v>
      </c>
      <c r="P690" s="28" t="s">
        <v>27</v>
      </c>
      <c r="Q690" s="4" t="s">
        <v>1282</v>
      </c>
      <c r="R690" t="s">
        <v>1283</v>
      </c>
      <c r="S690" t="s">
        <v>1284</v>
      </c>
      <c r="T690" t="s">
        <v>1246</v>
      </c>
      <c r="U690" t="s">
        <v>1247</v>
      </c>
      <c r="V690" t="s">
        <v>1245</v>
      </c>
      <c r="W690" s="2">
        <v>1</v>
      </c>
      <c r="X690" s="33">
        <v>48500</v>
      </c>
      <c r="Y690" t="s">
        <v>34</v>
      </c>
      <c r="Z690" t="s">
        <v>1248</v>
      </c>
      <c r="AA690" t="s">
        <v>36</v>
      </c>
      <c r="AB690" t="s">
        <v>37</v>
      </c>
      <c r="AC690">
        <v>21</v>
      </c>
    </row>
    <row r="691" spans="1:29" customFormat="1" hidden="1" x14ac:dyDescent="0.25">
      <c r="A691" s="11">
        <v>691</v>
      </c>
      <c r="B691" s="20" t="s">
        <v>1677</v>
      </c>
      <c r="C691" s="3">
        <v>3.15200025414E+17</v>
      </c>
      <c r="D691" s="1">
        <v>41956</v>
      </c>
      <c r="E691" t="s">
        <v>456</v>
      </c>
      <c r="F691" s="8">
        <f>IF(OR(ISNUMBER(SEARCH("террит",Q691)), ISNUMBER(SEARCH("ФОМС",E691)), ISNUMBER(SEARCH("ФОМС",Q691)), (ISNUMBER(SEARCH("страх",E691)))),1,0)</f>
        <v>0</v>
      </c>
      <c r="G691" s="8">
        <f>IF(OR(ISNUMBER(SEARCH("проектиро",E691)), ISNUMBER(SEARCH("разработка",E691)),  ISNUMBER(SEARCH("приобрет",E691)),  ISNUMBER(SEARCH("установк",E691)), ISNUMBER(SEARCH("постав",E691)),  (ISNUMBER(SEARCH("создани",E691)))),1,0)</f>
        <v>0</v>
      </c>
      <c r="H691" s="8">
        <f>IF(OR(ISNUMBER(SEARCH("развит",E691)), ISNUMBER(SEARCH("модифика",E691)), ISNUMBER(SEARCH("интегра",E691)),  ISNUMBER(SEARCH("внедрен",E691)), ISNUMBER(SEARCH("расшир",E691)), ISNUMBER(SEARCH("адаптац",E691)),ISNUMBER(SEARCH("настрой",E691)), ISNUMBER(SEARCH("подключ",E691)),   (ISNUMBER(SEARCH("модерниз",E691)))),1,0)</f>
        <v>0</v>
      </c>
      <c r="I691" s="8">
        <f>IF(OR(ISNUMBER(SEARCH("сопрово",E691)), ISNUMBER(SEARCH("поддержк",E691)), ISNUMBER(SEARCH("эксплуат",E691)), ISNUMBER(SEARCH("обслужи",E691)), ISNUMBER(SEARCH("подготов",E691)), (ISNUMBER(SEARCH("обуче",E691)))),1,0)</f>
        <v>0</v>
      </c>
      <c r="J691" s="9">
        <f>SUM(G691:I691)</f>
        <v>0</v>
      </c>
      <c r="K691" t="s">
        <v>456</v>
      </c>
      <c r="L691" t="s">
        <v>25</v>
      </c>
      <c r="M691" s="30">
        <v>38260.699999999997</v>
      </c>
      <c r="N691" s="28" t="s">
        <v>329</v>
      </c>
      <c r="O691" s="6">
        <v>38260.699999999997</v>
      </c>
      <c r="P691" s="28" t="s">
        <v>27</v>
      </c>
      <c r="Q691" s="4" t="s">
        <v>1282</v>
      </c>
      <c r="R691" t="s">
        <v>1283</v>
      </c>
      <c r="S691" t="s">
        <v>1284</v>
      </c>
      <c r="T691" t="s">
        <v>1246</v>
      </c>
      <c r="U691" t="s">
        <v>1247</v>
      </c>
      <c r="V691" t="s">
        <v>1245</v>
      </c>
      <c r="W691" s="2">
        <v>1</v>
      </c>
      <c r="X691" s="33">
        <v>38260.699999999997</v>
      </c>
      <c r="Y691" t="s">
        <v>34</v>
      </c>
      <c r="Z691" t="s">
        <v>1248</v>
      </c>
      <c r="AA691" t="s">
        <v>36</v>
      </c>
      <c r="AB691" t="s">
        <v>37</v>
      </c>
      <c r="AC691">
        <v>21</v>
      </c>
    </row>
    <row r="692" spans="1:29" customFormat="1" hidden="1" x14ac:dyDescent="0.25">
      <c r="A692" s="11">
        <v>692</v>
      </c>
      <c r="B692" s="20" t="s">
        <v>1677</v>
      </c>
      <c r="C692" s="3">
        <v>3.15200025414E+17</v>
      </c>
      <c r="D692" s="1">
        <v>41988</v>
      </c>
      <c r="E692" t="s">
        <v>1287</v>
      </c>
      <c r="F692" s="8">
        <f>IF(OR(ISNUMBER(SEARCH("террит",Q692)), ISNUMBER(SEARCH("ФОМС",E692)), ISNUMBER(SEARCH("ФОМС",Q692)), (ISNUMBER(SEARCH("страх",E692)))),1,0)</f>
        <v>0</v>
      </c>
      <c r="G692" s="8">
        <f>IF(OR(ISNUMBER(SEARCH("проектиро",E692)), ISNUMBER(SEARCH("разработка",E692)),  ISNUMBER(SEARCH("приобрет",E692)),  ISNUMBER(SEARCH("установк",E692)), ISNUMBER(SEARCH("постав",E692)),  (ISNUMBER(SEARCH("создани",E692)))),1,0)</f>
        <v>0</v>
      </c>
      <c r="H692" s="8">
        <f>IF(OR(ISNUMBER(SEARCH("развит",E692)), ISNUMBER(SEARCH("модифика",E692)), ISNUMBER(SEARCH("интегра",E692)),  ISNUMBER(SEARCH("внедрен",E692)), ISNUMBER(SEARCH("расшир",E692)), ISNUMBER(SEARCH("адаптац",E692)),ISNUMBER(SEARCH("настрой",E692)), ISNUMBER(SEARCH("подключ",E692)),   (ISNUMBER(SEARCH("модерниз",E692)))),1,0)</f>
        <v>1</v>
      </c>
      <c r="I692" s="8">
        <f>IF(OR(ISNUMBER(SEARCH("сопрово",E692)), ISNUMBER(SEARCH("поддержк",E692)), ISNUMBER(SEARCH("эксплуат",E692)), ISNUMBER(SEARCH("обслужи",E692)), ISNUMBER(SEARCH("подготов",E692)), (ISNUMBER(SEARCH("обуче",E692)))),1,0)</f>
        <v>0</v>
      </c>
      <c r="J692" s="9">
        <f>SUM(G692:I692)</f>
        <v>1</v>
      </c>
      <c r="K692" t="s">
        <v>456</v>
      </c>
      <c r="L692" t="s">
        <v>457</v>
      </c>
      <c r="M692" s="30">
        <v>17000</v>
      </c>
      <c r="N692" s="28" t="s">
        <v>329</v>
      </c>
      <c r="O692" s="6">
        <v>17000</v>
      </c>
      <c r="P692" s="28" t="s">
        <v>184</v>
      </c>
      <c r="Q692" s="4" t="s">
        <v>1282</v>
      </c>
      <c r="R692" t="s">
        <v>1283</v>
      </c>
      <c r="S692" t="s">
        <v>1284</v>
      </c>
      <c r="T692" t="s">
        <v>1246</v>
      </c>
      <c r="U692" t="s">
        <v>1247</v>
      </c>
      <c r="V692" t="s">
        <v>1245</v>
      </c>
      <c r="W692" s="2">
        <v>1</v>
      </c>
      <c r="X692" s="33">
        <v>17000</v>
      </c>
      <c r="Y692" t="s">
        <v>34</v>
      </c>
      <c r="Z692" t="s">
        <v>1248</v>
      </c>
      <c r="AA692" t="s">
        <v>36</v>
      </c>
      <c r="AB692" t="s">
        <v>37</v>
      </c>
      <c r="AC692">
        <v>21</v>
      </c>
    </row>
    <row r="693" spans="1:29" customFormat="1" hidden="1" x14ac:dyDescent="0.25">
      <c r="A693" s="11">
        <v>693</v>
      </c>
      <c r="B693" s="20" t="s">
        <v>1677</v>
      </c>
      <c r="C693" s="3">
        <v>3.15200025914E+17</v>
      </c>
      <c r="D693" s="1">
        <v>41990</v>
      </c>
      <c r="E693" t="s">
        <v>1288</v>
      </c>
      <c r="F693" s="8">
        <f>IF(OR(ISNUMBER(SEARCH("террит",Q693)), ISNUMBER(SEARCH("ФОМС",E693)), ISNUMBER(SEARCH("ФОМС",Q693)), (ISNUMBER(SEARCH("страх",E693)))),1,0)</f>
        <v>0</v>
      </c>
      <c r="G693" s="8">
        <f>IF(OR(ISNUMBER(SEARCH("проектиро",E693)), ISNUMBER(SEARCH("разработка",E693)),  ISNUMBER(SEARCH("приобрет",E693)),  ISNUMBER(SEARCH("установк",E693)), ISNUMBER(SEARCH("постав",E693)),  (ISNUMBER(SEARCH("создани",E693)))),1,0)</f>
        <v>0</v>
      </c>
      <c r="H693" s="8">
        <f>IF(OR(ISNUMBER(SEARCH("развит",E693)), ISNUMBER(SEARCH("модифика",E693)), ISNUMBER(SEARCH("интегра",E693)),  ISNUMBER(SEARCH("внедрен",E693)), ISNUMBER(SEARCH("расшир",E693)), ISNUMBER(SEARCH("адаптац",E693)),ISNUMBER(SEARCH("настрой",E693)), ISNUMBER(SEARCH("подключ",E693)),   (ISNUMBER(SEARCH("модерниз",E693)))),1,0)</f>
        <v>1</v>
      </c>
      <c r="I693" s="8">
        <f>IF(OR(ISNUMBER(SEARCH("сопрово",E693)), ISNUMBER(SEARCH("поддержк",E693)), ISNUMBER(SEARCH("эксплуат",E693)), ISNUMBER(SEARCH("обслужи",E693)), ISNUMBER(SEARCH("подготов",E693)), (ISNUMBER(SEARCH("обуче",E693)))),1,0)</f>
        <v>0</v>
      </c>
      <c r="J693" s="9">
        <f>SUM(G693:I693)</f>
        <v>1</v>
      </c>
      <c r="K693" t="s">
        <v>1267</v>
      </c>
      <c r="L693" t="s">
        <v>1289</v>
      </c>
      <c r="M693" s="30">
        <v>1</v>
      </c>
      <c r="N693" s="28" t="s">
        <v>280</v>
      </c>
      <c r="O693" s="6">
        <v>17000</v>
      </c>
      <c r="P693" s="28" t="s">
        <v>1290</v>
      </c>
      <c r="Q693" s="4" t="s">
        <v>1291</v>
      </c>
      <c r="R693" t="s">
        <v>1292</v>
      </c>
      <c r="S693" t="s">
        <v>1245</v>
      </c>
      <c r="T693" t="s">
        <v>1246</v>
      </c>
      <c r="U693" t="s">
        <v>1247</v>
      </c>
      <c r="V693" t="s">
        <v>1245</v>
      </c>
      <c r="W693" s="2">
        <v>1</v>
      </c>
      <c r="X693" s="33">
        <v>17000</v>
      </c>
      <c r="Y693" t="s">
        <v>34</v>
      </c>
      <c r="Z693" t="s">
        <v>1248</v>
      </c>
      <c r="AA693" t="s">
        <v>36</v>
      </c>
      <c r="AB693" t="s">
        <v>37</v>
      </c>
      <c r="AC693">
        <v>21</v>
      </c>
    </row>
    <row r="694" spans="1:29" customFormat="1" hidden="1" x14ac:dyDescent="0.25">
      <c r="A694" s="11">
        <v>694</v>
      </c>
      <c r="B694" s="20" t="s">
        <v>1677</v>
      </c>
      <c r="C694" s="3">
        <v>3.15200026014E+17</v>
      </c>
      <c r="D694" s="1">
        <v>41957</v>
      </c>
      <c r="E694" t="s">
        <v>456</v>
      </c>
      <c r="F694" s="8">
        <f>IF(OR(ISNUMBER(SEARCH("террит",Q694)), ISNUMBER(SEARCH("ФОМС",E694)), ISNUMBER(SEARCH("ФОМС",Q694)), (ISNUMBER(SEARCH("страх",E694)))),1,0)</f>
        <v>0</v>
      </c>
      <c r="G694" s="8">
        <f>IF(OR(ISNUMBER(SEARCH("проектиро",E694)), ISNUMBER(SEARCH("разработка",E694)),  ISNUMBER(SEARCH("приобрет",E694)),  ISNUMBER(SEARCH("установк",E694)), ISNUMBER(SEARCH("постав",E694)),  (ISNUMBER(SEARCH("создани",E694)))),1,0)</f>
        <v>0</v>
      </c>
      <c r="H694" s="8">
        <f>IF(OR(ISNUMBER(SEARCH("развит",E694)), ISNUMBER(SEARCH("модифика",E694)), ISNUMBER(SEARCH("интегра",E694)),  ISNUMBER(SEARCH("внедрен",E694)), ISNUMBER(SEARCH("расшир",E694)), ISNUMBER(SEARCH("адаптац",E694)),ISNUMBER(SEARCH("настрой",E694)), ISNUMBER(SEARCH("подключ",E694)),   (ISNUMBER(SEARCH("модерниз",E694)))),1,0)</f>
        <v>0</v>
      </c>
      <c r="I694" s="8">
        <f>IF(OR(ISNUMBER(SEARCH("сопрово",E694)), ISNUMBER(SEARCH("поддержк",E694)), ISNUMBER(SEARCH("эксплуат",E694)), ISNUMBER(SEARCH("обслужи",E694)), ISNUMBER(SEARCH("подготов",E694)), (ISNUMBER(SEARCH("обуче",E694)))),1,0)</f>
        <v>0</v>
      </c>
      <c r="J694" s="9">
        <f>SUM(G694:I694)</f>
        <v>0</v>
      </c>
      <c r="K694" t="s">
        <v>456</v>
      </c>
      <c r="L694" t="s">
        <v>25</v>
      </c>
      <c r="M694" s="30">
        <v>57347.66</v>
      </c>
      <c r="N694" s="28" t="s">
        <v>329</v>
      </c>
      <c r="O694" s="6">
        <v>57347.66</v>
      </c>
      <c r="P694" s="28" t="s">
        <v>27</v>
      </c>
      <c r="Q694" s="4" t="s">
        <v>1293</v>
      </c>
      <c r="R694" t="s">
        <v>1294</v>
      </c>
      <c r="S694" t="s">
        <v>1245</v>
      </c>
      <c r="T694" t="s">
        <v>1246</v>
      </c>
      <c r="U694" t="s">
        <v>1247</v>
      </c>
      <c r="V694" t="s">
        <v>1245</v>
      </c>
      <c r="W694" s="2">
        <v>1</v>
      </c>
      <c r="X694" s="33">
        <v>57347.66</v>
      </c>
      <c r="Y694" t="s">
        <v>34</v>
      </c>
      <c r="Z694" t="s">
        <v>1248</v>
      </c>
      <c r="AA694" t="s">
        <v>36</v>
      </c>
      <c r="AB694" t="s">
        <v>37</v>
      </c>
      <c r="AC694">
        <v>21</v>
      </c>
    </row>
    <row r="695" spans="1:29" customFormat="1" hidden="1" x14ac:dyDescent="0.25">
      <c r="A695" s="11">
        <v>695</v>
      </c>
      <c r="B695" s="20" t="s">
        <v>1677</v>
      </c>
      <c r="C695" s="3">
        <v>3.15200026014E+17</v>
      </c>
      <c r="D695" s="1">
        <v>41990</v>
      </c>
      <c r="E695" t="s">
        <v>1249</v>
      </c>
      <c r="F695" s="8">
        <f>IF(OR(ISNUMBER(SEARCH("террит",Q695)), ISNUMBER(SEARCH("ФОМС",E695)), ISNUMBER(SEARCH("ФОМС",Q695)), (ISNUMBER(SEARCH("страх",E695)))),1,0)</f>
        <v>0</v>
      </c>
      <c r="G695" s="8">
        <f>IF(OR(ISNUMBER(SEARCH("проектиро",E695)), ISNUMBER(SEARCH("разработка",E695)),  ISNUMBER(SEARCH("приобрет",E695)),  ISNUMBER(SEARCH("установк",E695)), ISNUMBER(SEARCH("постав",E695)),  (ISNUMBER(SEARCH("создани",E695)))),1,0)</f>
        <v>0</v>
      </c>
      <c r="H695" s="8">
        <f>IF(OR(ISNUMBER(SEARCH("развит",E695)), ISNUMBER(SEARCH("модифика",E695)), ISNUMBER(SEARCH("интегра",E695)),  ISNUMBER(SEARCH("внедрен",E695)), ISNUMBER(SEARCH("расшир",E695)), ISNUMBER(SEARCH("адаптац",E695)),ISNUMBER(SEARCH("настрой",E695)), ISNUMBER(SEARCH("подключ",E695)),   (ISNUMBER(SEARCH("модерниз",E695)))),1,0)</f>
        <v>1</v>
      </c>
      <c r="I695" s="8">
        <f>IF(OR(ISNUMBER(SEARCH("сопрово",E695)), ISNUMBER(SEARCH("поддержк",E695)), ISNUMBER(SEARCH("эксплуат",E695)), ISNUMBER(SEARCH("обслужи",E695)), ISNUMBER(SEARCH("подготов",E695)), (ISNUMBER(SEARCH("обуче",E695)))),1,0)</f>
        <v>0</v>
      </c>
      <c r="J695" s="9">
        <f>SUM(G695:I695)</f>
        <v>1</v>
      </c>
      <c r="K695" t="s">
        <v>456</v>
      </c>
      <c r="L695" t="s">
        <v>457</v>
      </c>
      <c r="M695" s="30">
        <v>17000</v>
      </c>
      <c r="N695" s="28" t="s">
        <v>329</v>
      </c>
      <c r="O695" s="6">
        <v>17000</v>
      </c>
      <c r="P695" s="28" t="s">
        <v>184</v>
      </c>
      <c r="Q695" s="4" t="s">
        <v>1293</v>
      </c>
      <c r="R695" t="s">
        <v>1294</v>
      </c>
      <c r="S695" t="s">
        <v>1245</v>
      </c>
      <c r="T695" t="s">
        <v>1246</v>
      </c>
      <c r="U695" t="s">
        <v>1247</v>
      </c>
      <c r="V695" t="s">
        <v>1245</v>
      </c>
      <c r="W695" s="2">
        <v>1</v>
      </c>
      <c r="X695" s="33">
        <v>17000</v>
      </c>
      <c r="Y695" t="s">
        <v>34</v>
      </c>
      <c r="Z695" t="s">
        <v>1248</v>
      </c>
      <c r="AA695" t="s">
        <v>36</v>
      </c>
      <c r="AB695" t="s">
        <v>37</v>
      </c>
      <c r="AC695">
        <v>21</v>
      </c>
    </row>
    <row r="696" spans="1:29" customFormat="1" hidden="1" x14ac:dyDescent="0.25">
      <c r="A696" s="11">
        <v>696</v>
      </c>
      <c r="B696" s="20" t="s">
        <v>1677</v>
      </c>
      <c r="C696" s="3">
        <v>3.15200026114E+17</v>
      </c>
      <c r="D696" s="1">
        <v>41955</v>
      </c>
      <c r="E696" t="s">
        <v>1295</v>
      </c>
      <c r="F696" s="8">
        <f>IF(OR(ISNUMBER(SEARCH("террит",Q696)), ISNUMBER(SEARCH("ФОМС",E696)), ISNUMBER(SEARCH("ФОМС",Q696)), (ISNUMBER(SEARCH("страх",E696)))),1,0)</f>
        <v>1</v>
      </c>
      <c r="G696" s="8">
        <f>IF(OR(ISNUMBER(SEARCH("проектиро",E696)), ISNUMBER(SEARCH("разработка",E696)),  ISNUMBER(SEARCH("приобрет",E696)),  ISNUMBER(SEARCH("установк",E696)), ISNUMBER(SEARCH("постав",E696)),  (ISNUMBER(SEARCH("создани",E696)))),1,0)</f>
        <v>0</v>
      </c>
      <c r="H696" s="8">
        <f>IF(OR(ISNUMBER(SEARCH("развит",E696)), ISNUMBER(SEARCH("модифика",E696)), ISNUMBER(SEARCH("интегра",E696)),  ISNUMBER(SEARCH("внедрен",E696)), ISNUMBER(SEARCH("расшир",E696)), ISNUMBER(SEARCH("адаптац",E696)),ISNUMBER(SEARCH("настрой",E696)), ISNUMBER(SEARCH("подключ",E696)),   (ISNUMBER(SEARCH("модерниз",E696)))),1,0)</f>
        <v>0</v>
      </c>
      <c r="I696" s="8">
        <f>IF(OR(ISNUMBER(SEARCH("сопрово",E696)), ISNUMBER(SEARCH("поддержк",E696)), ISNUMBER(SEARCH("эксплуат",E696)), ISNUMBER(SEARCH("обслужи",E696)), ISNUMBER(SEARCH("подготов",E696)), (ISNUMBER(SEARCH("обуче",E696)))),1,0)</f>
        <v>1</v>
      </c>
      <c r="J696" s="9">
        <f>SUM(G696:I696)</f>
        <v>1</v>
      </c>
      <c r="K696" t="s">
        <v>456</v>
      </c>
      <c r="L696" t="s">
        <v>25</v>
      </c>
      <c r="M696" s="30">
        <v>28630.42</v>
      </c>
      <c r="N696" s="28" t="s">
        <v>329</v>
      </c>
      <c r="O696" s="6">
        <v>28630.42</v>
      </c>
      <c r="P696" s="28" t="s">
        <v>27</v>
      </c>
      <c r="Q696" s="4" t="s">
        <v>1296</v>
      </c>
      <c r="R696" t="s">
        <v>1297</v>
      </c>
      <c r="S696" t="s">
        <v>1298</v>
      </c>
      <c r="T696" t="s">
        <v>1246</v>
      </c>
      <c r="U696" t="s">
        <v>1247</v>
      </c>
      <c r="V696" t="s">
        <v>1245</v>
      </c>
      <c r="W696" s="2">
        <v>1</v>
      </c>
      <c r="X696" s="33">
        <v>28630.42</v>
      </c>
      <c r="Y696" t="s">
        <v>34</v>
      </c>
      <c r="Z696" t="s">
        <v>1248</v>
      </c>
      <c r="AA696" t="s">
        <v>36</v>
      </c>
      <c r="AB696" t="s">
        <v>37</v>
      </c>
      <c r="AC696">
        <v>21</v>
      </c>
    </row>
    <row r="697" spans="1:29" customFormat="1" hidden="1" x14ac:dyDescent="0.25">
      <c r="A697" s="11">
        <v>697</v>
      </c>
      <c r="B697" s="20" t="s">
        <v>1677</v>
      </c>
      <c r="C697" s="3">
        <v>3.15300000514E+17</v>
      </c>
      <c r="D697" s="1">
        <v>41673</v>
      </c>
      <c r="E697" t="s">
        <v>1299</v>
      </c>
      <c r="F697" s="8">
        <f>IF(OR(ISNUMBER(SEARCH("террит",Q697)), ISNUMBER(SEARCH("ФОМС",E697)), ISNUMBER(SEARCH("ФОМС",Q697)), (ISNUMBER(SEARCH("страх",E697)))),1,0)</f>
        <v>0</v>
      </c>
      <c r="G697" s="8">
        <f>IF(OR(ISNUMBER(SEARCH("проектиро",E697)), ISNUMBER(SEARCH("разработка",E697)),  ISNUMBER(SEARCH("приобрет",E697)),  ISNUMBER(SEARCH("установк",E697)), ISNUMBER(SEARCH("постав",E697)),  (ISNUMBER(SEARCH("создани",E697)))),1,0)</f>
        <v>0</v>
      </c>
      <c r="H697" s="8">
        <f>IF(OR(ISNUMBER(SEARCH("развит",E697)), ISNUMBER(SEARCH("модифика",E697)), ISNUMBER(SEARCH("интегра",E697)),  ISNUMBER(SEARCH("внедрен",E697)), ISNUMBER(SEARCH("расшир",E697)), ISNUMBER(SEARCH("адаптац",E697)),ISNUMBER(SEARCH("настрой",E697)), ISNUMBER(SEARCH("подключ",E697)),   (ISNUMBER(SEARCH("модерниз",E697)))),1,0)</f>
        <v>1</v>
      </c>
      <c r="I697" s="8">
        <f>IF(OR(ISNUMBER(SEARCH("сопрово",E697)), ISNUMBER(SEARCH("поддержк",E697)), ISNUMBER(SEARCH("эксплуат",E697)), ISNUMBER(SEARCH("обслужи",E697)), ISNUMBER(SEARCH("подготов",E697)), (ISNUMBER(SEARCH("обуче",E697)))),1,0)</f>
        <v>0</v>
      </c>
      <c r="J697" s="9">
        <f>SUM(G697:I697)</f>
        <v>1</v>
      </c>
      <c r="K697" t="s">
        <v>1242</v>
      </c>
      <c r="L697" t="s">
        <v>25</v>
      </c>
      <c r="M697" s="30">
        <v>63050</v>
      </c>
      <c r="N697" s="28" t="s">
        <v>329</v>
      </c>
      <c r="O697" s="6">
        <v>63050</v>
      </c>
      <c r="P697" s="28" t="s">
        <v>27</v>
      </c>
      <c r="Q697" s="4" t="s">
        <v>1300</v>
      </c>
      <c r="R697" t="s">
        <v>1301</v>
      </c>
      <c r="S697" t="s">
        <v>1245</v>
      </c>
      <c r="T697" t="s">
        <v>1246</v>
      </c>
      <c r="U697" t="s">
        <v>1247</v>
      </c>
      <c r="V697" t="s">
        <v>1245</v>
      </c>
      <c r="W697" s="2">
        <v>1</v>
      </c>
      <c r="X697" s="33">
        <v>63050</v>
      </c>
      <c r="Y697" t="s">
        <v>34</v>
      </c>
      <c r="Z697" t="s">
        <v>1248</v>
      </c>
      <c r="AA697" t="s">
        <v>36</v>
      </c>
      <c r="AB697" t="s">
        <v>37</v>
      </c>
      <c r="AC697">
        <v>21</v>
      </c>
    </row>
    <row r="698" spans="1:29" customFormat="1" hidden="1" x14ac:dyDescent="0.25">
      <c r="A698" s="11">
        <v>698</v>
      </c>
      <c r="B698" s="20" t="s">
        <v>1677</v>
      </c>
      <c r="C698" s="3">
        <v>3.15300000814E+17</v>
      </c>
      <c r="D698" s="1">
        <v>41674</v>
      </c>
      <c r="E698" t="s">
        <v>1299</v>
      </c>
      <c r="F698" s="8">
        <f>IF(OR(ISNUMBER(SEARCH("террит",Q698)), ISNUMBER(SEARCH("ФОМС",E698)), ISNUMBER(SEARCH("ФОМС",Q698)), (ISNUMBER(SEARCH("страх",E698)))),1,0)</f>
        <v>0</v>
      </c>
      <c r="G698" s="8">
        <f>IF(OR(ISNUMBER(SEARCH("проектиро",E698)), ISNUMBER(SEARCH("разработка",E698)),  ISNUMBER(SEARCH("приобрет",E698)),  ISNUMBER(SEARCH("установк",E698)), ISNUMBER(SEARCH("постав",E698)),  (ISNUMBER(SEARCH("создани",E698)))),1,0)</f>
        <v>0</v>
      </c>
      <c r="H698" s="8">
        <f>IF(OR(ISNUMBER(SEARCH("развит",E698)), ISNUMBER(SEARCH("модифика",E698)), ISNUMBER(SEARCH("интегра",E698)),  ISNUMBER(SEARCH("внедрен",E698)), ISNUMBER(SEARCH("расшир",E698)), ISNUMBER(SEARCH("адаптац",E698)),ISNUMBER(SEARCH("настрой",E698)), ISNUMBER(SEARCH("подключ",E698)),   (ISNUMBER(SEARCH("модерниз",E698)))),1,0)</f>
        <v>1</v>
      </c>
      <c r="I698" s="8">
        <f>IF(OR(ISNUMBER(SEARCH("сопрово",E698)), ISNUMBER(SEARCH("поддержк",E698)), ISNUMBER(SEARCH("эксплуат",E698)), ISNUMBER(SEARCH("обслужи",E698)), ISNUMBER(SEARCH("подготов",E698)), (ISNUMBER(SEARCH("обуче",E698)))),1,0)</f>
        <v>0</v>
      </c>
      <c r="J698" s="9">
        <f>SUM(G698:I698)</f>
        <v>1</v>
      </c>
      <c r="K698" t="s">
        <v>1302</v>
      </c>
      <c r="L698" t="s">
        <v>25</v>
      </c>
      <c r="M698" s="30">
        <v>50440</v>
      </c>
      <c r="N698" s="28" t="s">
        <v>280</v>
      </c>
      <c r="O698" s="6">
        <v>50440</v>
      </c>
      <c r="P698" s="28" t="s">
        <v>27</v>
      </c>
      <c r="Q698" s="4" t="s">
        <v>1303</v>
      </c>
      <c r="R698" t="s">
        <v>1304</v>
      </c>
      <c r="S698" t="s">
        <v>1305</v>
      </c>
      <c r="T698" t="s">
        <v>1246</v>
      </c>
      <c r="U698" t="s">
        <v>1247</v>
      </c>
      <c r="V698" t="s">
        <v>1245</v>
      </c>
      <c r="W698" s="2">
        <v>1</v>
      </c>
      <c r="X698" s="33">
        <v>50440</v>
      </c>
      <c r="Y698" t="s">
        <v>34</v>
      </c>
      <c r="Z698" t="s">
        <v>1248</v>
      </c>
      <c r="AA698" t="s">
        <v>36</v>
      </c>
      <c r="AB698" t="s">
        <v>37</v>
      </c>
      <c r="AC698">
        <v>21</v>
      </c>
    </row>
    <row r="699" spans="1:29" customFormat="1" hidden="1" x14ac:dyDescent="0.25">
      <c r="A699" s="11">
        <v>699</v>
      </c>
      <c r="B699" s="20" t="s">
        <v>1677</v>
      </c>
      <c r="C699" s="3">
        <v>3.15300000814E+17</v>
      </c>
      <c r="D699" s="1">
        <v>41988</v>
      </c>
      <c r="E699" t="s">
        <v>457</v>
      </c>
      <c r="F699" s="8">
        <f>IF(OR(ISNUMBER(SEARCH("террит",Q699)), ISNUMBER(SEARCH("ФОМС",E699)), ISNUMBER(SEARCH("ФОМС",Q699)), (ISNUMBER(SEARCH("страх",E699)))),1,0)</f>
        <v>0</v>
      </c>
      <c r="G699" s="8">
        <f>IF(OR(ISNUMBER(SEARCH("проектиро",E699)), ISNUMBER(SEARCH("разработка",E699)),  ISNUMBER(SEARCH("приобрет",E699)),  ISNUMBER(SEARCH("установк",E699)), ISNUMBER(SEARCH("постав",E699)),  (ISNUMBER(SEARCH("создани",E699)))),1,0)</f>
        <v>0</v>
      </c>
      <c r="H699" s="8">
        <f>IF(OR(ISNUMBER(SEARCH("развит",E699)), ISNUMBER(SEARCH("модифика",E699)), ISNUMBER(SEARCH("интегра",E699)),  ISNUMBER(SEARCH("внедрен",E699)), ISNUMBER(SEARCH("расшир",E699)), ISNUMBER(SEARCH("адаптац",E699)),ISNUMBER(SEARCH("настрой",E699)), ISNUMBER(SEARCH("подключ",E699)),   (ISNUMBER(SEARCH("модерниз",E699)))),1,0)</f>
        <v>0</v>
      </c>
      <c r="I699" s="8">
        <f>IF(OR(ISNUMBER(SEARCH("сопрово",E699)), ISNUMBER(SEARCH("поддержк",E699)), ISNUMBER(SEARCH("эксплуат",E699)), ISNUMBER(SEARCH("обслужи",E699)), ISNUMBER(SEARCH("подготов",E699)), (ISNUMBER(SEARCH("обуче",E699)))),1,0)</f>
        <v>1</v>
      </c>
      <c r="J699" s="9">
        <f>SUM(G699:I699)</f>
        <v>1</v>
      </c>
      <c r="K699" t="s">
        <v>456</v>
      </c>
      <c r="L699" t="s">
        <v>457</v>
      </c>
      <c r="M699" s="30">
        <v>17000</v>
      </c>
      <c r="N699" s="28" t="s">
        <v>329</v>
      </c>
      <c r="O699" s="6">
        <v>17000</v>
      </c>
      <c r="P699" s="28" t="s">
        <v>184</v>
      </c>
      <c r="Q699" s="4" t="s">
        <v>1303</v>
      </c>
      <c r="R699" t="s">
        <v>1304</v>
      </c>
      <c r="S699" t="s">
        <v>1305</v>
      </c>
      <c r="T699" t="s">
        <v>1246</v>
      </c>
      <c r="U699" t="s">
        <v>1247</v>
      </c>
      <c r="V699" t="s">
        <v>1245</v>
      </c>
      <c r="W699" s="2">
        <v>1</v>
      </c>
      <c r="X699" s="33">
        <v>17000</v>
      </c>
      <c r="Y699" t="s">
        <v>34</v>
      </c>
      <c r="Z699" t="s">
        <v>1248</v>
      </c>
      <c r="AA699" t="s">
        <v>36</v>
      </c>
      <c r="AB699" t="s">
        <v>37</v>
      </c>
      <c r="AC699">
        <v>21</v>
      </c>
    </row>
    <row r="700" spans="1:29" customFormat="1" hidden="1" x14ac:dyDescent="0.25">
      <c r="A700" s="11">
        <v>700</v>
      </c>
      <c r="B700" s="20" t="s">
        <v>1677</v>
      </c>
      <c r="C700" s="3">
        <v>3.15300003714E+17</v>
      </c>
      <c r="D700" s="1">
        <v>41673</v>
      </c>
      <c r="E700" t="s">
        <v>1306</v>
      </c>
      <c r="F700" s="8">
        <f>IF(OR(ISNUMBER(SEARCH("террит",Q700)), ISNUMBER(SEARCH("ФОМС",E700)), ISNUMBER(SEARCH("ФОМС",Q700)), (ISNUMBER(SEARCH("страх",E700)))),1,0)</f>
        <v>0</v>
      </c>
      <c r="G700" s="8">
        <f>IF(OR(ISNUMBER(SEARCH("проектиро",E700)), ISNUMBER(SEARCH("разработка",E700)),  ISNUMBER(SEARCH("приобрет",E700)),  ISNUMBER(SEARCH("установк",E700)), ISNUMBER(SEARCH("постав",E700)),  (ISNUMBER(SEARCH("создани",E700)))),1,0)</f>
        <v>0</v>
      </c>
      <c r="H700" s="8">
        <f>IF(OR(ISNUMBER(SEARCH("развит",E700)), ISNUMBER(SEARCH("модифика",E700)), ISNUMBER(SEARCH("интегра",E700)),  ISNUMBER(SEARCH("внедрен",E700)), ISNUMBER(SEARCH("расшир",E700)), ISNUMBER(SEARCH("адаптац",E700)),ISNUMBER(SEARCH("настрой",E700)), ISNUMBER(SEARCH("подключ",E700)),   (ISNUMBER(SEARCH("модерниз",E700)))),1,0)</f>
        <v>1</v>
      </c>
      <c r="I700" s="8">
        <f>IF(OR(ISNUMBER(SEARCH("сопрово",E700)), ISNUMBER(SEARCH("поддержк",E700)), ISNUMBER(SEARCH("эксплуат",E700)), ISNUMBER(SEARCH("обслужи",E700)), ISNUMBER(SEARCH("подготов",E700)), (ISNUMBER(SEARCH("обуче",E700)))),1,0)</f>
        <v>0</v>
      </c>
      <c r="J700" s="9">
        <f>SUM(G700:I700)</f>
        <v>1</v>
      </c>
      <c r="K700" t="s">
        <v>475</v>
      </c>
      <c r="L700" t="s">
        <v>25</v>
      </c>
      <c r="M700" s="30">
        <v>24250</v>
      </c>
      <c r="N700" s="28" t="s">
        <v>329</v>
      </c>
      <c r="O700" s="6">
        <v>24250</v>
      </c>
      <c r="P700" s="28" t="s">
        <v>27</v>
      </c>
      <c r="Q700" s="4" t="s">
        <v>1307</v>
      </c>
      <c r="R700" t="s">
        <v>1308</v>
      </c>
      <c r="S700" t="s">
        <v>1245</v>
      </c>
      <c r="T700" t="s">
        <v>1246</v>
      </c>
      <c r="U700" t="s">
        <v>1247</v>
      </c>
      <c r="V700" t="s">
        <v>1245</v>
      </c>
      <c r="W700" s="2">
        <v>1</v>
      </c>
      <c r="X700" s="33">
        <v>24250</v>
      </c>
      <c r="Y700" t="s">
        <v>34</v>
      </c>
      <c r="Z700" t="s">
        <v>1248</v>
      </c>
      <c r="AA700" t="s">
        <v>36</v>
      </c>
      <c r="AB700" t="s">
        <v>37</v>
      </c>
      <c r="AC700">
        <v>21</v>
      </c>
    </row>
    <row r="701" spans="1:29" customFormat="1" hidden="1" x14ac:dyDescent="0.25">
      <c r="A701" s="11">
        <v>701</v>
      </c>
      <c r="B701" s="20" t="s">
        <v>1677</v>
      </c>
      <c r="C701" s="3">
        <v>3.15300003714E+17</v>
      </c>
      <c r="D701" s="1">
        <v>41956</v>
      </c>
      <c r="E701" t="s">
        <v>456</v>
      </c>
      <c r="F701" s="8">
        <f>IF(OR(ISNUMBER(SEARCH("террит",Q701)), ISNUMBER(SEARCH("ФОМС",E701)), ISNUMBER(SEARCH("ФОМС",Q701)), (ISNUMBER(SEARCH("страх",E701)))),1,0)</f>
        <v>0</v>
      </c>
      <c r="G701" s="8">
        <f>IF(OR(ISNUMBER(SEARCH("проектиро",E701)), ISNUMBER(SEARCH("разработка",E701)),  ISNUMBER(SEARCH("приобрет",E701)),  ISNUMBER(SEARCH("установк",E701)), ISNUMBER(SEARCH("постав",E701)),  (ISNUMBER(SEARCH("создани",E701)))),1,0)</f>
        <v>0</v>
      </c>
      <c r="H701" s="8">
        <f>IF(OR(ISNUMBER(SEARCH("развит",E701)), ISNUMBER(SEARCH("модифика",E701)), ISNUMBER(SEARCH("интегра",E701)),  ISNUMBER(SEARCH("внедрен",E701)), ISNUMBER(SEARCH("расшир",E701)), ISNUMBER(SEARCH("адаптац",E701)),ISNUMBER(SEARCH("настрой",E701)), ISNUMBER(SEARCH("подключ",E701)),   (ISNUMBER(SEARCH("модерниз",E701)))),1,0)</f>
        <v>0</v>
      </c>
      <c r="I701" s="8">
        <f>IF(OR(ISNUMBER(SEARCH("сопрово",E701)), ISNUMBER(SEARCH("поддержк",E701)), ISNUMBER(SEARCH("эксплуат",E701)), ISNUMBER(SEARCH("обслужи",E701)), ISNUMBER(SEARCH("подготов",E701)), (ISNUMBER(SEARCH("обуче",E701)))),1,0)</f>
        <v>0</v>
      </c>
      <c r="J701" s="9">
        <f>SUM(G701:I701)</f>
        <v>0</v>
      </c>
      <c r="K701" t="s">
        <v>456</v>
      </c>
      <c r="L701" t="s">
        <v>25</v>
      </c>
      <c r="M701" s="30">
        <v>47890</v>
      </c>
      <c r="N701" s="28" t="s">
        <v>329</v>
      </c>
      <c r="O701" s="6">
        <v>47890</v>
      </c>
      <c r="P701" s="28" t="s">
        <v>27</v>
      </c>
      <c r="Q701" s="4" t="s">
        <v>1307</v>
      </c>
      <c r="R701" t="s">
        <v>1308</v>
      </c>
      <c r="S701" t="s">
        <v>1245</v>
      </c>
      <c r="T701" t="s">
        <v>1246</v>
      </c>
      <c r="U701" t="s">
        <v>1247</v>
      </c>
      <c r="V701" t="s">
        <v>1245</v>
      </c>
      <c r="W701" s="2">
        <v>1</v>
      </c>
      <c r="X701" s="33">
        <v>47890</v>
      </c>
      <c r="Y701" t="s">
        <v>34</v>
      </c>
      <c r="Z701" t="s">
        <v>1248</v>
      </c>
      <c r="AA701" t="s">
        <v>36</v>
      </c>
      <c r="AB701" t="s">
        <v>37</v>
      </c>
      <c r="AC701">
        <v>21</v>
      </c>
    </row>
    <row r="702" spans="1:29" customFormat="1" hidden="1" x14ac:dyDescent="0.25">
      <c r="A702" s="11">
        <v>702</v>
      </c>
      <c r="B702" s="20" t="s">
        <v>1677</v>
      </c>
      <c r="C702" s="3">
        <v>3.15300003714E+17</v>
      </c>
      <c r="D702" s="1">
        <v>41989</v>
      </c>
      <c r="E702" t="s">
        <v>1309</v>
      </c>
      <c r="F702" s="8">
        <f>IF(OR(ISNUMBER(SEARCH("террит",Q702)), ISNUMBER(SEARCH("ФОМС",E702)), ISNUMBER(SEARCH("ФОМС",Q702)), (ISNUMBER(SEARCH("страх",E702)))),1,0)</f>
        <v>0</v>
      </c>
      <c r="G702" s="8">
        <f>IF(OR(ISNUMBER(SEARCH("проектиро",E702)), ISNUMBER(SEARCH("разработка",E702)),  ISNUMBER(SEARCH("приобрет",E702)),  ISNUMBER(SEARCH("установк",E702)), ISNUMBER(SEARCH("постав",E702)),  (ISNUMBER(SEARCH("создани",E702)))),1,0)</f>
        <v>0</v>
      </c>
      <c r="H702" s="8">
        <f>IF(OR(ISNUMBER(SEARCH("развит",E702)), ISNUMBER(SEARCH("модифика",E702)), ISNUMBER(SEARCH("интегра",E702)),  ISNUMBER(SEARCH("внедрен",E702)), ISNUMBER(SEARCH("расшир",E702)), ISNUMBER(SEARCH("адаптац",E702)),ISNUMBER(SEARCH("настрой",E702)), ISNUMBER(SEARCH("подключ",E702)),   (ISNUMBER(SEARCH("модерниз",E702)))),1,0)</f>
        <v>1</v>
      </c>
      <c r="I702" s="8">
        <f>IF(OR(ISNUMBER(SEARCH("сопрово",E702)), ISNUMBER(SEARCH("поддержк",E702)), ISNUMBER(SEARCH("эксплуат",E702)), ISNUMBER(SEARCH("обслужи",E702)), ISNUMBER(SEARCH("подготов",E702)), (ISNUMBER(SEARCH("обуче",E702)))),1,0)</f>
        <v>0</v>
      </c>
      <c r="J702" s="9">
        <f>SUM(G702:I702)</f>
        <v>1</v>
      </c>
      <c r="K702" t="s">
        <v>456</v>
      </c>
      <c r="L702" t="s">
        <v>457</v>
      </c>
      <c r="M702" s="30">
        <v>17000</v>
      </c>
      <c r="N702" s="28" t="s">
        <v>280</v>
      </c>
      <c r="O702" s="6">
        <v>17000</v>
      </c>
      <c r="P702" s="28" t="s">
        <v>184</v>
      </c>
      <c r="Q702" s="4" t="s">
        <v>1307</v>
      </c>
      <c r="R702" t="s">
        <v>1308</v>
      </c>
      <c r="S702" t="s">
        <v>1245</v>
      </c>
      <c r="T702" t="s">
        <v>1246</v>
      </c>
      <c r="U702" t="s">
        <v>1247</v>
      </c>
      <c r="V702" t="s">
        <v>1245</v>
      </c>
      <c r="W702" s="2">
        <v>1</v>
      </c>
      <c r="X702" s="33">
        <v>17000</v>
      </c>
      <c r="Y702" t="s">
        <v>34</v>
      </c>
      <c r="Z702" t="s">
        <v>1248</v>
      </c>
      <c r="AA702" t="s">
        <v>36</v>
      </c>
      <c r="AB702" t="s">
        <v>37</v>
      </c>
      <c r="AC702">
        <v>21</v>
      </c>
    </row>
    <row r="703" spans="1:29" customFormat="1" hidden="1" x14ac:dyDescent="0.25">
      <c r="A703" s="11">
        <v>703</v>
      </c>
      <c r="B703" s="20" t="s">
        <v>1677</v>
      </c>
      <c r="C703" s="3">
        <v>3.15300008214E+17</v>
      </c>
      <c r="D703" s="1">
        <v>41680</v>
      </c>
      <c r="E703" t="s">
        <v>1299</v>
      </c>
      <c r="F703" s="8">
        <f>IF(OR(ISNUMBER(SEARCH("террит",Q703)), ISNUMBER(SEARCH("ФОМС",E703)), ISNUMBER(SEARCH("ФОМС",Q703)), (ISNUMBER(SEARCH("страх",E703)))),1,0)</f>
        <v>0</v>
      </c>
      <c r="G703" s="8">
        <f>IF(OR(ISNUMBER(SEARCH("проектиро",E703)), ISNUMBER(SEARCH("разработка",E703)),  ISNUMBER(SEARCH("приобрет",E703)),  ISNUMBER(SEARCH("установк",E703)), ISNUMBER(SEARCH("постав",E703)),  (ISNUMBER(SEARCH("создани",E703)))),1,0)</f>
        <v>0</v>
      </c>
      <c r="H703" s="8">
        <f>IF(OR(ISNUMBER(SEARCH("развит",E703)), ISNUMBER(SEARCH("модифика",E703)), ISNUMBER(SEARCH("интегра",E703)),  ISNUMBER(SEARCH("внедрен",E703)), ISNUMBER(SEARCH("расшир",E703)), ISNUMBER(SEARCH("адаптац",E703)),ISNUMBER(SEARCH("настрой",E703)), ISNUMBER(SEARCH("подключ",E703)),   (ISNUMBER(SEARCH("модерниз",E703)))),1,0)</f>
        <v>1</v>
      </c>
      <c r="I703" s="8">
        <f>IF(OR(ISNUMBER(SEARCH("сопрово",E703)), ISNUMBER(SEARCH("поддержк",E703)), ISNUMBER(SEARCH("эксплуат",E703)), ISNUMBER(SEARCH("обслужи",E703)), ISNUMBER(SEARCH("подготов",E703)), (ISNUMBER(SEARCH("обуче",E703)))),1,0)</f>
        <v>0</v>
      </c>
      <c r="J703" s="9">
        <f>SUM(G703:I703)</f>
        <v>1</v>
      </c>
      <c r="K703" t="s">
        <v>453</v>
      </c>
      <c r="L703" t="s">
        <v>25</v>
      </c>
      <c r="M703" s="30">
        <v>1</v>
      </c>
      <c r="N703" s="28" t="s">
        <v>264</v>
      </c>
      <c r="O703" s="6">
        <v>43650</v>
      </c>
      <c r="P703" s="28" t="s">
        <v>1310</v>
      </c>
      <c r="Q703" s="4" t="s">
        <v>1311</v>
      </c>
      <c r="R703" t="s">
        <v>1312</v>
      </c>
      <c r="S703" t="s">
        <v>1245</v>
      </c>
      <c r="T703" t="s">
        <v>1246</v>
      </c>
      <c r="U703" t="s">
        <v>1247</v>
      </c>
      <c r="V703" t="s">
        <v>1245</v>
      </c>
      <c r="W703" s="2">
        <v>1</v>
      </c>
      <c r="X703" s="33">
        <v>43650</v>
      </c>
      <c r="Y703" t="s">
        <v>34</v>
      </c>
      <c r="Z703" t="s">
        <v>1248</v>
      </c>
      <c r="AA703" t="s">
        <v>36</v>
      </c>
      <c r="AB703" t="s">
        <v>37</v>
      </c>
      <c r="AC703">
        <v>21</v>
      </c>
    </row>
    <row r="704" spans="1:29" customFormat="1" hidden="1" x14ac:dyDescent="0.25">
      <c r="A704" s="11">
        <v>704</v>
      </c>
      <c r="B704" s="20" t="s">
        <v>1677</v>
      </c>
      <c r="C704" s="3">
        <v>3.15300009014E+17</v>
      </c>
      <c r="D704" s="1">
        <v>41673</v>
      </c>
      <c r="E704" t="s">
        <v>1313</v>
      </c>
      <c r="F704" s="8">
        <f>IF(OR(ISNUMBER(SEARCH("террит",Q704)), ISNUMBER(SEARCH("ФОМС",E704)), ISNUMBER(SEARCH("ФОМС",Q704)), (ISNUMBER(SEARCH("страх",E704)))),1,0)</f>
        <v>0</v>
      </c>
      <c r="G704" s="8">
        <f>IF(OR(ISNUMBER(SEARCH("проектиро",E704)), ISNUMBER(SEARCH("разработка",E704)),  ISNUMBER(SEARCH("приобрет",E704)),  ISNUMBER(SEARCH("установк",E704)), ISNUMBER(SEARCH("постав",E704)),  (ISNUMBER(SEARCH("создани",E704)))),1,0)</f>
        <v>0</v>
      </c>
      <c r="H704" s="8">
        <f>IF(OR(ISNUMBER(SEARCH("развит",E704)), ISNUMBER(SEARCH("модифика",E704)), ISNUMBER(SEARCH("интегра",E704)),  ISNUMBER(SEARCH("внедрен",E704)), ISNUMBER(SEARCH("расшир",E704)), ISNUMBER(SEARCH("адаптац",E704)),ISNUMBER(SEARCH("настрой",E704)), ISNUMBER(SEARCH("подключ",E704)),   (ISNUMBER(SEARCH("модерниз",E704)))),1,0)</f>
        <v>1</v>
      </c>
      <c r="I704" s="8">
        <f>IF(OR(ISNUMBER(SEARCH("сопрово",E704)), ISNUMBER(SEARCH("поддержк",E704)), ISNUMBER(SEARCH("эксплуат",E704)), ISNUMBER(SEARCH("обслужи",E704)), ISNUMBER(SEARCH("подготов",E704)), (ISNUMBER(SEARCH("обуче",E704)))),1,0)</f>
        <v>0</v>
      </c>
      <c r="J704" s="9">
        <f>SUM(G704:I704)</f>
        <v>1</v>
      </c>
      <c r="K704" t="s">
        <v>1251</v>
      </c>
      <c r="L704" t="s">
        <v>25</v>
      </c>
      <c r="M704" s="30">
        <v>50440</v>
      </c>
      <c r="N704" s="28" t="s">
        <v>280</v>
      </c>
      <c r="O704" s="6">
        <v>50440</v>
      </c>
      <c r="P704" s="28" t="s">
        <v>27</v>
      </c>
      <c r="Q704" s="4" t="s">
        <v>1314</v>
      </c>
      <c r="R704" t="s">
        <v>1315</v>
      </c>
      <c r="S704" t="s">
        <v>1316</v>
      </c>
      <c r="T704" t="s">
        <v>1246</v>
      </c>
      <c r="U704" t="s">
        <v>1247</v>
      </c>
      <c r="V704" t="s">
        <v>1245</v>
      </c>
      <c r="W704" s="2">
        <v>1</v>
      </c>
      <c r="X704" s="33">
        <v>50440</v>
      </c>
      <c r="Y704" t="s">
        <v>34</v>
      </c>
      <c r="Z704" t="s">
        <v>1248</v>
      </c>
      <c r="AA704" t="s">
        <v>36</v>
      </c>
      <c r="AB704" t="s">
        <v>37</v>
      </c>
      <c r="AC704">
        <v>21</v>
      </c>
    </row>
    <row r="705" spans="1:29" customFormat="1" hidden="1" x14ac:dyDescent="0.25">
      <c r="A705" s="11">
        <v>705</v>
      </c>
      <c r="B705" s="20" t="s">
        <v>1677</v>
      </c>
      <c r="C705" s="3">
        <v>3.15300012314E+17</v>
      </c>
      <c r="D705" s="1">
        <v>41667</v>
      </c>
      <c r="E705" t="s">
        <v>1317</v>
      </c>
      <c r="F705" s="8">
        <f>IF(OR(ISNUMBER(SEARCH("террит",Q705)), ISNUMBER(SEARCH("ФОМС",E705)), ISNUMBER(SEARCH("ФОМС",Q705)), (ISNUMBER(SEARCH("страх",E705)))),1,0)</f>
        <v>0</v>
      </c>
      <c r="G705" s="8">
        <f>IF(OR(ISNUMBER(SEARCH("проектиро",E705)), ISNUMBER(SEARCH("разработка",E705)),  ISNUMBER(SEARCH("приобрет",E705)),  ISNUMBER(SEARCH("установк",E705)), ISNUMBER(SEARCH("постав",E705)),  (ISNUMBER(SEARCH("создани",E705)))),1,0)</f>
        <v>0</v>
      </c>
      <c r="H705" s="8">
        <f>IF(OR(ISNUMBER(SEARCH("развит",E705)), ISNUMBER(SEARCH("модифика",E705)), ISNUMBER(SEARCH("интегра",E705)),  ISNUMBER(SEARCH("внедрен",E705)), ISNUMBER(SEARCH("расшир",E705)), ISNUMBER(SEARCH("адаптац",E705)),ISNUMBER(SEARCH("настрой",E705)), ISNUMBER(SEARCH("подключ",E705)),   (ISNUMBER(SEARCH("модерниз",E705)))),1,0)</f>
        <v>1</v>
      </c>
      <c r="I705" s="8">
        <f>IF(OR(ISNUMBER(SEARCH("сопрово",E705)), ISNUMBER(SEARCH("поддержк",E705)), ISNUMBER(SEARCH("эксплуат",E705)), ISNUMBER(SEARCH("обслужи",E705)), ISNUMBER(SEARCH("подготов",E705)), (ISNUMBER(SEARCH("обуче",E705)))),1,0)</f>
        <v>1</v>
      </c>
      <c r="J705" s="9">
        <f>SUM(G705:I705)</f>
        <v>2</v>
      </c>
      <c r="K705" t="s">
        <v>1267</v>
      </c>
      <c r="L705" t="s">
        <v>25</v>
      </c>
      <c r="M705" s="30">
        <v>164937</v>
      </c>
      <c r="N705" s="28" t="s">
        <v>329</v>
      </c>
      <c r="O705" s="6">
        <v>164937</v>
      </c>
      <c r="P705" s="28" t="s">
        <v>27</v>
      </c>
      <c r="Q705" s="4" t="s">
        <v>1318</v>
      </c>
      <c r="R705" t="s">
        <v>1319</v>
      </c>
      <c r="S705" t="s">
        <v>1320</v>
      </c>
      <c r="T705" t="s">
        <v>1280</v>
      </c>
      <c r="U705" t="s">
        <v>1247</v>
      </c>
      <c r="V705" t="s">
        <v>1245</v>
      </c>
      <c r="W705" s="2">
        <v>1</v>
      </c>
      <c r="X705" s="33">
        <v>164937</v>
      </c>
      <c r="Y705" t="s">
        <v>34</v>
      </c>
      <c r="Z705" t="s">
        <v>1248</v>
      </c>
      <c r="AA705" t="s">
        <v>36</v>
      </c>
      <c r="AB705" t="s">
        <v>37</v>
      </c>
      <c r="AC705">
        <v>21</v>
      </c>
    </row>
    <row r="706" spans="1:29" customFormat="1" hidden="1" x14ac:dyDescent="0.25">
      <c r="A706" s="11">
        <v>706</v>
      </c>
      <c r="B706" s="20" t="s">
        <v>1677</v>
      </c>
      <c r="C706" s="3">
        <v>3.15300012314E+17</v>
      </c>
      <c r="D706" s="1">
        <v>41667</v>
      </c>
      <c r="E706" t="s">
        <v>1321</v>
      </c>
      <c r="F706" s="8">
        <f>IF(OR(ISNUMBER(SEARCH("террит",Q706)), ISNUMBER(SEARCH("ФОМС",E706)), ISNUMBER(SEARCH("ФОМС",Q706)), (ISNUMBER(SEARCH("страх",E706)))),1,0)</f>
        <v>0</v>
      </c>
      <c r="G706" s="8">
        <f>IF(OR(ISNUMBER(SEARCH("проектиро",E706)), ISNUMBER(SEARCH("разработка",E706)),  ISNUMBER(SEARCH("приобрет",E706)),  ISNUMBER(SEARCH("установк",E706)), ISNUMBER(SEARCH("постав",E706)),  (ISNUMBER(SEARCH("создани",E706)))),1,0)</f>
        <v>0</v>
      </c>
      <c r="H706" s="8">
        <f>IF(OR(ISNUMBER(SEARCH("развит",E706)), ISNUMBER(SEARCH("модифика",E706)), ISNUMBER(SEARCH("интегра",E706)),  ISNUMBER(SEARCH("внедрен",E706)), ISNUMBER(SEARCH("расшир",E706)), ISNUMBER(SEARCH("адаптац",E706)),ISNUMBER(SEARCH("настрой",E706)), ISNUMBER(SEARCH("подключ",E706)),   (ISNUMBER(SEARCH("модерниз",E706)))),1,0)</f>
        <v>1</v>
      </c>
      <c r="I706" s="8">
        <f>IF(OR(ISNUMBER(SEARCH("сопрово",E706)), ISNUMBER(SEARCH("поддержк",E706)), ISNUMBER(SEARCH("эксплуат",E706)), ISNUMBER(SEARCH("обслужи",E706)), ISNUMBER(SEARCH("подготов",E706)), (ISNUMBER(SEARCH("обуче",E706)))),1,0)</f>
        <v>1</v>
      </c>
      <c r="J706" s="9">
        <f>SUM(G706:I706)</f>
        <v>2</v>
      </c>
      <c r="K706" t="s">
        <v>1267</v>
      </c>
      <c r="L706" t="s">
        <v>25</v>
      </c>
      <c r="M706" s="30">
        <v>149937</v>
      </c>
      <c r="N706" s="28" t="s">
        <v>329</v>
      </c>
      <c r="O706" s="6">
        <v>149937</v>
      </c>
      <c r="P706" s="28" t="s">
        <v>27</v>
      </c>
      <c r="Q706" s="4" t="s">
        <v>1318</v>
      </c>
      <c r="R706" t="s">
        <v>1319</v>
      </c>
      <c r="S706" t="s">
        <v>1320</v>
      </c>
      <c r="T706" t="s">
        <v>1280</v>
      </c>
      <c r="U706" t="s">
        <v>1247</v>
      </c>
      <c r="V706" t="s">
        <v>1245</v>
      </c>
      <c r="W706" s="2">
        <v>1</v>
      </c>
      <c r="X706" s="33">
        <v>149937</v>
      </c>
      <c r="Y706" t="s">
        <v>34</v>
      </c>
      <c r="Z706" t="s">
        <v>1248</v>
      </c>
      <c r="AA706" t="s">
        <v>36</v>
      </c>
      <c r="AB706" t="s">
        <v>37</v>
      </c>
      <c r="AC706">
        <v>21</v>
      </c>
    </row>
    <row r="707" spans="1:29" customFormat="1" hidden="1" x14ac:dyDescent="0.25">
      <c r="A707" s="11">
        <v>707</v>
      </c>
      <c r="B707" s="20" t="s">
        <v>1677</v>
      </c>
      <c r="C707" s="3">
        <v>3.15300015114E+17</v>
      </c>
      <c r="D707" s="1">
        <v>41667</v>
      </c>
      <c r="E707" t="s">
        <v>1322</v>
      </c>
      <c r="F707" s="8">
        <f>IF(OR(ISNUMBER(SEARCH("террит",Q707)), ISNUMBER(SEARCH("ФОМС",E707)), ISNUMBER(SEARCH("ФОМС",Q707)), (ISNUMBER(SEARCH("страх",E707)))),1,0)</f>
        <v>0</v>
      </c>
      <c r="G707" s="8">
        <f>IF(OR(ISNUMBER(SEARCH("проектиро",E707)), ISNUMBER(SEARCH("разработка",E707)),  ISNUMBER(SEARCH("приобрет",E707)),  ISNUMBER(SEARCH("установк",E707)), ISNUMBER(SEARCH("постав",E707)),  (ISNUMBER(SEARCH("создани",E707)))),1,0)</f>
        <v>0</v>
      </c>
      <c r="H707" s="8">
        <f>IF(OR(ISNUMBER(SEARCH("развит",E707)), ISNUMBER(SEARCH("модифика",E707)), ISNUMBER(SEARCH("интегра",E707)),  ISNUMBER(SEARCH("внедрен",E707)), ISNUMBER(SEARCH("расшир",E707)), ISNUMBER(SEARCH("адаптац",E707)),ISNUMBER(SEARCH("настрой",E707)), ISNUMBER(SEARCH("подключ",E707)),   (ISNUMBER(SEARCH("модерниз",E707)))),1,0)</f>
        <v>0</v>
      </c>
      <c r="I707" s="8">
        <f>IF(OR(ISNUMBER(SEARCH("сопрово",E707)), ISNUMBER(SEARCH("поддержк",E707)), ISNUMBER(SEARCH("эксплуат",E707)), ISNUMBER(SEARCH("обслужи",E707)), ISNUMBER(SEARCH("подготов",E707)), (ISNUMBER(SEARCH("обуче",E707)))),1,0)</f>
        <v>0</v>
      </c>
      <c r="J707" s="9">
        <f>SUM(G707:I707)</f>
        <v>0</v>
      </c>
      <c r="K707" t="s">
        <v>453</v>
      </c>
      <c r="L707" t="s">
        <v>25</v>
      </c>
      <c r="M707" s="30">
        <v>185790</v>
      </c>
      <c r="N707" s="28" t="s">
        <v>329</v>
      </c>
      <c r="O707" s="6">
        <v>185790</v>
      </c>
      <c r="P707" s="28" t="s">
        <v>27</v>
      </c>
      <c r="Q707" s="4" t="s">
        <v>1323</v>
      </c>
      <c r="R707" t="s">
        <v>1324</v>
      </c>
      <c r="S707" t="s">
        <v>1325</v>
      </c>
      <c r="T707" t="s">
        <v>1280</v>
      </c>
      <c r="U707" t="s">
        <v>1247</v>
      </c>
      <c r="V707" t="s">
        <v>1245</v>
      </c>
      <c r="W707" s="2">
        <v>1</v>
      </c>
      <c r="X707" s="33">
        <v>185790</v>
      </c>
      <c r="Y707" t="s">
        <v>34</v>
      </c>
      <c r="Z707" t="s">
        <v>1248</v>
      </c>
      <c r="AA707" t="s">
        <v>36</v>
      </c>
      <c r="AB707" t="s">
        <v>37</v>
      </c>
      <c r="AC707">
        <v>21</v>
      </c>
    </row>
    <row r="708" spans="1:29" customFormat="1" hidden="1" x14ac:dyDescent="0.25">
      <c r="A708" s="11">
        <v>708</v>
      </c>
      <c r="B708" s="20" t="s">
        <v>1677</v>
      </c>
      <c r="C708" s="3">
        <v>3.15300015114E+17</v>
      </c>
      <c r="D708" s="1">
        <v>41667</v>
      </c>
      <c r="E708" t="s">
        <v>1326</v>
      </c>
      <c r="F708" s="8">
        <f>IF(OR(ISNUMBER(SEARCH("террит",Q708)), ISNUMBER(SEARCH("ФОМС",E708)), ISNUMBER(SEARCH("ФОМС",Q708)), (ISNUMBER(SEARCH("страх",E708)))),1,0)</f>
        <v>0</v>
      </c>
      <c r="G708" s="8">
        <f>IF(OR(ISNUMBER(SEARCH("проектиро",E708)), ISNUMBER(SEARCH("разработка",E708)),  ISNUMBER(SEARCH("приобрет",E708)),  ISNUMBER(SEARCH("установк",E708)), ISNUMBER(SEARCH("постав",E708)),  (ISNUMBER(SEARCH("создани",E708)))),1,0)</f>
        <v>0</v>
      </c>
      <c r="H708" s="8">
        <f>IF(OR(ISNUMBER(SEARCH("развит",E708)), ISNUMBER(SEARCH("модифика",E708)), ISNUMBER(SEARCH("интегра",E708)),  ISNUMBER(SEARCH("внедрен",E708)), ISNUMBER(SEARCH("расшир",E708)), ISNUMBER(SEARCH("адаптац",E708)),ISNUMBER(SEARCH("настрой",E708)), ISNUMBER(SEARCH("подключ",E708)),   (ISNUMBER(SEARCH("модерниз",E708)))),1,0)</f>
        <v>0</v>
      </c>
      <c r="I708" s="8">
        <f>IF(OR(ISNUMBER(SEARCH("сопрово",E708)), ISNUMBER(SEARCH("поддержк",E708)), ISNUMBER(SEARCH("эксплуат",E708)), ISNUMBER(SEARCH("обслужи",E708)), ISNUMBER(SEARCH("подготов",E708)), (ISNUMBER(SEARCH("обуче",E708)))),1,0)</f>
        <v>1</v>
      </c>
      <c r="J708" s="9">
        <f>SUM(G708:I708)</f>
        <v>1</v>
      </c>
      <c r="K708" t="s">
        <v>456</v>
      </c>
      <c r="L708" t="s">
        <v>25</v>
      </c>
      <c r="M708" s="30">
        <v>175433</v>
      </c>
      <c r="N708" s="28" t="s">
        <v>264</v>
      </c>
      <c r="O708" s="6">
        <v>175433</v>
      </c>
      <c r="P708" s="28" t="s">
        <v>27</v>
      </c>
      <c r="Q708" s="4" t="s">
        <v>1323</v>
      </c>
      <c r="R708" t="s">
        <v>1324</v>
      </c>
      <c r="S708" t="s">
        <v>1325</v>
      </c>
      <c r="T708" t="s">
        <v>1280</v>
      </c>
      <c r="U708" t="s">
        <v>1247</v>
      </c>
      <c r="V708" t="s">
        <v>1245</v>
      </c>
      <c r="W708" s="2">
        <v>1</v>
      </c>
      <c r="X708" s="33">
        <v>175433</v>
      </c>
      <c r="Y708" t="s">
        <v>34</v>
      </c>
      <c r="Z708" t="s">
        <v>1248</v>
      </c>
      <c r="AA708" t="s">
        <v>36</v>
      </c>
      <c r="AB708" t="s">
        <v>37</v>
      </c>
      <c r="AC708">
        <v>21</v>
      </c>
    </row>
    <row r="709" spans="1:29" customFormat="1" hidden="1" x14ac:dyDescent="0.25">
      <c r="A709" s="11">
        <v>709</v>
      </c>
      <c r="B709" s="20" t="s">
        <v>1677</v>
      </c>
      <c r="C709" s="3">
        <v>3.15300015114E+17</v>
      </c>
      <c r="D709" s="1">
        <v>41955</v>
      </c>
      <c r="E709" t="s">
        <v>456</v>
      </c>
      <c r="F709" s="8">
        <f>IF(OR(ISNUMBER(SEARCH("террит",Q709)), ISNUMBER(SEARCH("ФОМС",E709)), ISNUMBER(SEARCH("ФОМС",Q709)), (ISNUMBER(SEARCH("страх",E709)))),1,0)</f>
        <v>0</v>
      </c>
      <c r="G709" s="8">
        <f>IF(OR(ISNUMBER(SEARCH("проектиро",E709)), ISNUMBER(SEARCH("разработка",E709)),  ISNUMBER(SEARCH("приобрет",E709)),  ISNUMBER(SEARCH("установк",E709)), ISNUMBER(SEARCH("постав",E709)),  (ISNUMBER(SEARCH("создани",E709)))),1,0)</f>
        <v>0</v>
      </c>
      <c r="H709" s="8">
        <f>IF(OR(ISNUMBER(SEARCH("развит",E709)), ISNUMBER(SEARCH("модифика",E709)), ISNUMBER(SEARCH("интегра",E709)),  ISNUMBER(SEARCH("внедрен",E709)), ISNUMBER(SEARCH("расшир",E709)), ISNUMBER(SEARCH("адаптац",E709)),ISNUMBER(SEARCH("настрой",E709)), ISNUMBER(SEARCH("подключ",E709)),   (ISNUMBER(SEARCH("модерниз",E709)))),1,0)</f>
        <v>0</v>
      </c>
      <c r="I709" s="8">
        <f>IF(OR(ISNUMBER(SEARCH("сопрово",E709)), ISNUMBER(SEARCH("поддержк",E709)), ISNUMBER(SEARCH("эксплуат",E709)), ISNUMBER(SEARCH("обслужи",E709)), ISNUMBER(SEARCH("подготов",E709)), (ISNUMBER(SEARCH("обуче",E709)))),1,0)</f>
        <v>0</v>
      </c>
      <c r="J709" s="9">
        <f>SUM(G709:I709)</f>
        <v>0</v>
      </c>
      <c r="K709" t="s">
        <v>456</v>
      </c>
      <c r="L709" t="s">
        <v>25</v>
      </c>
      <c r="M709" s="30">
        <v>57434.42</v>
      </c>
      <c r="N709" s="28" t="s">
        <v>329</v>
      </c>
      <c r="O709" s="6">
        <v>57434.42</v>
      </c>
      <c r="P709" s="28" t="s">
        <v>27</v>
      </c>
      <c r="Q709" s="4" t="s">
        <v>1323</v>
      </c>
      <c r="R709" t="s">
        <v>1324</v>
      </c>
      <c r="S709" t="s">
        <v>1325</v>
      </c>
      <c r="T709" t="s">
        <v>1246</v>
      </c>
      <c r="U709" t="s">
        <v>1247</v>
      </c>
      <c r="V709" t="s">
        <v>1245</v>
      </c>
      <c r="W709" s="2">
        <v>1</v>
      </c>
      <c r="X709" s="33">
        <v>57434.42</v>
      </c>
      <c r="Y709" t="s">
        <v>34</v>
      </c>
      <c r="Z709" t="s">
        <v>1248</v>
      </c>
      <c r="AA709" t="s">
        <v>36</v>
      </c>
      <c r="AB709" t="s">
        <v>37</v>
      </c>
      <c r="AC709">
        <v>21</v>
      </c>
    </row>
    <row r="710" spans="1:29" customFormat="1" hidden="1" x14ac:dyDescent="0.25">
      <c r="A710" s="11">
        <v>710</v>
      </c>
      <c r="B710" s="20" t="s">
        <v>1677</v>
      </c>
      <c r="C710" s="3">
        <v>3.15300015114E+17</v>
      </c>
      <c r="D710" s="1">
        <v>41988</v>
      </c>
      <c r="E710" t="s">
        <v>457</v>
      </c>
      <c r="F710" s="8">
        <f>IF(OR(ISNUMBER(SEARCH("террит",Q710)), ISNUMBER(SEARCH("ФОМС",E710)), ISNUMBER(SEARCH("ФОМС",Q710)), (ISNUMBER(SEARCH("страх",E710)))),1,0)</f>
        <v>0</v>
      </c>
      <c r="G710" s="8">
        <f>IF(OR(ISNUMBER(SEARCH("проектиро",E710)), ISNUMBER(SEARCH("разработка",E710)),  ISNUMBER(SEARCH("приобрет",E710)),  ISNUMBER(SEARCH("установк",E710)), ISNUMBER(SEARCH("постав",E710)),  (ISNUMBER(SEARCH("создани",E710)))),1,0)</f>
        <v>0</v>
      </c>
      <c r="H710" s="8">
        <f>IF(OR(ISNUMBER(SEARCH("развит",E710)), ISNUMBER(SEARCH("модифика",E710)), ISNUMBER(SEARCH("интегра",E710)),  ISNUMBER(SEARCH("внедрен",E710)), ISNUMBER(SEARCH("расшир",E710)), ISNUMBER(SEARCH("адаптац",E710)),ISNUMBER(SEARCH("настрой",E710)), ISNUMBER(SEARCH("подключ",E710)),   (ISNUMBER(SEARCH("модерниз",E710)))),1,0)</f>
        <v>0</v>
      </c>
      <c r="I710" s="8">
        <f>IF(OR(ISNUMBER(SEARCH("сопрово",E710)), ISNUMBER(SEARCH("поддержк",E710)), ISNUMBER(SEARCH("эксплуат",E710)), ISNUMBER(SEARCH("обслужи",E710)), ISNUMBER(SEARCH("подготов",E710)), (ISNUMBER(SEARCH("обуче",E710)))),1,0)</f>
        <v>1</v>
      </c>
      <c r="J710" s="9">
        <f>SUM(G710:I710)</f>
        <v>1</v>
      </c>
      <c r="K710" t="s">
        <v>456</v>
      </c>
      <c r="L710" t="s">
        <v>457</v>
      </c>
      <c r="M710" s="30">
        <v>17000</v>
      </c>
      <c r="N710" s="28" t="s">
        <v>329</v>
      </c>
      <c r="O710" s="6">
        <v>17000</v>
      </c>
      <c r="P710" s="28" t="s">
        <v>184</v>
      </c>
      <c r="Q710" s="4" t="s">
        <v>1323</v>
      </c>
      <c r="R710" t="s">
        <v>1324</v>
      </c>
      <c r="S710" t="s">
        <v>1325</v>
      </c>
      <c r="T710" t="s">
        <v>1246</v>
      </c>
      <c r="U710" t="s">
        <v>1247</v>
      </c>
      <c r="V710" t="s">
        <v>1245</v>
      </c>
      <c r="W710" s="2">
        <v>1</v>
      </c>
      <c r="X710" s="33">
        <v>17000</v>
      </c>
      <c r="Y710" t="s">
        <v>34</v>
      </c>
      <c r="Z710" t="s">
        <v>1248</v>
      </c>
      <c r="AA710" t="s">
        <v>36</v>
      </c>
      <c r="AB710" t="s">
        <v>37</v>
      </c>
      <c r="AC710">
        <v>21</v>
      </c>
    </row>
    <row r="711" spans="1:29" customFormat="1" hidden="1" x14ac:dyDescent="0.25">
      <c r="A711" s="11">
        <v>711</v>
      </c>
      <c r="B711" s="20" t="s">
        <v>1677</v>
      </c>
      <c r="C711" s="3">
        <v>3.15300020314E+17</v>
      </c>
      <c r="D711" s="1">
        <v>41960</v>
      </c>
      <c r="E711" t="s">
        <v>456</v>
      </c>
      <c r="F711" s="8">
        <f>IF(OR(ISNUMBER(SEARCH("террит",Q711)), ISNUMBER(SEARCH("ФОМС",E711)), ISNUMBER(SEARCH("ФОМС",Q711)), (ISNUMBER(SEARCH("страх",E711)))),1,0)</f>
        <v>0</v>
      </c>
      <c r="G711" s="8">
        <f>IF(OR(ISNUMBER(SEARCH("проектиро",E711)), ISNUMBER(SEARCH("разработка",E711)),  ISNUMBER(SEARCH("приобрет",E711)),  ISNUMBER(SEARCH("установк",E711)), ISNUMBER(SEARCH("постав",E711)),  (ISNUMBER(SEARCH("создани",E711)))),1,0)</f>
        <v>0</v>
      </c>
      <c r="H711" s="8">
        <f>IF(OR(ISNUMBER(SEARCH("развит",E711)), ISNUMBER(SEARCH("модифика",E711)), ISNUMBER(SEARCH("интегра",E711)),  ISNUMBER(SEARCH("внедрен",E711)), ISNUMBER(SEARCH("расшир",E711)), ISNUMBER(SEARCH("адаптац",E711)),ISNUMBER(SEARCH("настрой",E711)), ISNUMBER(SEARCH("подключ",E711)),   (ISNUMBER(SEARCH("модерниз",E711)))),1,0)</f>
        <v>0</v>
      </c>
      <c r="I711" s="8">
        <f>IF(OR(ISNUMBER(SEARCH("сопрово",E711)), ISNUMBER(SEARCH("поддержк",E711)), ISNUMBER(SEARCH("эксплуат",E711)), ISNUMBER(SEARCH("обслужи",E711)), ISNUMBER(SEARCH("подготов",E711)), (ISNUMBER(SEARCH("обуче",E711)))),1,0)</f>
        <v>0</v>
      </c>
      <c r="J711" s="9">
        <f>SUM(G711:I711)</f>
        <v>0</v>
      </c>
      <c r="K711" t="s">
        <v>456</v>
      </c>
      <c r="L711" t="s">
        <v>25</v>
      </c>
      <c r="M711" s="30">
        <v>38260.699999999997</v>
      </c>
      <c r="N711" s="28" t="s">
        <v>329</v>
      </c>
      <c r="O711" s="6">
        <v>38260.699999999997</v>
      </c>
      <c r="P711" s="28" t="s">
        <v>27</v>
      </c>
      <c r="Q711" s="4" t="s">
        <v>1327</v>
      </c>
      <c r="R711" t="s">
        <v>1328</v>
      </c>
      <c r="S711" t="s">
        <v>1329</v>
      </c>
      <c r="T711" t="s">
        <v>1246</v>
      </c>
      <c r="U711" t="s">
        <v>1247</v>
      </c>
      <c r="V711" t="s">
        <v>1245</v>
      </c>
      <c r="W711" s="2">
        <v>1</v>
      </c>
      <c r="X711" s="33">
        <v>38260.699999999997</v>
      </c>
      <c r="Y711" t="s">
        <v>34</v>
      </c>
      <c r="Z711" t="s">
        <v>1248</v>
      </c>
      <c r="AA711" t="s">
        <v>36</v>
      </c>
      <c r="AB711" t="s">
        <v>37</v>
      </c>
      <c r="AC711">
        <v>21</v>
      </c>
    </row>
    <row r="712" spans="1:29" customFormat="1" hidden="1" x14ac:dyDescent="0.25">
      <c r="A712" s="11">
        <v>712</v>
      </c>
      <c r="B712" s="20" t="s">
        <v>1677</v>
      </c>
      <c r="C712" s="3">
        <v>3.15300020314E+17</v>
      </c>
      <c r="D712" s="1">
        <v>41988</v>
      </c>
      <c r="E712" t="s">
        <v>1249</v>
      </c>
      <c r="F712" s="8">
        <f>IF(OR(ISNUMBER(SEARCH("террит",Q712)), ISNUMBER(SEARCH("ФОМС",E712)), ISNUMBER(SEARCH("ФОМС",Q712)), (ISNUMBER(SEARCH("страх",E712)))),1,0)</f>
        <v>0</v>
      </c>
      <c r="G712" s="8">
        <f>IF(OR(ISNUMBER(SEARCH("проектиро",E712)), ISNUMBER(SEARCH("разработка",E712)),  ISNUMBER(SEARCH("приобрет",E712)),  ISNUMBER(SEARCH("установк",E712)), ISNUMBER(SEARCH("постав",E712)),  (ISNUMBER(SEARCH("создани",E712)))),1,0)</f>
        <v>0</v>
      </c>
      <c r="H712" s="8">
        <f>IF(OR(ISNUMBER(SEARCH("развит",E712)), ISNUMBER(SEARCH("модифика",E712)), ISNUMBER(SEARCH("интегра",E712)),  ISNUMBER(SEARCH("внедрен",E712)), ISNUMBER(SEARCH("расшир",E712)), ISNUMBER(SEARCH("адаптац",E712)),ISNUMBER(SEARCH("настрой",E712)), ISNUMBER(SEARCH("подключ",E712)),   (ISNUMBER(SEARCH("модерниз",E712)))),1,0)</f>
        <v>1</v>
      </c>
      <c r="I712" s="8">
        <f>IF(OR(ISNUMBER(SEARCH("сопрово",E712)), ISNUMBER(SEARCH("поддержк",E712)), ISNUMBER(SEARCH("эксплуат",E712)), ISNUMBER(SEARCH("обслужи",E712)), ISNUMBER(SEARCH("подготов",E712)), (ISNUMBER(SEARCH("обуче",E712)))),1,0)</f>
        <v>0</v>
      </c>
      <c r="J712" s="9">
        <f>SUM(G712:I712)</f>
        <v>1</v>
      </c>
      <c r="K712" t="s">
        <v>456</v>
      </c>
      <c r="L712" t="s">
        <v>457</v>
      </c>
      <c r="M712" s="30">
        <v>17000</v>
      </c>
      <c r="N712" s="28" t="s">
        <v>329</v>
      </c>
      <c r="O712" s="6">
        <v>17000</v>
      </c>
      <c r="P712" s="28" t="s">
        <v>184</v>
      </c>
      <c r="Q712" s="4" t="s">
        <v>1327</v>
      </c>
      <c r="R712" t="s">
        <v>1328</v>
      </c>
      <c r="S712" t="s">
        <v>1329</v>
      </c>
      <c r="T712" t="s">
        <v>1246</v>
      </c>
      <c r="U712" t="s">
        <v>1247</v>
      </c>
      <c r="V712" t="s">
        <v>1245</v>
      </c>
      <c r="W712" s="2">
        <v>1</v>
      </c>
      <c r="X712" s="33">
        <v>17000</v>
      </c>
      <c r="Y712" t="s">
        <v>34</v>
      </c>
      <c r="Z712" t="s">
        <v>1248</v>
      </c>
      <c r="AA712" t="s">
        <v>36</v>
      </c>
      <c r="AB712" t="s">
        <v>37</v>
      </c>
      <c r="AC712">
        <v>21</v>
      </c>
    </row>
    <row r="713" spans="1:29" customFormat="1" hidden="1" x14ac:dyDescent="0.25">
      <c r="A713" s="11">
        <v>713</v>
      </c>
      <c r="B713" s="20" t="s">
        <v>1677</v>
      </c>
      <c r="C713" s="3">
        <v>3.15300021214E+17</v>
      </c>
      <c r="D713" s="1">
        <v>41671</v>
      </c>
      <c r="E713" t="s">
        <v>1330</v>
      </c>
      <c r="F713" s="8">
        <f>IF(OR(ISNUMBER(SEARCH("террит",Q713)), ISNUMBER(SEARCH("ФОМС",E713)), ISNUMBER(SEARCH("ФОМС",Q713)), (ISNUMBER(SEARCH("страх",E713)))),1,0)</f>
        <v>0</v>
      </c>
      <c r="G713" s="8">
        <f>IF(OR(ISNUMBER(SEARCH("проектиро",E713)), ISNUMBER(SEARCH("разработка",E713)),  ISNUMBER(SEARCH("приобрет",E713)),  ISNUMBER(SEARCH("установк",E713)), ISNUMBER(SEARCH("постав",E713)),  (ISNUMBER(SEARCH("создани",E713)))),1,0)</f>
        <v>0</v>
      </c>
      <c r="H713" s="8">
        <f>IF(OR(ISNUMBER(SEARCH("развит",E713)), ISNUMBER(SEARCH("модифика",E713)), ISNUMBER(SEARCH("интегра",E713)),  ISNUMBER(SEARCH("внедрен",E713)), ISNUMBER(SEARCH("расшир",E713)), ISNUMBER(SEARCH("адаптац",E713)),ISNUMBER(SEARCH("настрой",E713)), ISNUMBER(SEARCH("подключ",E713)),   (ISNUMBER(SEARCH("модерниз",E713)))),1,0)</f>
        <v>0</v>
      </c>
      <c r="I713" s="8">
        <f>IF(OR(ISNUMBER(SEARCH("сопрово",E713)), ISNUMBER(SEARCH("поддержк",E713)), ISNUMBER(SEARCH("эксплуат",E713)), ISNUMBER(SEARCH("обслужи",E713)), ISNUMBER(SEARCH("подготов",E713)), (ISNUMBER(SEARCH("обуче",E713)))),1,0)</f>
        <v>0</v>
      </c>
      <c r="J713" s="9">
        <f>SUM(G713:I713)</f>
        <v>0</v>
      </c>
      <c r="K713" t="s">
        <v>1331</v>
      </c>
      <c r="L713" t="s">
        <v>25</v>
      </c>
      <c r="M713" s="30">
        <v>51410</v>
      </c>
      <c r="N713" s="28" t="s">
        <v>329</v>
      </c>
      <c r="O713" s="6">
        <v>51410</v>
      </c>
      <c r="P713" s="28" t="s">
        <v>27</v>
      </c>
      <c r="Q713" s="4" t="s">
        <v>1332</v>
      </c>
      <c r="R713" t="s">
        <v>1333</v>
      </c>
      <c r="S713" t="s">
        <v>1334</v>
      </c>
      <c r="T713" t="s">
        <v>1246</v>
      </c>
      <c r="U713" t="s">
        <v>1247</v>
      </c>
      <c r="V713" t="s">
        <v>1245</v>
      </c>
      <c r="W713" s="2">
        <v>1</v>
      </c>
      <c r="X713" s="33">
        <v>51410</v>
      </c>
      <c r="Y713" t="s">
        <v>34</v>
      </c>
      <c r="Z713" t="s">
        <v>1248</v>
      </c>
      <c r="AA713" t="s">
        <v>36</v>
      </c>
      <c r="AB713" t="s">
        <v>37</v>
      </c>
      <c r="AC713">
        <v>21</v>
      </c>
    </row>
    <row r="714" spans="1:29" customFormat="1" hidden="1" x14ac:dyDescent="0.25">
      <c r="A714" s="11">
        <v>714</v>
      </c>
      <c r="B714" s="20" t="s">
        <v>1677</v>
      </c>
      <c r="C714" s="3">
        <v>3.15300021214E+17</v>
      </c>
      <c r="D714" s="1">
        <v>41956</v>
      </c>
      <c r="E714" t="s">
        <v>456</v>
      </c>
      <c r="F714" s="8">
        <f>IF(OR(ISNUMBER(SEARCH("террит",Q714)), ISNUMBER(SEARCH("ФОМС",E714)), ISNUMBER(SEARCH("ФОМС",Q714)), (ISNUMBER(SEARCH("страх",E714)))),1,0)</f>
        <v>0</v>
      </c>
      <c r="G714" s="8">
        <f>IF(OR(ISNUMBER(SEARCH("проектиро",E714)), ISNUMBER(SEARCH("разработка",E714)),  ISNUMBER(SEARCH("приобрет",E714)),  ISNUMBER(SEARCH("установк",E714)), ISNUMBER(SEARCH("постав",E714)),  (ISNUMBER(SEARCH("создани",E714)))),1,0)</f>
        <v>0</v>
      </c>
      <c r="H714" s="8">
        <f>IF(OR(ISNUMBER(SEARCH("развит",E714)), ISNUMBER(SEARCH("модифика",E714)), ISNUMBER(SEARCH("интегра",E714)),  ISNUMBER(SEARCH("внедрен",E714)), ISNUMBER(SEARCH("расшир",E714)), ISNUMBER(SEARCH("адаптац",E714)),ISNUMBER(SEARCH("настрой",E714)), ISNUMBER(SEARCH("подключ",E714)),   (ISNUMBER(SEARCH("модерниз",E714)))),1,0)</f>
        <v>0</v>
      </c>
      <c r="I714" s="8">
        <f>IF(OR(ISNUMBER(SEARCH("сопрово",E714)), ISNUMBER(SEARCH("поддержк",E714)), ISNUMBER(SEARCH("эксплуат",E714)), ISNUMBER(SEARCH("обслужи",E714)), ISNUMBER(SEARCH("подготов",E714)), (ISNUMBER(SEARCH("обуче",E714)))),1,0)</f>
        <v>0</v>
      </c>
      <c r="J714" s="9">
        <f>SUM(G714:I714)</f>
        <v>0</v>
      </c>
      <c r="K714" t="s">
        <v>456</v>
      </c>
      <c r="L714" t="s">
        <v>25</v>
      </c>
      <c r="M714" s="30">
        <v>38620.699999999997</v>
      </c>
      <c r="N714" s="28" t="s">
        <v>329</v>
      </c>
      <c r="O714" s="6">
        <v>38620.699999999997</v>
      </c>
      <c r="P714" s="28" t="s">
        <v>27</v>
      </c>
      <c r="Q714" s="4" t="s">
        <v>1332</v>
      </c>
      <c r="R714" t="s">
        <v>1333</v>
      </c>
      <c r="S714" t="s">
        <v>1334</v>
      </c>
      <c r="T714" t="s">
        <v>1246</v>
      </c>
      <c r="U714" t="s">
        <v>1247</v>
      </c>
      <c r="V714" t="s">
        <v>1245</v>
      </c>
      <c r="W714" s="2">
        <v>1</v>
      </c>
      <c r="X714" s="33">
        <v>38620.699999999997</v>
      </c>
      <c r="Y714" t="s">
        <v>34</v>
      </c>
      <c r="Z714" t="s">
        <v>1248</v>
      </c>
      <c r="AA714" t="s">
        <v>36</v>
      </c>
      <c r="AB714" t="s">
        <v>37</v>
      </c>
      <c r="AC714">
        <v>21</v>
      </c>
    </row>
    <row r="715" spans="1:29" customFormat="1" hidden="1" x14ac:dyDescent="0.25">
      <c r="A715" s="11">
        <v>715</v>
      </c>
      <c r="B715" s="20" t="s">
        <v>1677</v>
      </c>
      <c r="C715" s="3">
        <v>3.15300021214E+17</v>
      </c>
      <c r="D715" s="1">
        <v>41988</v>
      </c>
      <c r="E715" t="s">
        <v>1335</v>
      </c>
      <c r="F715" s="8">
        <f>IF(OR(ISNUMBER(SEARCH("террит",Q715)), ISNUMBER(SEARCH("ФОМС",E715)), ISNUMBER(SEARCH("ФОМС",Q715)), (ISNUMBER(SEARCH("страх",E715)))),1,0)</f>
        <v>0</v>
      </c>
      <c r="G715" s="8">
        <f>IF(OR(ISNUMBER(SEARCH("проектиро",E715)), ISNUMBER(SEARCH("разработка",E715)),  ISNUMBER(SEARCH("приобрет",E715)),  ISNUMBER(SEARCH("установк",E715)), ISNUMBER(SEARCH("постав",E715)),  (ISNUMBER(SEARCH("создани",E715)))),1,0)</f>
        <v>0</v>
      </c>
      <c r="H715" s="8">
        <f>IF(OR(ISNUMBER(SEARCH("развит",E715)), ISNUMBER(SEARCH("модифика",E715)), ISNUMBER(SEARCH("интегра",E715)),  ISNUMBER(SEARCH("внедрен",E715)), ISNUMBER(SEARCH("расшир",E715)), ISNUMBER(SEARCH("адаптац",E715)),ISNUMBER(SEARCH("настрой",E715)), ISNUMBER(SEARCH("подключ",E715)),   (ISNUMBER(SEARCH("модерниз",E715)))),1,0)</f>
        <v>1</v>
      </c>
      <c r="I715" s="8">
        <f>IF(OR(ISNUMBER(SEARCH("сопрово",E715)), ISNUMBER(SEARCH("поддержк",E715)), ISNUMBER(SEARCH("эксплуат",E715)), ISNUMBER(SEARCH("обслужи",E715)), ISNUMBER(SEARCH("подготов",E715)), (ISNUMBER(SEARCH("обуче",E715)))),1,0)</f>
        <v>0</v>
      </c>
      <c r="J715" s="9">
        <f>SUM(G715:I715)</f>
        <v>1</v>
      </c>
      <c r="K715" t="s">
        <v>456</v>
      </c>
      <c r="L715" t="s">
        <v>457</v>
      </c>
      <c r="M715" s="30">
        <v>17000</v>
      </c>
      <c r="N715" s="28" t="s">
        <v>329</v>
      </c>
      <c r="O715" s="6">
        <v>17000</v>
      </c>
      <c r="P715" s="28" t="s">
        <v>184</v>
      </c>
      <c r="Q715" s="4" t="s">
        <v>1332</v>
      </c>
      <c r="R715" t="s">
        <v>1333</v>
      </c>
      <c r="S715" t="s">
        <v>1334</v>
      </c>
      <c r="T715" t="s">
        <v>1246</v>
      </c>
      <c r="U715" t="s">
        <v>1247</v>
      </c>
      <c r="V715" t="s">
        <v>1245</v>
      </c>
      <c r="W715" s="2">
        <v>1</v>
      </c>
      <c r="X715" s="33">
        <v>17000</v>
      </c>
      <c r="Y715" t="s">
        <v>34</v>
      </c>
      <c r="Z715" t="s">
        <v>1248</v>
      </c>
      <c r="AA715" t="s">
        <v>36</v>
      </c>
      <c r="AB715" t="s">
        <v>37</v>
      </c>
      <c r="AC715">
        <v>21</v>
      </c>
    </row>
    <row r="716" spans="1:29" customFormat="1" hidden="1" x14ac:dyDescent="0.25">
      <c r="A716" s="11">
        <v>716</v>
      </c>
      <c r="B716" s="20" t="s">
        <v>1677</v>
      </c>
      <c r="C716" s="3">
        <v>3.15300022714E+17</v>
      </c>
      <c r="D716" s="1">
        <v>41955</v>
      </c>
      <c r="E716" t="s">
        <v>456</v>
      </c>
      <c r="F716" s="8">
        <f>IF(OR(ISNUMBER(SEARCH("террит",Q716)), ISNUMBER(SEARCH("ФОМС",E716)), ISNUMBER(SEARCH("ФОМС",Q716)), (ISNUMBER(SEARCH("страх",E716)))),1,0)</f>
        <v>0</v>
      </c>
      <c r="G716" s="8">
        <f>IF(OR(ISNUMBER(SEARCH("проектиро",E716)), ISNUMBER(SEARCH("разработка",E716)),  ISNUMBER(SEARCH("приобрет",E716)),  ISNUMBER(SEARCH("установк",E716)), ISNUMBER(SEARCH("постав",E716)),  (ISNUMBER(SEARCH("создани",E716)))),1,0)</f>
        <v>0</v>
      </c>
      <c r="H716" s="8">
        <f>IF(OR(ISNUMBER(SEARCH("развит",E716)), ISNUMBER(SEARCH("модифика",E716)), ISNUMBER(SEARCH("интегра",E716)),  ISNUMBER(SEARCH("внедрен",E716)), ISNUMBER(SEARCH("расшир",E716)), ISNUMBER(SEARCH("адаптац",E716)),ISNUMBER(SEARCH("настрой",E716)), ISNUMBER(SEARCH("подключ",E716)),   (ISNUMBER(SEARCH("модерниз",E716)))),1,0)</f>
        <v>0</v>
      </c>
      <c r="I716" s="8">
        <f>IF(OR(ISNUMBER(SEARCH("сопрово",E716)), ISNUMBER(SEARCH("поддержк",E716)), ISNUMBER(SEARCH("эксплуат",E716)), ISNUMBER(SEARCH("обслужи",E716)), ISNUMBER(SEARCH("подготов",E716)), (ISNUMBER(SEARCH("обуче",E716)))),1,0)</f>
        <v>0</v>
      </c>
      <c r="J716" s="9">
        <f>SUM(G716:I716)</f>
        <v>0</v>
      </c>
      <c r="K716" t="s">
        <v>456</v>
      </c>
      <c r="L716" t="s">
        <v>25</v>
      </c>
      <c r="M716" s="30">
        <v>19173.73</v>
      </c>
      <c r="N716" s="28" t="s">
        <v>329</v>
      </c>
      <c r="O716" s="6">
        <v>19173.73</v>
      </c>
      <c r="P716" s="28" t="s">
        <v>27</v>
      </c>
      <c r="Q716" s="4" t="s">
        <v>1336</v>
      </c>
      <c r="R716" t="s">
        <v>1337</v>
      </c>
      <c r="S716" t="s">
        <v>1245</v>
      </c>
      <c r="T716" t="s">
        <v>1246</v>
      </c>
      <c r="U716" t="s">
        <v>1247</v>
      </c>
      <c r="V716" t="s">
        <v>1245</v>
      </c>
      <c r="W716" s="2">
        <v>1</v>
      </c>
      <c r="X716" s="33">
        <v>19173.73</v>
      </c>
      <c r="Y716" t="s">
        <v>34</v>
      </c>
      <c r="Z716" t="s">
        <v>1248</v>
      </c>
      <c r="AA716" t="s">
        <v>36</v>
      </c>
      <c r="AB716" t="s">
        <v>37</v>
      </c>
      <c r="AC716">
        <v>21</v>
      </c>
    </row>
    <row r="717" spans="1:29" customFormat="1" hidden="1" x14ac:dyDescent="0.25">
      <c r="A717" s="11">
        <v>717</v>
      </c>
      <c r="B717" s="20" t="s">
        <v>1677</v>
      </c>
      <c r="C717" s="3">
        <v>3.15300022714E+17</v>
      </c>
      <c r="D717" s="1">
        <v>41988</v>
      </c>
      <c r="E717" t="s">
        <v>1270</v>
      </c>
      <c r="F717" s="8">
        <f>IF(OR(ISNUMBER(SEARCH("террит",Q717)), ISNUMBER(SEARCH("ФОМС",E717)), ISNUMBER(SEARCH("ФОМС",Q717)), (ISNUMBER(SEARCH("страх",E717)))),1,0)</f>
        <v>0</v>
      </c>
      <c r="G717" s="8">
        <f>IF(OR(ISNUMBER(SEARCH("проектиро",E717)), ISNUMBER(SEARCH("разработка",E717)),  ISNUMBER(SEARCH("приобрет",E717)),  ISNUMBER(SEARCH("установк",E717)), ISNUMBER(SEARCH("постав",E717)),  (ISNUMBER(SEARCH("создани",E717)))),1,0)</f>
        <v>0</v>
      </c>
      <c r="H717" s="8">
        <f>IF(OR(ISNUMBER(SEARCH("развит",E717)), ISNUMBER(SEARCH("модифика",E717)), ISNUMBER(SEARCH("интегра",E717)),  ISNUMBER(SEARCH("внедрен",E717)), ISNUMBER(SEARCH("расшир",E717)), ISNUMBER(SEARCH("адаптац",E717)),ISNUMBER(SEARCH("настрой",E717)), ISNUMBER(SEARCH("подключ",E717)),   (ISNUMBER(SEARCH("модерниз",E717)))),1,0)</f>
        <v>1</v>
      </c>
      <c r="I717" s="8">
        <f>IF(OR(ISNUMBER(SEARCH("сопрово",E717)), ISNUMBER(SEARCH("поддержк",E717)), ISNUMBER(SEARCH("эксплуат",E717)), ISNUMBER(SEARCH("обслужи",E717)), ISNUMBER(SEARCH("подготов",E717)), (ISNUMBER(SEARCH("обуче",E717)))),1,0)</f>
        <v>0</v>
      </c>
      <c r="J717" s="9">
        <f>SUM(G717:I717)</f>
        <v>1</v>
      </c>
      <c r="K717" t="s">
        <v>456</v>
      </c>
      <c r="L717" t="s">
        <v>457</v>
      </c>
      <c r="M717" s="30">
        <v>17000</v>
      </c>
      <c r="N717" s="28" t="s">
        <v>264</v>
      </c>
      <c r="O717" s="6">
        <v>17000</v>
      </c>
      <c r="P717" s="28" t="s">
        <v>184</v>
      </c>
      <c r="Q717" s="4" t="s">
        <v>1336</v>
      </c>
      <c r="R717" t="s">
        <v>1337</v>
      </c>
      <c r="S717" t="s">
        <v>1245</v>
      </c>
      <c r="T717" t="s">
        <v>1246</v>
      </c>
      <c r="U717" t="s">
        <v>1247</v>
      </c>
      <c r="V717" t="s">
        <v>1245</v>
      </c>
      <c r="W717" s="2">
        <v>1</v>
      </c>
      <c r="X717" s="33">
        <v>17000</v>
      </c>
      <c r="Y717" t="s">
        <v>34</v>
      </c>
      <c r="Z717" t="s">
        <v>1248</v>
      </c>
      <c r="AA717" t="s">
        <v>36</v>
      </c>
      <c r="AB717" t="s">
        <v>37</v>
      </c>
      <c r="AC717">
        <v>21</v>
      </c>
    </row>
    <row r="718" spans="1:29" customFormat="1" hidden="1" x14ac:dyDescent="0.25">
      <c r="A718" s="11">
        <v>718</v>
      </c>
      <c r="B718" s="20" t="s">
        <v>1677</v>
      </c>
      <c r="C718" s="3">
        <v>3.15300025114E+17</v>
      </c>
      <c r="D718" s="1">
        <v>41670</v>
      </c>
      <c r="E718" t="s">
        <v>1338</v>
      </c>
      <c r="F718" s="8">
        <f>IF(OR(ISNUMBER(SEARCH("террит",Q718)), ISNUMBER(SEARCH("ФОМС",E718)), ISNUMBER(SEARCH("ФОМС",Q718)), (ISNUMBER(SEARCH("страх",E718)))),1,0)</f>
        <v>0</v>
      </c>
      <c r="G718" s="8">
        <f>IF(OR(ISNUMBER(SEARCH("проектиро",E718)), ISNUMBER(SEARCH("разработка",E718)),  ISNUMBER(SEARCH("приобрет",E718)),  ISNUMBER(SEARCH("установк",E718)), ISNUMBER(SEARCH("постав",E718)),  (ISNUMBER(SEARCH("создани",E718)))),1,0)</f>
        <v>0</v>
      </c>
      <c r="H718" s="8">
        <f>IF(OR(ISNUMBER(SEARCH("развит",E718)), ISNUMBER(SEARCH("модифика",E718)), ISNUMBER(SEARCH("интегра",E718)),  ISNUMBER(SEARCH("внедрен",E718)), ISNUMBER(SEARCH("расшир",E718)), ISNUMBER(SEARCH("адаптац",E718)),ISNUMBER(SEARCH("настрой",E718)), ISNUMBER(SEARCH("подключ",E718)),   (ISNUMBER(SEARCH("модерниз",E718)))),1,0)</f>
        <v>1</v>
      </c>
      <c r="I718" s="8">
        <f>IF(OR(ISNUMBER(SEARCH("сопрово",E718)), ISNUMBER(SEARCH("поддержк",E718)), ISNUMBER(SEARCH("эксплуат",E718)), ISNUMBER(SEARCH("обслужи",E718)), ISNUMBER(SEARCH("подготов",E718)), (ISNUMBER(SEARCH("обуче",E718)))),1,0)</f>
        <v>1</v>
      </c>
      <c r="J718" s="9">
        <f>SUM(G718:I718)</f>
        <v>2</v>
      </c>
      <c r="K718" t="s">
        <v>453</v>
      </c>
      <c r="L718" t="s">
        <v>25</v>
      </c>
      <c r="M718" s="30">
        <v>149937</v>
      </c>
      <c r="N718" s="28" t="s">
        <v>329</v>
      </c>
      <c r="O718" s="6">
        <v>149937</v>
      </c>
      <c r="P718" s="28" t="s">
        <v>27</v>
      </c>
      <c r="Q718" s="4" t="s">
        <v>1339</v>
      </c>
      <c r="R718" t="s">
        <v>1340</v>
      </c>
      <c r="S718" t="s">
        <v>1245</v>
      </c>
      <c r="T718" t="s">
        <v>1280</v>
      </c>
      <c r="U718" t="s">
        <v>1247</v>
      </c>
      <c r="V718" t="s">
        <v>1245</v>
      </c>
      <c r="W718" s="2">
        <v>1</v>
      </c>
      <c r="X718" s="33">
        <v>149937</v>
      </c>
      <c r="Y718" t="s">
        <v>34</v>
      </c>
      <c r="Z718" t="s">
        <v>1248</v>
      </c>
      <c r="AA718" t="s">
        <v>36</v>
      </c>
      <c r="AB718" t="s">
        <v>37</v>
      </c>
      <c r="AC718">
        <v>21</v>
      </c>
    </row>
    <row r="719" spans="1:29" customFormat="1" hidden="1" x14ac:dyDescent="0.25">
      <c r="A719" s="11">
        <v>719</v>
      </c>
      <c r="B719" s="20" t="s">
        <v>1677</v>
      </c>
      <c r="C719" s="3">
        <v>3.15300025114E+17</v>
      </c>
      <c r="D719" s="1">
        <v>41670</v>
      </c>
      <c r="E719" t="s">
        <v>1341</v>
      </c>
      <c r="F719" s="8">
        <f>IF(OR(ISNUMBER(SEARCH("террит",Q719)), ISNUMBER(SEARCH("ФОМС",E719)), ISNUMBER(SEARCH("ФОМС",Q719)), (ISNUMBER(SEARCH("страх",E719)))),1,0)</f>
        <v>0</v>
      </c>
      <c r="G719" s="8">
        <f>IF(OR(ISNUMBER(SEARCH("проектиро",E719)), ISNUMBER(SEARCH("разработка",E719)),  ISNUMBER(SEARCH("приобрет",E719)),  ISNUMBER(SEARCH("установк",E719)), ISNUMBER(SEARCH("постав",E719)),  (ISNUMBER(SEARCH("создани",E719)))),1,0)</f>
        <v>0</v>
      </c>
      <c r="H719" s="8">
        <f>IF(OR(ISNUMBER(SEARCH("развит",E719)), ISNUMBER(SEARCH("модифика",E719)), ISNUMBER(SEARCH("интегра",E719)),  ISNUMBER(SEARCH("внедрен",E719)), ISNUMBER(SEARCH("расшир",E719)), ISNUMBER(SEARCH("адаптац",E719)),ISNUMBER(SEARCH("настрой",E719)), ISNUMBER(SEARCH("подключ",E719)),   (ISNUMBER(SEARCH("модерниз",E719)))),1,0)</f>
        <v>1</v>
      </c>
      <c r="I719" s="8">
        <f>IF(OR(ISNUMBER(SEARCH("сопрово",E719)), ISNUMBER(SEARCH("поддержк",E719)), ISNUMBER(SEARCH("эксплуат",E719)), ISNUMBER(SEARCH("обслужи",E719)), ISNUMBER(SEARCH("подготов",E719)), (ISNUMBER(SEARCH("обуче",E719)))),1,0)</f>
        <v>1</v>
      </c>
      <c r="J719" s="9">
        <f>SUM(G719:I719)</f>
        <v>2</v>
      </c>
      <c r="K719" t="s">
        <v>453</v>
      </c>
      <c r="L719" t="s">
        <v>25</v>
      </c>
      <c r="M719" s="30">
        <v>95588</v>
      </c>
      <c r="N719" s="28" t="s">
        <v>329</v>
      </c>
      <c r="O719" s="6">
        <v>95588</v>
      </c>
      <c r="P719" s="28" t="s">
        <v>27</v>
      </c>
      <c r="Q719" s="4" t="s">
        <v>1339</v>
      </c>
      <c r="R719" t="s">
        <v>1340</v>
      </c>
      <c r="S719" t="s">
        <v>1245</v>
      </c>
      <c r="T719" t="s">
        <v>1280</v>
      </c>
      <c r="U719" t="s">
        <v>1247</v>
      </c>
      <c r="V719" t="s">
        <v>1245</v>
      </c>
      <c r="W719" s="2">
        <v>1</v>
      </c>
      <c r="X719" s="33">
        <v>95588</v>
      </c>
      <c r="Y719" t="s">
        <v>34</v>
      </c>
      <c r="Z719" t="s">
        <v>1248</v>
      </c>
      <c r="AA719" t="s">
        <v>36</v>
      </c>
      <c r="AB719" t="s">
        <v>37</v>
      </c>
      <c r="AC719">
        <v>21</v>
      </c>
    </row>
    <row r="720" spans="1:29" customFormat="1" hidden="1" x14ac:dyDescent="0.25">
      <c r="A720" s="11">
        <v>720</v>
      </c>
      <c r="B720" s="20" t="s">
        <v>1677</v>
      </c>
      <c r="C720" s="3">
        <v>3.15300025114E+17</v>
      </c>
      <c r="D720" s="1">
        <v>41990</v>
      </c>
      <c r="E720" t="s">
        <v>1288</v>
      </c>
      <c r="F720" s="8">
        <f>IF(OR(ISNUMBER(SEARCH("террит",Q720)), ISNUMBER(SEARCH("ФОМС",E720)), ISNUMBER(SEARCH("ФОМС",Q720)), (ISNUMBER(SEARCH("страх",E720)))),1,0)</f>
        <v>0</v>
      </c>
      <c r="G720" s="8">
        <f>IF(OR(ISNUMBER(SEARCH("проектиро",E720)), ISNUMBER(SEARCH("разработка",E720)),  ISNUMBER(SEARCH("приобрет",E720)),  ISNUMBER(SEARCH("установк",E720)), ISNUMBER(SEARCH("постав",E720)),  (ISNUMBER(SEARCH("создани",E720)))),1,0)</f>
        <v>0</v>
      </c>
      <c r="H720" s="8">
        <f>IF(OR(ISNUMBER(SEARCH("развит",E720)), ISNUMBER(SEARCH("модифика",E720)), ISNUMBER(SEARCH("интегра",E720)),  ISNUMBER(SEARCH("внедрен",E720)), ISNUMBER(SEARCH("расшир",E720)), ISNUMBER(SEARCH("адаптац",E720)),ISNUMBER(SEARCH("настрой",E720)), ISNUMBER(SEARCH("подключ",E720)),   (ISNUMBER(SEARCH("модерниз",E720)))),1,0)</f>
        <v>1</v>
      </c>
      <c r="I720" s="8">
        <f>IF(OR(ISNUMBER(SEARCH("сопрово",E720)), ISNUMBER(SEARCH("поддержк",E720)), ISNUMBER(SEARCH("эксплуат",E720)), ISNUMBER(SEARCH("обслужи",E720)), ISNUMBER(SEARCH("подготов",E720)), (ISNUMBER(SEARCH("обуче",E720)))),1,0)</f>
        <v>0</v>
      </c>
      <c r="J720" s="9">
        <f>SUM(G720:I720)</f>
        <v>1</v>
      </c>
      <c r="K720" t="s">
        <v>456</v>
      </c>
      <c r="L720" t="s">
        <v>457</v>
      </c>
      <c r="M720" s="30">
        <v>17000</v>
      </c>
      <c r="N720" s="28" t="s">
        <v>1342</v>
      </c>
      <c r="O720" s="6">
        <v>17000</v>
      </c>
      <c r="P720" s="28" t="s">
        <v>184</v>
      </c>
      <c r="Q720" s="4" t="s">
        <v>1339</v>
      </c>
      <c r="R720" t="s">
        <v>1340</v>
      </c>
      <c r="S720" t="s">
        <v>1245</v>
      </c>
      <c r="T720" t="s">
        <v>1246</v>
      </c>
      <c r="U720" t="s">
        <v>1247</v>
      </c>
      <c r="V720" t="s">
        <v>1245</v>
      </c>
      <c r="W720" s="2">
        <v>1</v>
      </c>
      <c r="X720" s="33">
        <v>17000</v>
      </c>
      <c r="Y720" t="s">
        <v>34</v>
      </c>
      <c r="Z720" t="s">
        <v>1248</v>
      </c>
      <c r="AA720" t="s">
        <v>36</v>
      </c>
      <c r="AB720" t="s">
        <v>37</v>
      </c>
      <c r="AC720">
        <v>21</v>
      </c>
    </row>
    <row r="721" spans="1:29" customFormat="1" hidden="1" x14ac:dyDescent="0.25">
      <c r="A721" s="11">
        <v>721</v>
      </c>
      <c r="B721" s="20" t="s">
        <v>1677</v>
      </c>
      <c r="C721" s="3">
        <v>3.15300028314E+17</v>
      </c>
      <c r="D721" s="1">
        <v>41666</v>
      </c>
      <c r="E721" t="s">
        <v>1343</v>
      </c>
      <c r="F721" s="8">
        <f>IF(OR(ISNUMBER(SEARCH("террит",Q721)), ISNUMBER(SEARCH("ФОМС",E721)), ISNUMBER(SEARCH("ФОМС",Q721)), (ISNUMBER(SEARCH("страх",E721)))),1,0)</f>
        <v>0</v>
      </c>
      <c r="G721" s="8">
        <f>IF(OR(ISNUMBER(SEARCH("проектиро",E721)), ISNUMBER(SEARCH("разработка",E721)),  ISNUMBER(SEARCH("приобрет",E721)),  ISNUMBER(SEARCH("установк",E721)), ISNUMBER(SEARCH("постав",E721)),  (ISNUMBER(SEARCH("создани",E721)))),1,0)</f>
        <v>0</v>
      </c>
      <c r="H721" s="8">
        <f>IF(OR(ISNUMBER(SEARCH("развит",E721)), ISNUMBER(SEARCH("модифика",E721)), ISNUMBER(SEARCH("интегра",E721)),  ISNUMBER(SEARCH("внедрен",E721)), ISNUMBER(SEARCH("расшир",E721)), ISNUMBER(SEARCH("адаптац",E721)),ISNUMBER(SEARCH("настрой",E721)), ISNUMBER(SEARCH("подключ",E721)),   (ISNUMBER(SEARCH("модерниз",E721)))),1,0)</f>
        <v>1</v>
      </c>
      <c r="I721" s="8">
        <f>IF(OR(ISNUMBER(SEARCH("сопрово",E721)), ISNUMBER(SEARCH("поддержк",E721)), ISNUMBER(SEARCH("эксплуат",E721)), ISNUMBER(SEARCH("обслужи",E721)), ISNUMBER(SEARCH("подготов",E721)), (ISNUMBER(SEARCH("обуче",E721)))),1,0)</f>
        <v>1</v>
      </c>
      <c r="J721" s="9">
        <f>SUM(G721:I721)</f>
        <v>2</v>
      </c>
      <c r="K721" t="s">
        <v>453</v>
      </c>
      <c r="L721" t="s">
        <v>25</v>
      </c>
      <c r="M721" s="30">
        <v>180069</v>
      </c>
      <c r="N721" s="28" t="s">
        <v>329</v>
      </c>
      <c r="O721" s="6">
        <v>180069</v>
      </c>
      <c r="P721" s="28" t="s">
        <v>27</v>
      </c>
      <c r="Q721" s="4" t="s">
        <v>1344</v>
      </c>
      <c r="R721" t="s">
        <v>1345</v>
      </c>
      <c r="S721" t="s">
        <v>1245</v>
      </c>
      <c r="T721" t="s">
        <v>1280</v>
      </c>
      <c r="U721" t="s">
        <v>1247</v>
      </c>
      <c r="V721" t="s">
        <v>1245</v>
      </c>
      <c r="W721" s="2">
        <v>1</v>
      </c>
      <c r="X721" s="33">
        <v>180069</v>
      </c>
      <c r="Y721" t="s">
        <v>34</v>
      </c>
      <c r="Z721" t="s">
        <v>1248</v>
      </c>
      <c r="AA721" t="s">
        <v>36</v>
      </c>
      <c r="AB721" t="s">
        <v>37</v>
      </c>
      <c r="AC721">
        <v>21</v>
      </c>
    </row>
    <row r="722" spans="1:29" customFormat="1" hidden="1" x14ac:dyDescent="0.25">
      <c r="A722" s="11">
        <v>722</v>
      </c>
      <c r="B722" s="20" t="s">
        <v>1677</v>
      </c>
      <c r="C722" s="3">
        <v>3.15300028314E+17</v>
      </c>
      <c r="D722" s="1">
        <v>41668</v>
      </c>
      <c r="E722" t="s">
        <v>1346</v>
      </c>
      <c r="F722" s="8">
        <f>IF(OR(ISNUMBER(SEARCH("террит",Q722)), ISNUMBER(SEARCH("ФОМС",E722)), ISNUMBER(SEARCH("ФОМС",Q722)), (ISNUMBER(SEARCH("страх",E722)))),1,0)</f>
        <v>0</v>
      </c>
      <c r="G722" s="8">
        <f>IF(OR(ISNUMBER(SEARCH("проектиро",E722)), ISNUMBER(SEARCH("разработка",E722)),  ISNUMBER(SEARCH("приобрет",E722)),  ISNUMBER(SEARCH("установк",E722)), ISNUMBER(SEARCH("постав",E722)),  (ISNUMBER(SEARCH("создани",E722)))),1,0)</f>
        <v>0</v>
      </c>
      <c r="H722" s="8">
        <f>IF(OR(ISNUMBER(SEARCH("развит",E722)), ISNUMBER(SEARCH("модифика",E722)), ISNUMBER(SEARCH("интегра",E722)),  ISNUMBER(SEARCH("внедрен",E722)), ISNUMBER(SEARCH("расшир",E722)), ISNUMBER(SEARCH("адаптац",E722)),ISNUMBER(SEARCH("настрой",E722)), ISNUMBER(SEARCH("подключ",E722)),   (ISNUMBER(SEARCH("модерниз",E722)))),1,0)</f>
        <v>1</v>
      </c>
      <c r="I722" s="8">
        <f>IF(OR(ISNUMBER(SEARCH("сопрово",E722)), ISNUMBER(SEARCH("поддержк",E722)), ISNUMBER(SEARCH("эксплуат",E722)), ISNUMBER(SEARCH("обслужи",E722)), ISNUMBER(SEARCH("подготов",E722)), (ISNUMBER(SEARCH("обуче",E722)))),1,0)</f>
        <v>1</v>
      </c>
      <c r="J722" s="9">
        <f>SUM(G722:I722)</f>
        <v>2</v>
      </c>
      <c r="K722" t="s">
        <v>453</v>
      </c>
      <c r="L722" t="s">
        <v>25</v>
      </c>
      <c r="M722" s="30">
        <v>238033</v>
      </c>
      <c r="N722" s="28" t="s">
        <v>329</v>
      </c>
      <c r="O722" s="6">
        <v>238033</v>
      </c>
      <c r="P722" s="28" t="s">
        <v>27</v>
      </c>
      <c r="Q722" s="4" t="s">
        <v>1344</v>
      </c>
      <c r="R722" t="s">
        <v>1345</v>
      </c>
      <c r="S722" t="s">
        <v>1245</v>
      </c>
      <c r="T722" t="s">
        <v>1347</v>
      </c>
      <c r="U722" t="s">
        <v>1247</v>
      </c>
      <c r="V722" t="s">
        <v>1245</v>
      </c>
      <c r="W722" s="2">
        <v>1</v>
      </c>
      <c r="X722" s="33">
        <v>238033</v>
      </c>
      <c r="Y722" t="s">
        <v>34</v>
      </c>
      <c r="Z722" t="s">
        <v>1248</v>
      </c>
      <c r="AA722" t="s">
        <v>36</v>
      </c>
      <c r="AB722" t="s">
        <v>37</v>
      </c>
      <c r="AC722">
        <v>21</v>
      </c>
    </row>
    <row r="723" spans="1:29" customFormat="1" hidden="1" x14ac:dyDescent="0.25">
      <c r="A723" s="11">
        <v>723</v>
      </c>
      <c r="B723" s="20" t="s">
        <v>1677</v>
      </c>
      <c r="C723" s="3">
        <v>3.15300028314E+17</v>
      </c>
      <c r="D723" s="1">
        <v>41955</v>
      </c>
      <c r="E723" t="s">
        <v>456</v>
      </c>
      <c r="F723" s="8">
        <f>IF(OR(ISNUMBER(SEARCH("террит",Q723)), ISNUMBER(SEARCH("ФОМС",E723)), ISNUMBER(SEARCH("ФОМС",Q723)), (ISNUMBER(SEARCH("страх",E723)))),1,0)</f>
        <v>0</v>
      </c>
      <c r="G723" s="8">
        <f>IF(OR(ISNUMBER(SEARCH("проектиро",E723)), ISNUMBER(SEARCH("разработка",E723)),  ISNUMBER(SEARCH("приобрет",E723)),  ISNUMBER(SEARCH("установк",E723)), ISNUMBER(SEARCH("постав",E723)),  (ISNUMBER(SEARCH("создани",E723)))),1,0)</f>
        <v>0</v>
      </c>
      <c r="H723" s="8">
        <f>IF(OR(ISNUMBER(SEARCH("развит",E723)), ISNUMBER(SEARCH("модифика",E723)), ISNUMBER(SEARCH("интегра",E723)),  ISNUMBER(SEARCH("внедрен",E723)), ISNUMBER(SEARCH("расшир",E723)), ISNUMBER(SEARCH("адаптац",E723)),ISNUMBER(SEARCH("настрой",E723)), ISNUMBER(SEARCH("подключ",E723)),   (ISNUMBER(SEARCH("модерниз",E723)))),1,0)</f>
        <v>0</v>
      </c>
      <c r="I723" s="8">
        <f>IF(OR(ISNUMBER(SEARCH("сопрово",E723)), ISNUMBER(SEARCH("поддержк",E723)), ISNUMBER(SEARCH("эксплуат",E723)), ISNUMBER(SEARCH("обслужи",E723)), ISNUMBER(SEARCH("подготов",E723)), (ISNUMBER(SEARCH("обуче",E723)))),1,0)</f>
        <v>0</v>
      </c>
      <c r="J723" s="9">
        <f>SUM(G723:I723)</f>
        <v>0</v>
      </c>
      <c r="K723" t="s">
        <v>456</v>
      </c>
      <c r="L723" t="s">
        <v>25</v>
      </c>
      <c r="M723" s="30">
        <v>66891.45</v>
      </c>
      <c r="N723" s="28" t="s">
        <v>329</v>
      </c>
      <c r="O723" s="6">
        <v>66891.45</v>
      </c>
      <c r="P723" s="28" t="s">
        <v>27</v>
      </c>
      <c r="Q723" s="4" t="s">
        <v>1344</v>
      </c>
      <c r="R723" t="s">
        <v>1345</v>
      </c>
      <c r="S723" t="s">
        <v>1245</v>
      </c>
      <c r="T723" t="s">
        <v>1246</v>
      </c>
      <c r="U723" t="s">
        <v>1247</v>
      </c>
      <c r="V723" t="s">
        <v>1245</v>
      </c>
      <c r="W723" s="2">
        <v>1</v>
      </c>
      <c r="X723" s="33">
        <v>66891.45</v>
      </c>
      <c r="Y723" t="s">
        <v>34</v>
      </c>
      <c r="Z723" t="s">
        <v>1248</v>
      </c>
      <c r="AA723" t="s">
        <v>36</v>
      </c>
      <c r="AB723" t="s">
        <v>37</v>
      </c>
      <c r="AC723">
        <v>21</v>
      </c>
    </row>
    <row r="724" spans="1:29" customFormat="1" hidden="1" x14ac:dyDescent="0.25">
      <c r="A724" s="11">
        <v>724</v>
      </c>
      <c r="B724" s="20" t="s">
        <v>1677</v>
      </c>
      <c r="C724" s="3">
        <v>3.15300028314E+17</v>
      </c>
      <c r="D724" s="1">
        <v>41988</v>
      </c>
      <c r="E724" t="s">
        <v>1348</v>
      </c>
      <c r="F724" s="8">
        <f>IF(OR(ISNUMBER(SEARCH("террит",Q724)), ISNUMBER(SEARCH("ФОМС",E724)), ISNUMBER(SEARCH("ФОМС",Q724)), (ISNUMBER(SEARCH("страх",E724)))),1,0)</f>
        <v>0</v>
      </c>
      <c r="G724" s="8">
        <f>IF(OR(ISNUMBER(SEARCH("проектиро",E724)), ISNUMBER(SEARCH("разработка",E724)),  ISNUMBER(SEARCH("приобрет",E724)),  ISNUMBER(SEARCH("установк",E724)), ISNUMBER(SEARCH("постав",E724)),  (ISNUMBER(SEARCH("создани",E724)))),1,0)</f>
        <v>0</v>
      </c>
      <c r="H724" s="8">
        <f>IF(OR(ISNUMBER(SEARCH("развит",E724)), ISNUMBER(SEARCH("модифика",E724)), ISNUMBER(SEARCH("интегра",E724)),  ISNUMBER(SEARCH("внедрен",E724)), ISNUMBER(SEARCH("расшир",E724)), ISNUMBER(SEARCH("адаптац",E724)),ISNUMBER(SEARCH("настрой",E724)), ISNUMBER(SEARCH("подключ",E724)),   (ISNUMBER(SEARCH("модерниз",E724)))),1,0)</f>
        <v>1</v>
      </c>
      <c r="I724" s="8">
        <f>IF(OR(ISNUMBER(SEARCH("сопрово",E724)), ISNUMBER(SEARCH("поддержк",E724)), ISNUMBER(SEARCH("эксплуат",E724)), ISNUMBER(SEARCH("обслужи",E724)), ISNUMBER(SEARCH("подготов",E724)), (ISNUMBER(SEARCH("обуче",E724)))),1,0)</f>
        <v>0</v>
      </c>
      <c r="J724" s="9">
        <f>SUM(G724:I724)</f>
        <v>1</v>
      </c>
      <c r="K724" t="s">
        <v>1349</v>
      </c>
      <c r="L724" t="s">
        <v>1350</v>
      </c>
      <c r="M724" s="30">
        <v>17000</v>
      </c>
      <c r="N724" s="28" t="s">
        <v>329</v>
      </c>
      <c r="O724" s="6">
        <v>17000</v>
      </c>
      <c r="P724" s="28" t="s">
        <v>184</v>
      </c>
      <c r="Q724" s="4" t="s">
        <v>1344</v>
      </c>
      <c r="R724" t="s">
        <v>1345</v>
      </c>
      <c r="S724" t="s">
        <v>1245</v>
      </c>
      <c r="T724" t="s">
        <v>1246</v>
      </c>
      <c r="U724" t="s">
        <v>1247</v>
      </c>
      <c r="V724" t="s">
        <v>1245</v>
      </c>
      <c r="W724" s="2">
        <v>1</v>
      </c>
      <c r="X724" s="33">
        <v>17000</v>
      </c>
      <c r="Y724" t="s">
        <v>34</v>
      </c>
      <c r="Z724" t="s">
        <v>1248</v>
      </c>
      <c r="AA724" t="s">
        <v>36</v>
      </c>
      <c r="AB724" t="s">
        <v>37</v>
      </c>
      <c r="AC724">
        <v>21</v>
      </c>
    </row>
    <row r="725" spans="1:29" customFormat="1" hidden="1" x14ac:dyDescent="0.25">
      <c r="A725" s="11">
        <v>725</v>
      </c>
      <c r="B725" s="20" t="s">
        <v>1677</v>
      </c>
      <c r="C725" s="3">
        <v>3.15300038714E+17</v>
      </c>
      <c r="D725" s="1">
        <v>41671</v>
      </c>
      <c r="E725" t="s">
        <v>1351</v>
      </c>
      <c r="F725" s="8">
        <f>IF(OR(ISNUMBER(SEARCH("террит",Q725)), ISNUMBER(SEARCH("ФОМС",E725)), ISNUMBER(SEARCH("ФОМС",Q725)), (ISNUMBER(SEARCH("страх",E725)))),1,0)</f>
        <v>0</v>
      </c>
      <c r="G725" s="8">
        <f>IF(OR(ISNUMBER(SEARCH("проектиро",E725)), ISNUMBER(SEARCH("разработка",E725)),  ISNUMBER(SEARCH("приобрет",E725)),  ISNUMBER(SEARCH("установк",E725)), ISNUMBER(SEARCH("постав",E725)),  (ISNUMBER(SEARCH("создани",E725)))),1,0)</f>
        <v>0</v>
      </c>
      <c r="H725" s="8">
        <f>IF(OR(ISNUMBER(SEARCH("развит",E725)), ISNUMBER(SEARCH("модифика",E725)), ISNUMBER(SEARCH("интегра",E725)),  ISNUMBER(SEARCH("внедрен",E725)), ISNUMBER(SEARCH("расшир",E725)), ISNUMBER(SEARCH("адаптац",E725)),ISNUMBER(SEARCH("настрой",E725)), ISNUMBER(SEARCH("подключ",E725)),   (ISNUMBER(SEARCH("модерниз",E725)))),1,0)</f>
        <v>1</v>
      </c>
      <c r="I725" s="8">
        <f>IF(OR(ISNUMBER(SEARCH("сопрово",E725)), ISNUMBER(SEARCH("поддержк",E725)), ISNUMBER(SEARCH("эксплуат",E725)), ISNUMBER(SEARCH("обслужи",E725)), ISNUMBER(SEARCH("подготов",E725)), (ISNUMBER(SEARCH("обуче",E725)))),1,0)</f>
        <v>0</v>
      </c>
      <c r="J725" s="9">
        <f>SUM(G725:I725)</f>
        <v>1</v>
      </c>
      <c r="K725" t="s">
        <v>1352</v>
      </c>
      <c r="L725" t="s">
        <v>25</v>
      </c>
      <c r="M725" s="30">
        <v>43650</v>
      </c>
      <c r="N725" s="28" t="s">
        <v>329</v>
      </c>
      <c r="O725" s="6">
        <v>43650</v>
      </c>
      <c r="P725" s="28" t="s">
        <v>27</v>
      </c>
      <c r="Q725" s="4" t="s">
        <v>1353</v>
      </c>
      <c r="R725" t="s">
        <v>1354</v>
      </c>
      <c r="S725" t="s">
        <v>1355</v>
      </c>
      <c r="T725" t="s">
        <v>1246</v>
      </c>
      <c r="U725" t="s">
        <v>1247</v>
      </c>
      <c r="V725" t="s">
        <v>1245</v>
      </c>
      <c r="W725" s="2">
        <v>1</v>
      </c>
      <c r="X725" s="33">
        <v>43650</v>
      </c>
      <c r="Y725" t="s">
        <v>34</v>
      </c>
      <c r="Z725" t="s">
        <v>1248</v>
      </c>
      <c r="AA725" t="s">
        <v>36</v>
      </c>
      <c r="AB725" t="s">
        <v>37</v>
      </c>
      <c r="AC725">
        <v>21</v>
      </c>
    </row>
    <row r="726" spans="1:29" customFormat="1" hidden="1" x14ac:dyDescent="0.25">
      <c r="A726" s="11">
        <v>726</v>
      </c>
      <c r="B726" s="20" t="s">
        <v>1677</v>
      </c>
      <c r="C726" s="3">
        <v>3.15300038714E+17</v>
      </c>
      <c r="D726" s="1">
        <v>41957</v>
      </c>
      <c r="E726" t="s">
        <v>456</v>
      </c>
      <c r="F726" s="8">
        <f>IF(OR(ISNUMBER(SEARCH("террит",Q726)), ISNUMBER(SEARCH("ФОМС",E726)), ISNUMBER(SEARCH("ФОМС",Q726)), (ISNUMBER(SEARCH("страх",E726)))),1,0)</f>
        <v>0</v>
      </c>
      <c r="G726" s="8">
        <f>IF(OR(ISNUMBER(SEARCH("проектиро",E726)), ISNUMBER(SEARCH("разработка",E726)),  ISNUMBER(SEARCH("приобрет",E726)),  ISNUMBER(SEARCH("установк",E726)), ISNUMBER(SEARCH("постав",E726)),  (ISNUMBER(SEARCH("создани",E726)))),1,0)</f>
        <v>0</v>
      </c>
      <c r="H726" s="8">
        <f>IF(OR(ISNUMBER(SEARCH("развит",E726)), ISNUMBER(SEARCH("модифика",E726)), ISNUMBER(SEARCH("интегра",E726)),  ISNUMBER(SEARCH("внедрен",E726)), ISNUMBER(SEARCH("расшир",E726)), ISNUMBER(SEARCH("адаптац",E726)),ISNUMBER(SEARCH("настрой",E726)), ISNUMBER(SEARCH("подключ",E726)),   (ISNUMBER(SEARCH("модерниз",E726)))),1,0)</f>
        <v>0</v>
      </c>
      <c r="I726" s="8">
        <f>IF(OR(ISNUMBER(SEARCH("сопрово",E726)), ISNUMBER(SEARCH("поддержк",E726)), ISNUMBER(SEARCH("эксплуат",E726)), ISNUMBER(SEARCH("обслужи",E726)), ISNUMBER(SEARCH("подготов",E726)), (ISNUMBER(SEARCH("обуче",E726)))),1,0)</f>
        <v>0</v>
      </c>
      <c r="J726" s="9">
        <f>SUM(G726:I726)</f>
        <v>0</v>
      </c>
      <c r="K726" t="s">
        <v>456</v>
      </c>
      <c r="L726" t="s">
        <v>25</v>
      </c>
      <c r="M726" s="30">
        <v>38260.699999999997</v>
      </c>
      <c r="N726" s="28" t="s">
        <v>329</v>
      </c>
      <c r="O726" s="6">
        <v>38260.699999999997</v>
      </c>
      <c r="P726" s="28" t="s">
        <v>27</v>
      </c>
      <c r="Q726" s="4" t="s">
        <v>1353</v>
      </c>
      <c r="R726" t="s">
        <v>1354</v>
      </c>
      <c r="S726" t="s">
        <v>1355</v>
      </c>
      <c r="T726" t="s">
        <v>1246</v>
      </c>
      <c r="U726" t="s">
        <v>1247</v>
      </c>
      <c r="V726" t="s">
        <v>1245</v>
      </c>
      <c r="W726" s="2">
        <v>1</v>
      </c>
      <c r="X726" s="33">
        <v>38260.699999999997</v>
      </c>
      <c r="Y726" t="s">
        <v>34</v>
      </c>
      <c r="Z726" t="s">
        <v>1248</v>
      </c>
      <c r="AA726" t="s">
        <v>36</v>
      </c>
      <c r="AB726" t="s">
        <v>37</v>
      </c>
      <c r="AC726">
        <v>21</v>
      </c>
    </row>
    <row r="727" spans="1:29" customFormat="1" hidden="1" x14ac:dyDescent="0.25">
      <c r="A727" s="11">
        <v>727</v>
      </c>
      <c r="B727" s="20" t="s">
        <v>1677</v>
      </c>
      <c r="C727" s="3">
        <v>3.15300038714E+17</v>
      </c>
      <c r="D727" s="1">
        <v>41988</v>
      </c>
      <c r="E727" t="s">
        <v>457</v>
      </c>
      <c r="F727" s="8">
        <f>IF(OR(ISNUMBER(SEARCH("террит",Q727)), ISNUMBER(SEARCH("ФОМС",E727)), ISNUMBER(SEARCH("ФОМС",Q727)), (ISNUMBER(SEARCH("страх",E727)))),1,0)</f>
        <v>0</v>
      </c>
      <c r="G727" s="8">
        <f>IF(OR(ISNUMBER(SEARCH("проектиро",E727)), ISNUMBER(SEARCH("разработка",E727)),  ISNUMBER(SEARCH("приобрет",E727)),  ISNUMBER(SEARCH("установк",E727)), ISNUMBER(SEARCH("постав",E727)),  (ISNUMBER(SEARCH("создани",E727)))),1,0)</f>
        <v>0</v>
      </c>
      <c r="H727" s="8">
        <f>IF(OR(ISNUMBER(SEARCH("развит",E727)), ISNUMBER(SEARCH("модифика",E727)), ISNUMBER(SEARCH("интегра",E727)),  ISNUMBER(SEARCH("внедрен",E727)), ISNUMBER(SEARCH("расшир",E727)), ISNUMBER(SEARCH("адаптац",E727)),ISNUMBER(SEARCH("настрой",E727)), ISNUMBER(SEARCH("подключ",E727)),   (ISNUMBER(SEARCH("модерниз",E727)))),1,0)</f>
        <v>0</v>
      </c>
      <c r="I727" s="8">
        <f>IF(OR(ISNUMBER(SEARCH("сопрово",E727)), ISNUMBER(SEARCH("поддержк",E727)), ISNUMBER(SEARCH("эксплуат",E727)), ISNUMBER(SEARCH("обслужи",E727)), ISNUMBER(SEARCH("подготов",E727)), (ISNUMBER(SEARCH("обуче",E727)))),1,0)</f>
        <v>1</v>
      </c>
      <c r="J727" s="9">
        <f>SUM(G727:I727)</f>
        <v>1</v>
      </c>
      <c r="K727" t="s">
        <v>456</v>
      </c>
      <c r="L727" t="s">
        <v>457</v>
      </c>
      <c r="M727" s="30">
        <v>17000</v>
      </c>
      <c r="N727" s="28" t="s">
        <v>329</v>
      </c>
      <c r="O727" s="6">
        <v>17000</v>
      </c>
      <c r="P727" s="28" t="s">
        <v>184</v>
      </c>
      <c r="Q727" s="4" t="s">
        <v>1353</v>
      </c>
      <c r="R727" t="s">
        <v>1354</v>
      </c>
      <c r="S727" t="s">
        <v>1355</v>
      </c>
      <c r="T727" t="s">
        <v>1246</v>
      </c>
      <c r="U727" t="s">
        <v>1247</v>
      </c>
      <c r="V727" t="s">
        <v>1245</v>
      </c>
      <c r="W727" s="2">
        <v>1</v>
      </c>
      <c r="X727" s="33">
        <v>17000</v>
      </c>
      <c r="Y727" t="s">
        <v>34</v>
      </c>
      <c r="Z727" t="s">
        <v>1248</v>
      </c>
      <c r="AA727" t="s">
        <v>36</v>
      </c>
      <c r="AB727" t="s">
        <v>37</v>
      </c>
      <c r="AC727">
        <v>21</v>
      </c>
    </row>
    <row r="728" spans="1:29" customFormat="1" hidden="1" x14ac:dyDescent="0.25">
      <c r="A728" s="11">
        <v>728</v>
      </c>
      <c r="B728" s="20" t="s">
        <v>1677</v>
      </c>
      <c r="C728" s="3">
        <v>3.15300040414E+17</v>
      </c>
      <c r="D728" s="1">
        <v>41677</v>
      </c>
      <c r="E728" t="s">
        <v>1299</v>
      </c>
      <c r="F728" s="8">
        <f>IF(OR(ISNUMBER(SEARCH("террит",Q728)), ISNUMBER(SEARCH("ФОМС",E728)), ISNUMBER(SEARCH("ФОМС",Q728)), (ISNUMBER(SEARCH("страх",E728)))),1,0)</f>
        <v>0</v>
      </c>
      <c r="G728" s="8">
        <f>IF(OR(ISNUMBER(SEARCH("проектиро",E728)), ISNUMBER(SEARCH("разработка",E728)),  ISNUMBER(SEARCH("приобрет",E728)),  ISNUMBER(SEARCH("установк",E728)), ISNUMBER(SEARCH("постав",E728)),  (ISNUMBER(SEARCH("создани",E728)))),1,0)</f>
        <v>0</v>
      </c>
      <c r="H728" s="8">
        <f>IF(OR(ISNUMBER(SEARCH("развит",E728)), ISNUMBER(SEARCH("модифика",E728)), ISNUMBER(SEARCH("интегра",E728)),  ISNUMBER(SEARCH("внедрен",E728)), ISNUMBER(SEARCH("расшир",E728)), ISNUMBER(SEARCH("адаптац",E728)),ISNUMBER(SEARCH("настрой",E728)), ISNUMBER(SEARCH("подключ",E728)),   (ISNUMBER(SEARCH("модерниз",E728)))),1,0)</f>
        <v>1</v>
      </c>
      <c r="I728" s="8">
        <f>IF(OR(ISNUMBER(SEARCH("сопрово",E728)), ISNUMBER(SEARCH("поддержк",E728)), ISNUMBER(SEARCH("эксплуат",E728)), ISNUMBER(SEARCH("обслужи",E728)), ISNUMBER(SEARCH("подготов",E728)), (ISNUMBER(SEARCH("обуче",E728)))),1,0)</f>
        <v>0</v>
      </c>
      <c r="J728" s="9">
        <f>SUM(G728:I728)</f>
        <v>1</v>
      </c>
      <c r="K728" t="s">
        <v>475</v>
      </c>
      <c r="L728" t="s">
        <v>25</v>
      </c>
      <c r="M728" s="30">
        <v>46560</v>
      </c>
      <c r="N728" s="28" t="s">
        <v>329</v>
      </c>
      <c r="O728" s="6">
        <v>46560</v>
      </c>
      <c r="P728" s="28" t="s">
        <v>27</v>
      </c>
      <c r="Q728" s="4" t="s">
        <v>1356</v>
      </c>
      <c r="R728" t="s">
        <v>1357</v>
      </c>
      <c r="S728" t="s">
        <v>1245</v>
      </c>
      <c r="T728" t="s">
        <v>1246</v>
      </c>
      <c r="U728" t="s">
        <v>1247</v>
      </c>
      <c r="V728" t="s">
        <v>1245</v>
      </c>
      <c r="W728" s="2">
        <v>1</v>
      </c>
      <c r="X728" s="33">
        <v>46560</v>
      </c>
      <c r="Y728" t="s">
        <v>34</v>
      </c>
      <c r="Z728" t="s">
        <v>1248</v>
      </c>
      <c r="AA728" t="s">
        <v>36</v>
      </c>
      <c r="AB728" t="s">
        <v>37</v>
      </c>
      <c r="AC728">
        <v>21</v>
      </c>
    </row>
    <row r="729" spans="1:29" customFormat="1" hidden="1" x14ac:dyDescent="0.25">
      <c r="A729" s="11">
        <v>729</v>
      </c>
      <c r="B729" s="20" t="s">
        <v>1677</v>
      </c>
      <c r="C729" s="3">
        <v>3.15300040414E+17</v>
      </c>
      <c r="D729" s="1">
        <v>41988</v>
      </c>
      <c r="E729" t="s">
        <v>1358</v>
      </c>
      <c r="F729" s="8">
        <f>IF(OR(ISNUMBER(SEARCH("террит",Q729)), ISNUMBER(SEARCH("ФОМС",E729)), ISNUMBER(SEARCH("ФОМС",Q729)), (ISNUMBER(SEARCH("страх",E729)))),1,0)</f>
        <v>0</v>
      </c>
      <c r="G729" s="8">
        <f>IF(OR(ISNUMBER(SEARCH("проектиро",E729)), ISNUMBER(SEARCH("разработка",E729)),  ISNUMBER(SEARCH("приобрет",E729)),  ISNUMBER(SEARCH("установк",E729)), ISNUMBER(SEARCH("постав",E729)),  (ISNUMBER(SEARCH("создани",E729)))),1,0)</f>
        <v>0</v>
      </c>
      <c r="H729" s="8">
        <f>IF(OR(ISNUMBER(SEARCH("развит",E729)), ISNUMBER(SEARCH("модифика",E729)), ISNUMBER(SEARCH("интегра",E729)),  ISNUMBER(SEARCH("внедрен",E729)), ISNUMBER(SEARCH("расшир",E729)), ISNUMBER(SEARCH("адаптац",E729)),ISNUMBER(SEARCH("настрой",E729)), ISNUMBER(SEARCH("подключ",E729)),   (ISNUMBER(SEARCH("модерниз",E729)))),1,0)</f>
        <v>1</v>
      </c>
      <c r="I729" s="8">
        <f>IF(OR(ISNUMBER(SEARCH("сопрово",E729)), ISNUMBER(SEARCH("поддержк",E729)), ISNUMBER(SEARCH("эксплуат",E729)), ISNUMBER(SEARCH("обслужи",E729)), ISNUMBER(SEARCH("подготов",E729)), (ISNUMBER(SEARCH("обуче",E729)))),1,0)</f>
        <v>0</v>
      </c>
      <c r="J729" s="9">
        <f>SUM(G729:I729)</f>
        <v>1</v>
      </c>
      <c r="K729" t="s">
        <v>456</v>
      </c>
      <c r="L729" t="s">
        <v>457</v>
      </c>
      <c r="M729" s="30">
        <v>17000</v>
      </c>
      <c r="N729" s="28" t="s">
        <v>280</v>
      </c>
      <c r="O729" s="6">
        <v>17000</v>
      </c>
      <c r="P729" s="28" t="s">
        <v>184</v>
      </c>
      <c r="Q729" s="4" t="s">
        <v>1356</v>
      </c>
      <c r="R729" t="s">
        <v>1357</v>
      </c>
      <c r="S729" t="s">
        <v>1245</v>
      </c>
      <c r="T729" t="s">
        <v>1246</v>
      </c>
      <c r="U729" t="s">
        <v>1247</v>
      </c>
      <c r="V729" t="s">
        <v>1245</v>
      </c>
      <c r="W729" s="2">
        <v>1</v>
      </c>
      <c r="X729" s="33">
        <v>17000</v>
      </c>
      <c r="Y729" t="s">
        <v>34</v>
      </c>
      <c r="Z729" t="s">
        <v>1248</v>
      </c>
      <c r="AA729" t="s">
        <v>36</v>
      </c>
      <c r="AB729" t="s">
        <v>37</v>
      </c>
      <c r="AC729">
        <v>21</v>
      </c>
    </row>
    <row r="730" spans="1:29" customFormat="1" hidden="1" x14ac:dyDescent="0.25">
      <c r="A730" s="11">
        <v>730</v>
      </c>
      <c r="B730" s="20" t="s">
        <v>1677</v>
      </c>
      <c r="C730" s="3">
        <v>3.15300043214E+17</v>
      </c>
      <c r="D730" s="1">
        <v>41988</v>
      </c>
      <c r="E730" t="s">
        <v>1359</v>
      </c>
      <c r="F730" s="8">
        <f>IF(OR(ISNUMBER(SEARCH("террит",Q730)), ISNUMBER(SEARCH("ФОМС",E730)), ISNUMBER(SEARCH("ФОМС",Q730)), (ISNUMBER(SEARCH("страх",E730)))),1,0)</f>
        <v>0</v>
      </c>
      <c r="G730" s="8">
        <f>IF(OR(ISNUMBER(SEARCH("проектиро",E730)), ISNUMBER(SEARCH("разработка",E730)),  ISNUMBER(SEARCH("приобрет",E730)),  ISNUMBER(SEARCH("установк",E730)), ISNUMBER(SEARCH("постав",E730)),  (ISNUMBER(SEARCH("создани",E730)))),1,0)</f>
        <v>0</v>
      </c>
      <c r="H730" s="8">
        <f>IF(OR(ISNUMBER(SEARCH("развит",E730)), ISNUMBER(SEARCH("модифика",E730)), ISNUMBER(SEARCH("интегра",E730)),  ISNUMBER(SEARCH("внедрен",E730)), ISNUMBER(SEARCH("расшир",E730)), ISNUMBER(SEARCH("адаптац",E730)),ISNUMBER(SEARCH("настрой",E730)), ISNUMBER(SEARCH("подключ",E730)),   (ISNUMBER(SEARCH("модерниз",E730)))),1,0)</f>
        <v>1</v>
      </c>
      <c r="I730" s="8">
        <f>IF(OR(ISNUMBER(SEARCH("сопрово",E730)), ISNUMBER(SEARCH("поддержк",E730)), ISNUMBER(SEARCH("эксплуат",E730)), ISNUMBER(SEARCH("обслужи",E730)), ISNUMBER(SEARCH("подготов",E730)), (ISNUMBER(SEARCH("обуче",E730)))),1,0)</f>
        <v>0</v>
      </c>
      <c r="J730" s="9">
        <f>SUM(G730:I730)</f>
        <v>1</v>
      </c>
      <c r="K730" t="s">
        <v>456</v>
      </c>
      <c r="L730" t="s">
        <v>457</v>
      </c>
      <c r="M730" s="30">
        <v>17000</v>
      </c>
      <c r="N730" s="28" t="s">
        <v>264</v>
      </c>
      <c r="O730" s="6">
        <v>17000</v>
      </c>
      <c r="P730" s="28" t="s">
        <v>184</v>
      </c>
      <c r="Q730" s="4" t="s">
        <v>1360</v>
      </c>
      <c r="R730" t="s">
        <v>1361</v>
      </c>
      <c r="S730" t="s">
        <v>1245</v>
      </c>
      <c r="T730" t="s">
        <v>1246</v>
      </c>
      <c r="U730" t="s">
        <v>1247</v>
      </c>
      <c r="V730" t="s">
        <v>1245</v>
      </c>
      <c r="W730" s="2">
        <v>1</v>
      </c>
      <c r="X730" s="33">
        <v>17000</v>
      </c>
      <c r="Y730" t="s">
        <v>34</v>
      </c>
      <c r="Z730" t="s">
        <v>1248</v>
      </c>
      <c r="AA730" t="s">
        <v>36</v>
      </c>
      <c r="AB730" t="s">
        <v>37</v>
      </c>
      <c r="AC730">
        <v>21</v>
      </c>
    </row>
    <row r="731" spans="1:29" customFormat="1" hidden="1" x14ac:dyDescent="0.25">
      <c r="A731" s="11">
        <v>731</v>
      </c>
      <c r="B731" s="20" t="s">
        <v>1677</v>
      </c>
      <c r="C731" s="3">
        <v>3.15300048114E+17</v>
      </c>
      <c r="D731" s="1">
        <v>41955</v>
      </c>
      <c r="E731" t="s">
        <v>456</v>
      </c>
      <c r="F731" s="8">
        <f>IF(OR(ISNUMBER(SEARCH("террит",Q731)), ISNUMBER(SEARCH("ФОМС",E731)), ISNUMBER(SEARCH("ФОМС",Q731)), (ISNUMBER(SEARCH("страх",E731)))),1,0)</f>
        <v>0</v>
      </c>
      <c r="G731" s="8">
        <f>IF(OR(ISNUMBER(SEARCH("проектиро",E731)), ISNUMBER(SEARCH("разработка",E731)),  ISNUMBER(SEARCH("приобрет",E731)),  ISNUMBER(SEARCH("установк",E731)), ISNUMBER(SEARCH("постав",E731)),  (ISNUMBER(SEARCH("создани",E731)))),1,0)</f>
        <v>0</v>
      </c>
      <c r="H731" s="8">
        <f>IF(OR(ISNUMBER(SEARCH("развит",E731)), ISNUMBER(SEARCH("модифика",E731)), ISNUMBER(SEARCH("интегра",E731)),  ISNUMBER(SEARCH("внедрен",E731)), ISNUMBER(SEARCH("расшир",E731)), ISNUMBER(SEARCH("адаптац",E731)),ISNUMBER(SEARCH("настрой",E731)), ISNUMBER(SEARCH("подключ",E731)),   (ISNUMBER(SEARCH("модерниз",E731)))),1,0)</f>
        <v>0</v>
      </c>
      <c r="I731" s="8">
        <f>IF(OR(ISNUMBER(SEARCH("сопрово",E731)), ISNUMBER(SEARCH("поддержк",E731)), ISNUMBER(SEARCH("эксплуат",E731)), ISNUMBER(SEARCH("обслужи",E731)), ISNUMBER(SEARCH("подготов",E731)), (ISNUMBER(SEARCH("обуче",E731)))),1,0)</f>
        <v>0</v>
      </c>
      <c r="J731" s="9">
        <f>SUM(G731:I731)</f>
        <v>0</v>
      </c>
      <c r="K731" t="s">
        <v>456</v>
      </c>
      <c r="L731" t="s">
        <v>25</v>
      </c>
      <c r="M731" s="30">
        <v>95608.26</v>
      </c>
      <c r="N731" s="28" t="s">
        <v>329</v>
      </c>
      <c r="O731" s="6">
        <v>95608.26</v>
      </c>
      <c r="P731" s="28" t="s">
        <v>27</v>
      </c>
      <c r="Q731" s="4" t="s">
        <v>1362</v>
      </c>
      <c r="R731" t="s">
        <v>1363</v>
      </c>
      <c r="S731" t="s">
        <v>1245</v>
      </c>
      <c r="T731" t="s">
        <v>1364</v>
      </c>
      <c r="U731" t="s">
        <v>1365</v>
      </c>
      <c r="V731" t="s">
        <v>1245</v>
      </c>
      <c r="W731" s="2">
        <v>2</v>
      </c>
      <c r="X731" s="33">
        <v>95608.26</v>
      </c>
      <c r="Y731" t="s">
        <v>34</v>
      </c>
      <c r="Z731" t="s">
        <v>1248</v>
      </c>
      <c r="AA731" t="s">
        <v>36</v>
      </c>
      <c r="AB731" t="s">
        <v>37</v>
      </c>
      <c r="AC731">
        <v>21</v>
      </c>
    </row>
    <row r="732" spans="1:29" customFormat="1" hidden="1" x14ac:dyDescent="0.25">
      <c r="A732" s="11">
        <v>732</v>
      </c>
      <c r="B732" s="20" t="s">
        <v>1677</v>
      </c>
      <c r="C732" s="3">
        <v>3.15300049614E+17</v>
      </c>
      <c r="D732" s="1">
        <v>41674</v>
      </c>
      <c r="E732" t="s">
        <v>1366</v>
      </c>
      <c r="F732" s="8">
        <f>IF(OR(ISNUMBER(SEARCH("террит",Q732)), ISNUMBER(SEARCH("ФОМС",E732)), ISNUMBER(SEARCH("ФОМС",Q732)), (ISNUMBER(SEARCH("страх",E732)))),1,0)</f>
        <v>0</v>
      </c>
      <c r="G732" s="8">
        <f>IF(OR(ISNUMBER(SEARCH("проектиро",E732)), ISNUMBER(SEARCH("разработка",E732)),  ISNUMBER(SEARCH("приобрет",E732)),  ISNUMBER(SEARCH("установк",E732)), ISNUMBER(SEARCH("постав",E732)),  (ISNUMBER(SEARCH("создани",E732)))),1,0)</f>
        <v>0</v>
      </c>
      <c r="H732" s="8">
        <f>IF(OR(ISNUMBER(SEARCH("развит",E732)), ISNUMBER(SEARCH("модифика",E732)), ISNUMBER(SEARCH("интегра",E732)),  ISNUMBER(SEARCH("внедрен",E732)), ISNUMBER(SEARCH("расшир",E732)), ISNUMBER(SEARCH("адаптац",E732)),ISNUMBER(SEARCH("настрой",E732)), ISNUMBER(SEARCH("подключ",E732)),   (ISNUMBER(SEARCH("модерниз",E732)))),1,0)</f>
        <v>1</v>
      </c>
      <c r="I732" s="8">
        <f>IF(OR(ISNUMBER(SEARCH("сопрово",E732)), ISNUMBER(SEARCH("поддержк",E732)), ISNUMBER(SEARCH("эксплуат",E732)), ISNUMBER(SEARCH("обслужи",E732)), ISNUMBER(SEARCH("подготов",E732)), (ISNUMBER(SEARCH("обуче",E732)))),1,0)</f>
        <v>0</v>
      </c>
      <c r="J732" s="9">
        <f>SUM(G732:I732)</f>
        <v>1</v>
      </c>
      <c r="K732" t="s">
        <v>1367</v>
      </c>
      <c r="L732" t="s">
        <v>25</v>
      </c>
      <c r="M732" s="30">
        <v>24250</v>
      </c>
      <c r="N732" s="28" t="s">
        <v>329</v>
      </c>
      <c r="O732" s="6">
        <v>24250</v>
      </c>
      <c r="P732" s="28" t="s">
        <v>27</v>
      </c>
      <c r="Q732" s="4" t="s">
        <v>1368</v>
      </c>
      <c r="R732" t="s">
        <v>1369</v>
      </c>
      <c r="S732" t="s">
        <v>1245</v>
      </c>
      <c r="T732" t="s">
        <v>1246</v>
      </c>
      <c r="U732" t="s">
        <v>1247</v>
      </c>
      <c r="V732" t="s">
        <v>1245</v>
      </c>
      <c r="W732" s="2">
        <v>1</v>
      </c>
      <c r="X732" s="33">
        <v>24250</v>
      </c>
      <c r="Y732" t="s">
        <v>34</v>
      </c>
      <c r="Z732" t="s">
        <v>1248</v>
      </c>
      <c r="AA732" t="s">
        <v>36</v>
      </c>
      <c r="AB732" t="s">
        <v>37</v>
      </c>
      <c r="AC732">
        <v>21</v>
      </c>
    </row>
    <row r="733" spans="1:29" customFormat="1" hidden="1" x14ac:dyDescent="0.25">
      <c r="A733" s="11">
        <v>733</v>
      </c>
      <c r="B733" s="20" t="s">
        <v>1677</v>
      </c>
      <c r="C733" s="3">
        <v>3.15300067114E+17</v>
      </c>
      <c r="D733" s="1">
        <v>41674</v>
      </c>
      <c r="E733" t="s">
        <v>1299</v>
      </c>
      <c r="F733" s="8">
        <f>IF(OR(ISNUMBER(SEARCH("террит",Q733)), ISNUMBER(SEARCH("ФОМС",E733)), ISNUMBER(SEARCH("ФОМС",Q733)), (ISNUMBER(SEARCH("страх",E733)))),1,0)</f>
        <v>0</v>
      </c>
      <c r="G733" s="8">
        <f>IF(OR(ISNUMBER(SEARCH("проектиро",E733)), ISNUMBER(SEARCH("разработка",E733)),  ISNUMBER(SEARCH("приобрет",E733)),  ISNUMBER(SEARCH("установк",E733)), ISNUMBER(SEARCH("постав",E733)),  (ISNUMBER(SEARCH("создани",E733)))),1,0)</f>
        <v>0</v>
      </c>
      <c r="H733" s="8">
        <f>IF(OR(ISNUMBER(SEARCH("развит",E733)), ISNUMBER(SEARCH("модифика",E733)), ISNUMBER(SEARCH("интегра",E733)),  ISNUMBER(SEARCH("внедрен",E733)), ISNUMBER(SEARCH("расшир",E733)), ISNUMBER(SEARCH("адаптац",E733)),ISNUMBER(SEARCH("настрой",E733)), ISNUMBER(SEARCH("подключ",E733)),   (ISNUMBER(SEARCH("модерниз",E733)))),1,0)</f>
        <v>1</v>
      </c>
      <c r="I733" s="8">
        <f>IF(OR(ISNUMBER(SEARCH("сопрово",E733)), ISNUMBER(SEARCH("поддержк",E733)), ISNUMBER(SEARCH("эксплуат",E733)), ISNUMBER(SEARCH("обслужи",E733)), ISNUMBER(SEARCH("подготов",E733)), (ISNUMBER(SEARCH("обуче",E733)))),1,0)</f>
        <v>0</v>
      </c>
      <c r="J733" s="9">
        <f>SUM(G733:I733)</f>
        <v>1</v>
      </c>
      <c r="K733" t="s">
        <v>472</v>
      </c>
      <c r="L733" t="s">
        <v>25</v>
      </c>
      <c r="M733" s="30">
        <v>43650</v>
      </c>
      <c r="N733" s="28" t="s">
        <v>329</v>
      </c>
      <c r="O733" s="6">
        <v>43650</v>
      </c>
      <c r="P733" s="28" t="s">
        <v>27</v>
      </c>
      <c r="Q733" s="4" t="s">
        <v>1370</v>
      </c>
      <c r="R733" t="s">
        <v>1371</v>
      </c>
      <c r="S733" t="s">
        <v>1372</v>
      </c>
      <c r="T733" t="s">
        <v>1246</v>
      </c>
      <c r="U733" t="s">
        <v>1247</v>
      </c>
      <c r="V733" t="s">
        <v>1245</v>
      </c>
      <c r="W733" s="2">
        <v>1</v>
      </c>
      <c r="X733" s="33">
        <v>43650</v>
      </c>
      <c r="Y733" t="s">
        <v>34</v>
      </c>
      <c r="Z733" t="s">
        <v>1248</v>
      </c>
      <c r="AA733" t="s">
        <v>36</v>
      </c>
      <c r="AB733" t="s">
        <v>37</v>
      </c>
      <c r="AC733">
        <v>21</v>
      </c>
    </row>
    <row r="734" spans="1:29" customFormat="1" hidden="1" x14ac:dyDescent="0.25">
      <c r="A734" s="11">
        <v>734</v>
      </c>
      <c r="B734" s="20" t="s">
        <v>1677</v>
      </c>
      <c r="C734" s="3">
        <v>3.15300067114E+17</v>
      </c>
      <c r="D734" s="1">
        <v>41955</v>
      </c>
      <c r="E734" t="s">
        <v>453</v>
      </c>
      <c r="F734" s="8">
        <f>IF(OR(ISNUMBER(SEARCH("террит",Q734)), ISNUMBER(SEARCH("ФОМС",E734)), ISNUMBER(SEARCH("ФОМС",Q734)), (ISNUMBER(SEARCH("страх",E734)))),1,0)</f>
        <v>0</v>
      </c>
      <c r="G734" s="8">
        <f>IF(OR(ISNUMBER(SEARCH("проектиро",E734)), ISNUMBER(SEARCH("разработка",E734)),  ISNUMBER(SEARCH("приобрет",E734)),  ISNUMBER(SEARCH("установк",E734)), ISNUMBER(SEARCH("постав",E734)),  (ISNUMBER(SEARCH("создани",E734)))),1,0)</f>
        <v>0</v>
      </c>
      <c r="H734" s="8">
        <f>IF(OR(ISNUMBER(SEARCH("развит",E734)), ISNUMBER(SEARCH("модифика",E734)), ISNUMBER(SEARCH("интегра",E734)),  ISNUMBER(SEARCH("внедрен",E734)), ISNUMBER(SEARCH("расшир",E734)), ISNUMBER(SEARCH("адаптац",E734)),ISNUMBER(SEARCH("настрой",E734)), ISNUMBER(SEARCH("подключ",E734)),   (ISNUMBER(SEARCH("модерниз",E734)))),1,0)</f>
        <v>0</v>
      </c>
      <c r="I734" s="8">
        <f>IF(OR(ISNUMBER(SEARCH("сопрово",E734)), ISNUMBER(SEARCH("поддержк",E734)), ISNUMBER(SEARCH("эксплуат",E734)), ISNUMBER(SEARCH("обслужи",E734)), ISNUMBER(SEARCH("подготов",E734)), (ISNUMBER(SEARCH("обуче",E734)))),1,0)</f>
        <v>0</v>
      </c>
      <c r="J734" s="9">
        <f>SUM(G734:I734)</f>
        <v>0</v>
      </c>
      <c r="K734" t="s">
        <v>453</v>
      </c>
      <c r="L734" t="s">
        <v>25</v>
      </c>
      <c r="M734" s="30">
        <v>38260.699999999997</v>
      </c>
      <c r="N734" s="28" t="s">
        <v>264</v>
      </c>
      <c r="O734" s="6">
        <v>38260.699999999997</v>
      </c>
      <c r="P734" s="28" t="s">
        <v>27</v>
      </c>
      <c r="Q734" s="4" t="s">
        <v>1370</v>
      </c>
      <c r="R734" t="s">
        <v>1371</v>
      </c>
      <c r="S734" t="s">
        <v>1372</v>
      </c>
      <c r="T734" t="s">
        <v>1246</v>
      </c>
      <c r="U734" t="s">
        <v>1247</v>
      </c>
      <c r="V734" t="s">
        <v>1245</v>
      </c>
      <c r="W734" s="2">
        <v>1</v>
      </c>
      <c r="X734" s="33">
        <v>38260.699999999997</v>
      </c>
      <c r="Y734" t="s">
        <v>34</v>
      </c>
      <c r="Z734" t="s">
        <v>1248</v>
      </c>
      <c r="AA734" t="s">
        <v>36</v>
      </c>
      <c r="AB734" t="s">
        <v>37</v>
      </c>
      <c r="AC734">
        <v>21</v>
      </c>
    </row>
    <row r="735" spans="1:29" customFormat="1" hidden="1" x14ac:dyDescent="0.25">
      <c r="A735" s="11">
        <v>735</v>
      </c>
      <c r="B735" s="20" t="s">
        <v>1677</v>
      </c>
      <c r="C735" s="3">
        <v>3.15300078614E+17</v>
      </c>
      <c r="D735" s="1">
        <v>41986</v>
      </c>
      <c r="E735" t="s">
        <v>1373</v>
      </c>
      <c r="F735" s="8">
        <f>IF(OR(ISNUMBER(SEARCH("террит",Q735)), ISNUMBER(SEARCH("ФОМС",E735)), ISNUMBER(SEARCH("ФОМС",Q735)), (ISNUMBER(SEARCH("страх",E735)))),1,0)</f>
        <v>0</v>
      </c>
      <c r="G735" s="8">
        <f>IF(OR(ISNUMBER(SEARCH("проектиро",E735)), ISNUMBER(SEARCH("разработка",E735)),  ISNUMBER(SEARCH("приобрет",E735)),  ISNUMBER(SEARCH("установк",E735)), ISNUMBER(SEARCH("постав",E735)),  (ISNUMBER(SEARCH("создани",E735)))),1,0)</f>
        <v>0</v>
      </c>
      <c r="H735" s="8">
        <f>IF(OR(ISNUMBER(SEARCH("развит",E735)), ISNUMBER(SEARCH("модифика",E735)), ISNUMBER(SEARCH("интегра",E735)),  ISNUMBER(SEARCH("внедрен",E735)), ISNUMBER(SEARCH("расшир",E735)), ISNUMBER(SEARCH("адаптац",E735)),ISNUMBER(SEARCH("настрой",E735)), ISNUMBER(SEARCH("подключ",E735)),   (ISNUMBER(SEARCH("модерниз",E735)))),1,0)</f>
        <v>1</v>
      </c>
      <c r="I735" s="8">
        <f>IF(OR(ISNUMBER(SEARCH("сопрово",E735)), ISNUMBER(SEARCH("поддержк",E735)), ISNUMBER(SEARCH("эксплуат",E735)), ISNUMBER(SEARCH("обслужи",E735)), ISNUMBER(SEARCH("подготов",E735)), (ISNUMBER(SEARCH("обуче",E735)))),1,0)</f>
        <v>0</v>
      </c>
      <c r="J735" s="9">
        <f>SUM(G735:I735)</f>
        <v>1</v>
      </c>
      <c r="K735" t="s">
        <v>456</v>
      </c>
      <c r="L735" t="s">
        <v>457</v>
      </c>
      <c r="M735" s="30">
        <v>17000</v>
      </c>
      <c r="N735" s="28" t="s">
        <v>329</v>
      </c>
      <c r="O735" s="6">
        <v>17000</v>
      </c>
      <c r="P735" s="28" t="s">
        <v>184</v>
      </c>
      <c r="Q735" s="4" t="s">
        <v>1374</v>
      </c>
      <c r="R735" t="s">
        <v>1375</v>
      </c>
      <c r="S735" t="s">
        <v>1376</v>
      </c>
      <c r="T735" t="s">
        <v>1280</v>
      </c>
      <c r="U735" t="s">
        <v>1247</v>
      </c>
      <c r="V735" t="s">
        <v>1245</v>
      </c>
      <c r="W735" s="2">
        <v>1</v>
      </c>
      <c r="X735" s="33">
        <v>17000</v>
      </c>
      <c r="Y735" t="s">
        <v>34</v>
      </c>
      <c r="Z735" t="s">
        <v>1248</v>
      </c>
      <c r="AA735" t="s">
        <v>36</v>
      </c>
      <c r="AB735" t="s">
        <v>37</v>
      </c>
      <c r="AC735">
        <v>21</v>
      </c>
    </row>
    <row r="736" spans="1:29" customFormat="1" hidden="1" x14ac:dyDescent="0.25">
      <c r="A736" s="11">
        <v>736</v>
      </c>
      <c r="B736" s="20" t="s">
        <v>1677</v>
      </c>
      <c r="C736" s="3">
        <v>3.15300090914E+17</v>
      </c>
      <c r="D736" s="1">
        <v>41988</v>
      </c>
      <c r="E736" t="s">
        <v>1335</v>
      </c>
      <c r="F736" s="8">
        <f>IF(OR(ISNUMBER(SEARCH("террит",Q736)), ISNUMBER(SEARCH("ФОМС",E736)), ISNUMBER(SEARCH("ФОМС",Q736)), (ISNUMBER(SEARCH("страх",E736)))),1,0)</f>
        <v>0</v>
      </c>
      <c r="G736" s="8">
        <f>IF(OR(ISNUMBER(SEARCH("проектиро",E736)), ISNUMBER(SEARCH("разработка",E736)),  ISNUMBER(SEARCH("приобрет",E736)),  ISNUMBER(SEARCH("установк",E736)), ISNUMBER(SEARCH("постав",E736)),  (ISNUMBER(SEARCH("создани",E736)))),1,0)</f>
        <v>0</v>
      </c>
      <c r="H736" s="8">
        <f>IF(OR(ISNUMBER(SEARCH("развит",E736)), ISNUMBER(SEARCH("модифика",E736)), ISNUMBER(SEARCH("интегра",E736)),  ISNUMBER(SEARCH("внедрен",E736)), ISNUMBER(SEARCH("расшир",E736)), ISNUMBER(SEARCH("адаптац",E736)),ISNUMBER(SEARCH("настрой",E736)), ISNUMBER(SEARCH("подключ",E736)),   (ISNUMBER(SEARCH("модерниз",E736)))),1,0)</f>
        <v>1</v>
      </c>
      <c r="I736" s="8">
        <f>IF(OR(ISNUMBER(SEARCH("сопрово",E736)), ISNUMBER(SEARCH("поддержк",E736)), ISNUMBER(SEARCH("эксплуат",E736)), ISNUMBER(SEARCH("обслужи",E736)), ISNUMBER(SEARCH("подготов",E736)), (ISNUMBER(SEARCH("обуче",E736)))),1,0)</f>
        <v>0</v>
      </c>
      <c r="J736" s="9">
        <f>SUM(G736:I736)</f>
        <v>1</v>
      </c>
      <c r="K736" t="s">
        <v>456</v>
      </c>
      <c r="L736" t="s">
        <v>457</v>
      </c>
      <c r="M736" s="30">
        <v>17000</v>
      </c>
      <c r="N736" s="28" t="s">
        <v>1377</v>
      </c>
      <c r="O736" s="6">
        <v>17000</v>
      </c>
      <c r="P736" s="28" t="s">
        <v>184</v>
      </c>
      <c r="Q736" s="4" t="s">
        <v>1378</v>
      </c>
      <c r="R736" t="s">
        <v>1379</v>
      </c>
      <c r="S736" t="s">
        <v>1380</v>
      </c>
      <c r="T736" t="s">
        <v>1246</v>
      </c>
      <c r="U736" t="s">
        <v>1247</v>
      </c>
      <c r="V736" t="s">
        <v>1245</v>
      </c>
      <c r="W736" s="2">
        <v>1</v>
      </c>
      <c r="X736" s="33">
        <v>17000</v>
      </c>
      <c r="Y736" t="s">
        <v>34</v>
      </c>
      <c r="Z736" t="s">
        <v>1248</v>
      </c>
      <c r="AA736" t="s">
        <v>36</v>
      </c>
      <c r="AB736" t="s">
        <v>37</v>
      </c>
      <c r="AC736">
        <v>21</v>
      </c>
    </row>
    <row r="737" spans="1:29" customFormat="1" hidden="1" x14ac:dyDescent="0.25">
      <c r="A737" s="11">
        <v>737</v>
      </c>
      <c r="B737" s="20" t="s">
        <v>1677</v>
      </c>
      <c r="C737" s="3">
        <v>3.15300105014E+17</v>
      </c>
      <c r="D737" s="1">
        <v>41676</v>
      </c>
      <c r="E737" t="s">
        <v>1381</v>
      </c>
      <c r="F737" s="8">
        <f>IF(OR(ISNUMBER(SEARCH("террит",Q737)), ISNUMBER(SEARCH("ФОМС",E737)), ISNUMBER(SEARCH("ФОМС",Q737)), (ISNUMBER(SEARCH("страх",E737)))),1,0)</f>
        <v>0</v>
      </c>
      <c r="G737" s="8">
        <f>IF(OR(ISNUMBER(SEARCH("проектиро",E737)), ISNUMBER(SEARCH("разработка",E737)),  ISNUMBER(SEARCH("приобрет",E737)),  ISNUMBER(SEARCH("установк",E737)), ISNUMBER(SEARCH("постав",E737)),  (ISNUMBER(SEARCH("создани",E737)))),1,0)</f>
        <v>0</v>
      </c>
      <c r="H737" s="8">
        <f>IF(OR(ISNUMBER(SEARCH("развит",E737)), ISNUMBER(SEARCH("модифика",E737)), ISNUMBER(SEARCH("интегра",E737)),  ISNUMBER(SEARCH("внедрен",E737)), ISNUMBER(SEARCH("расшир",E737)), ISNUMBER(SEARCH("адаптац",E737)),ISNUMBER(SEARCH("настрой",E737)), ISNUMBER(SEARCH("подключ",E737)),   (ISNUMBER(SEARCH("модерниз",E737)))),1,0)</f>
        <v>0</v>
      </c>
      <c r="I737" s="8">
        <f>IF(OR(ISNUMBER(SEARCH("сопрово",E737)), ISNUMBER(SEARCH("поддержк",E737)), ISNUMBER(SEARCH("эксплуат",E737)), ISNUMBER(SEARCH("обслужи",E737)), ISNUMBER(SEARCH("подготов",E737)), (ISNUMBER(SEARCH("обуче",E737)))),1,0)</f>
        <v>0</v>
      </c>
      <c r="J737" s="9">
        <f>SUM(G737:I737)</f>
        <v>0</v>
      </c>
      <c r="K737" t="s">
        <v>1382</v>
      </c>
      <c r="L737" t="s">
        <v>25</v>
      </c>
      <c r="M737" s="30">
        <v>43650</v>
      </c>
      <c r="N737" s="28" t="s">
        <v>329</v>
      </c>
      <c r="O737" s="6">
        <v>43650</v>
      </c>
      <c r="P737" s="28" t="s">
        <v>27</v>
      </c>
      <c r="Q737" s="4" t="s">
        <v>1383</v>
      </c>
      <c r="R737" t="s">
        <v>1384</v>
      </c>
      <c r="S737" t="s">
        <v>1385</v>
      </c>
      <c r="T737" t="s">
        <v>1246</v>
      </c>
      <c r="U737" t="s">
        <v>1247</v>
      </c>
      <c r="V737" t="s">
        <v>1245</v>
      </c>
      <c r="W737" s="2">
        <v>1</v>
      </c>
      <c r="X737" s="33">
        <v>43650</v>
      </c>
      <c r="Y737" t="s">
        <v>34</v>
      </c>
      <c r="Z737" t="s">
        <v>1248</v>
      </c>
      <c r="AA737" t="s">
        <v>36</v>
      </c>
      <c r="AB737" t="s">
        <v>37</v>
      </c>
      <c r="AC737">
        <v>21</v>
      </c>
    </row>
    <row r="738" spans="1:29" customFormat="1" hidden="1" x14ac:dyDescent="0.25">
      <c r="A738" s="11">
        <v>738</v>
      </c>
      <c r="B738" s="20" t="s">
        <v>1677</v>
      </c>
      <c r="C738" s="3">
        <v>1.2128701099180001E+18</v>
      </c>
      <c r="D738" s="1">
        <v>43207</v>
      </c>
      <c r="E738" t="s">
        <v>1386</v>
      </c>
      <c r="F738" s="8">
        <f>IF(OR(ISNUMBER(SEARCH("террит",Q738)), ISNUMBER(SEARCH("ФОМС",E738)), ISNUMBER(SEARCH("ФОМС",Q738)), (ISNUMBER(SEARCH("страх",E738)))),1,0)</f>
        <v>0</v>
      </c>
      <c r="G738" s="8">
        <f>IF(OR(ISNUMBER(SEARCH("проектиро",E738)), ISNUMBER(SEARCH("разработка",E738)),  ISNUMBER(SEARCH("приобрет",E738)),  ISNUMBER(SEARCH("установк",E738)), ISNUMBER(SEARCH("постав",E738)),  (ISNUMBER(SEARCH("создани",E738)))),1,0)</f>
        <v>0</v>
      </c>
      <c r="H738" s="8">
        <f>IF(OR(ISNUMBER(SEARCH("развит",E738)), ISNUMBER(SEARCH("модифика",E738)), ISNUMBER(SEARCH("интегра",E738)),  ISNUMBER(SEARCH("внедрен",E738)), ISNUMBER(SEARCH("расшир",E738)), ISNUMBER(SEARCH("адаптац",E738)),ISNUMBER(SEARCH("настрой",E738)), ISNUMBER(SEARCH("подключ",E738)),   (ISNUMBER(SEARCH("модерниз",E738)))),1,0)</f>
        <v>1</v>
      </c>
      <c r="I738" s="8">
        <f>IF(OR(ISNUMBER(SEARCH("сопрово",E738)), ISNUMBER(SEARCH("поддержк",E738)), ISNUMBER(SEARCH("эксплуат",E738)), ISNUMBER(SEARCH("обслужи",E738)), ISNUMBER(SEARCH("подготов",E738)), (ISNUMBER(SEARCH("обуче",E738)))),1,0)</f>
        <v>0</v>
      </c>
      <c r="J738" s="9">
        <f>SUM(G738:I738)</f>
        <v>1</v>
      </c>
      <c r="K738" t="s">
        <v>1237</v>
      </c>
      <c r="L738" t="s">
        <v>194</v>
      </c>
      <c r="M738" s="30">
        <v>378000</v>
      </c>
      <c r="N738" s="28" t="s">
        <v>26</v>
      </c>
      <c r="O738" s="6">
        <v>378000</v>
      </c>
      <c r="P738" s="28" t="s">
        <v>27</v>
      </c>
      <c r="Q738" s="4" t="s">
        <v>1387</v>
      </c>
      <c r="R738" t="s">
        <v>1388</v>
      </c>
      <c r="S738" t="s">
        <v>1245</v>
      </c>
      <c r="T738" t="s">
        <v>1246</v>
      </c>
      <c r="U738" t="s">
        <v>1247</v>
      </c>
      <c r="V738" t="s">
        <v>1245</v>
      </c>
      <c r="W738" s="2">
        <v>1</v>
      </c>
      <c r="X738" s="33">
        <v>378000</v>
      </c>
      <c r="Y738" t="s">
        <v>34</v>
      </c>
      <c r="Z738" t="s">
        <v>1248</v>
      </c>
      <c r="AA738" t="s">
        <v>36</v>
      </c>
      <c r="AB738" t="s">
        <v>37</v>
      </c>
      <c r="AC738">
        <v>21</v>
      </c>
    </row>
    <row r="739" spans="1:29" customFormat="1" hidden="1" x14ac:dyDescent="0.25">
      <c r="A739" s="11">
        <v>739</v>
      </c>
      <c r="B739" s="20" t="s">
        <v>1677</v>
      </c>
      <c r="C739" s="3">
        <v>1.5752006960169999E+18</v>
      </c>
      <c r="D739" s="1">
        <v>42794</v>
      </c>
      <c r="E739" t="s">
        <v>1389</v>
      </c>
      <c r="F739" s="8">
        <f>IF(OR(ISNUMBER(SEARCH("террит",Q739)), ISNUMBER(SEARCH("ФОМС",E739)), ISNUMBER(SEARCH("ФОМС",Q739)), (ISNUMBER(SEARCH("страх",E739)))),1,0)</f>
        <v>1</v>
      </c>
      <c r="G739" s="8">
        <f>IF(OR(ISNUMBER(SEARCH("проектиро",E739)), ISNUMBER(SEARCH("разработка",E739)),  ISNUMBER(SEARCH("приобрет",E739)),  ISNUMBER(SEARCH("установк",E739)), ISNUMBER(SEARCH("постав",E739)),  (ISNUMBER(SEARCH("создани",E739)))),1,0)</f>
        <v>0</v>
      </c>
      <c r="H739" s="8">
        <f>IF(OR(ISNUMBER(SEARCH("развит",E739)), ISNUMBER(SEARCH("модифика",E739)), ISNUMBER(SEARCH("интегра",E739)),  ISNUMBER(SEARCH("внедрен",E739)), ISNUMBER(SEARCH("расшир",E739)), ISNUMBER(SEARCH("адаптац",E739)),ISNUMBER(SEARCH("настрой",E739)), ISNUMBER(SEARCH("подключ",E739)),   (ISNUMBER(SEARCH("модерниз",E739)))),1,0)</f>
        <v>0</v>
      </c>
      <c r="I739" s="8">
        <f>IF(OR(ISNUMBER(SEARCH("сопрово",E739)), ISNUMBER(SEARCH("поддержк",E739)), ISNUMBER(SEARCH("эксплуат",E739)), ISNUMBER(SEARCH("обслужи",E739)), ISNUMBER(SEARCH("подготов",E739)), (ISNUMBER(SEARCH("обуче",E739)))),1,0)</f>
        <v>1</v>
      </c>
      <c r="J739" s="9">
        <f>SUM(G739:I739)</f>
        <v>1</v>
      </c>
      <c r="K739" t="s">
        <v>1678</v>
      </c>
      <c r="L739" t="s">
        <v>150</v>
      </c>
      <c r="M739" s="30">
        <v>5000</v>
      </c>
      <c r="N739" s="28" t="s">
        <v>266</v>
      </c>
      <c r="O739" s="6">
        <v>60000</v>
      </c>
      <c r="P739" s="28" t="s">
        <v>258</v>
      </c>
      <c r="Q739" s="4" t="s">
        <v>1390</v>
      </c>
      <c r="R739" t="s">
        <v>1391</v>
      </c>
      <c r="S739" t="s">
        <v>1392</v>
      </c>
      <c r="T739" t="s">
        <v>1393</v>
      </c>
      <c r="U739" t="s">
        <v>1247</v>
      </c>
      <c r="V739" t="s">
        <v>1245</v>
      </c>
      <c r="W739" s="2">
        <v>1</v>
      </c>
      <c r="X739" s="33">
        <v>60000</v>
      </c>
      <c r="Y739" t="s">
        <v>34</v>
      </c>
      <c r="Z739" t="s">
        <v>508</v>
      </c>
      <c r="AA739" t="s">
        <v>36</v>
      </c>
      <c r="AB739" t="s">
        <v>37</v>
      </c>
      <c r="AC739">
        <v>57</v>
      </c>
    </row>
    <row r="740" spans="1:29" customFormat="1" hidden="1" x14ac:dyDescent="0.25">
      <c r="A740" s="11">
        <v>740</v>
      </c>
      <c r="B740" s="20" t="s">
        <v>1677</v>
      </c>
      <c r="C740" s="3">
        <v>1.5752006960179999E+18</v>
      </c>
      <c r="D740" s="1">
        <v>43152</v>
      </c>
      <c r="E740" t="s">
        <v>143</v>
      </c>
      <c r="F740" s="8">
        <f>IF(OR(ISNUMBER(SEARCH("террит",Q740)), ISNUMBER(SEARCH("ФОМС",E740)), ISNUMBER(SEARCH("ФОМС",Q740)), (ISNUMBER(SEARCH("страх",E740)))),1,0)</f>
        <v>1</v>
      </c>
      <c r="G740" s="8">
        <f>IF(OR(ISNUMBER(SEARCH("проектиро",E740)), ISNUMBER(SEARCH("разработка",E740)),  ISNUMBER(SEARCH("приобрет",E740)),  ISNUMBER(SEARCH("установк",E740)), ISNUMBER(SEARCH("постав",E740)),  (ISNUMBER(SEARCH("создани",E740)))),1,0)</f>
        <v>0</v>
      </c>
      <c r="H740" s="8">
        <f>IF(OR(ISNUMBER(SEARCH("развит",E740)), ISNUMBER(SEARCH("модифика",E740)), ISNUMBER(SEARCH("интегра",E740)),  ISNUMBER(SEARCH("внедрен",E740)), ISNUMBER(SEARCH("расшир",E740)), ISNUMBER(SEARCH("адаптац",E740)),ISNUMBER(SEARCH("настрой",E740)), ISNUMBER(SEARCH("подключ",E740)),   (ISNUMBER(SEARCH("модерниз",E740)))),1,0)</f>
        <v>0</v>
      </c>
      <c r="I740" s="8">
        <f>IF(OR(ISNUMBER(SEARCH("сопрово",E740)), ISNUMBER(SEARCH("поддержк",E740)), ISNUMBER(SEARCH("эксплуат",E740)), ISNUMBER(SEARCH("обслужи",E740)), ISNUMBER(SEARCH("подготов",E740)), (ISNUMBER(SEARCH("обуче",E740)))),1,0)</f>
        <v>1</v>
      </c>
      <c r="J740" s="9">
        <f>SUM(G740:I740)</f>
        <v>1</v>
      </c>
      <c r="K740" t="s">
        <v>1679</v>
      </c>
      <c r="L740" t="s">
        <v>143</v>
      </c>
      <c r="M740" s="30">
        <v>8125</v>
      </c>
      <c r="N740" s="28" t="s">
        <v>130</v>
      </c>
      <c r="O740" s="6">
        <v>97500</v>
      </c>
      <c r="P740" s="28" t="s">
        <v>258</v>
      </c>
      <c r="Q740" s="4" t="s">
        <v>1390</v>
      </c>
      <c r="R740" t="s">
        <v>1391</v>
      </c>
      <c r="S740" t="s">
        <v>1392</v>
      </c>
      <c r="T740" t="s">
        <v>1393</v>
      </c>
      <c r="U740" t="s">
        <v>1247</v>
      </c>
      <c r="V740" t="s">
        <v>1245</v>
      </c>
      <c r="W740" s="2">
        <v>1</v>
      </c>
      <c r="X740" s="33">
        <v>97500</v>
      </c>
      <c r="Y740" t="s">
        <v>34</v>
      </c>
      <c r="Z740" t="s">
        <v>508</v>
      </c>
      <c r="AA740" t="s">
        <v>36</v>
      </c>
      <c r="AB740" t="s">
        <v>37</v>
      </c>
      <c r="AC740">
        <v>57</v>
      </c>
    </row>
    <row r="741" spans="1:29" customFormat="1" hidden="1" x14ac:dyDescent="0.25">
      <c r="A741" s="11">
        <v>741</v>
      </c>
      <c r="B741" s="20" t="s">
        <v>1677</v>
      </c>
      <c r="C741" s="3">
        <v>2.2020000330190001E+18</v>
      </c>
      <c r="D741" s="1">
        <v>43774</v>
      </c>
      <c r="E741" t="s">
        <v>46</v>
      </c>
      <c r="F741" s="8">
        <f>IF(OR(ISNUMBER(SEARCH("террит",Q741)), ISNUMBER(SEARCH("ФОМС",E741)), ISNUMBER(SEARCH("ФОМС",Q741)), (ISNUMBER(SEARCH("страх",E741)))),1,0)</f>
        <v>1</v>
      </c>
      <c r="G741" s="8">
        <f>IF(OR(ISNUMBER(SEARCH("проектиро",E741)), ISNUMBER(SEARCH("разработка",E741)),  ISNUMBER(SEARCH("приобрет",E741)),  ISNUMBER(SEARCH("установк",E741)), ISNUMBER(SEARCH("постав",E741)),  (ISNUMBER(SEARCH("создани",E741)))),1,0)</f>
        <v>1</v>
      </c>
      <c r="H741" s="8">
        <f>IF(OR(ISNUMBER(SEARCH("развит",E741)), ISNUMBER(SEARCH("модифика",E741)), ISNUMBER(SEARCH("интегра",E741)),  ISNUMBER(SEARCH("внедрен",E741)), ISNUMBER(SEARCH("расшир",E741)), ISNUMBER(SEARCH("адаптац",E741)),ISNUMBER(SEARCH("настрой",E741)), ISNUMBER(SEARCH("подключ",E741)),   (ISNUMBER(SEARCH("модерниз",E741)))),1,0)</f>
        <v>0</v>
      </c>
      <c r="I741" s="8">
        <f>IF(OR(ISNUMBER(SEARCH("сопрово",E741)), ISNUMBER(SEARCH("поддержк",E741)), ISNUMBER(SEARCH("эксплуат",E741)), ISNUMBER(SEARCH("обслужи",E741)), ISNUMBER(SEARCH("подготов",E741)), (ISNUMBER(SEARCH("обуче",E741)))),1,0)</f>
        <v>0</v>
      </c>
      <c r="J741" s="9">
        <f>SUM(G741:I741)</f>
        <v>1</v>
      </c>
      <c r="K741" t="s">
        <v>1240</v>
      </c>
      <c r="L741" t="s">
        <v>46</v>
      </c>
      <c r="M741" s="30">
        <v>2000000</v>
      </c>
      <c r="N741" s="28" t="s">
        <v>1213</v>
      </c>
      <c r="O741" s="6">
        <v>2000000</v>
      </c>
      <c r="P741" s="28" t="s">
        <v>27</v>
      </c>
      <c r="Q741" s="4" t="s">
        <v>1394</v>
      </c>
      <c r="R741" t="s">
        <v>1395</v>
      </c>
      <c r="S741" t="s">
        <v>1396</v>
      </c>
      <c r="T741" t="s">
        <v>1393</v>
      </c>
      <c r="U741" t="s">
        <v>1247</v>
      </c>
      <c r="V741" t="s">
        <v>1245</v>
      </c>
      <c r="W741" s="2">
        <v>1</v>
      </c>
      <c r="X741" s="33">
        <v>2000000</v>
      </c>
      <c r="Y741" t="s">
        <v>34</v>
      </c>
      <c r="Z741" t="s">
        <v>527</v>
      </c>
      <c r="AA741" t="s">
        <v>36</v>
      </c>
      <c r="AB741" t="s">
        <v>37</v>
      </c>
      <c r="AC741">
        <v>20</v>
      </c>
    </row>
    <row r="742" spans="1:29" customFormat="1" hidden="1" x14ac:dyDescent="0.25">
      <c r="A742" s="11">
        <v>742</v>
      </c>
      <c r="B742" s="20" t="s">
        <v>1677</v>
      </c>
      <c r="C742" s="3">
        <v>2.2101002713169999E+18</v>
      </c>
      <c r="D742" s="1">
        <v>42410</v>
      </c>
      <c r="E742" t="s">
        <v>1397</v>
      </c>
      <c r="F742" s="8">
        <f>IF(OR(ISNUMBER(SEARCH("террит",Q742)), ISNUMBER(SEARCH("ФОМС",E742)), ISNUMBER(SEARCH("ФОМС",Q742)), (ISNUMBER(SEARCH("страх",E742)))),1,0)</f>
        <v>0</v>
      </c>
      <c r="G742" s="8">
        <f>IF(OR(ISNUMBER(SEARCH("проектиро",E742)), ISNUMBER(SEARCH("разработка",E742)),  ISNUMBER(SEARCH("приобрет",E742)),  ISNUMBER(SEARCH("установк",E742)), ISNUMBER(SEARCH("постав",E742)),  (ISNUMBER(SEARCH("создани",E742)))),1,0)</f>
        <v>0</v>
      </c>
      <c r="H742" s="8">
        <f>IF(OR(ISNUMBER(SEARCH("развит",E742)), ISNUMBER(SEARCH("модифика",E742)), ISNUMBER(SEARCH("интегра",E742)),  ISNUMBER(SEARCH("внедрен",E742)), ISNUMBER(SEARCH("расшир",E742)), ISNUMBER(SEARCH("адаптац",E742)),ISNUMBER(SEARCH("настрой",E742)), ISNUMBER(SEARCH("подключ",E742)),   (ISNUMBER(SEARCH("модерниз",E742)))),1,0)</f>
        <v>0</v>
      </c>
      <c r="I742" s="8">
        <f>IF(OR(ISNUMBER(SEARCH("сопрово",E742)), ISNUMBER(SEARCH("поддержк",E742)), ISNUMBER(SEARCH("эксплуат",E742)), ISNUMBER(SEARCH("обслужи",E742)), ISNUMBER(SEARCH("подготов",E742)), (ISNUMBER(SEARCH("обуче",E742)))),1,0)</f>
        <v>1</v>
      </c>
      <c r="J742" s="9">
        <f>SUM(G742:I742)</f>
        <v>1</v>
      </c>
      <c r="K742" t="s">
        <v>1680</v>
      </c>
      <c r="L742" t="s">
        <v>1399</v>
      </c>
      <c r="M742" s="30">
        <v>195000</v>
      </c>
      <c r="N742" s="28" t="s">
        <v>264</v>
      </c>
      <c r="O742" s="6">
        <v>195000</v>
      </c>
      <c r="P742" s="28" t="s">
        <v>184</v>
      </c>
      <c r="Q742" s="4" t="s">
        <v>1400</v>
      </c>
      <c r="R742" t="s">
        <v>1401</v>
      </c>
      <c r="S742" t="s">
        <v>1402</v>
      </c>
      <c r="T742" t="s">
        <v>1393</v>
      </c>
      <c r="U742" t="s">
        <v>1247</v>
      </c>
      <c r="V742" t="s">
        <v>1245</v>
      </c>
      <c r="W742" s="2">
        <v>1</v>
      </c>
      <c r="X742" s="33">
        <v>195000</v>
      </c>
      <c r="Y742" t="s">
        <v>34</v>
      </c>
      <c r="Z742" t="s">
        <v>1248</v>
      </c>
      <c r="AA742" t="s">
        <v>36</v>
      </c>
      <c r="AB742" t="s">
        <v>37</v>
      </c>
      <c r="AC742">
        <v>21</v>
      </c>
    </row>
    <row r="743" spans="1:29" customFormat="1" hidden="1" x14ac:dyDescent="0.25">
      <c r="A743" s="11">
        <v>743</v>
      </c>
      <c r="B743" s="20" t="s">
        <v>1677</v>
      </c>
      <c r="C743" s="3">
        <v>2.2101002713169999E+18</v>
      </c>
      <c r="D743" s="1">
        <v>42780</v>
      </c>
      <c r="E743" t="s">
        <v>1403</v>
      </c>
      <c r="F743" s="8">
        <f>IF(OR(ISNUMBER(SEARCH("террит",Q743)), ISNUMBER(SEARCH("ФОМС",E743)), ISNUMBER(SEARCH("ФОМС",Q743)), (ISNUMBER(SEARCH("страх",E743)))),1,0)</f>
        <v>0</v>
      </c>
      <c r="G743" s="8">
        <f>IF(OR(ISNUMBER(SEARCH("проектиро",E743)), ISNUMBER(SEARCH("разработка",E743)),  ISNUMBER(SEARCH("приобрет",E743)),  ISNUMBER(SEARCH("установк",E743)), ISNUMBER(SEARCH("постав",E743)),  (ISNUMBER(SEARCH("создани",E743)))),1,0)</f>
        <v>0</v>
      </c>
      <c r="H743" s="8">
        <f>IF(OR(ISNUMBER(SEARCH("развит",E743)), ISNUMBER(SEARCH("модифика",E743)), ISNUMBER(SEARCH("интегра",E743)),  ISNUMBER(SEARCH("внедрен",E743)), ISNUMBER(SEARCH("расшир",E743)), ISNUMBER(SEARCH("адаптац",E743)),ISNUMBER(SEARCH("настрой",E743)), ISNUMBER(SEARCH("подключ",E743)),   (ISNUMBER(SEARCH("модерниз",E743)))),1,0)</f>
        <v>1</v>
      </c>
      <c r="I743" s="8">
        <f>IF(OR(ISNUMBER(SEARCH("сопрово",E743)), ISNUMBER(SEARCH("поддержк",E743)), ISNUMBER(SEARCH("эксплуат",E743)), ISNUMBER(SEARCH("обслужи",E743)), ISNUMBER(SEARCH("подготов",E743)), (ISNUMBER(SEARCH("обуче",E743)))),1,0)</f>
        <v>1</v>
      </c>
      <c r="J743" s="9">
        <f>SUM(G743:I743)</f>
        <v>2</v>
      </c>
      <c r="K743" t="s">
        <v>64</v>
      </c>
      <c r="L743" t="s">
        <v>65</v>
      </c>
      <c r="M743" s="30">
        <v>210000</v>
      </c>
      <c r="N743" s="28" t="s">
        <v>264</v>
      </c>
      <c r="O743" s="6">
        <v>210000</v>
      </c>
      <c r="P743" s="28" t="s">
        <v>184</v>
      </c>
      <c r="Q743" s="4" t="s">
        <v>1400</v>
      </c>
      <c r="R743" t="s">
        <v>1401</v>
      </c>
      <c r="S743" t="s">
        <v>1402</v>
      </c>
      <c r="T743" t="s">
        <v>1393</v>
      </c>
      <c r="U743" t="s">
        <v>1247</v>
      </c>
      <c r="V743" t="s">
        <v>1245</v>
      </c>
      <c r="W743" s="2">
        <v>1</v>
      </c>
      <c r="X743" s="33">
        <v>210000</v>
      </c>
      <c r="Y743" t="s">
        <v>34</v>
      </c>
      <c r="Z743" t="s">
        <v>1248</v>
      </c>
      <c r="AA743" t="s">
        <v>36</v>
      </c>
      <c r="AB743" t="s">
        <v>37</v>
      </c>
      <c r="AC743">
        <v>21</v>
      </c>
    </row>
    <row r="744" spans="1:29" customFormat="1" hidden="1" x14ac:dyDescent="0.25">
      <c r="A744" s="11">
        <v>744</v>
      </c>
      <c r="B744" s="20" t="s">
        <v>1677</v>
      </c>
      <c r="C744" s="3">
        <v>2.2101002713169999E+18</v>
      </c>
      <c r="D744" s="1">
        <v>42780</v>
      </c>
      <c r="E744" t="s">
        <v>1404</v>
      </c>
      <c r="F744" s="8">
        <f>IF(OR(ISNUMBER(SEARCH("террит",Q744)), ISNUMBER(SEARCH("ФОМС",E744)), ISNUMBER(SEARCH("ФОМС",Q744)), (ISNUMBER(SEARCH("страх",E744)))),1,0)</f>
        <v>0</v>
      </c>
      <c r="G744" s="8">
        <f>IF(OR(ISNUMBER(SEARCH("проектиро",E744)), ISNUMBER(SEARCH("разработка",E744)),  ISNUMBER(SEARCH("приобрет",E744)),  ISNUMBER(SEARCH("установк",E744)), ISNUMBER(SEARCH("постав",E744)),  (ISNUMBER(SEARCH("создани",E744)))),1,0)</f>
        <v>0</v>
      </c>
      <c r="H744" s="8">
        <f>IF(OR(ISNUMBER(SEARCH("развит",E744)), ISNUMBER(SEARCH("модифика",E744)), ISNUMBER(SEARCH("интегра",E744)),  ISNUMBER(SEARCH("внедрен",E744)), ISNUMBER(SEARCH("расшир",E744)), ISNUMBER(SEARCH("адаптац",E744)),ISNUMBER(SEARCH("настрой",E744)), ISNUMBER(SEARCH("подключ",E744)),   (ISNUMBER(SEARCH("модерниз",E744)))),1,0)</f>
        <v>1</v>
      </c>
      <c r="I744" s="8">
        <f>IF(OR(ISNUMBER(SEARCH("сопрово",E744)), ISNUMBER(SEARCH("поддержк",E744)), ISNUMBER(SEARCH("эксплуат",E744)), ISNUMBER(SEARCH("обслужи",E744)), ISNUMBER(SEARCH("подготов",E744)), (ISNUMBER(SEARCH("обуче",E744)))),1,0)</f>
        <v>1</v>
      </c>
      <c r="J744" s="9">
        <f>SUM(G744:I744)</f>
        <v>2</v>
      </c>
      <c r="K744" t="s">
        <v>64</v>
      </c>
      <c r="L744" t="s">
        <v>65</v>
      </c>
      <c r="M744" s="30">
        <v>38350</v>
      </c>
      <c r="N744" s="28" t="s">
        <v>264</v>
      </c>
      <c r="O744" s="6">
        <v>38350</v>
      </c>
      <c r="P744" s="28" t="s">
        <v>184</v>
      </c>
      <c r="Q744" s="4" t="s">
        <v>1400</v>
      </c>
      <c r="R744" t="s">
        <v>1401</v>
      </c>
      <c r="S744" t="s">
        <v>1402</v>
      </c>
      <c r="T744" t="s">
        <v>1393</v>
      </c>
      <c r="U744" t="s">
        <v>1247</v>
      </c>
      <c r="V744" t="s">
        <v>1245</v>
      </c>
      <c r="W744" s="2">
        <v>1</v>
      </c>
      <c r="X744" s="33">
        <v>38350</v>
      </c>
      <c r="Y744" t="s">
        <v>34</v>
      </c>
      <c r="Z744" t="s">
        <v>1248</v>
      </c>
      <c r="AA744" t="s">
        <v>36</v>
      </c>
      <c r="AB744" t="s">
        <v>37</v>
      </c>
      <c r="AC744">
        <v>21</v>
      </c>
    </row>
    <row r="745" spans="1:29" customFormat="1" hidden="1" x14ac:dyDescent="0.25">
      <c r="A745" s="11">
        <v>745</v>
      </c>
      <c r="B745" s="20" t="s">
        <v>1677</v>
      </c>
      <c r="C745" s="3">
        <v>2.2101002713180001E+18</v>
      </c>
      <c r="D745" s="1">
        <v>43208</v>
      </c>
      <c r="E745" t="s">
        <v>1403</v>
      </c>
      <c r="F745" s="8">
        <f>IF(OR(ISNUMBER(SEARCH("террит",Q745)), ISNUMBER(SEARCH("ФОМС",E745)), ISNUMBER(SEARCH("ФОМС",Q745)), (ISNUMBER(SEARCH("страх",E745)))),1,0)</f>
        <v>0</v>
      </c>
      <c r="G745" s="8">
        <f>IF(OR(ISNUMBER(SEARCH("проектиро",E745)), ISNUMBER(SEARCH("разработка",E745)),  ISNUMBER(SEARCH("приобрет",E745)),  ISNUMBER(SEARCH("установк",E745)), ISNUMBER(SEARCH("постав",E745)),  (ISNUMBER(SEARCH("создани",E745)))),1,0)</f>
        <v>0</v>
      </c>
      <c r="H745" s="8">
        <f>IF(OR(ISNUMBER(SEARCH("развит",E745)), ISNUMBER(SEARCH("модифика",E745)), ISNUMBER(SEARCH("интегра",E745)),  ISNUMBER(SEARCH("внедрен",E745)), ISNUMBER(SEARCH("расшир",E745)), ISNUMBER(SEARCH("адаптац",E745)),ISNUMBER(SEARCH("настрой",E745)), ISNUMBER(SEARCH("подключ",E745)),   (ISNUMBER(SEARCH("модерниз",E745)))),1,0)</f>
        <v>1</v>
      </c>
      <c r="I745" s="8">
        <f>IF(OR(ISNUMBER(SEARCH("сопрово",E745)), ISNUMBER(SEARCH("поддержк",E745)), ISNUMBER(SEARCH("эксплуат",E745)), ISNUMBER(SEARCH("обслужи",E745)), ISNUMBER(SEARCH("подготов",E745)), (ISNUMBER(SEARCH("обуче",E745)))),1,0)</f>
        <v>1</v>
      </c>
      <c r="J745" s="9">
        <f>SUM(G745:I745)</f>
        <v>2</v>
      </c>
      <c r="K745" t="s">
        <v>64</v>
      </c>
      <c r="L745" t="s">
        <v>65</v>
      </c>
      <c r="M745" s="30">
        <v>215550</v>
      </c>
      <c r="N745" s="28" t="s">
        <v>26</v>
      </c>
      <c r="O745" s="6">
        <v>215550</v>
      </c>
      <c r="P745" s="28" t="s">
        <v>184</v>
      </c>
      <c r="Q745" s="4" t="s">
        <v>1400</v>
      </c>
      <c r="R745" t="s">
        <v>1401</v>
      </c>
      <c r="S745" t="s">
        <v>1402</v>
      </c>
      <c r="T745" t="s">
        <v>1393</v>
      </c>
      <c r="U745" t="s">
        <v>1247</v>
      </c>
      <c r="V745" t="s">
        <v>1245</v>
      </c>
      <c r="W745" s="2">
        <v>1</v>
      </c>
      <c r="X745" s="33">
        <v>215550</v>
      </c>
      <c r="Y745" t="s">
        <v>34</v>
      </c>
      <c r="Z745" t="s">
        <v>1248</v>
      </c>
      <c r="AA745" t="s">
        <v>36</v>
      </c>
      <c r="AB745" t="s">
        <v>37</v>
      </c>
      <c r="AC745">
        <v>21</v>
      </c>
    </row>
    <row r="746" spans="1:29" customFormat="1" hidden="1" x14ac:dyDescent="0.25">
      <c r="A746" s="11">
        <v>746</v>
      </c>
      <c r="B746" s="20" t="s">
        <v>1677</v>
      </c>
      <c r="C746" s="3">
        <v>2.2101002713180001E+18</v>
      </c>
      <c r="D746" s="1">
        <v>43208</v>
      </c>
      <c r="E746" t="s">
        <v>1405</v>
      </c>
      <c r="F746" s="8">
        <f>IF(OR(ISNUMBER(SEARCH("террит",Q746)), ISNUMBER(SEARCH("ФОМС",E746)), ISNUMBER(SEARCH("ФОМС",Q746)), (ISNUMBER(SEARCH("страх",E746)))),1,0)</f>
        <v>0</v>
      </c>
      <c r="G746" s="8">
        <f>IF(OR(ISNUMBER(SEARCH("проектиро",E746)), ISNUMBER(SEARCH("разработка",E746)),  ISNUMBER(SEARCH("приобрет",E746)),  ISNUMBER(SEARCH("установк",E746)), ISNUMBER(SEARCH("постав",E746)),  (ISNUMBER(SEARCH("создани",E746)))),1,0)</f>
        <v>0</v>
      </c>
      <c r="H746" s="8">
        <f>IF(OR(ISNUMBER(SEARCH("развит",E746)), ISNUMBER(SEARCH("модифика",E746)), ISNUMBER(SEARCH("интегра",E746)),  ISNUMBER(SEARCH("внедрен",E746)), ISNUMBER(SEARCH("расшир",E746)), ISNUMBER(SEARCH("адаптац",E746)),ISNUMBER(SEARCH("настрой",E746)), ISNUMBER(SEARCH("подключ",E746)),   (ISNUMBER(SEARCH("модерниз",E746)))),1,0)</f>
        <v>0</v>
      </c>
      <c r="I746" s="8">
        <f>IF(OR(ISNUMBER(SEARCH("сопрово",E746)), ISNUMBER(SEARCH("поддержк",E746)), ISNUMBER(SEARCH("эксплуат",E746)), ISNUMBER(SEARCH("обслужи",E746)), ISNUMBER(SEARCH("подготов",E746)), (ISNUMBER(SEARCH("обуче",E746)))),1,0)</f>
        <v>1</v>
      </c>
      <c r="J746" s="9">
        <f>SUM(G746:I746)</f>
        <v>1</v>
      </c>
      <c r="K746" t="s">
        <v>64</v>
      </c>
      <c r="L746" t="s">
        <v>65</v>
      </c>
      <c r="M746" s="30">
        <v>39653</v>
      </c>
      <c r="N746" s="28" t="s">
        <v>26</v>
      </c>
      <c r="O746" s="6">
        <v>39653</v>
      </c>
      <c r="P746" s="28" t="s">
        <v>184</v>
      </c>
      <c r="Q746" s="4" t="s">
        <v>1400</v>
      </c>
      <c r="R746" t="s">
        <v>1401</v>
      </c>
      <c r="S746" t="s">
        <v>1402</v>
      </c>
      <c r="T746" t="s">
        <v>1393</v>
      </c>
      <c r="U746" t="s">
        <v>1247</v>
      </c>
      <c r="V746" t="s">
        <v>1245</v>
      </c>
      <c r="W746" s="2">
        <v>1</v>
      </c>
      <c r="X746" s="33">
        <v>39653</v>
      </c>
      <c r="Y746" t="s">
        <v>34</v>
      </c>
      <c r="Z746" t="s">
        <v>1248</v>
      </c>
      <c r="AA746" t="s">
        <v>36</v>
      </c>
      <c r="AB746" t="s">
        <v>37</v>
      </c>
      <c r="AC746">
        <v>21</v>
      </c>
    </row>
    <row r="747" spans="1:29" customFormat="1" hidden="1" x14ac:dyDescent="0.25">
      <c r="A747" s="11">
        <v>747</v>
      </c>
      <c r="B747" s="20" t="s">
        <v>1677</v>
      </c>
      <c r="C747" s="3">
        <v>2.2101002713180001E+18</v>
      </c>
      <c r="D747" s="1">
        <v>43208</v>
      </c>
      <c r="E747" t="s">
        <v>1406</v>
      </c>
      <c r="F747" s="8">
        <f>IF(OR(ISNUMBER(SEARCH("террит",Q747)), ISNUMBER(SEARCH("ФОМС",E747)), ISNUMBER(SEARCH("ФОМС",Q747)), (ISNUMBER(SEARCH("страх",E747)))),1,0)</f>
        <v>0</v>
      </c>
      <c r="G747" s="8">
        <f>IF(OR(ISNUMBER(SEARCH("проектиро",E747)), ISNUMBER(SEARCH("разработка",E747)),  ISNUMBER(SEARCH("приобрет",E747)),  ISNUMBER(SEARCH("установк",E747)), ISNUMBER(SEARCH("постав",E747)),  (ISNUMBER(SEARCH("создани",E747)))),1,0)</f>
        <v>0</v>
      </c>
      <c r="H747" s="8">
        <f>IF(OR(ISNUMBER(SEARCH("развит",E747)), ISNUMBER(SEARCH("модифика",E747)), ISNUMBER(SEARCH("интегра",E747)),  ISNUMBER(SEARCH("внедрен",E747)), ISNUMBER(SEARCH("расшир",E747)), ISNUMBER(SEARCH("адаптац",E747)),ISNUMBER(SEARCH("настрой",E747)), ISNUMBER(SEARCH("подключ",E747)),   (ISNUMBER(SEARCH("модерниз",E747)))),1,0)</f>
        <v>0</v>
      </c>
      <c r="I747" s="8">
        <f>IF(OR(ISNUMBER(SEARCH("сопрово",E747)), ISNUMBER(SEARCH("поддержк",E747)), ISNUMBER(SEARCH("эксплуат",E747)), ISNUMBER(SEARCH("обслужи",E747)), ISNUMBER(SEARCH("подготов",E747)), (ISNUMBER(SEARCH("обуче",E747)))),1,0)</f>
        <v>1</v>
      </c>
      <c r="J747" s="9">
        <f>SUM(G747:I747)</f>
        <v>1</v>
      </c>
      <c r="K747" t="s">
        <v>64</v>
      </c>
      <c r="L747" t="s">
        <v>65</v>
      </c>
      <c r="M747" s="30">
        <v>201763</v>
      </c>
      <c r="N747" s="28" t="s">
        <v>26</v>
      </c>
      <c r="O747" s="6">
        <v>201763</v>
      </c>
      <c r="P747" s="28" t="s">
        <v>184</v>
      </c>
      <c r="Q747" s="4" t="s">
        <v>1400</v>
      </c>
      <c r="R747" t="s">
        <v>1401</v>
      </c>
      <c r="S747" t="s">
        <v>1402</v>
      </c>
      <c r="T747" t="s">
        <v>1393</v>
      </c>
      <c r="U747" t="s">
        <v>1247</v>
      </c>
      <c r="V747" t="s">
        <v>1245</v>
      </c>
      <c r="W747" s="2">
        <v>1</v>
      </c>
      <c r="X747" s="33">
        <v>201763</v>
      </c>
      <c r="Y747" t="s">
        <v>34</v>
      </c>
      <c r="Z747" t="s">
        <v>1248</v>
      </c>
      <c r="AA747" t="s">
        <v>36</v>
      </c>
      <c r="AB747" t="s">
        <v>37</v>
      </c>
      <c r="AC747">
        <v>21</v>
      </c>
    </row>
    <row r="748" spans="1:29" customFormat="1" hidden="1" x14ac:dyDescent="0.25">
      <c r="A748" s="11">
        <v>748</v>
      </c>
      <c r="B748" s="20" t="s">
        <v>1677</v>
      </c>
      <c r="C748" s="3">
        <v>2.2101002713190001E+18</v>
      </c>
      <c r="D748" s="1">
        <v>43592</v>
      </c>
      <c r="E748" t="s">
        <v>1407</v>
      </c>
      <c r="F748" s="8">
        <f>IF(OR(ISNUMBER(SEARCH("террит",Q748)), ISNUMBER(SEARCH("ФОМС",E748)), ISNUMBER(SEARCH("ФОМС",Q748)), (ISNUMBER(SEARCH("страх",E748)))),1,0)</f>
        <v>0</v>
      </c>
      <c r="G748" s="8">
        <f>IF(OR(ISNUMBER(SEARCH("проектиро",E748)), ISNUMBER(SEARCH("разработка",E748)),  ISNUMBER(SEARCH("приобрет",E748)),  ISNUMBER(SEARCH("установк",E748)), ISNUMBER(SEARCH("постав",E748)),  (ISNUMBER(SEARCH("создани",E748)))),1,0)</f>
        <v>1</v>
      </c>
      <c r="H748" s="8">
        <f>IF(OR(ISNUMBER(SEARCH("развит",E748)), ISNUMBER(SEARCH("модифика",E748)), ISNUMBER(SEARCH("интегра",E748)),  ISNUMBER(SEARCH("внедрен",E748)), ISNUMBER(SEARCH("расшир",E748)), ISNUMBER(SEARCH("адаптац",E748)),ISNUMBER(SEARCH("настрой",E748)), ISNUMBER(SEARCH("подключ",E748)),   (ISNUMBER(SEARCH("модерниз",E748)))),1,0)</f>
        <v>0</v>
      </c>
      <c r="I748" s="8">
        <f>IF(OR(ISNUMBER(SEARCH("сопрово",E748)), ISNUMBER(SEARCH("поддержк",E748)), ISNUMBER(SEARCH("эксплуат",E748)), ISNUMBER(SEARCH("обслужи",E748)), ISNUMBER(SEARCH("подготов",E748)), (ISNUMBER(SEARCH("обуче",E748)))),1,0)</f>
        <v>0</v>
      </c>
      <c r="J748" s="9">
        <f>SUM(G748:I748)</f>
        <v>1</v>
      </c>
      <c r="K748" t="s">
        <v>25</v>
      </c>
      <c r="L748" t="s">
        <v>25</v>
      </c>
      <c r="M748" s="30">
        <v>39577.17</v>
      </c>
      <c r="N748" s="28" t="s">
        <v>39</v>
      </c>
      <c r="O748" s="6">
        <v>39577.17</v>
      </c>
      <c r="P748" s="28" t="s">
        <v>27</v>
      </c>
      <c r="Q748" s="4" t="s">
        <v>1400</v>
      </c>
      <c r="R748" t="s">
        <v>1401</v>
      </c>
      <c r="S748" t="s">
        <v>1402</v>
      </c>
      <c r="T748" t="s">
        <v>1393</v>
      </c>
      <c r="U748" t="s">
        <v>1247</v>
      </c>
      <c r="V748" t="s">
        <v>1245</v>
      </c>
      <c r="W748" s="2">
        <v>1</v>
      </c>
      <c r="X748" s="33">
        <v>39577</v>
      </c>
      <c r="Y748" t="s">
        <v>34</v>
      </c>
      <c r="Z748" t="s">
        <v>1248</v>
      </c>
      <c r="AA748" t="s">
        <v>36</v>
      </c>
      <c r="AB748" t="s">
        <v>37</v>
      </c>
      <c r="AC748">
        <v>21</v>
      </c>
    </row>
    <row r="749" spans="1:29" customFormat="1" hidden="1" x14ac:dyDescent="0.25">
      <c r="A749" s="11">
        <v>749</v>
      </c>
      <c r="B749" s="20" t="s">
        <v>1677</v>
      </c>
      <c r="C749" s="3">
        <v>2.2101002713190001E+18</v>
      </c>
      <c r="D749" s="1">
        <v>43592</v>
      </c>
      <c r="E749" t="s">
        <v>1407</v>
      </c>
      <c r="F749" s="8">
        <f>IF(OR(ISNUMBER(SEARCH("террит",Q749)), ISNUMBER(SEARCH("ФОМС",E749)), ISNUMBER(SEARCH("ФОМС",Q749)), (ISNUMBER(SEARCH("страх",E749)))),1,0)</f>
        <v>0</v>
      </c>
      <c r="G749" s="8">
        <f>IF(OR(ISNUMBER(SEARCH("проектиро",E749)), ISNUMBER(SEARCH("разработка",E749)),  ISNUMBER(SEARCH("приобрет",E749)),  ISNUMBER(SEARCH("установк",E749)), ISNUMBER(SEARCH("постав",E749)),  (ISNUMBER(SEARCH("создани",E749)))),1,0)</f>
        <v>1</v>
      </c>
      <c r="H749" s="8">
        <f>IF(OR(ISNUMBER(SEARCH("развит",E749)), ISNUMBER(SEARCH("модифика",E749)), ISNUMBER(SEARCH("интегра",E749)),  ISNUMBER(SEARCH("внедрен",E749)), ISNUMBER(SEARCH("расшир",E749)), ISNUMBER(SEARCH("адаптац",E749)),ISNUMBER(SEARCH("настрой",E749)), ISNUMBER(SEARCH("подключ",E749)),   (ISNUMBER(SEARCH("модерниз",E749)))),1,0)</f>
        <v>0</v>
      </c>
      <c r="I749" s="8">
        <f>IF(OR(ISNUMBER(SEARCH("сопрово",E749)), ISNUMBER(SEARCH("поддержк",E749)), ISNUMBER(SEARCH("эксплуат",E749)), ISNUMBER(SEARCH("обслужи",E749)), ISNUMBER(SEARCH("подготов",E749)), (ISNUMBER(SEARCH("обуче",E749)))),1,0)</f>
        <v>0</v>
      </c>
      <c r="J749" s="9">
        <f>SUM(G749:I749)</f>
        <v>1</v>
      </c>
      <c r="K749" t="s">
        <v>25</v>
      </c>
      <c r="L749" t="s">
        <v>25</v>
      </c>
      <c r="M749" s="30">
        <v>217099.15</v>
      </c>
      <c r="N749" s="28" t="s">
        <v>39</v>
      </c>
      <c r="O749" s="6">
        <v>217099.15</v>
      </c>
      <c r="P749" s="28" t="s">
        <v>27</v>
      </c>
      <c r="Q749" s="4" t="s">
        <v>1400</v>
      </c>
      <c r="R749" t="s">
        <v>1401</v>
      </c>
      <c r="S749" t="s">
        <v>1402</v>
      </c>
      <c r="T749" t="s">
        <v>1246</v>
      </c>
      <c r="U749" t="s">
        <v>1247</v>
      </c>
      <c r="V749" t="s">
        <v>1245</v>
      </c>
      <c r="W749" s="2">
        <v>1</v>
      </c>
      <c r="X749" s="33">
        <v>217099.15</v>
      </c>
      <c r="Y749" t="s">
        <v>34</v>
      </c>
      <c r="Z749" t="s">
        <v>1248</v>
      </c>
      <c r="AA749" t="s">
        <v>36</v>
      </c>
      <c r="AB749" t="s">
        <v>37</v>
      </c>
      <c r="AC749">
        <v>21</v>
      </c>
    </row>
    <row r="750" spans="1:29" customFormat="1" hidden="1" x14ac:dyDescent="0.25">
      <c r="A750" s="11">
        <v>750</v>
      </c>
      <c r="B750" s="20" t="s">
        <v>1677</v>
      </c>
      <c r="C750" s="3">
        <v>2.2101002713190001E+18</v>
      </c>
      <c r="D750" s="1">
        <v>43593</v>
      </c>
      <c r="E750" t="s">
        <v>1407</v>
      </c>
      <c r="F750" s="8">
        <f>IF(OR(ISNUMBER(SEARCH("террит",Q750)), ISNUMBER(SEARCH("ФОМС",E750)), ISNUMBER(SEARCH("ФОМС",Q750)), (ISNUMBER(SEARCH("страх",E750)))),1,0)</f>
        <v>0</v>
      </c>
      <c r="G750" s="8">
        <f>IF(OR(ISNUMBER(SEARCH("проектиро",E750)), ISNUMBER(SEARCH("разработка",E750)),  ISNUMBER(SEARCH("приобрет",E750)),  ISNUMBER(SEARCH("установк",E750)), ISNUMBER(SEARCH("постав",E750)),  (ISNUMBER(SEARCH("создани",E750)))),1,0)</f>
        <v>1</v>
      </c>
      <c r="H750" s="8">
        <f>IF(OR(ISNUMBER(SEARCH("развит",E750)), ISNUMBER(SEARCH("модифика",E750)), ISNUMBER(SEARCH("интегра",E750)),  ISNUMBER(SEARCH("внедрен",E750)), ISNUMBER(SEARCH("расшир",E750)), ISNUMBER(SEARCH("адаптац",E750)),ISNUMBER(SEARCH("настрой",E750)), ISNUMBER(SEARCH("подключ",E750)),   (ISNUMBER(SEARCH("модерниз",E750)))),1,0)</f>
        <v>0</v>
      </c>
      <c r="I750" s="8">
        <f>IF(OR(ISNUMBER(SEARCH("сопрово",E750)), ISNUMBER(SEARCH("поддержк",E750)), ISNUMBER(SEARCH("эксплуат",E750)), ISNUMBER(SEARCH("обслужи",E750)), ISNUMBER(SEARCH("подготов",E750)), (ISNUMBER(SEARCH("обуче",E750)))),1,0)</f>
        <v>0</v>
      </c>
      <c r="J750" s="9">
        <f>SUM(G750:I750)</f>
        <v>1</v>
      </c>
      <c r="K750" t="s">
        <v>25</v>
      </c>
      <c r="L750" t="s">
        <v>25</v>
      </c>
      <c r="M750" s="30">
        <v>256404.27</v>
      </c>
      <c r="N750" s="28" t="s">
        <v>39</v>
      </c>
      <c r="O750" s="6">
        <v>256404.27</v>
      </c>
      <c r="P750" s="28" t="s">
        <v>27</v>
      </c>
      <c r="Q750" s="4" t="s">
        <v>1400</v>
      </c>
      <c r="R750" t="s">
        <v>1401</v>
      </c>
      <c r="S750" t="s">
        <v>1402</v>
      </c>
      <c r="T750" t="s">
        <v>1393</v>
      </c>
      <c r="U750" t="s">
        <v>1247</v>
      </c>
      <c r="V750" t="s">
        <v>1245</v>
      </c>
      <c r="W750" s="2">
        <v>1</v>
      </c>
      <c r="X750" s="33">
        <v>256404.27</v>
      </c>
      <c r="Y750" t="s">
        <v>34</v>
      </c>
      <c r="Z750" t="s">
        <v>1248</v>
      </c>
      <c r="AA750" t="s">
        <v>36</v>
      </c>
      <c r="AB750" t="s">
        <v>37</v>
      </c>
      <c r="AC750">
        <v>21</v>
      </c>
    </row>
    <row r="751" spans="1:29" customFormat="1" hidden="1" x14ac:dyDescent="0.25">
      <c r="A751" s="11">
        <v>751</v>
      </c>
      <c r="B751" s="20" t="s">
        <v>1677</v>
      </c>
      <c r="C751" s="3">
        <v>2.2102001991169999E+18</v>
      </c>
      <c r="D751" s="1">
        <v>42773</v>
      </c>
      <c r="E751" t="s">
        <v>1408</v>
      </c>
      <c r="F751" s="8">
        <f>IF(OR(ISNUMBER(SEARCH("террит",Q751)), ISNUMBER(SEARCH("ФОМС",E751)), ISNUMBER(SEARCH("ФОМС",Q751)), (ISNUMBER(SEARCH("страх",E751)))),1,0)</f>
        <v>0</v>
      </c>
      <c r="G751" s="8">
        <f>IF(OR(ISNUMBER(SEARCH("проектиро",E751)), ISNUMBER(SEARCH("разработка",E751)),  ISNUMBER(SEARCH("приобрет",E751)),  ISNUMBER(SEARCH("установк",E751)), ISNUMBER(SEARCH("постав",E751)),  (ISNUMBER(SEARCH("создани",E751)))),1,0)</f>
        <v>0</v>
      </c>
      <c r="H751" s="8">
        <f>IF(OR(ISNUMBER(SEARCH("развит",E751)), ISNUMBER(SEARCH("модифика",E751)), ISNUMBER(SEARCH("интегра",E751)),  ISNUMBER(SEARCH("внедрен",E751)), ISNUMBER(SEARCH("расшир",E751)), ISNUMBER(SEARCH("адаптац",E751)),ISNUMBER(SEARCH("настрой",E751)), ISNUMBER(SEARCH("подключ",E751)),   (ISNUMBER(SEARCH("модерниз",E751)))),1,0)</f>
        <v>1</v>
      </c>
      <c r="I751" s="8">
        <f>IF(OR(ISNUMBER(SEARCH("сопрово",E751)), ISNUMBER(SEARCH("поддержк",E751)), ISNUMBER(SEARCH("эксплуат",E751)), ISNUMBER(SEARCH("обслужи",E751)), ISNUMBER(SEARCH("подготов",E751)), (ISNUMBER(SEARCH("обуче",E751)))),1,0)</f>
        <v>1</v>
      </c>
      <c r="J751" s="9">
        <f>SUM(G751:I751)</f>
        <v>2</v>
      </c>
      <c r="K751" t="s">
        <v>64</v>
      </c>
      <c r="L751" t="s">
        <v>65</v>
      </c>
      <c r="M751" s="30">
        <v>155.76</v>
      </c>
      <c r="N751" s="28" t="s">
        <v>264</v>
      </c>
      <c r="O751" s="6">
        <v>155.76</v>
      </c>
      <c r="P751" s="28" t="s">
        <v>184</v>
      </c>
      <c r="Q751" s="4" t="s">
        <v>1409</v>
      </c>
      <c r="R751" t="s">
        <v>1410</v>
      </c>
      <c r="S751" t="s">
        <v>1411</v>
      </c>
      <c r="T751" t="s">
        <v>1393</v>
      </c>
      <c r="U751" t="s">
        <v>1247</v>
      </c>
      <c r="V751" t="s">
        <v>1245</v>
      </c>
      <c r="W751" s="2">
        <v>1</v>
      </c>
      <c r="X751" s="33">
        <v>155.76</v>
      </c>
      <c r="Y751" t="s">
        <v>34</v>
      </c>
      <c r="Z751" t="s">
        <v>1248</v>
      </c>
      <c r="AA751" t="s">
        <v>36</v>
      </c>
      <c r="AB751" t="s">
        <v>37</v>
      </c>
      <c r="AC751">
        <v>21</v>
      </c>
    </row>
    <row r="752" spans="1:29" customFormat="1" hidden="1" x14ac:dyDescent="0.25">
      <c r="A752" s="11">
        <v>752</v>
      </c>
      <c r="B752" s="20" t="s">
        <v>1677</v>
      </c>
      <c r="C752" s="3">
        <v>2.2102001991169999E+18</v>
      </c>
      <c r="D752" s="1">
        <v>42773</v>
      </c>
      <c r="E752" t="s">
        <v>1404</v>
      </c>
      <c r="F752" s="8">
        <f>IF(OR(ISNUMBER(SEARCH("террит",Q752)), ISNUMBER(SEARCH("ФОМС",E752)), ISNUMBER(SEARCH("ФОМС",Q752)), (ISNUMBER(SEARCH("страх",E752)))),1,0)</f>
        <v>0</v>
      </c>
      <c r="G752" s="8">
        <f>IF(OR(ISNUMBER(SEARCH("проектиро",E752)), ISNUMBER(SEARCH("разработка",E752)),  ISNUMBER(SEARCH("приобрет",E752)),  ISNUMBER(SEARCH("установк",E752)), ISNUMBER(SEARCH("постав",E752)),  (ISNUMBER(SEARCH("создани",E752)))),1,0)</f>
        <v>0</v>
      </c>
      <c r="H752" s="8">
        <f>IF(OR(ISNUMBER(SEARCH("развит",E752)), ISNUMBER(SEARCH("модифика",E752)), ISNUMBER(SEARCH("интегра",E752)),  ISNUMBER(SEARCH("внедрен",E752)), ISNUMBER(SEARCH("расшир",E752)), ISNUMBER(SEARCH("адаптац",E752)),ISNUMBER(SEARCH("настрой",E752)), ISNUMBER(SEARCH("подключ",E752)),   (ISNUMBER(SEARCH("модерниз",E752)))),1,0)</f>
        <v>1</v>
      </c>
      <c r="I752" s="8">
        <f>IF(OR(ISNUMBER(SEARCH("сопрово",E752)), ISNUMBER(SEARCH("поддержк",E752)), ISNUMBER(SEARCH("эксплуат",E752)), ISNUMBER(SEARCH("обслужи",E752)), ISNUMBER(SEARCH("подготов",E752)), (ISNUMBER(SEARCH("обуче",E752)))),1,0)</f>
        <v>1</v>
      </c>
      <c r="J752" s="9">
        <f>SUM(G752:I752)</f>
        <v>2</v>
      </c>
      <c r="K752" t="s">
        <v>64</v>
      </c>
      <c r="L752" t="s">
        <v>65</v>
      </c>
      <c r="M752" s="30">
        <v>38350</v>
      </c>
      <c r="N752" s="28" t="s">
        <v>264</v>
      </c>
      <c r="O752" s="6">
        <v>38350</v>
      </c>
      <c r="P752" s="28" t="s">
        <v>184</v>
      </c>
      <c r="Q752" s="4" t="s">
        <v>1409</v>
      </c>
      <c r="R752" t="s">
        <v>1410</v>
      </c>
      <c r="S752" t="s">
        <v>1411</v>
      </c>
      <c r="T752" t="s">
        <v>1393</v>
      </c>
      <c r="U752" t="s">
        <v>1247</v>
      </c>
      <c r="V752" t="s">
        <v>1245</v>
      </c>
      <c r="W752" s="2">
        <v>1</v>
      </c>
      <c r="X752" s="33">
        <v>38350</v>
      </c>
      <c r="Y752" t="s">
        <v>34</v>
      </c>
      <c r="Z752" t="s">
        <v>1248</v>
      </c>
      <c r="AA752" t="s">
        <v>36</v>
      </c>
      <c r="AB752" t="s">
        <v>37</v>
      </c>
      <c r="AC752">
        <v>21</v>
      </c>
    </row>
    <row r="753" spans="1:29" customFormat="1" hidden="1" x14ac:dyDescent="0.25">
      <c r="A753" s="11">
        <v>753</v>
      </c>
      <c r="B753" s="20" t="s">
        <v>1677</v>
      </c>
      <c r="C753" s="3">
        <v>2.2102001991169999E+18</v>
      </c>
      <c r="D753" s="1">
        <v>42773</v>
      </c>
      <c r="E753" t="s">
        <v>1403</v>
      </c>
      <c r="F753" s="8">
        <f>IF(OR(ISNUMBER(SEARCH("террит",Q753)), ISNUMBER(SEARCH("ФОМС",E753)), ISNUMBER(SEARCH("ФОМС",Q753)), (ISNUMBER(SEARCH("страх",E753)))),1,0)</f>
        <v>0</v>
      </c>
      <c r="G753" s="8">
        <f>IF(OR(ISNUMBER(SEARCH("проектиро",E753)), ISNUMBER(SEARCH("разработка",E753)),  ISNUMBER(SEARCH("приобрет",E753)),  ISNUMBER(SEARCH("установк",E753)), ISNUMBER(SEARCH("постав",E753)),  (ISNUMBER(SEARCH("создани",E753)))),1,0)</f>
        <v>0</v>
      </c>
      <c r="H753" s="8">
        <f>IF(OR(ISNUMBER(SEARCH("развит",E753)), ISNUMBER(SEARCH("модифика",E753)), ISNUMBER(SEARCH("интегра",E753)),  ISNUMBER(SEARCH("внедрен",E753)), ISNUMBER(SEARCH("расшир",E753)), ISNUMBER(SEARCH("адаптац",E753)),ISNUMBER(SEARCH("настрой",E753)), ISNUMBER(SEARCH("подключ",E753)),   (ISNUMBER(SEARCH("модерниз",E753)))),1,0)</f>
        <v>1</v>
      </c>
      <c r="I753" s="8">
        <f>IF(OR(ISNUMBER(SEARCH("сопрово",E753)), ISNUMBER(SEARCH("поддержк",E753)), ISNUMBER(SEARCH("эксплуат",E753)), ISNUMBER(SEARCH("обслужи",E753)), ISNUMBER(SEARCH("подготов",E753)), (ISNUMBER(SEARCH("обуче",E753)))),1,0)</f>
        <v>1</v>
      </c>
      <c r="J753" s="9">
        <f>SUM(G753:I753)</f>
        <v>2</v>
      </c>
      <c r="K753" t="s">
        <v>64</v>
      </c>
      <c r="L753" t="s">
        <v>65</v>
      </c>
      <c r="M753" s="30">
        <v>160286</v>
      </c>
      <c r="N753" s="28" t="s">
        <v>264</v>
      </c>
      <c r="O753" s="6">
        <v>160286</v>
      </c>
      <c r="P753" s="28" t="s">
        <v>184</v>
      </c>
      <c r="Q753" s="4" t="s">
        <v>1409</v>
      </c>
      <c r="R753" t="s">
        <v>1410</v>
      </c>
      <c r="S753" t="s">
        <v>1411</v>
      </c>
      <c r="T753" t="s">
        <v>1393</v>
      </c>
      <c r="U753" t="s">
        <v>1247</v>
      </c>
      <c r="V753" t="s">
        <v>1245</v>
      </c>
      <c r="W753" s="2">
        <v>1</v>
      </c>
      <c r="X753" s="33">
        <v>160286</v>
      </c>
      <c r="Y753" t="s">
        <v>34</v>
      </c>
      <c r="Z753" t="s">
        <v>1248</v>
      </c>
      <c r="AA753" t="s">
        <v>36</v>
      </c>
      <c r="AB753" t="s">
        <v>37</v>
      </c>
      <c r="AC753">
        <v>21</v>
      </c>
    </row>
    <row r="754" spans="1:29" customFormat="1" hidden="1" x14ac:dyDescent="0.25">
      <c r="A754" s="11">
        <v>754</v>
      </c>
      <c r="B754" s="20" t="s">
        <v>1677</v>
      </c>
      <c r="C754" s="3">
        <v>2.2102001991180001E+18</v>
      </c>
      <c r="D754" s="1">
        <v>43201</v>
      </c>
      <c r="E754" t="s">
        <v>1406</v>
      </c>
      <c r="F754" s="8">
        <f>IF(OR(ISNUMBER(SEARCH("террит",Q754)), ISNUMBER(SEARCH("ФОМС",E754)), ISNUMBER(SEARCH("ФОМС",Q754)), (ISNUMBER(SEARCH("страх",E754)))),1,0)</f>
        <v>0</v>
      </c>
      <c r="G754" s="8">
        <f>IF(OR(ISNUMBER(SEARCH("проектиро",E754)), ISNUMBER(SEARCH("разработка",E754)),  ISNUMBER(SEARCH("приобрет",E754)),  ISNUMBER(SEARCH("установк",E754)), ISNUMBER(SEARCH("постав",E754)),  (ISNUMBER(SEARCH("создани",E754)))),1,0)</f>
        <v>0</v>
      </c>
      <c r="H754" s="8">
        <f>IF(OR(ISNUMBER(SEARCH("развит",E754)), ISNUMBER(SEARCH("модифика",E754)), ISNUMBER(SEARCH("интегра",E754)),  ISNUMBER(SEARCH("внедрен",E754)), ISNUMBER(SEARCH("расшир",E754)), ISNUMBER(SEARCH("адаптац",E754)),ISNUMBER(SEARCH("настрой",E754)), ISNUMBER(SEARCH("подключ",E754)),   (ISNUMBER(SEARCH("модерниз",E754)))),1,0)</f>
        <v>0</v>
      </c>
      <c r="I754" s="8">
        <f>IF(OR(ISNUMBER(SEARCH("сопрово",E754)), ISNUMBER(SEARCH("поддержк",E754)), ISNUMBER(SEARCH("эксплуат",E754)), ISNUMBER(SEARCH("обслужи",E754)), ISNUMBER(SEARCH("подготов",E754)), (ISNUMBER(SEARCH("обуче",E754)))),1,0)</f>
        <v>1</v>
      </c>
      <c r="J754" s="9">
        <f>SUM(G754:I754)</f>
        <v>1</v>
      </c>
      <c r="K754" t="s">
        <v>64</v>
      </c>
      <c r="L754" t="s">
        <v>65</v>
      </c>
      <c r="M754" s="30">
        <v>161165</v>
      </c>
      <c r="N754" s="28" t="s">
        <v>26</v>
      </c>
      <c r="O754" s="6">
        <v>161165</v>
      </c>
      <c r="P754" s="28" t="s">
        <v>184</v>
      </c>
      <c r="Q754" s="4" t="s">
        <v>1409</v>
      </c>
      <c r="R754" t="s">
        <v>1410</v>
      </c>
      <c r="S754" t="s">
        <v>1411</v>
      </c>
      <c r="T754" t="s">
        <v>1412</v>
      </c>
      <c r="U754" t="s">
        <v>1247</v>
      </c>
      <c r="V754" t="s">
        <v>1245</v>
      </c>
      <c r="W754" s="2">
        <v>1</v>
      </c>
      <c r="X754" s="33">
        <v>161165</v>
      </c>
      <c r="Y754" t="s">
        <v>34</v>
      </c>
      <c r="Z754" t="s">
        <v>1248</v>
      </c>
      <c r="AA754" t="s">
        <v>36</v>
      </c>
      <c r="AB754" t="s">
        <v>37</v>
      </c>
      <c r="AC754">
        <v>21</v>
      </c>
    </row>
    <row r="755" spans="1:29" customFormat="1" hidden="1" x14ac:dyDescent="0.25">
      <c r="A755" s="11">
        <v>755</v>
      </c>
      <c r="B755" s="20" t="s">
        <v>1677</v>
      </c>
      <c r="C755" s="3">
        <v>2.2102001991180001E+18</v>
      </c>
      <c r="D755" s="1">
        <v>43201</v>
      </c>
      <c r="E755" t="s">
        <v>1403</v>
      </c>
      <c r="F755" s="8">
        <f>IF(OR(ISNUMBER(SEARCH("террит",Q755)), ISNUMBER(SEARCH("ФОМС",E755)), ISNUMBER(SEARCH("ФОМС",Q755)), (ISNUMBER(SEARCH("страх",E755)))),1,0)</f>
        <v>0</v>
      </c>
      <c r="G755" s="8">
        <f>IF(OR(ISNUMBER(SEARCH("проектиро",E755)), ISNUMBER(SEARCH("разработка",E755)),  ISNUMBER(SEARCH("приобрет",E755)),  ISNUMBER(SEARCH("установк",E755)), ISNUMBER(SEARCH("постав",E755)),  (ISNUMBER(SEARCH("создани",E755)))),1,0)</f>
        <v>0</v>
      </c>
      <c r="H755" s="8">
        <f>IF(OR(ISNUMBER(SEARCH("развит",E755)), ISNUMBER(SEARCH("модифика",E755)), ISNUMBER(SEARCH("интегра",E755)),  ISNUMBER(SEARCH("внедрен",E755)), ISNUMBER(SEARCH("расшир",E755)), ISNUMBER(SEARCH("адаптац",E755)),ISNUMBER(SEARCH("настрой",E755)), ISNUMBER(SEARCH("подключ",E755)),   (ISNUMBER(SEARCH("модерниз",E755)))),1,0)</f>
        <v>1</v>
      </c>
      <c r="I755" s="8">
        <f>IF(OR(ISNUMBER(SEARCH("сопрово",E755)), ISNUMBER(SEARCH("поддержк",E755)), ISNUMBER(SEARCH("эксплуат",E755)), ISNUMBER(SEARCH("обслужи",E755)), ISNUMBER(SEARCH("подготов",E755)), (ISNUMBER(SEARCH("обуче",E755)))),1,0)</f>
        <v>1</v>
      </c>
      <c r="J755" s="9">
        <f>SUM(G755:I755)</f>
        <v>2</v>
      </c>
      <c r="K755" t="s">
        <v>64</v>
      </c>
      <c r="L755" t="s">
        <v>65</v>
      </c>
      <c r="M755" s="30">
        <v>164522</v>
      </c>
      <c r="N755" s="28" t="s">
        <v>26</v>
      </c>
      <c r="O755" s="6">
        <v>164522</v>
      </c>
      <c r="P755" s="28" t="s">
        <v>184</v>
      </c>
      <c r="Q755" s="4" t="s">
        <v>1409</v>
      </c>
      <c r="R755" t="s">
        <v>1410</v>
      </c>
      <c r="S755" t="s">
        <v>1411</v>
      </c>
      <c r="T755" t="s">
        <v>1413</v>
      </c>
      <c r="U755" t="s">
        <v>1247</v>
      </c>
      <c r="V755" t="s">
        <v>1245</v>
      </c>
      <c r="W755" s="2">
        <v>1</v>
      </c>
      <c r="X755" s="33">
        <v>164522</v>
      </c>
      <c r="Y755" t="s">
        <v>34</v>
      </c>
      <c r="Z755" t="s">
        <v>1248</v>
      </c>
      <c r="AA755" t="s">
        <v>36</v>
      </c>
      <c r="AB755" t="s">
        <v>37</v>
      </c>
      <c r="AC755">
        <v>21</v>
      </c>
    </row>
    <row r="756" spans="1:29" customFormat="1" hidden="1" x14ac:dyDescent="0.25">
      <c r="A756" s="11">
        <v>756</v>
      </c>
      <c r="B756" s="20" t="s">
        <v>1677</v>
      </c>
      <c r="C756" s="3">
        <v>2.2102001991180001E+18</v>
      </c>
      <c r="D756" s="1">
        <v>43201</v>
      </c>
      <c r="E756" t="s">
        <v>65</v>
      </c>
      <c r="F756" s="8">
        <f>IF(OR(ISNUMBER(SEARCH("террит",Q756)), ISNUMBER(SEARCH("ФОМС",E756)), ISNUMBER(SEARCH("ФОМС",Q756)), (ISNUMBER(SEARCH("страх",E756)))),1,0)</f>
        <v>0</v>
      </c>
      <c r="G756" s="8">
        <f>IF(OR(ISNUMBER(SEARCH("проектиро",E756)), ISNUMBER(SEARCH("разработка",E756)),  ISNUMBER(SEARCH("приобрет",E756)),  ISNUMBER(SEARCH("установк",E756)), ISNUMBER(SEARCH("постав",E756)),  (ISNUMBER(SEARCH("создани",E756)))),1,0)</f>
        <v>0</v>
      </c>
      <c r="H756" s="8">
        <f>IF(OR(ISNUMBER(SEARCH("развит",E756)), ISNUMBER(SEARCH("модифика",E756)), ISNUMBER(SEARCH("интегра",E756)),  ISNUMBER(SEARCH("внедрен",E756)), ISNUMBER(SEARCH("расшир",E756)), ISNUMBER(SEARCH("адаптац",E756)),ISNUMBER(SEARCH("настрой",E756)), ISNUMBER(SEARCH("подключ",E756)),   (ISNUMBER(SEARCH("модерниз",E756)))),1,0)</f>
        <v>0</v>
      </c>
      <c r="I756" s="8">
        <f>IF(OR(ISNUMBER(SEARCH("сопрово",E756)), ISNUMBER(SEARCH("поддержк",E756)), ISNUMBER(SEARCH("эксплуат",E756)), ISNUMBER(SEARCH("обслужи",E756)), ISNUMBER(SEARCH("подготов",E756)), (ISNUMBER(SEARCH("обуче",E756)))),1,0)</f>
        <v>0</v>
      </c>
      <c r="J756" s="9">
        <f>SUM(G756:I756)</f>
        <v>0</v>
      </c>
      <c r="K756" t="s">
        <v>64</v>
      </c>
      <c r="L756" t="s">
        <v>65</v>
      </c>
      <c r="M756" s="30">
        <v>39653</v>
      </c>
      <c r="N756" s="28" t="s">
        <v>39</v>
      </c>
      <c r="O756" s="6">
        <v>39653</v>
      </c>
      <c r="P756" s="28" t="s">
        <v>184</v>
      </c>
      <c r="Q756" s="4" t="s">
        <v>1409</v>
      </c>
      <c r="R756" t="s">
        <v>1410</v>
      </c>
      <c r="S756" t="s">
        <v>1411</v>
      </c>
      <c r="T756" t="s">
        <v>1414</v>
      </c>
      <c r="U756" t="s">
        <v>1247</v>
      </c>
      <c r="V756" t="s">
        <v>1245</v>
      </c>
      <c r="W756" s="2">
        <v>1</v>
      </c>
      <c r="X756" s="33">
        <v>39653</v>
      </c>
      <c r="Y756" t="s">
        <v>34</v>
      </c>
      <c r="Z756" t="s">
        <v>1248</v>
      </c>
      <c r="AA756" t="s">
        <v>36</v>
      </c>
      <c r="AB756" t="s">
        <v>37</v>
      </c>
      <c r="AC756">
        <v>21</v>
      </c>
    </row>
    <row r="757" spans="1:29" customFormat="1" hidden="1" x14ac:dyDescent="0.25">
      <c r="A757" s="11">
        <v>757</v>
      </c>
      <c r="B757" s="20" t="s">
        <v>1677</v>
      </c>
      <c r="C757" s="3">
        <v>2.2103003215169999E+18</v>
      </c>
      <c r="D757" s="1">
        <v>42779</v>
      </c>
      <c r="E757" t="s">
        <v>1404</v>
      </c>
      <c r="F757" s="8">
        <f>IF(OR(ISNUMBER(SEARCH("террит",Q757)), ISNUMBER(SEARCH("ФОМС",E757)), ISNUMBER(SEARCH("ФОМС",Q757)), (ISNUMBER(SEARCH("страх",E757)))),1,0)</f>
        <v>0</v>
      </c>
      <c r="G757" s="8">
        <f>IF(OR(ISNUMBER(SEARCH("проектиро",E757)), ISNUMBER(SEARCH("разработка",E757)),  ISNUMBER(SEARCH("приобрет",E757)),  ISNUMBER(SEARCH("установк",E757)), ISNUMBER(SEARCH("постав",E757)),  (ISNUMBER(SEARCH("создани",E757)))),1,0)</f>
        <v>0</v>
      </c>
      <c r="H757" s="8">
        <f>IF(OR(ISNUMBER(SEARCH("развит",E757)), ISNUMBER(SEARCH("модифика",E757)), ISNUMBER(SEARCH("интегра",E757)),  ISNUMBER(SEARCH("внедрен",E757)), ISNUMBER(SEARCH("расшир",E757)), ISNUMBER(SEARCH("адаптац",E757)),ISNUMBER(SEARCH("настрой",E757)), ISNUMBER(SEARCH("подключ",E757)),   (ISNUMBER(SEARCH("модерниз",E757)))),1,0)</f>
        <v>1</v>
      </c>
      <c r="I757" s="8">
        <f>IF(OR(ISNUMBER(SEARCH("сопрово",E757)), ISNUMBER(SEARCH("поддержк",E757)), ISNUMBER(SEARCH("эксплуат",E757)), ISNUMBER(SEARCH("обслужи",E757)), ISNUMBER(SEARCH("подготов",E757)), (ISNUMBER(SEARCH("обуче",E757)))),1,0)</f>
        <v>1</v>
      </c>
      <c r="J757" s="9">
        <f>SUM(G757:I757)</f>
        <v>2</v>
      </c>
      <c r="K757" t="s">
        <v>64</v>
      </c>
      <c r="L757" t="s">
        <v>65</v>
      </c>
      <c r="M757" s="30">
        <v>38350</v>
      </c>
      <c r="N757" s="28" t="s">
        <v>264</v>
      </c>
      <c r="O757" s="6">
        <v>38350</v>
      </c>
      <c r="P757" s="28" t="s">
        <v>184</v>
      </c>
      <c r="Q757" s="4" t="s">
        <v>1415</v>
      </c>
      <c r="R757" t="s">
        <v>1328</v>
      </c>
      <c r="S757" t="s">
        <v>1329</v>
      </c>
      <c r="T757" t="s">
        <v>1393</v>
      </c>
      <c r="U757" t="s">
        <v>1247</v>
      </c>
      <c r="V757" t="s">
        <v>1245</v>
      </c>
      <c r="W757" s="2">
        <v>1</v>
      </c>
      <c r="X757" s="33">
        <v>38350</v>
      </c>
      <c r="Y757" t="s">
        <v>34</v>
      </c>
      <c r="Z757" t="s">
        <v>1248</v>
      </c>
      <c r="AA757" t="s">
        <v>36</v>
      </c>
      <c r="AB757" t="s">
        <v>37</v>
      </c>
      <c r="AC757">
        <v>21</v>
      </c>
    </row>
    <row r="758" spans="1:29" customFormat="1" hidden="1" x14ac:dyDescent="0.25">
      <c r="A758" s="11">
        <v>758</v>
      </c>
      <c r="B758" s="20" t="s">
        <v>1677</v>
      </c>
      <c r="C758" s="3">
        <v>2.2103003215169999E+18</v>
      </c>
      <c r="D758" s="1">
        <v>42779</v>
      </c>
      <c r="E758" t="s">
        <v>1408</v>
      </c>
      <c r="F758" s="8">
        <f>IF(OR(ISNUMBER(SEARCH("террит",Q758)), ISNUMBER(SEARCH("ФОМС",E758)), ISNUMBER(SEARCH("ФОМС",Q758)), (ISNUMBER(SEARCH("страх",E758)))),1,0)</f>
        <v>0</v>
      </c>
      <c r="G758" s="8">
        <f>IF(OR(ISNUMBER(SEARCH("проектиро",E758)), ISNUMBER(SEARCH("разработка",E758)),  ISNUMBER(SEARCH("приобрет",E758)),  ISNUMBER(SEARCH("установк",E758)), ISNUMBER(SEARCH("постав",E758)),  (ISNUMBER(SEARCH("создани",E758)))),1,0)</f>
        <v>0</v>
      </c>
      <c r="H758" s="8">
        <f>IF(OR(ISNUMBER(SEARCH("развит",E758)), ISNUMBER(SEARCH("модифика",E758)), ISNUMBER(SEARCH("интегра",E758)),  ISNUMBER(SEARCH("внедрен",E758)), ISNUMBER(SEARCH("расшир",E758)), ISNUMBER(SEARCH("адаптац",E758)),ISNUMBER(SEARCH("настрой",E758)), ISNUMBER(SEARCH("подключ",E758)),   (ISNUMBER(SEARCH("модерниз",E758)))),1,0)</f>
        <v>1</v>
      </c>
      <c r="I758" s="8">
        <f>IF(OR(ISNUMBER(SEARCH("сопрово",E758)), ISNUMBER(SEARCH("поддержк",E758)), ISNUMBER(SEARCH("эксплуат",E758)), ISNUMBER(SEARCH("обслужи",E758)), ISNUMBER(SEARCH("подготов",E758)), (ISNUMBER(SEARCH("обуче",E758)))),1,0)</f>
        <v>1</v>
      </c>
      <c r="J758" s="9">
        <f>SUM(G758:I758)</f>
        <v>2</v>
      </c>
      <c r="K758" t="s">
        <v>64</v>
      </c>
      <c r="L758" t="s">
        <v>65</v>
      </c>
      <c r="M758" s="30">
        <v>191132</v>
      </c>
      <c r="N758" s="28" t="s">
        <v>264</v>
      </c>
      <c r="O758" s="6">
        <v>191132</v>
      </c>
      <c r="P758" s="28" t="s">
        <v>184</v>
      </c>
      <c r="Q758" s="4" t="s">
        <v>1415</v>
      </c>
      <c r="R758" t="s">
        <v>1328</v>
      </c>
      <c r="S758" t="s">
        <v>1329</v>
      </c>
      <c r="T758" t="s">
        <v>1393</v>
      </c>
      <c r="U758" t="s">
        <v>1247</v>
      </c>
      <c r="V758" t="s">
        <v>1245</v>
      </c>
      <c r="W758" s="2">
        <v>1</v>
      </c>
      <c r="X758" s="33">
        <v>191132</v>
      </c>
      <c r="Y758" t="s">
        <v>34</v>
      </c>
      <c r="Z758" t="s">
        <v>1248</v>
      </c>
      <c r="AA758" t="s">
        <v>36</v>
      </c>
      <c r="AB758" t="s">
        <v>37</v>
      </c>
      <c r="AC758">
        <v>21</v>
      </c>
    </row>
    <row r="759" spans="1:29" customFormat="1" hidden="1" x14ac:dyDescent="0.25">
      <c r="A759" s="11">
        <v>759</v>
      </c>
      <c r="B759" s="20" t="s">
        <v>1677</v>
      </c>
      <c r="C759" s="3">
        <v>2.2103003215180001E+18</v>
      </c>
      <c r="D759" s="1">
        <v>43209</v>
      </c>
      <c r="E759" t="s">
        <v>1405</v>
      </c>
      <c r="F759" s="8">
        <f>IF(OR(ISNUMBER(SEARCH("террит",Q759)), ISNUMBER(SEARCH("ФОМС",E759)), ISNUMBER(SEARCH("ФОМС",Q759)), (ISNUMBER(SEARCH("страх",E759)))),1,0)</f>
        <v>0</v>
      </c>
      <c r="G759" s="8">
        <f>IF(OR(ISNUMBER(SEARCH("проектиро",E759)), ISNUMBER(SEARCH("разработка",E759)),  ISNUMBER(SEARCH("приобрет",E759)),  ISNUMBER(SEARCH("установк",E759)), ISNUMBER(SEARCH("постав",E759)),  (ISNUMBER(SEARCH("создани",E759)))),1,0)</f>
        <v>0</v>
      </c>
      <c r="H759" s="8">
        <f>IF(OR(ISNUMBER(SEARCH("развит",E759)), ISNUMBER(SEARCH("модифика",E759)), ISNUMBER(SEARCH("интегра",E759)),  ISNUMBER(SEARCH("внедрен",E759)), ISNUMBER(SEARCH("расшир",E759)), ISNUMBER(SEARCH("адаптац",E759)),ISNUMBER(SEARCH("настрой",E759)), ISNUMBER(SEARCH("подключ",E759)),   (ISNUMBER(SEARCH("модерниз",E759)))),1,0)</f>
        <v>0</v>
      </c>
      <c r="I759" s="8">
        <f>IF(OR(ISNUMBER(SEARCH("сопрово",E759)), ISNUMBER(SEARCH("поддержк",E759)), ISNUMBER(SEARCH("эксплуат",E759)), ISNUMBER(SEARCH("обслужи",E759)), ISNUMBER(SEARCH("подготов",E759)), (ISNUMBER(SEARCH("обуче",E759)))),1,0)</f>
        <v>1</v>
      </c>
      <c r="J759" s="9">
        <f>SUM(G759:I759)</f>
        <v>1</v>
      </c>
      <c r="K759" t="s">
        <v>64</v>
      </c>
      <c r="L759" t="s">
        <v>65</v>
      </c>
      <c r="M759" s="30">
        <v>39653</v>
      </c>
      <c r="N759" s="28" t="s">
        <v>26</v>
      </c>
      <c r="O759" s="6">
        <v>39653</v>
      </c>
      <c r="P759" s="28" t="s">
        <v>184</v>
      </c>
      <c r="Q759" s="4" t="s">
        <v>1415</v>
      </c>
      <c r="R759" t="s">
        <v>1328</v>
      </c>
      <c r="S759" t="s">
        <v>1329</v>
      </c>
      <c r="T759" t="s">
        <v>1393</v>
      </c>
      <c r="U759" t="s">
        <v>1247</v>
      </c>
      <c r="V759" t="s">
        <v>1245</v>
      </c>
      <c r="W759" s="2">
        <v>1</v>
      </c>
      <c r="X759" s="33">
        <v>39653</v>
      </c>
      <c r="Y759" t="s">
        <v>34</v>
      </c>
      <c r="Z759" t="s">
        <v>1248</v>
      </c>
      <c r="AA759" t="s">
        <v>36</v>
      </c>
      <c r="AB759" t="s">
        <v>37</v>
      </c>
      <c r="AC759">
        <v>21</v>
      </c>
    </row>
    <row r="760" spans="1:29" customFormat="1" hidden="1" x14ac:dyDescent="0.25">
      <c r="A760" s="11">
        <v>760</v>
      </c>
      <c r="B760" s="20" t="s">
        <v>1677</v>
      </c>
      <c r="C760" s="3">
        <v>2.2103003215180001E+18</v>
      </c>
      <c r="D760" s="1">
        <v>43209</v>
      </c>
      <c r="E760" t="s">
        <v>1403</v>
      </c>
      <c r="F760" s="8">
        <f>IF(OR(ISNUMBER(SEARCH("террит",Q760)), ISNUMBER(SEARCH("ФОМС",E760)), ISNUMBER(SEARCH("ФОМС",Q760)), (ISNUMBER(SEARCH("страх",E760)))),1,0)</f>
        <v>0</v>
      </c>
      <c r="G760" s="8">
        <f>IF(OR(ISNUMBER(SEARCH("проектиро",E760)), ISNUMBER(SEARCH("разработка",E760)),  ISNUMBER(SEARCH("приобрет",E760)),  ISNUMBER(SEARCH("установк",E760)), ISNUMBER(SEARCH("постав",E760)),  (ISNUMBER(SEARCH("создани",E760)))),1,0)</f>
        <v>0</v>
      </c>
      <c r="H760" s="8">
        <f>IF(OR(ISNUMBER(SEARCH("развит",E760)), ISNUMBER(SEARCH("модифика",E760)), ISNUMBER(SEARCH("интегра",E760)),  ISNUMBER(SEARCH("внедрен",E760)), ISNUMBER(SEARCH("расшир",E760)), ISNUMBER(SEARCH("адаптац",E760)),ISNUMBER(SEARCH("настрой",E760)), ISNUMBER(SEARCH("подключ",E760)),   (ISNUMBER(SEARCH("модерниз",E760)))),1,0)</f>
        <v>1</v>
      </c>
      <c r="I760" s="8">
        <f>IF(OR(ISNUMBER(SEARCH("сопрово",E760)), ISNUMBER(SEARCH("поддержк",E760)), ISNUMBER(SEARCH("эксплуат",E760)), ISNUMBER(SEARCH("обслужи",E760)), ISNUMBER(SEARCH("подготов",E760)), (ISNUMBER(SEARCH("обуче",E760)))),1,0)</f>
        <v>1</v>
      </c>
      <c r="J760" s="9">
        <f>SUM(G760:I760)</f>
        <v>2</v>
      </c>
      <c r="K760" t="s">
        <v>64</v>
      </c>
      <c r="L760" t="s">
        <v>65</v>
      </c>
      <c r="M760" s="30">
        <v>201880</v>
      </c>
      <c r="N760" s="28" t="s">
        <v>26</v>
      </c>
      <c r="O760" s="6">
        <v>201880</v>
      </c>
      <c r="P760" s="28" t="s">
        <v>184</v>
      </c>
      <c r="Q760" s="4" t="s">
        <v>1415</v>
      </c>
      <c r="R760" t="s">
        <v>1328</v>
      </c>
      <c r="S760" t="s">
        <v>1329</v>
      </c>
      <c r="T760" t="s">
        <v>1393</v>
      </c>
      <c r="U760" t="s">
        <v>1247</v>
      </c>
      <c r="V760" t="s">
        <v>1245</v>
      </c>
      <c r="W760" s="2">
        <v>1</v>
      </c>
      <c r="X760" s="33">
        <v>201880</v>
      </c>
      <c r="Y760" t="s">
        <v>34</v>
      </c>
      <c r="Z760" t="s">
        <v>1248</v>
      </c>
      <c r="AA760" t="s">
        <v>36</v>
      </c>
      <c r="AB760" t="s">
        <v>37</v>
      </c>
      <c r="AC760">
        <v>21</v>
      </c>
    </row>
    <row r="761" spans="1:29" customFormat="1" hidden="1" x14ac:dyDescent="0.25">
      <c r="A761" s="11">
        <v>761</v>
      </c>
      <c r="B761" s="20" t="s">
        <v>1677</v>
      </c>
      <c r="C761" s="3">
        <v>2.2103003215180001E+18</v>
      </c>
      <c r="D761" s="1">
        <v>43209</v>
      </c>
      <c r="E761" t="s">
        <v>1406</v>
      </c>
      <c r="F761" s="8">
        <f>IF(OR(ISNUMBER(SEARCH("террит",Q761)), ISNUMBER(SEARCH("ФОМС",E761)), ISNUMBER(SEARCH("ФОМС",Q761)), (ISNUMBER(SEARCH("страх",E761)))),1,0)</f>
        <v>0</v>
      </c>
      <c r="G761" s="8">
        <f>IF(OR(ISNUMBER(SEARCH("проектиро",E761)), ISNUMBER(SEARCH("разработка",E761)),  ISNUMBER(SEARCH("приобрет",E761)),  ISNUMBER(SEARCH("установк",E761)), ISNUMBER(SEARCH("постав",E761)),  (ISNUMBER(SEARCH("создани",E761)))),1,0)</f>
        <v>0</v>
      </c>
      <c r="H761" s="8">
        <f>IF(OR(ISNUMBER(SEARCH("развит",E761)), ISNUMBER(SEARCH("модифика",E761)), ISNUMBER(SEARCH("интегра",E761)),  ISNUMBER(SEARCH("внедрен",E761)), ISNUMBER(SEARCH("расшир",E761)), ISNUMBER(SEARCH("адаптац",E761)),ISNUMBER(SEARCH("настрой",E761)), ISNUMBER(SEARCH("подключ",E761)),   (ISNUMBER(SEARCH("модерниз",E761)))),1,0)</f>
        <v>0</v>
      </c>
      <c r="I761" s="8">
        <f>IF(OR(ISNUMBER(SEARCH("сопрово",E761)), ISNUMBER(SEARCH("поддержк",E761)), ISNUMBER(SEARCH("эксплуат",E761)), ISNUMBER(SEARCH("обслужи",E761)), ISNUMBER(SEARCH("подготов",E761)), (ISNUMBER(SEARCH("обуче",E761)))),1,0)</f>
        <v>1</v>
      </c>
      <c r="J761" s="9">
        <f>SUM(G761:I761)</f>
        <v>1</v>
      </c>
      <c r="K761" t="s">
        <v>64</v>
      </c>
      <c r="L761" t="s">
        <v>65</v>
      </c>
      <c r="M761" s="30">
        <v>197761</v>
      </c>
      <c r="N761" s="28" t="s">
        <v>26</v>
      </c>
      <c r="O761" s="6">
        <v>197761</v>
      </c>
      <c r="P761" s="28" t="s">
        <v>184</v>
      </c>
      <c r="Q761" s="4" t="s">
        <v>1415</v>
      </c>
      <c r="R761" t="s">
        <v>1328</v>
      </c>
      <c r="S761" t="s">
        <v>1329</v>
      </c>
      <c r="T761" t="s">
        <v>1393</v>
      </c>
      <c r="U761" t="s">
        <v>1247</v>
      </c>
      <c r="V761" t="s">
        <v>1245</v>
      </c>
      <c r="W761" s="2">
        <v>1</v>
      </c>
      <c r="X761" s="33">
        <v>197761</v>
      </c>
      <c r="Y761" t="s">
        <v>34</v>
      </c>
      <c r="Z761" t="s">
        <v>1248</v>
      </c>
      <c r="AA761" t="s">
        <v>36</v>
      </c>
      <c r="AB761" t="s">
        <v>37</v>
      </c>
      <c r="AC761">
        <v>21</v>
      </c>
    </row>
    <row r="762" spans="1:29" customFormat="1" hidden="1" x14ac:dyDescent="0.25">
      <c r="A762" s="11">
        <v>762</v>
      </c>
      <c r="B762" s="20" t="s">
        <v>1677</v>
      </c>
      <c r="C762" s="3">
        <v>2.2103003215190001E+18</v>
      </c>
      <c r="D762" s="1">
        <v>43592</v>
      </c>
      <c r="E762" t="s">
        <v>1407</v>
      </c>
      <c r="F762" s="8">
        <f>IF(OR(ISNUMBER(SEARCH("террит",Q762)), ISNUMBER(SEARCH("ФОМС",E762)), ISNUMBER(SEARCH("ФОМС",Q762)), (ISNUMBER(SEARCH("страх",E762)))),1,0)</f>
        <v>0</v>
      </c>
      <c r="G762" s="8">
        <f>IF(OR(ISNUMBER(SEARCH("проектиро",E762)), ISNUMBER(SEARCH("разработка",E762)),  ISNUMBER(SEARCH("приобрет",E762)),  ISNUMBER(SEARCH("установк",E762)), ISNUMBER(SEARCH("постав",E762)),  (ISNUMBER(SEARCH("создани",E762)))),1,0)</f>
        <v>1</v>
      </c>
      <c r="H762" s="8">
        <f>IF(OR(ISNUMBER(SEARCH("развит",E762)), ISNUMBER(SEARCH("модифика",E762)), ISNUMBER(SEARCH("интегра",E762)),  ISNUMBER(SEARCH("внедрен",E762)), ISNUMBER(SEARCH("расшир",E762)), ISNUMBER(SEARCH("адаптац",E762)),ISNUMBER(SEARCH("настрой",E762)), ISNUMBER(SEARCH("подключ",E762)),   (ISNUMBER(SEARCH("модерниз",E762)))),1,0)</f>
        <v>0</v>
      </c>
      <c r="I762" s="8">
        <f>IF(OR(ISNUMBER(SEARCH("сопрово",E762)), ISNUMBER(SEARCH("поддержк",E762)), ISNUMBER(SEARCH("эксплуат",E762)), ISNUMBER(SEARCH("обслужи",E762)), ISNUMBER(SEARCH("подготов",E762)), (ISNUMBER(SEARCH("обуче",E762)))),1,0)</f>
        <v>0</v>
      </c>
      <c r="J762" s="9">
        <f>SUM(G762:I762)</f>
        <v>1</v>
      </c>
      <c r="K762" t="s">
        <v>25</v>
      </c>
      <c r="L762" t="s">
        <v>25</v>
      </c>
      <c r="M762" s="30">
        <v>39577.17</v>
      </c>
      <c r="N762" s="28" t="s">
        <v>39</v>
      </c>
      <c r="O762" s="6">
        <v>39577.17</v>
      </c>
      <c r="P762" s="28" t="s">
        <v>27</v>
      </c>
      <c r="Q762" s="4" t="s">
        <v>1415</v>
      </c>
      <c r="R762" t="s">
        <v>1328</v>
      </c>
      <c r="S762" t="s">
        <v>1329</v>
      </c>
      <c r="T762" t="s">
        <v>1393</v>
      </c>
      <c r="U762" t="s">
        <v>1247</v>
      </c>
      <c r="V762" t="s">
        <v>1245</v>
      </c>
      <c r="W762" s="2">
        <v>1</v>
      </c>
      <c r="X762" s="33">
        <v>39577.17</v>
      </c>
      <c r="Y762" t="s">
        <v>34</v>
      </c>
      <c r="Z762" t="s">
        <v>1248</v>
      </c>
      <c r="AA762" t="s">
        <v>36</v>
      </c>
      <c r="AB762" t="s">
        <v>37</v>
      </c>
      <c r="AC762">
        <v>21</v>
      </c>
    </row>
    <row r="763" spans="1:29" customFormat="1" hidden="1" x14ac:dyDescent="0.25">
      <c r="A763" s="11">
        <v>763</v>
      </c>
      <c r="B763" s="20" t="s">
        <v>1677</v>
      </c>
      <c r="C763" s="3">
        <v>2.2103003215190001E+18</v>
      </c>
      <c r="D763" s="1">
        <v>43598</v>
      </c>
      <c r="E763" t="s">
        <v>1407</v>
      </c>
      <c r="F763" s="8">
        <f>IF(OR(ISNUMBER(SEARCH("террит",Q763)), ISNUMBER(SEARCH("ФОМС",E763)), ISNUMBER(SEARCH("ФОМС",Q763)), (ISNUMBER(SEARCH("страх",E763)))),1,0)</f>
        <v>0</v>
      </c>
      <c r="G763" s="8">
        <f>IF(OR(ISNUMBER(SEARCH("проектиро",E763)), ISNUMBER(SEARCH("разработка",E763)),  ISNUMBER(SEARCH("приобрет",E763)),  ISNUMBER(SEARCH("установк",E763)), ISNUMBER(SEARCH("постав",E763)),  (ISNUMBER(SEARCH("создани",E763)))),1,0)</f>
        <v>1</v>
      </c>
      <c r="H763" s="8">
        <f>IF(OR(ISNUMBER(SEARCH("развит",E763)), ISNUMBER(SEARCH("модифика",E763)), ISNUMBER(SEARCH("интегра",E763)),  ISNUMBER(SEARCH("внедрен",E763)), ISNUMBER(SEARCH("расшир",E763)), ISNUMBER(SEARCH("адаптац",E763)),ISNUMBER(SEARCH("настрой",E763)), ISNUMBER(SEARCH("подключ",E763)),   (ISNUMBER(SEARCH("модерниз",E763)))),1,0)</f>
        <v>0</v>
      </c>
      <c r="I763" s="8">
        <f>IF(OR(ISNUMBER(SEARCH("сопрово",E763)), ISNUMBER(SEARCH("поддержк",E763)), ISNUMBER(SEARCH("эксплуат",E763)), ISNUMBER(SEARCH("обслужи",E763)), ISNUMBER(SEARCH("подготов",E763)), (ISNUMBER(SEARCH("обуче",E763)))),1,0)</f>
        <v>0</v>
      </c>
      <c r="J763" s="9">
        <f>SUM(G763:I763)</f>
        <v>1</v>
      </c>
      <c r="K763" t="s">
        <v>25</v>
      </c>
      <c r="L763" t="s">
        <v>25</v>
      </c>
      <c r="M763" s="30">
        <v>204656.06</v>
      </c>
      <c r="N763" s="28" t="s">
        <v>39</v>
      </c>
      <c r="O763" s="6">
        <v>204656.06</v>
      </c>
      <c r="P763" s="28" t="s">
        <v>27</v>
      </c>
      <c r="Q763" s="4" t="s">
        <v>1415</v>
      </c>
      <c r="R763" t="s">
        <v>1328</v>
      </c>
      <c r="S763" t="s">
        <v>1329</v>
      </c>
      <c r="T763" t="s">
        <v>1246</v>
      </c>
      <c r="U763" t="s">
        <v>1247</v>
      </c>
      <c r="V763" t="s">
        <v>1245</v>
      </c>
      <c r="W763" s="2">
        <v>1</v>
      </c>
      <c r="X763" s="33">
        <v>204656.06</v>
      </c>
      <c r="Y763" t="s">
        <v>34</v>
      </c>
      <c r="Z763" t="s">
        <v>1248</v>
      </c>
      <c r="AA763" t="s">
        <v>36</v>
      </c>
      <c r="AB763" t="s">
        <v>37</v>
      </c>
      <c r="AC763">
        <v>21</v>
      </c>
    </row>
    <row r="764" spans="1:29" customFormat="1" hidden="1" x14ac:dyDescent="0.25">
      <c r="A764" s="11">
        <v>764</v>
      </c>
      <c r="B764" s="20" t="s">
        <v>1677</v>
      </c>
      <c r="C764" s="3">
        <v>2.2103003215190001E+18</v>
      </c>
      <c r="D764" s="1">
        <v>43598</v>
      </c>
      <c r="E764" t="s">
        <v>1407</v>
      </c>
      <c r="F764" s="8">
        <f>IF(OR(ISNUMBER(SEARCH("террит",Q764)), ISNUMBER(SEARCH("ФОМС",E764)), ISNUMBER(SEARCH("ФОМС",Q764)), (ISNUMBER(SEARCH("страх",E764)))),1,0)</f>
        <v>0</v>
      </c>
      <c r="G764" s="8">
        <f>IF(OR(ISNUMBER(SEARCH("проектиро",E764)), ISNUMBER(SEARCH("разработка",E764)),  ISNUMBER(SEARCH("приобрет",E764)),  ISNUMBER(SEARCH("установк",E764)), ISNUMBER(SEARCH("постав",E764)),  (ISNUMBER(SEARCH("создани",E764)))),1,0)</f>
        <v>1</v>
      </c>
      <c r="H764" s="8">
        <f>IF(OR(ISNUMBER(SEARCH("развит",E764)), ISNUMBER(SEARCH("модифика",E764)), ISNUMBER(SEARCH("интегра",E764)),  ISNUMBER(SEARCH("внедрен",E764)), ISNUMBER(SEARCH("расшир",E764)), ISNUMBER(SEARCH("адаптац",E764)),ISNUMBER(SEARCH("настрой",E764)), ISNUMBER(SEARCH("подключ",E764)),   (ISNUMBER(SEARCH("модерниз",E764)))),1,0)</f>
        <v>0</v>
      </c>
      <c r="I764" s="8">
        <f>IF(OR(ISNUMBER(SEARCH("сопрово",E764)), ISNUMBER(SEARCH("поддержк",E764)), ISNUMBER(SEARCH("эксплуат",E764)), ISNUMBER(SEARCH("обслужи",E764)), ISNUMBER(SEARCH("подготов",E764)), (ISNUMBER(SEARCH("обуче",E764)))),1,0)</f>
        <v>0</v>
      </c>
      <c r="J764" s="9">
        <f>SUM(G764:I764)</f>
        <v>1</v>
      </c>
      <c r="K764" t="s">
        <v>25</v>
      </c>
      <c r="L764" t="s">
        <v>25</v>
      </c>
      <c r="M764" s="30">
        <v>252509.52</v>
      </c>
      <c r="N764" s="28" t="s">
        <v>39</v>
      </c>
      <c r="O764" s="6">
        <v>252509.52</v>
      </c>
      <c r="P764" s="28" t="s">
        <v>27</v>
      </c>
      <c r="Q764" s="4" t="s">
        <v>1415</v>
      </c>
      <c r="R764" t="s">
        <v>1328</v>
      </c>
      <c r="S764" t="s">
        <v>1329</v>
      </c>
      <c r="T764" t="s">
        <v>1246</v>
      </c>
      <c r="U764" t="s">
        <v>1247</v>
      </c>
      <c r="V764" t="s">
        <v>1245</v>
      </c>
      <c r="W764" s="2">
        <v>1</v>
      </c>
      <c r="X764" s="33">
        <v>252509.52</v>
      </c>
      <c r="Y764" t="s">
        <v>34</v>
      </c>
      <c r="Z764" t="s">
        <v>1248</v>
      </c>
      <c r="AA764" t="s">
        <v>36</v>
      </c>
      <c r="AB764" t="s">
        <v>37</v>
      </c>
      <c r="AC764">
        <v>21</v>
      </c>
    </row>
    <row r="765" spans="1:29" customFormat="1" hidden="1" x14ac:dyDescent="0.25">
      <c r="A765" s="11">
        <v>765</v>
      </c>
      <c r="B765" s="20" t="s">
        <v>1677</v>
      </c>
      <c r="C765" s="3">
        <v>2.210400229216E+18</v>
      </c>
      <c r="D765" s="1">
        <v>42410</v>
      </c>
      <c r="E765" t="s">
        <v>1416</v>
      </c>
      <c r="F765" s="8">
        <f>IF(OR(ISNUMBER(SEARCH("террит",Q765)), ISNUMBER(SEARCH("ФОМС",E765)), ISNUMBER(SEARCH("ФОМС",Q765)), (ISNUMBER(SEARCH("страх",E765)))),1,0)</f>
        <v>0</v>
      </c>
      <c r="G765" s="8">
        <f>IF(OR(ISNUMBER(SEARCH("проектиро",E765)), ISNUMBER(SEARCH("разработка",E765)),  ISNUMBER(SEARCH("приобрет",E765)),  ISNUMBER(SEARCH("установк",E765)), ISNUMBER(SEARCH("постав",E765)),  (ISNUMBER(SEARCH("создани",E765)))),1,0)</f>
        <v>0</v>
      </c>
      <c r="H765" s="8">
        <f>IF(OR(ISNUMBER(SEARCH("развит",E765)), ISNUMBER(SEARCH("модифика",E765)), ISNUMBER(SEARCH("интегра",E765)),  ISNUMBER(SEARCH("внедрен",E765)), ISNUMBER(SEARCH("расшир",E765)), ISNUMBER(SEARCH("адаптац",E765)),ISNUMBER(SEARCH("настрой",E765)), ISNUMBER(SEARCH("подключ",E765)),   (ISNUMBER(SEARCH("модерниз",E765)))),1,0)</f>
        <v>0</v>
      </c>
      <c r="I765" s="8">
        <f>IF(OR(ISNUMBER(SEARCH("сопрово",E765)), ISNUMBER(SEARCH("поддержк",E765)), ISNUMBER(SEARCH("эксплуат",E765)), ISNUMBER(SEARCH("обслужи",E765)), ISNUMBER(SEARCH("подготов",E765)), (ISNUMBER(SEARCH("обуче",E765)))),1,0)</f>
        <v>1</v>
      </c>
      <c r="J765" s="9">
        <f>SUM(G765:I765)</f>
        <v>1</v>
      </c>
      <c r="K765" t="s">
        <v>417</v>
      </c>
      <c r="L765" t="s">
        <v>418</v>
      </c>
      <c r="M765" s="30">
        <v>38300</v>
      </c>
      <c r="N765" s="28" t="s">
        <v>280</v>
      </c>
      <c r="O765" s="6">
        <v>38300</v>
      </c>
      <c r="P765" s="28" t="s">
        <v>184</v>
      </c>
      <c r="Q765" s="4" t="s">
        <v>1417</v>
      </c>
      <c r="R765" t="s">
        <v>1304</v>
      </c>
      <c r="S765" t="s">
        <v>1305</v>
      </c>
      <c r="T765" t="s">
        <v>1393</v>
      </c>
      <c r="U765" t="s">
        <v>1247</v>
      </c>
      <c r="V765" t="s">
        <v>1245</v>
      </c>
      <c r="W765" s="2">
        <v>1</v>
      </c>
      <c r="X765" s="33">
        <v>38300</v>
      </c>
      <c r="Y765" t="s">
        <v>34</v>
      </c>
      <c r="Z765" t="s">
        <v>1248</v>
      </c>
      <c r="AA765" t="s">
        <v>36</v>
      </c>
      <c r="AB765" t="s">
        <v>37</v>
      </c>
      <c r="AC765">
        <v>21</v>
      </c>
    </row>
    <row r="766" spans="1:29" customFormat="1" hidden="1" x14ac:dyDescent="0.25">
      <c r="A766" s="11">
        <v>766</v>
      </c>
      <c r="B766" s="20" t="s">
        <v>1677</v>
      </c>
      <c r="C766" s="3">
        <v>2.210400229216E+18</v>
      </c>
      <c r="D766" s="1">
        <v>42410</v>
      </c>
      <c r="E766" t="s">
        <v>1418</v>
      </c>
      <c r="F766" s="8">
        <f>IF(OR(ISNUMBER(SEARCH("террит",Q766)), ISNUMBER(SEARCH("ФОМС",E766)), ISNUMBER(SEARCH("ФОМС",Q766)), (ISNUMBER(SEARCH("страх",E766)))),1,0)</f>
        <v>0</v>
      </c>
      <c r="G766" s="8">
        <f>IF(OR(ISNUMBER(SEARCH("проектиро",E766)), ISNUMBER(SEARCH("разработка",E766)),  ISNUMBER(SEARCH("приобрет",E766)),  ISNUMBER(SEARCH("установк",E766)), ISNUMBER(SEARCH("постав",E766)),  (ISNUMBER(SEARCH("создани",E766)))),1,0)</f>
        <v>0</v>
      </c>
      <c r="H766" s="8">
        <f>IF(OR(ISNUMBER(SEARCH("развит",E766)), ISNUMBER(SEARCH("модифика",E766)), ISNUMBER(SEARCH("интегра",E766)),  ISNUMBER(SEARCH("внедрен",E766)), ISNUMBER(SEARCH("расшир",E766)), ISNUMBER(SEARCH("адаптац",E766)),ISNUMBER(SEARCH("настрой",E766)), ISNUMBER(SEARCH("подключ",E766)),   (ISNUMBER(SEARCH("модерниз",E766)))),1,0)</f>
        <v>0</v>
      </c>
      <c r="I766" s="8">
        <f>IF(OR(ISNUMBER(SEARCH("сопрово",E766)), ISNUMBER(SEARCH("поддержк",E766)), ISNUMBER(SEARCH("эксплуат",E766)), ISNUMBER(SEARCH("обслужи",E766)), ISNUMBER(SEARCH("подготов",E766)), (ISNUMBER(SEARCH("обуче",E766)))),1,0)</f>
        <v>1</v>
      </c>
      <c r="J766" s="9">
        <f>SUM(G766:I766)</f>
        <v>1</v>
      </c>
      <c r="K766" t="s">
        <v>417</v>
      </c>
      <c r="L766" t="s">
        <v>418</v>
      </c>
      <c r="M766" s="30">
        <v>171000</v>
      </c>
      <c r="N766" s="28" t="s">
        <v>280</v>
      </c>
      <c r="O766" s="6">
        <v>171000</v>
      </c>
      <c r="P766" s="28" t="s">
        <v>184</v>
      </c>
      <c r="Q766" s="4" t="s">
        <v>1417</v>
      </c>
      <c r="R766" t="s">
        <v>1304</v>
      </c>
      <c r="S766" t="s">
        <v>1305</v>
      </c>
      <c r="T766" t="s">
        <v>1393</v>
      </c>
      <c r="U766" t="s">
        <v>1247</v>
      </c>
      <c r="V766" t="s">
        <v>1245</v>
      </c>
      <c r="W766" s="2">
        <v>1</v>
      </c>
      <c r="X766" s="33">
        <v>171000</v>
      </c>
      <c r="Y766" t="s">
        <v>34</v>
      </c>
      <c r="Z766" t="s">
        <v>1248</v>
      </c>
      <c r="AA766" t="s">
        <v>36</v>
      </c>
      <c r="AB766" t="s">
        <v>37</v>
      </c>
      <c r="AC766">
        <v>21</v>
      </c>
    </row>
    <row r="767" spans="1:29" customFormat="1" hidden="1" x14ac:dyDescent="0.25">
      <c r="A767" s="11">
        <v>767</v>
      </c>
      <c r="B767" s="20" t="s">
        <v>1677</v>
      </c>
      <c r="C767" s="3">
        <v>2.210400229216E+18</v>
      </c>
      <c r="D767" s="1">
        <v>42410</v>
      </c>
      <c r="E767" t="s">
        <v>1397</v>
      </c>
      <c r="F767" s="8">
        <f>IF(OR(ISNUMBER(SEARCH("террит",Q767)), ISNUMBER(SEARCH("ФОМС",E767)), ISNUMBER(SEARCH("ФОМС",Q767)), (ISNUMBER(SEARCH("страх",E767)))),1,0)</f>
        <v>0</v>
      </c>
      <c r="G767" s="8">
        <f>IF(OR(ISNUMBER(SEARCH("проектиро",E767)), ISNUMBER(SEARCH("разработка",E767)),  ISNUMBER(SEARCH("приобрет",E767)),  ISNUMBER(SEARCH("установк",E767)), ISNUMBER(SEARCH("постав",E767)),  (ISNUMBER(SEARCH("создани",E767)))),1,0)</f>
        <v>0</v>
      </c>
      <c r="H767" s="8">
        <f>IF(OR(ISNUMBER(SEARCH("развит",E767)), ISNUMBER(SEARCH("модифика",E767)), ISNUMBER(SEARCH("интегра",E767)),  ISNUMBER(SEARCH("внедрен",E767)), ISNUMBER(SEARCH("расшир",E767)), ISNUMBER(SEARCH("адаптац",E767)),ISNUMBER(SEARCH("настрой",E767)), ISNUMBER(SEARCH("подключ",E767)),   (ISNUMBER(SEARCH("модерниз",E767)))),1,0)</f>
        <v>0</v>
      </c>
      <c r="I767" s="8">
        <f>IF(OR(ISNUMBER(SEARCH("сопрово",E767)), ISNUMBER(SEARCH("поддержк",E767)), ISNUMBER(SEARCH("эксплуат",E767)), ISNUMBER(SEARCH("обслужи",E767)), ISNUMBER(SEARCH("подготов",E767)), (ISNUMBER(SEARCH("обуче",E767)))),1,0)</f>
        <v>1</v>
      </c>
      <c r="J767" s="9">
        <f>SUM(G767:I767)</f>
        <v>1</v>
      </c>
      <c r="K767" t="s">
        <v>417</v>
      </c>
      <c r="L767" t="s">
        <v>418</v>
      </c>
      <c r="M767" s="30">
        <v>196180</v>
      </c>
      <c r="N767" s="28" t="s">
        <v>280</v>
      </c>
      <c r="O767" s="6">
        <v>196180</v>
      </c>
      <c r="P767" s="28" t="s">
        <v>184</v>
      </c>
      <c r="Q767" s="4" t="s">
        <v>1417</v>
      </c>
      <c r="R767" t="s">
        <v>1304</v>
      </c>
      <c r="S767" t="s">
        <v>1305</v>
      </c>
      <c r="T767" t="s">
        <v>1393</v>
      </c>
      <c r="U767" t="s">
        <v>1247</v>
      </c>
      <c r="V767" t="s">
        <v>1245</v>
      </c>
      <c r="W767" s="2">
        <v>1</v>
      </c>
      <c r="X767" s="33">
        <v>196180</v>
      </c>
      <c r="Y767" t="s">
        <v>34</v>
      </c>
      <c r="Z767" t="s">
        <v>1248</v>
      </c>
      <c r="AA767" t="s">
        <v>36</v>
      </c>
      <c r="AB767" t="s">
        <v>37</v>
      </c>
      <c r="AC767">
        <v>21</v>
      </c>
    </row>
    <row r="768" spans="1:29" customFormat="1" hidden="1" x14ac:dyDescent="0.25">
      <c r="A768" s="11">
        <v>768</v>
      </c>
      <c r="B768" s="20" t="s">
        <v>1677</v>
      </c>
      <c r="C768" s="3">
        <v>2.2104002292169999E+18</v>
      </c>
      <c r="D768" s="1">
        <v>42779</v>
      </c>
      <c r="E768" t="s">
        <v>1408</v>
      </c>
      <c r="F768" s="8">
        <f>IF(OR(ISNUMBER(SEARCH("террит",Q768)), ISNUMBER(SEARCH("ФОМС",E768)), ISNUMBER(SEARCH("ФОМС",Q768)), (ISNUMBER(SEARCH("страх",E768)))),1,0)</f>
        <v>0</v>
      </c>
      <c r="G768" s="8">
        <f>IF(OR(ISNUMBER(SEARCH("проектиро",E768)), ISNUMBER(SEARCH("разработка",E768)),  ISNUMBER(SEARCH("приобрет",E768)),  ISNUMBER(SEARCH("установк",E768)), ISNUMBER(SEARCH("постав",E768)),  (ISNUMBER(SEARCH("создани",E768)))),1,0)</f>
        <v>0</v>
      </c>
      <c r="H768" s="8">
        <f>IF(OR(ISNUMBER(SEARCH("развит",E768)), ISNUMBER(SEARCH("модифика",E768)), ISNUMBER(SEARCH("интегра",E768)),  ISNUMBER(SEARCH("внедрен",E768)), ISNUMBER(SEARCH("расшир",E768)), ISNUMBER(SEARCH("адаптац",E768)),ISNUMBER(SEARCH("настрой",E768)), ISNUMBER(SEARCH("подключ",E768)),   (ISNUMBER(SEARCH("модерниз",E768)))),1,0)</f>
        <v>1</v>
      </c>
      <c r="I768" s="8">
        <f>IF(OR(ISNUMBER(SEARCH("сопрово",E768)), ISNUMBER(SEARCH("поддержк",E768)), ISNUMBER(SEARCH("эксплуат",E768)), ISNUMBER(SEARCH("обслужи",E768)), ISNUMBER(SEARCH("подготов",E768)), (ISNUMBER(SEARCH("обуче",E768)))),1,0)</f>
        <v>1</v>
      </c>
      <c r="J768" s="9">
        <f>SUM(G768:I768)</f>
        <v>2</v>
      </c>
      <c r="K768" t="s">
        <v>64</v>
      </c>
      <c r="L768" t="s">
        <v>65</v>
      </c>
      <c r="M768" s="30">
        <v>196187.18</v>
      </c>
      <c r="N768" s="28" t="s">
        <v>264</v>
      </c>
      <c r="O768" s="6">
        <v>196187.18</v>
      </c>
      <c r="P768" s="28" t="s">
        <v>184</v>
      </c>
      <c r="Q768" s="4" t="s">
        <v>1419</v>
      </c>
      <c r="R768" t="s">
        <v>1304</v>
      </c>
      <c r="S768" t="s">
        <v>1305</v>
      </c>
      <c r="T768" t="s">
        <v>1393</v>
      </c>
      <c r="U768" t="s">
        <v>1247</v>
      </c>
      <c r="V768" t="s">
        <v>1245</v>
      </c>
      <c r="W768" s="2">
        <v>1</v>
      </c>
      <c r="X768" s="33">
        <v>196187.18</v>
      </c>
      <c r="Y768" t="s">
        <v>34</v>
      </c>
      <c r="Z768" t="s">
        <v>1248</v>
      </c>
      <c r="AA768" t="s">
        <v>36</v>
      </c>
      <c r="AB768" t="s">
        <v>37</v>
      </c>
      <c r="AC768">
        <v>21</v>
      </c>
    </row>
    <row r="769" spans="1:29" customFormat="1" hidden="1" x14ac:dyDescent="0.25">
      <c r="A769" s="11">
        <v>769</v>
      </c>
      <c r="B769" s="20" t="s">
        <v>1677</v>
      </c>
      <c r="C769" s="3">
        <v>2.2104002292169999E+18</v>
      </c>
      <c r="D769" s="1">
        <v>42779</v>
      </c>
      <c r="E769" t="s">
        <v>1403</v>
      </c>
      <c r="F769" s="8">
        <f>IF(OR(ISNUMBER(SEARCH("террит",Q769)), ISNUMBER(SEARCH("ФОМС",E769)), ISNUMBER(SEARCH("ФОМС",Q769)), (ISNUMBER(SEARCH("страх",E769)))),1,0)</f>
        <v>0</v>
      </c>
      <c r="G769" s="8">
        <f>IF(OR(ISNUMBER(SEARCH("проектиро",E769)), ISNUMBER(SEARCH("разработка",E769)),  ISNUMBER(SEARCH("приобрет",E769)),  ISNUMBER(SEARCH("установк",E769)), ISNUMBER(SEARCH("постав",E769)),  (ISNUMBER(SEARCH("создани",E769)))),1,0)</f>
        <v>0</v>
      </c>
      <c r="H769" s="8">
        <f>IF(OR(ISNUMBER(SEARCH("развит",E769)), ISNUMBER(SEARCH("модифика",E769)), ISNUMBER(SEARCH("интегра",E769)),  ISNUMBER(SEARCH("внедрен",E769)), ISNUMBER(SEARCH("расшир",E769)), ISNUMBER(SEARCH("адаптац",E769)),ISNUMBER(SEARCH("настрой",E769)), ISNUMBER(SEARCH("подключ",E769)),   (ISNUMBER(SEARCH("модерниз",E769)))),1,0)</f>
        <v>1</v>
      </c>
      <c r="I769" s="8">
        <f>IF(OR(ISNUMBER(SEARCH("сопрово",E769)), ISNUMBER(SEARCH("поддержк",E769)), ISNUMBER(SEARCH("эксплуат",E769)), ISNUMBER(SEARCH("обслужи",E769)), ISNUMBER(SEARCH("подготов",E769)), (ISNUMBER(SEARCH("обуче",E769)))),1,0)</f>
        <v>1</v>
      </c>
      <c r="J769" s="9">
        <f>SUM(G769:I769)</f>
        <v>2</v>
      </c>
      <c r="K769" t="s">
        <v>64</v>
      </c>
      <c r="L769" t="s">
        <v>65</v>
      </c>
      <c r="M769" s="30">
        <v>171012</v>
      </c>
      <c r="N769" s="28" t="s">
        <v>264</v>
      </c>
      <c r="O769" s="6">
        <v>171012</v>
      </c>
      <c r="P769" s="28" t="s">
        <v>184</v>
      </c>
      <c r="Q769" s="4" t="s">
        <v>1419</v>
      </c>
      <c r="R769" t="s">
        <v>1304</v>
      </c>
      <c r="S769" t="s">
        <v>1305</v>
      </c>
      <c r="T769" t="s">
        <v>1393</v>
      </c>
      <c r="U769" t="s">
        <v>1247</v>
      </c>
      <c r="V769" t="s">
        <v>1245</v>
      </c>
      <c r="W769" s="2">
        <v>1</v>
      </c>
      <c r="X769" s="33">
        <v>171012</v>
      </c>
      <c r="Y769" t="s">
        <v>34</v>
      </c>
      <c r="Z769" t="s">
        <v>1248</v>
      </c>
      <c r="AA769" t="s">
        <v>36</v>
      </c>
      <c r="AB769" t="s">
        <v>37</v>
      </c>
      <c r="AC769">
        <v>21</v>
      </c>
    </row>
    <row r="770" spans="1:29" customFormat="1" hidden="1" x14ac:dyDescent="0.25">
      <c r="A770" s="11">
        <v>770</v>
      </c>
      <c r="B770" s="20" t="s">
        <v>1677</v>
      </c>
      <c r="C770" s="3">
        <v>2.2104002292169999E+18</v>
      </c>
      <c r="D770" s="1">
        <v>42779</v>
      </c>
      <c r="E770" t="s">
        <v>1404</v>
      </c>
      <c r="F770" s="8">
        <f>IF(OR(ISNUMBER(SEARCH("террит",Q770)), ISNUMBER(SEARCH("ФОМС",E770)), ISNUMBER(SEARCH("ФОМС",Q770)), (ISNUMBER(SEARCH("страх",E770)))),1,0)</f>
        <v>0</v>
      </c>
      <c r="G770" s="8">
        <f>IF(OR(ISNUMBER(SEARCH("проектиро",E770)), ISNUMBER(SEARCH("разработка",E770)),  ISNUMBER(SEARCH("приобрет",E770)),  ISNUMBER(SEARCH("установк",E770)), ISNUMBER(SEARCH("постав",E770)),  (ISNUMBER(SEARCH("создани",E770)))),1,0)</f>
        <v>0</v>
      </c>
      <c r="H770" s="8">
        <f>IF(OR(ISNUMBER(SEARCH("развит",E770)), ISNUMBER(SEARCH("модифика",E770)), ISNUMBER(SEARCH("интегра",E770)),  ISNUMBER(SEARCH("внедрен",E770)), ISNUMBER(SEARCH("расшир",E770)), ISNUMBER(SEARCH("адаптац",E770)),ISNUMBER(SEARCH("настрой",E770)), ISNUMBER(SEARCH("подключ",E770)),   (ISNUMBER(SEARCH("модерниз",E770)))),1,0)</f>
        <v>1</v>
      </c>
      <c r="I770" s="8">
        <f>IF(OR(ISNUMBER(SEARCH("сопрово",E770)), ISNUMBER(SEARCH("поддержк",E770)), ISNUMBER(SEARCH("эксплуат",E770)), ISNUMBER(SEARCH("обслужи",E770)), ISNUMBER(SEARCH("подготов",E770)), (ISNUMBER(SEARCH("обуче",E770)))),1,0)</f>
        <v>1</v>
      </c>
      <c r="J770" s="9">
        <f>SUM(G770:I770)</f>
        <v>2</v>
      </c>
      <c r="K770" t="s">
        <v>64</v>
      </c>
      <c r="L770" t="s">
        <v>65</v>
      </c>
      <c r="M770" s="30">
        <v>38350</v>
      </c>
      <c r="N770" s="28" t="s">
        <v>264</v>
      </c>
      <c r="O770" s="6">
        <v>38350</v>
      </c>
      <c r="P770" s="28" t="s">
        <v>184</v>
      </c>
      <c r="Q770" s="4" t="s">
        <v>1419</v>
      </c>
      <c r="R770" t="s">
        <v>1304</v>
      </c>
      <c r="S770" t="s">
        <v>1305</v>
      </c>
      <c r="T770" t="s">
        <v>1393</v>
      </c>
      <c r="U770" t="s">
        <v>1247</v>
      </c>
      <c r="V770" t="s">
        <v>1245</v>
      </c>
      <c r="W770" s="2">
        <v>1</v>
      </c>
      <c r="X770" s="33">
        <v>38350</v>
      </c>
      <c r="Y770" t="s">
        <v>34</v>
      </c>
      <c r="Z770" t="s">
        <v>1248</v>
      </c>
      <c r="AA770" t="s">
        <v>36</v>
      </c>
      <c r="AB770" t="s">
        <v>37</v>
      </c>
      <c r="AC770">
        <v>21</v>
      </c>
    </row>
    <row r="771" spans="1:29" customFormat="1" hidden="1" x14ac:dyDescent="0.25">
      <c r="A771" s="11">
        <v>771</v>
      </c>
      <c r="B771" s="20" t="s">
        <v>1677</v>
      </c>
      <c r="C771" s="3">
        <v>2.2104002292179999E+18</v>
      </c>
      <c r="D771" s="1">
        <v>43208</v>
      </c>
      <c r="E771" t="s">
        <v>1406</v>
      </c>
      <c r="F771" s="8">
        <f>IF(OR(ISNUMBER(SEARCH("террит",Q771)), ISNUMBER(SEARCH("ФОМС",E771)), ISNUMBER(SEARCH("ФОМС",Q771)), (ISNUMBER(SEARCH("страх",E771)))),1,0)</f>
        <v>0</v>
      </c>
      <c r="G771" s="8">
        <f>IF(OR(ISNUMBER(SEARCH("проектиро",E771)), ISNUMBER(SEARCH("разработка",E771)),  ISNUMBER(SEARCH("приобрет",E771)),  ISNUMBER(SEARCH("установк",E771)), ISNUMBER(SEARCH("постав",E771)),  (ISNUMBER(SEARCH("создани",E771)))),1,0)</f>
        <v>0</v>
      </c>
      <c r="H771" s="8">
        <f>IF(OR(ISNUMBER(SEARCH("развит",E771)), ISNUMBER(SEARCH("модифика",E771)), ISNUMBER(SEARCH("интегра",E771)),  ISNUMBER(SEARCH("внедрен",E771)), ISNUMBER(SEARCH("расшир",E771)), ISNUMBER(SEARCH("адаптац",E771)),ISNUMBER(SEARCH("настрой",E771)), ISNUMBER(SEARCH("подключ",E771)),   (ISNUMBER(SEARCH("модерниз",E771)))),1,0)</f>
        <v>0</v>
      </c>
      <c r="I771" s="8">
        <f>IF(OR(ISNUMBER(SEARCH("сопрово",E771)), ISNUMBER(SEARCH("поддержк",E771)), ISNUMBER(SEARCH("эксплуат",E771)), ISNUMBER(SEARCH("обслужи",E771)), ISNUMBER(SEARCH("подготов",E771)), (ISNUMBER(SEARCH("обуче",E771)))),1,0)</f>
        <v>1</v>
      </c>
      <c r="J771" s="9">
        <f>SUM(G771:I771)</f>
        <v>1</v>
      </c>
      <c r="K771" t="s">
        <v>64</v>
      </c>
      <c r="L771" t="s">
        <v>65</v>
      </c>
      <c r="M771" s="30">
        <v>202991</v>
      </c>
      <c r="N771" s="28" t="s">
        <v>26</v>
      </c>
      <c r="O771" s="6">
        <v>202991</v>
      </c>
      <c r="P771" s="28" t="s">
        <v>184</v>
      </c>
      <c r="Q771" s="4" t="s">
        <v>1419</v>
      </c>
      <c r="R771" t="s">
        <v>1304</v>
      </c>
      <c r="S771" t="s">
        <v>1305</v>
      </c>
      <c r="T771" t="s">
        <v>1393</v>
      </c>
      <c r="U771" t="s">
        <v>1247</v>
      </c>
      <c r="V771" t="s">
        <v>1245</v>
      </c>
      <c r="W771" s="2">
        <v>1</v>
      </c>
      <c r="X771" s="33">
        <v>202991</v>
      </c>
      <c r="Y771" t="s">
        <v>34</v>
      </c>
      <c r="Z771" t="s">
        <v>1248</v>
      </c>
      <c r="AA771" t="s">
        <v>36</v>
      </c>
      <c r="AB771" t="s">
        <v>37</v>
      </c>
      <c r="AC771">
        <v>21</v>
      </c>
    </row>
    <row r="772" spans="1:29" customFormat="1" hidden="1" x14ac:dyDescent="0.25">
      <c r="A772" s="11">
        <v>772</v>
      </c>
      <c r="B772" s="20" t="s">
        <v>1677</v>
      </c>
      <c r="C772" s="3">
        <v>2.2104002292179999E+18</v>
      </c>
      <c r="D772" s="1">
        <v>43208</v>
      </c>
      <c r="E772" t="s">
        <v>1403</v>
      </c>
      <c r="F772" s="8">
        <f>IF(OR(ISNUMBER(SEARCH("террит",Q772)), ISNUMBER(SEARCH("ФОМС",E772)), ISNUMBER(SEARCH("ФОМС",Q772)), (ISNUMBER(SEARCH("страх",E772)))),1,0)</f>
        <v>0</v>
      </c>
      <c r="G772" s="8">
        <f>IF(OR(ISNUMBER(SEARCH("проектиро",E772)), ISNUMBER(SEARCH("разработка",E772)),  ISNUMBER(SEARCH("приобрет",E772)),  ISNUMBER(SEARCH("установк",E772)), ISNUMBER(SEARCH("постав",E772)),  (ISNUMBER(SEARCH("создани",E772)))),1,0)</f>
        <v>0</v>
      </c>
      <c r="H772" s="8">
        <f>IF(OR(ISNUMBER(SEARCH("развит",E772)), ISNUMBER(SEARCH("модифика",E772)), ISNUMBER(SEARCH("интегра",E772)),  ISNUMBER(SEARCH("внедрен",E772)), ISNUMBER(SEARCH("расшир",E772)), ISNUMBER(SEARCH("адаптац",E772)),ISNUMBER(SEARCH("настрой",E772)), ISNUMBER(SEARCH("подключ",E772)),   (ISNUMBER(SEARCH("модерниз",E772)))),1,0)</f>
        <v>1</v>
      </c>
      <c r="I772" s="8">
        <f>IF(OR(ISNUMBER(SEARCH("сопрово",E772)), ISNUMBER(SEARCH("поддержк",E772)), ISNUMBER(SEARCH("эксплуат",E772)), ISNUMBER(SEARCH("обслужи",E772)), ISNUMBER(SEARCH("подготов",E772)), (ISNUMBER(SEARCH("обуче",E772)))),1,0)</f>
        <v>1</v>
      </c>
      <c r="J772" s="9">
        <f>SUM(G772:I772)</f>
        <v>2</v>
      </c>
      <c r="K772" t="s">
        <v>64</v>
      </c>
      <c r="L772" t="s">
        <v>65</v>
      </c>
      <c r="M772" s="30">
        <v>175532</v>
      </c>
      <c r="N772" s="28" t="s">
        <v>26</v>
      </c>
      <c r="O772" s="6">
        <v>175532</v>
      </c>
      <c r="P772" s="28" t="s">
        <v>184</v>
      </c>
      <c r="Q772" s="4" t="s">
        <v>1419</v>
      </c>
      <c r="R772" t="s">
        <v>1304</v>
      </c>
      <c r="S772" t="s">
        <v>1305</v>
      </c>
      <c r="T772" t="s">
        <v>1393</v>
      </c>
      <c r="U772" t="s">
        <v>1247</v>
      </c>
      <c r="V772" t="s">
        <v>1245</v>
      </c>
      <c r="W772" s="2">
        <v>1</v>
      </c>
      <c r="X772" s="33">
        <v>175532</v>
      </c>
      <c r="Y772" t="s">
        <v>34</v>
      </c>
      <c r="Z772" t="s">
        <v>1248</v>
      </c>
      <c r="AA772" t="s">
        <v>36</v>
      </c>
      <c r="AB772" t="s">
        <v>37</v>
      </c>
      <c r="AC772">
        <v>21</v>
      </c>
    </row>
    <row r="773" spans="1:29" customFormat="1" hidden="1" x14ac:dyDescent="0.25">
      <c r="A773" s="11">
        <v>773</v>
      </c>
      <c r="B773" s="20" t="s">
        <v>1677</v>
      </c>
      <c r="C773" s="3">
        <v>2.2104002292179999E+18</v>
      </c>
      <c r="D773" s="1">
        <v>43208</v>
      </c>
      <c r="E773" t="s">
        <v>1405</v>
      </c>
      <c r="F773" s="8">
        <f>IF(OR(ISNUMBER(SEARCH("террит",Q773)), ISNUMBER(SEARCH("ФОМС",E773)), ISNUMBER(SEARCH("ФОМС",Q773)), (ISNUMBER(SEARCH("страх",E773)))),1,0)</f>
        <v>0</v>
      </c>
      <c r="G773" s="8">
        <f>IF(OR(ISNUMBER(SEARCH("проектиро",E773)), ISNUMBER(SEARCH("разработка",E773)),  ISNUMBER(SEARCH("приобрет",E773)),  ISNUMBER(SEARCH("установк",E773)), ISNUMBER(SEARCH("постав",E773)),  (ISNUMBER(SEARCH("создани",E773)))),1,0)</f>
        <v>0</v>
      </c>
      <c r="H773" s="8">
        <f>IF(OR(ISNUMBER(SEARCH("развит",E773)), ISNUMBER(SEARCH("модифика",E773)), ISNUMBER(SEARCH("интегра",E773)),  ISNUMBER(SEARCH("внедрен",E773)), ISNUMBER(SEARCH("расшир",E773)), ISNUMBER(SEARCH("адаптац",E773)),ISNUMBER(SEARCH("настрой",E773)), ISNUMBER(SEARCH("подключ",E773)),   (ISNUMBER(SEARCH("модерниз",E773)))),1,0)</f>
        <v>0</v>
      </c>
      <c r="I773" s="8">
        <f>IF(OR(ISNUMBER(SEARCH("сопрово",E773)), ISNUMBER(SEARCH("поддержк",E773)), ISNUMBER(SEARCH("эксплуат",E773)), ISNUMBER(SEARCH("обслужи",E773)), ISNUMBER(SEARCH("подготов",E773)), (ISNUMBER(SEARCH("обуче",E773)))),1,0)</f>
        <v>1</v>
      </c>
      <c r="J773" s="9">
        <f>SUM(G773:I773)</f>
        <v>1</v>
      </c>
      <c r="K773" t="s">
        <v>64</v>
      </c>
      <c r="L773" t="s">
        <v>65</v>
      </c>
      <c r="M773" s="30">
        <v>39653</v>
      </c>
      <c r="N773" s="28" t="s">
        <v>26</v>
      </c>
      <c r="O773" s="6">
        <v>39653</v>
      </c>
      <c r="P773" s="28" t="s">
        <v>184</v>
      </c>
      <c r="Q773" s="4" t="s">
        <v>1419</v>
      </c>
      <c r="R773" t="s">
        <v>1304</v>
      </c>
      <c r="S773" t="s">
        <v>1305</v>
      </c>
      <c r="T773" t="s">
        <v>1393</v>
      </c>
      <c r="U773" t="s">
        <v>1247</v>
      </c>
      <c r="V773" t="s">
        <v>1245</v>
      </c>
      <c r="W773" s="2">
        <v>1</v>
      </c>
      <c r="X773" s="33">
        <v>39653</v>
      </c>
      <c r="Y773" t="s">
        <v>34</v>
      </c>
      <c r="Z773" t="s">
        <v>1248</v>
      </c>
      <c r="AA773" t="s">
        <v>36</v>
      </c>
      <c r="AB773" t="s">
        <v>37</v>
      </c>
      <c r="AC773">
        <v>21</v>
      </c>
    </row>
    <row r="774" spans="1:29" customFormat="1" hidden="1" x14ac:dyDescent="0.25">
      <c r="A774" s="11">
        <v>774</v>
      </c>
      <c r="B774" s="20" t="s">
        <v>1677</v>
      </c>
      <c r="C774" s="3">
        <v>2.2104002292190001E+18</v>
      </c>
      <c r="D774" s="1">
        <v>43593</v>
      </c>
      <c r="E774" t="s">
        <v>1407</v>
      </c>
      <c r="F774" s="8">
        <f>IF(OR(ISNUMBER(SEARCH("террит",Q774)), ISNUMBER(SEARCH("ФОМС",E774)), ISNUMBER(SEARCH("ФОМС",Q774)), (ISNUMBER(SEARCH("страх",E774)))),1,0)</f>
        <v>0</v>
      </c>
      <c r="G774" s="8">
        <f>IF(OR(ISNUMBER(SEARCH("проектиро",E774)), ISNUMBER(SEARCH("разработка",E774)),  ISNUMBER(SEARCH("приобрет",E774)),  ISNUMBER(SEARCH("установк",E774)), ISNUMBER(SEARCH("постав",E774)),  (ISNUMBER(SEARCH("создани",E774)))),1,0)</f>
        <v>1</v>
      </c>
      <c r="H774" s="8">
        <f>IF(OR(ISNUMBER(SEARCH("развит",E774)), ISNUMBER(SEARCH("модифика",E774)), ISNUMBER(SEARCH("интегра",E774)),  ISNUMBER(SEARCH("внедрен",E774)), ISNUMBER(SEARCH("расшир",E774)), ISNUMBER(SEARCH("адаптац",E774)),ISNUMBER(SEARCH("настрой",E774)), ISNUMBER(SEARCH("подключ",E774)),   (ISNUMBER(SEARCH("модерниз",E774)))),1,0)</f>
        <v>0</v>
      </c>
      <c r="I774" s="8">
        <f>IF(OR(ISNUMBER(SEARCH("сопрово",E774)), ISNUMBER(SEARCH("поддержк",E774)), ISNUMBER(SEARCH("эксплуат",E774)), ISNUMBER(SEARCH("обслужи",E774)), ISNUMBER(SEARCH("подготов",E774)), (ISNUMBER(SEARCH("обуче",E774)))),1,0)</f>
        <v>0</v>
      </c>
      <c r="J774" s="9">
        <f>SUM(G774:I774)</f>
        <v>1</v>
      </c>
      <c r="K774" t="s">
        <v>25</v>
      </c>
      <c r="L774" t="s">
        <v>25</v>
      </c>
      <c r="M774" s="30">
        <v>258351.65</v>
      </c>
      <c r="N774" s="28" t="s">
        <v>39</v>
      </c>
      <c r="O774" s="6">
        <v>258351.65</v>
      </c>
      <c r="P774" s="28" t="s">
        <v>27</v>
      </c>
      <c r="Q774" s="4" t="s">
        <v>1419</v>
      </c>
      <c r="R774" t="s">
        <v>1304</v>
      </c>
      <c r="S774" t="s">
        <v>1305</v>
      </c>
      <c r="T774" t="s">
        <v>1246</v>
      </c>
      <c r="U774" t="s">
        <v>1247</v>
      </c>
      <c r="V774" t="s">
        <v>1245</v>
      </c>
      <c r="W774" s="2">
        <v>1</v>
      </c>
      <c r="X774" s="33">
        <v>258351.65</v>
      </c>
      <c r="Y774" t="s">
        <v>34</v>
      </c>
      <c r="Z774" t="s">
        <v>1248</v>
      </c>
      <c r="AA774" t="s">
        <v>36</v>
      </c>
      <c r="AB774" t="s">
        <v>37</v>
      </c>
      <c r="AC774">
        <v>21</v>
      </c>
    </row>
    <row r="775" spans="1:29" customFormat="1" hidden="1" x14ac:dyDescent="0.25">
      <c r="A775" s="11">
        <v>775</v>
      </c>
      <c r="B775" s="20" t="s">
        <v>1677</v>
      </c>
      <c r="C775" s="3">
        <v>2.2104002292190001E+18</v>
      </c>
      <c r="D775" s="1">
        <v>43593</v>
      </c>
      <c r="E775" t="s">
        <v>1407</v>
      </c>
      <c r="F775" s="8">
        <f>IF(OR(ISNUMBER(SEARCH("террит",Q775)), ISNUMBER(SEARCH("ФОМС",E775)), ISNUMBER(SEARCH("ФОМС",Q775)), (ISNUMBER(SEARCH("страх",E775)))),1,0)</f>
        <v>0</v>
      </c>
      <c r="G775" s="8">
        <f>IF(OR(ISNUMBER(SEARCH("проектиро",E775)), ISNUMBER(SEARCH("разработка",E775)),  ISNUMBER(SEARCH("приобрет",E775)),  ISNUMBER(SEARCH("установк",E775)), ISNUMBER(SEARCH("постав",E775)),  (ISNUMBER(SEARCH("создани",E775)))),1,0)</f>
        <v>1</v>
      </c>
      <c r="H775" s="8">
        <f>IF(OR(ISNUMBER(SEARCH("развит",E775)), ISNUMBER(SEARCH("модифика",E775)), ISNUMBER(SEARCH("интегра",E775)),  ISNUMBER(SEARCH("внедрен",E775)), ISNUMBER(SEARCH("расшир",E775)), ISNUMBER(SEARCH("адаптац",E775)),ISNUMBER(SEARCH("настрой",E775)), ISNUMBER(SEARCH("подключ",E775)),   (ISNUMBER(SEARCH("модерниз",E775)))),1,0)</f>
        <v>0</v>
      </c>
      <c r="I775" s="8">
        <f>IF(OR(ISNUMBER(SEARCH("сопрово",E775)), ISNUMBER(SEARCH("поддержк",E775)), ISNUMBER(SEARCH("эксплуат",E775)), ISNUMBER(SEARCH("обслужи",E775)), ISNUMBER(SEARCH("подготов",E775)), (ISNUMBER(SEARCH("обуче",E775)))),1,0)</f>
        <v>0</v>
      </c>
      <c r="J775" s="9">
        <f>SUM(G775:I775)</f>
        <v>1</v>
      </c>
      <c r="K775" t="s">
        <v>25</v>
      </c>
      <c r="L775" t="s">
        <v>25</v>
      </c>
      <c r="M775" s="30">
        <v>177150.29</v>
      </c>
      <c r="N775" s="28" t="s">
        <v>39</v>
      </c>
      <c r="O775" s="6">
        <v>177150.29</v>
      </c>
      <c r="P775" s="28" t="s">
        <v>27</v>
      </c>
      <c r="Q775" s="4" t="s">
        <v>1419</v>
      </c>
      <c r="R775" t="s">
        <v>1304</v>
      </c>
      <c r="S775" t="s">
        <v>1305</v>
      </c>
      <c r="T775" t="s">
        <v>1246</v>
      </c>
      <c r="U775" t="s">
        <v>1247</v>
      </c>
      <c r="V775" t="s">
        <v>1245</v>
      </c>
      <c r="W775" s="2">
        <v>1</v>
      </c>
      <c r="X775" s="33">
        <v>177150.29</v>
      </c>
      <c r="Y775" t="s">
        <v>34</v>
      </c>
      <c r="Z775" t="s">
        <v>1248</v>
      </c>
      <c r="AA775" t="s">
        <v>36</v>
      </c>
      <c r="AB775" t="s">
        <v>37</v>
      </c>
      <c r="AC775">
        <v>21</v>
      </c>
    </row>
    <row r="776" spans="1:29" customFormat="1" hidden="1" x14ac:dyDescent="0.25">
      <c r="A776" s="11">
        <v>776</v>
      </c>
      <c r="B776" s="20" t="s">
        <v>1677</v>
      </c>
      <c r="C776" s="3">
        <v>2.2104002292190001E+18</v>
      </c>
      <c r="D776" s="1">
        <v>43593</v>
      </c>
      <c r="E776" t="s">
        <v>1407</v>
      </c>
      <c r="F776" s="8">
        <f>IF(OR(ISNUMBER(SEARCH("террит",Q776)), ISNUMBER(SEARCH("ФОМС",E776)), ISNUMBER(SEARCH("ФОМС",Q776)), (ISNUMBER(SEARCH("страх",E776)))),1,0)</f>
        <v>0</v>
      </c>
      <c r="G776" s="8">
        <f>IF(OR(ISNUMBER(SEARCH("проектиро",E776)), ISNUMBER(SEARCH("разработка",E776)),  ISNUMBER(SEARCH("приобрет",E776)),  ISNUMBER(SEARCH("установк",E776)), ISNUMBER(SEARCH("постав",E776)),  (ISNUMBER(SEARCH("создани",E776)))),1,0)</f>
        <v>1</v>
      </c>
      <c r="H776" s="8">
        <f>IF(OR(ISNUMBER(SEARCH("развит",E776)), ISNUMBER(SEARCH("модифика",E776)), ISNUMBER(SEARCH("интегра",E776)),  ISNUMBER(SEARCH("внедрен",E776)), ISNUMBER(SEARCH("расшир",E776)), ISNUMBER(SEARCH("адаптац",E776)),ISNUMBER(SEARCH("настрой",E776)), ISNUMBER(SEARCH("подключ",E776)),   (ISNUMBER(SEARCH("модерниз",E776)))),1,0)</f>
        <v>0</v>
      </c>
      <c r="I776" s="8">
        <f>IF(OR(ISNUMBER(SEARCH("сопрово",E776)), ISNUMBER(SEARCH("поддержк",E776)), ISNUMBER(SEARCH("эксплуат",E776)), ISNUMBER(SEARCH("обслужи",E776)), ISNUMBER(SEARCH("подготов",E776)), (ISNUMBER(SEARCH("обуче",E776)))),1,0)</f>
        <v>0</v>
      </c>
      <c r="J776" s="9">
        <f>SUM(G776:I776)</f>
        <v>1</v>
      </c>
      <c r="K776" t="s">
        <v>25</v>
      </c>
      <c r="L776" t="s">
        <v>25</v>
      </c>
      <c r="M776" s="30">
        <v>39577.17</v>
      </c>
      <c r="N776" s="28" t="s">
        <v>39</v>
      </c>
      <c r="O776" s="6">
        <v>39577.17</v>
      </c>
      <c r="P776" s="28" t="s">
        <v>27</v>
      </c>
      <c r="Q776" s="4" t="s">
        <v>1419</v>
      </c>
      <c r="R776" t="s">
        <v>1304</v>
      </c>
      <c r="S776" t="s">
        <v>1305</v>
      </c>
      <c r="T776" t="s">
        <v>1246</v>
      </c>
      <c r="U776" t="s">
        <v>1247</v>
      </c>
      <c r="V776" t="s">
        <v>1245</v>
      </c>
      <c r="W776" s="2">
        <v>1</v>
      </c>
      <c r="X776" s="33">
        <v>39577.17</v>
      </c>
      <c r="Y776" t="s">
        <v>34</v>
      </c>
      <c r="Z776" t="s">
        <v>1248</v>
      </c>
      <c r="AA776" t="s">
        <v>36</v>
      </c>
      <c r="AB776" t="s">
        <v>37</v>
      </c>
      <c r="AC776">
        <v>21</v>
      </c>
    </row>
    <row r="777" spans="1:29" customFormat="1" hidden="1" x14ac:dyDescent="0.25">
      <c r="A777" s="11">
        <v>777</v>
      </c>
      <c r="B777" s="20" t="s">
        <v>1677</v>
      </c>
      <c r="C777" s="3">
        <v>2.210500231216E+18</v>
      </c>
      <c r="D777" s="1">
        <v>42410</v>
      </c>
      <c r="E777" t="s">
        <v>1416</v>
      </c>
      <c r="F777" s="8">
        <f>IF(OR(ISNUMBER(SEARCH("террит",Q777)), ISNUMBER(SEARCH("ФОМС",E777)), ISNUMBER(SEARCH("ФОМС",Q777)), (ISNUMBER(SEARCH("страх",E777)))),1,0)</f>
        <v>0</v>
      </c>
      <c r="G777" s="8">
        <f>IF(OR(ISNUMBER(SEARCH("проектиро",E777)), ISNUMBER(SEARCH("разработка",E777)),  ISNUMBER(SEARCH("приобрет",E777)),  ISNUMBER(SEARCH("установк",E777)), ISNUMBER(SEARCH("постав",E777)),  (ISNUMBER(SEARCH("создани",E777)))),1,0)</f>
        <v>0</v>
      </c>
      <c r="H777" s="8">
        <f>IF(OR(ISNUMBER(SEARCH("развит",E777)), ISNUMBER(SEARCH("модифика",E777)), ISNUMBER(SEARCH("интегра",E777)),  ISNUMBER(SEARCH("внедрен",E777)), ISNUMBER(SEARCH("расшир",E777)), ISNUMBER(SEARCH("адаптац",E777)),ISNUMBER(SEARCH("настрой",E777)), ISNUMBER(SEARCH("подключ",E777)),   (ISNUMBER(SEARCH("модерниз",E777)))),1,0)</f>
        <v>0</v>
      </c>
      <c r="I777" s="8">
        <f>IF(OR(ISNUMBER(SEARCH("сопрово",E777)), ISNUMBER(SEARCH("поддержк",E777)), ISNUMBER(SEARCH("эксплуат",E777)), ISNUMBER(SEARCH("обслужи",E777)), ISNUMBER(SEARCH("подготов",E777)), (ISNUMBER(SEARCH("обуче",E777)))),1,0)</f>
        <v>1</v>
      </c>
      <c r="J777" s="9">
        <f>SUM(G777:I777)</f>
        <v>1</v>
      </c>
      <c r="K777" t="s">
        <v>142</v>
      </c>
      <c r="L777" t="s">
        <v>143</v>
      </c>
      <c r="M777" s="30">
        <v>38300</v>
      </c>
      <c r="N777" s="28" t="s">
        <v>280</v>
      </c>
      <c r="O777" s="6">
        <v>38300</v>
      </c>
      <c r="P777" s="28" t="s">
        <v>184</v>
      </c>
      <c r="Q777" s="4" t="s">
        <v>1420</v>
      </c>
      <c r="R777" t="s">
        <v>1315</v>
      </c>
      <c r="S777" t="s">
        <v>1316</v>
      </c>
      <c r="T777" t="s">
        <v>1393</v>
      </c>
      <c r="U777" t="s">
        <v>1247</v>
      </c>
      <c r="V777" t="s">
        <v>1245</v>
      </c>
      <c r="W777" s="2">
        <v>1</v>
      </c>
      <c r="X777" s="33">
        <v>38300</v>
      </c>
      <c r="Y777" t="s">
        <v>34</v>
      </c>
      <c r="Z777" t="s">
        <v>1248</v>
      </c>
      <c r="AA777" t="s">
        <v>36</v>
      </c>
      <c r="AB777" t="s">
        <v>37</v>
      </c>
      <c r="AC777">
        <v>21</v>
      </c>
    </row>
    <row r="778" spans="1:29" customFormat="1" hidden="1" x14ac:dyDescent="0.25">
      <c r="A778" s="11">
        <v>778</v>
      </c>
      <c r="B778" s="20" t="s">
        <v>1677</v>
      </c>
      <c r="C778" s="3">
        <v>2.210500231216E+18</v>
      </c>
      <c r="D778" s="1">
        <v>42410</v>
      </c>
      <c r="E778" t="s">
        <v>1421</v>
      </c>
      <c r="F778" s="8">
        <f>IF(OR(ISNUMBER(SEARCH("террит",Q778)), ISNUMBER(SEARCH("ФОМС",E778)), ISNUMBER(SEARCH("ФОМС",Q778)), (ISNUMBER(SEARCH("страх",E778)))),1,0)</f>
        <v>0</v>
      </c>
      <c r="G778" s="8">
        <f>IF(OR(ISNUMBER(SEARCH("проектиро",E778)), ISNUMBER(SEARCH("разработка",E778)),  ISNUMBER(SEARCH("приобрет",E778)),  ISNUMBER(SEARCH("установк",E778)), ISNUMBER(SEARCH("постав",E778)),  (ISNUMBER(SEARCH("создани",E778)))),1,0)</f>
        <v>0</v>
      </c>
      <c r="H778" s="8">
        <f>IF(OR(ISNUMBER(SEARCH("развит",E778)), ISNUMBER(SEARCH("модифика",E778)), ISNUMBER(SEARCH("интегра",E778)),  ISNUMBER(SEARCH("внедрен",E778)), ISNUMBER(SEARCH("расшир",E778)), ISNUMBER(SEARCH("адаптац",E778)),ISNUMBER(SEARCH("настрой",E778)), ISNUMBER(SEARCH("подключ",E778)),   (ISNUMBER(SEARCH("модерниз",E778)))),1,0)</f>
        <v>0</v>
      </c>
      <c r="I778" s="8">
        <f>IF(OR(ISNUMBER(SEARCH("сопрово",E778)), ISNUMBER(SEARCH("поддержк",E778)), ISNUMBER(SEARCH("эксплуат",E778)), ISNUMBER(SEARCH("обслужи",E778)), ISNUMBER(SEARCH("подготов",E778)), (ISNUMBER(SEARCH("обуче",E778)))),1,0)</f>
        <v>1</v>
      </c>
      <c r="J778" s="9">
        <f>SUM(G778:I778)</f>
        <v>1</v>
      </c>
      <c r="K778" t="s">
        <v>142</v>
      </c>
      <c r="L778" t="s">
        <v>143</v>
      </c>
      <c r="M778" s="30">
        <v>177640</v>
      </c>
      <c r="N778" s="28" t="s">
        <v>280</v>
      </c>
      <c r="O778" s="6">
        <v>177640</v>
      </c>
      <c r="P778" s="28" t="s">
        <v>184</v>
      </c>
      <c r="Q778" s="4" t="s">
        <v>1420</v>
      </c>
      <c r="R778" t="s">
        <v>1315</v>
      </c>
      <c r="S778" t="s">
        <v>1316</v>
      </c>
      <c r="T778" t="s">
        <v>1393</v>
      </c>
      <c r="U778" t="s">
        <v>1247</v>
      </c>
      <c r="V778" t="s">
        <v>1245</v>
      </c>
      <c r="W778" s="2">
        <v>1</v>
      </c>
      <c r="X778" s="33">
        <v>177640</v>
      </c>
      <c r="Y778" t="s">
        <v>34</v>
      </c>
      <c r="Z778" t="s">
        <v>1248</v>
      </c>
      <c r="AA778" t="s">
        <v>36</v>
      </c>
      <c r="AB778" t="s">
        <v>37</v>
      </c>
      <c r="AC778">
        <v>21</v>
      </c>
    </row>
    <row r="779" spans="1:29" customFormat="1" hidden="1" x14ac:dyDescent="0.25">
      <c r="A779" s="11">
        <v>779</v>
      </c>
      <c r="B779" s="20" t="s">
        <v>1677</v>
      </c>
      <c r="C779" s="3">
        <v>2.210500231216E+18</v>
      </c>
      <c r="D779" s="1">
        <v>42410</v>
      </c>
      <c r="E779" t="s">
        <v>1397</v>
      </c>
      <c r="F779" s="8">
        <f>IF(OR(ISNUMBER(SEARCH("террит",Q779)), ISNUMBER(SEARCH("ФОМС",E779)), ISNUMBER(SEARCH("ФОМС",Q779)), (ISNUMBER(SEARCH("страх",E779)))),1,0)</f>
        <v>0</v>
      </c>
      <c r="G779" s="8">
        <f>IF(OR(ISNUMBER(SEARCH("проектиро",E779)), ISNUMBER(SEARCH("разработка",E779)),  ISNUMBER(SEARCH("приобрет",E779)),  ISNUMBER(SEARCH("установк",E779)), ISNUMBER(SEARCH("постав",E779)),  (ISNUMBER(SEARCH("создани",E779)))),1,0)</f>
        <v>0</v>
      </c>
      <c r="H779" s="8">
        <f>IF(OR(ISNUMBER(SEARCH("развит",E779)), ISNUMBER(SEARCH("модифика",E779)), ISNUMBER(SEARCH("интегра",E779)),  ISNUMBER(SEARCH("внедрен",E779)), ISNUMBER(SEARCH("расшир",E779)), ISNUMBER(SEARCH("адаптац",E779)),ISNUMBER(SEARCH("настрой",E779)), ISNUMBER(SEARCH("подключ",E779)),   (ISNUMBER(SEARCH("модерниз",E779)))),1,0)</f>
        <v>0</v>
      </c>
      <c r="I779" s="8">
        <f>IF(OR(ISNUMBER(SEARCH("сопрово",E779)), ISNUMBER(SEARCH("поддержк",E779)), ISNUMBER(SEARCH("эксплуат",E779)), ISNUMBER(SEARCH("обслужи",E779)), ISNUMBER(SEARCH("подготов",E779)), (ISNUMBER(SEARCH("обуче",E779)))),1,0)</f>
        <v>1</v>
      </c>
      <c r="J779" s="9">
        <f>SUM(G779:I779)</f>
        <v>1</v>
      </c>
      <c r="K779" t="s">
        <v>142</v>
      </c>
      <c r="L779" t="s">
        <v>143</v>
      </c>
      <c r="M779" s="30">
        <v>172620</v>
      </c>
      <c r="N779" s="28" t="s">
        <v>280</v>
      </c>
      <c r="O779" s="6">
        <v>172620</v>
      </c>
      <c r="P779" s="28" t="s">
        <v>184</v>
      </c>
      <c r="Q779" s="4" t="s">
        <v>1420</v>
      </c>
      <c r="R779" t="s">
        <v>1315</v>
      </c>
      <c r="S779" t="s">
        <v>1316</v>
      </c>
      <c r="T779" t="s">
        <v>1393</v>
      </c>
      <c r="U779" t="s">
        <v>1247</v>
      </c>
      <c r="V779" t="s">
        <v>1245</v>
      </c>
      <c r="W779" s="2">
        <v>1</v>
      </c>
      <c r="X779" s="33">
        <v>172620</v>
      </c>
      <c r="Y779" t="s">
        <v>34</v>
      </c>
      <c r="Z779" t="s">
        <v>1248</v>
      </c>
      <c r="AA779" t="s">
        <v>36</v>
      </c>
      <c r="AB779" t="s">
        <v>37</v>
      </c>
      <c r="AC779">
        <v>21</v>
      </c>
    </row>
    <row r="780" spans="1:29" customFormat="1" hidden="1" x14ac:dyDescent="0.25">
      <c r="A780" s="11">
        <v>780</v>
      </c>
      <c r="B780" s="20" t="s">
        <v>1677</v>
      </c>
      <c r="C780" s="3">
        <v>2.2105002312169999E+18</v>
      </c>
      <c r="D780" s="1">
        <v>42779</v>
      </c>
      <c r="E780" t="s">
        <v>1408</v>
      </c>
      <c r="F780" s="8">
        <f>IF(OR(ISNUMBER(SEARCH("террит",Q780)), ISNUMBER(SEARCH("ФОМС",E780)), ISNUMBER(SEARCH("ФОМС",Q780)), (ISNUMBER(SEARCH("страх",E780)))),1,0)</f>
        <v>0</v>
      </c>
      <c r="G780" s="8">
        <f>IF(OR(ISNUMBER(SEARCH("проектиро",E780)), ISNUMBER(SEARCH("разработка",E780)),  ISNUMBER(SEARCH("приобрет",E780)),  ISNUMBER(SEARCH("установк",E780)), ISNUMBER(SEARCH("постав",E780)),  (ISNUMBER(SEARCH("создани",E780)))),1,0)</f>
        <v>0</v>
      </c>
      <c r="H780" s="8">
        <f>IF(OR(ISNUMBER(SEARCH("развит",E780)), ISNUMBER(SEARCH("модифика",E780)), ISNUMBER(SEARCH("интегра",E780)),  ISNUMBER(SEARCH("внедрен",E780)), ISNUMBER(SEARCH("расшир",E780)), ISNUMBER(SEARCH("адаптац",E780)),ISNUMBER(SEARCH("настрой",E780)), ISNUMBER(SEARCH("подключ",E780)),   (ISNUMBER(SEARCH("модерниз",E780)))),1,0)</f>
        <v>1</v>
      </c>
      <c r="I780" s="8">
        <f>IF(OR(ISNUMBER(SEARCH("сопрово",E780)), ISNUMBER(SEARCH("поддержк",E780)), ISNUMBER(SEARCH("эксплуат",E780)), ISNUMBER(SEARCH("обслужи",E780)), ISNUMBER(SEARCH("подготов",E780)), (ISNUMBER(SEARCH("обуче",E780)))),1,0)</f>
        <v>1</v>
      </c>
      <c r="J780" s="9">
        <f>SUM(G780:I780)</f>
        <v>2</v>
      </c>
      <c r="K780" t="s">
        <v>64</v>
      </c>
      <c r="L780" t="s">
        <v>65</v>
      </c>
      <c r="M780" s="30">
        <v>172628</v>
      </c>
      <c r="N780" s="28" t="s">
        <v>264</v>
      </c>
      <c r="O780" s="6">
        <v>172628</v>
      </c>
      <c r="P780" s="28" t="s">
        <v>184</v>
      </c>
      <c r="Q780" s="4" t="s">
        <v>1422</v>
      </c>
      <c r="R780" t="s">
        <v>1315</v>
      </c>
      <c r="S780" t="s">
        <v>1316</v>
      </c>
      <c r="T780" t="s">
        <v>1393</v>
      </c>
      <c r="U780" t="s">
        <v>1247</v>
      </c>
      <c r="V780" t="s">
        <v>1245</v>
      </c>
      <c r="W780" s="2">
        <v>1</v>
      </c>
      <c r="X780" s="33">
        <v>172628</v>
      </c>
      <c r="Y780" t="s">
        <v>34</v>
      </c>
      <c r="Z780" t="s">
        <v>1248</v>
      </c>
      <c r="AA780" t="s">
        <v>36</v>
      </c>
      <c r="AB780" t="s">
        <v>37</v>
      </c>
      <c r="AC780">
        <v>21</v>
      </c>
    </row>
    <row r="781" spans="1:29" customFormat="1" hidden="1" x14ac:dyDescent="0.25">
      <c r="A781" s="11">
        <v>781</v>
      </c>
      <c r="B781" s="20" t="s">
        <v>1677</v>
      </c>
      <c r="C781" s="3">
        <v>2.2105002312169999E+18</v>
      </c>
      <c r="D781" s="1">
        <v>42779</v>
      </c>
      <c r="E781" t="s">
        <v>1404</v>
      </c>
      <c r="F781" s="8">
        <f>IF(OR(ISNUMBER(SEARCH("террит",Q781)), ISNUMBER(SEARCH("ФОМС",E781)), ISNUMBER(SEARCH("ФОМС",Q781)), (ISNUMBER(SEARCH("страх",E781)))),1,0)</f>
        <v>0</v>
      </c>
      <c r="G781" s="8">
        <f>IF(OR(ISNUMBER(SEARCH("проектиро",E781)), ISNUMBER(SEARCH("разработка",E781)),  ISNUMBER(SEARCH("приобрет",E781)),  ISNUMBER(SEARCH("установк",E781)), ISNUMBER(SEARCH("постав",E781)),  (ISNUMBER(SEARCH("создани",E781)))),1,0)</f>
        <v>0</v>
      </c>
      <c r="H781" s="8">
        <f>IF(OR(ISNUMBER(SEARCH("развит",E781)), ISNUMBER(SEARCH("модифика",E781)), ISNUMBER(SEARCH("интегра",E781)),  ISNUMBER(SEARCH("внедрен",E781)), ISNUMBER(SEARCH("расшир",E781)), ISNUMBER(SEARCH("адаптац",E781)),ISNUMBER(SEARCH("настрой",E781)), ISNUMBER(SEARCH("подключ",E781)),   (ISNUMBER(SEARCH("модерниз",E781)))),1,0)</f>
        <v>1</v>
      </c>
      <c r="I781" s="8">
        <f>IF(OR(ISNUMBER(SEARCH("сопрово",E781)), ISNUMBER(SEARCH("поддержк",E781)), ISNUMBER(SEARCH("эксплуат",E781)), ISNUMBER(SEARCH("обслужи",E781)), ISNUMBER(SEARCH("подготов",E781)), (ISNUMBER(SEARCH("обуче",E781)))),1,0)</f>
        <v>1</v>
      </c>
      <c r="J781" s="9">
        <f>SUM(G781:I781)</f>
        <v>2</v>
      </c>
      <c r="K781" t="s">
        <v>64</v>
      </c>
      <c r="L781" t="s">
        <v>65</v>
      </c>
      <c r="M781" s="30">
        <v>38350</v>
      </c>
      <c r="N781" s="28" t="s">
        <v>264</v>
      </c>
      <c r="O781" s="6">
        <v>38350</v>
      </c>
      <c r="P781" s="28" t="s">
        <v>184</v>
      </c>
      <c r="Q781" s="4" t="s">
        <v>1422</v>
      </c>
      <c r="R781" t="s">
        <v>1315</v>
      </c>
      <c r="S781" t="s">
        <v>1316</v>
      </c>
      <c r="T781" t="s">
        <v>1393</v>
      </c>
      <c r="U781" t="s">
        <v>1247</v>
      </c>
      <c r="V781" t="s">
        <v>1245</v>
      </c>
      <c r="W781" s="2">
        <v>1</v>
      </c>
      <c r="X781" s="33">
        <v>38350</v>
      </c>
      <c r="Y781" t="s">
        <v>34</v>
      </c>
      <c r="Z781" t="s">
        <v>1248</v>
      </c>
      <c r="AA781" t="s">
        <v>36</v>
      </c>
      <c r="AB781" t="s">
        <v>37</v>
      </c>
      <c r="AC781">
        <v>21</v>
      </c>
    </row>
    <row r="782" spans="1:29" customFormat="1" hidden="1" x14ac:dyDescent="0.25">
      <c r="A782" s="11">
        <v>782</v>
      </c>
      <c r="B782" s="20" t="s">
        <v>1677</v>
      </c>
      <c r="C782" s="3">
        <v>2.2105002312169999E+18</v>
      </c>
      <c r="D782" s="1">
        <v>42779</v>
      </c>
      <c r="E782" t="s">
        <v>1403</v>
      </c>
      <c r="F782" s="8">
        <f>IF(OR(ISNUMBER(SEARCH("террит",Q782)), ISNUMBER(SEARCH("ФОМС",E782)), ISNUMBER(SEARCH("ФОМС",Q782)), (ISNUMBER(SEARCH("страх",E782)))),1,0)</f>
        <v>0</v>
      </c>
      <c r="G782" s="8">
        <f>IF(OR(ISNUMBER(SEARCH("проектиро",E782)), ISNUMBER(SEARCH("разработка",E782)),  ISNUMBER(SEARCH("приобрет",E782)),  ISNUMBER(SEARCH("установк",E782)), ISNUMBER(SEARCH("постав",E782)),  (ISNUMBER(SEARCH("создани",E782)))),1,0)</f>
        <v>0</v>
      </c>
      <c r="H782" s="8">
        <f>IF(OR(ISNUMBER(SEARCH("развит",E782)), ISNUMBER(SEARCH("модифика",E782)), ISNUMBER(SEARCH("интегра",E782)),  ISNUMBER(SEARCH("внедрен",E782)), ISNUMBER(SEARCH("расшир",E782)), ISNUMBER(SEARCH("адаптац",E782)),ISNUMBER(SEARCH("настрой",E782)), ISNUMBER(SEARCH("подключ",E782)),   (ISNUMBER(SEARCH("модерниз",E782)))),1,0)</f>
        <v>1</v>
      </c>
      <c r="I782" s="8">
        <f>IF(OR(ISNUMBER(SEARCH("сопрово",E782)), ISNUMBER(SEARCH("поддержк",E782)), ISNUMBER(SEARCH("эксплуат",E782)), ISNUMBER(SEARCH("обслужи",E782)), ISNUMBER(SEARCH("подготов",E782)), (ISNUMBER(SEARCH("обуче",E782)))),1,0)</f>
        <v>1</v>
      </c>
      <c r="J782" s="9">
        <f>SUM(G782:I782)</f>
        <v>2</v>
      </c>
      <c r="K782" t="s">
        <v>64</v>
      </c>
      <c r="L782" t="s">
        <v>65</v>
      </c>
      <c r="M782" s="30">
        <v>177640</v>
      </c>
      <c r="N782" s="28" t="s">
        <v>264</v>
      </c>
      <c r="O782" s="6">
        <v>177640</v>
      </c>
      <c r="P782" s="28" t="s">
        <v>184</v>
      </c>
      <c r="Q782" s="4" t="s">
        <v>1422</v>
      </c>
      <c r="R782" t="s">
        <v>1315</v>
      </c>
      <c r="S782" t="s">
        <v>1316</v>
      </c>
      <c r="T782" t="s">
        <v>1393</v>
      </c>
      <c r="U782" t="s">
        <v>1247</v>
      </c>
      <c r="V782" t="s">
        <v>1245</v>
      </c>
      <c r="W782" s="2">
        <v>1</v>
      </c>
      <c r="X782" s="33">
        <v>177640</v>
      </c>
      <c r="Y782" t="s">
        <v>34</v>
      </c>
      <c r="Z782" t="s">
        <v>1248</v>
      </c>
      <c r="AA782" t="s">
        <v>36</v>
      </c>
      <c r="AB782" t="s">
        <v>37</v>
      </c>
      <c r="AC782">
        <v>21</v>
      </c>
    </row>
    <row r="783" spans="1:29" customFormat="1" hidden="1" x14ac:dyDescent="0.25">
      <c r="A783" s="11">
        <v>783</v>
      </c>
      <c r="B783" s="20" t="s">
        <v>1677</v>
      </c>
      <c r="C783" s="3">
        <v>2.2105002312179999E+18</v>
      </c>
      <c r="D783" s="1">
        <v>43209</v>
      </c>
      <c r="E783" t="s">
        <v>1406</v>
      </c>
      <c r="F783" s="8">
        <f>IF(OR(ISNUMBER(SEARCH("террит",Q783)), ISNUMBER(SEARCH("ФОМС",E783)), ISNUMBER(SEARCH("ФОМС",Q783)), (ISNUMBER(SEARCH("страх",E783)))),1,0)</f>
        <v>0</v>
      </c>
      <c r="G783" s="8">
        <f>IF(OR(ISNUMBER(SEARCH("проектиро",E783)), ISNUMBER(SEARCH("разработка",E783)),  ISNUMBER(SEARCH("приобрет",E783)),  ISNUMBER(SEARCH("установк",E783)), ISNUMBER(SEARCH("постав",E783)),  (ISNUMBER(SEARCH("создани",E783)))),1,0)</f>
        <v>0</v>
      </c>
      <c r="H783" s="8">
        <f>IF(OR(ISNUMBER(SEARCH("развит",E783)), ISNUMBER(SEARCH("модифика",E783)), ISNUMBER(SEARCH("интегра",E783)),  ISNUMBER(SEARCH("внедрен",E783)), ISNUMBER(SEARCH("расшир",E783)), ISNUMBER(SEARCH("адаптац",E783)),ISNUMBER(SEARCH("настрой",E783)), ISNUMBER(SEARCH("подключ",E783)),   (ISNUMBER(SEARCH("модерниз",E783)))),1,0)</f>
        <v>0</v>
      </c>
      <c r="I783" s="8">
        <f>IF(OR(ISNUMBER(SEARCH("сопрово",E783)), ISNUMBER(SEARCH("поддержк",E783)), ISNUMBER(SEARCH("эксплуат",E783)), ISNUMBER(SEARCH("обслужи",E783)), ISNUMBER(SEARCH("подготов",E783)), (ISNUMBER(SEARCH("обуче",E783)))),1,0)</f>
        <v>1</v>
      </c>
      <c r="J783" s="9">
        <f>SUM(G783:I783)</f>
        <v>1</v>
      </c>
      <c r="K783" t="s">
        <v>64</v>
      </c>
      <c r="L783" t="s">
        <v>65</v>
      </c>
      <c r="M783" s="30">
        <v>178615</v>
      </c>
      <c r="N783" s="28" t="s">
        <v>26</v>
      </c>
      <c r="O783" s="6">
        <v>178615</v>
      </c>
      <c r="P783" s="28" t="s">
        <v>184</v>
      </c>
      <c r="Q783" s="4" t="s">
        <v>1422</v>
      </c>
      <c r="R783" t="s">
        <v>1315</v>
      </c>
      <c r="S783" t="s">
        <v>1316</v>
      </c>
      <c r="T783" t="s">
        <v>1393</v>
      </c>
      <c r="U783" t="s">
        <v>1247</v>
      </c>
      <c r="V783" t="s">
        <v>1245</v>
      </c>
      <c r="W783" s="2">
        <v>1</v>
      </c>
      <c r="X783" s="33">
        <v>178615</v>
      </c>
      <c r="Y783" t="s">
        <v>34</v>
      </c>
      <c r="Z783" t="s">
        <v>1248</v>
      </c>
      <c r="AA783" t="s">
        <v>36</v>
      </c>
      <c r="AB783" t="s">
        <v>37</v>
      </c>
      <c r="AC783">
        <v>21</v>
      </c>
    </row>
    <row r="784" spans="1:29" customFormat="1" hidden="1" x14ac:dyDescent="0.25">
      <c r="A784" s="11">
        <v>784</v>
      </c>
      <c r="B784" s="20" t="s">
        <v>1677</v>
      </c>
      <c r="C784" s="3">
        <v>2.2105002312179999E+18</v>
      </c>
      <c r="D784" s="1">
        <v>43209</v>
      </c>
      <c r="E784" t="s">
        <v>1403</v>
      </c>
      <c r="F784" s="8">
        <f>IF(OR(ISNUMBER(SEARCH("террит",Q784)), ISNUMBER(SEARCH("ФОМС",E784)), ISNUMBER(SEARCH("ФОМС",Q784)), (ISNUMBER(SEARCH("страх",E784)))),1,0)</f>
        <v>0</v>
      </c>
      <c r="G784" s="8">
        <f>IF(OR(ISNUMBER(SEARCH("проектиро",E784)), ISNUMBER(SEARCH("разработка",E784)),  ISNUMBER(SEARCH("приобрет",E784)),  ISNUMBER(SEARCH("установк",E784)), ISNUMBER(SEARCH("постав",E784)),  (ISNUMBER(SEARCH("создани",E784)))),1,0)</f>
        <v>0</v>
      </c>
      <c r="H784" s="8">
        <f>IF(OR(ISNUMBER(SEARCH("развит",E784)), ISNUMBER(SEARCH("модифика",E784)), ISNUMBER(SEARCH("интегра",E784)),  ISNUMBER(SEARCH("внедрен",E784)), ISNUMBER(SEARCH("расшир",E784)), ISNUMBER(SEARCH("адаптац",E784)),ISNUMBER(SEARCH("настрой",E784)), ISNUMBER(SEARCH("подключ",E784)),   (ISNUMBER(SEARCH("модерниз",E784)))),1,0)</f>
        <v>1</v>
      </c>
      <c r="I784" s="8">
        <f>IF(OR(ISNUMBER(SEARCH("сопрово",E784)), ISNUMBER(SEARCH("поддержк",E784)), ISNUMBER(SEARCH("эксплуат",E784)), ISNUMBER(SEARCH("обслужи",E784)), ISNUMBER(SEARCH("подготов",E784)), (ISNUMBER(SEARCH("обуче",E784)))),1,0)</f>
        <v>1</v>
      </c>
      <c r="J784" s="9">
        <f>SUM(G784:I784)</f>
        <v>2</v>
      </c>
      <c r="K784" t="s">
        <v>64</v>
      </c>
      <c r="L784" t="s">
        <v>65</v>
      </c>
      <c r="M784" s="30">
        <v>182335</v>
      </c>
      <c r="N784" s="28" t="s">
        <v>26</v>
      </c>
      <c r="O784" s="6">
        <v>182335</v>
      </c>
      <c r="P784" s="28" t="s">
        <v>184</v>
      </c>
      <c r="Q784" s="4" t="s">
        <v>1422</v>
      </c>
      <c r="R784" t="s">
        <v>1315</v>
      </c>
      <c r="S784" t="s">
        <v>1316</v>
      </c>
      <c r="T784" t="s">
        <v>1393</v>
      </c>
      <c r="U784" t="s">
        <v>1247</v>
      </c>
      <c r="V784" t="s">
        <v>1245</v>
      </c>
      <c r="W784" s="2">
        <v>1</v>
      </c>
      <c r="X784" s="33">
        <v>182335</v>
      </c>
      <c r="Y784" t="s">
        <v>34</v>
      </c>
      <c r="Z784" t="s">
        <v>1248</v>
      </c>
      <c r="AA784" t="s">
        <v>36</v>
      </c>
      <c r="AB784" t="s">
        <v>37</v>
      </c>
      <c r="AC784">
        <v>21</v>
      </c>
    </row>
    <row r="785" spans="1:29" customFormat="1" hidden="1" x14ac:dyDescent="0.25">
      <c r="A785" s="11">
        <v>785</v>
      </c>
      <c r="B785" s="20" t="s">
        <v>1677</v>
      </c>
      <c r="C785" s="3">
        <v>2.2105002312179999E+18</v>
      </c>
      <c r="D785" s="1">
        <v>43209</v>
      </c>
      <c r="E785" t="s">
        <v>1405</v>
      </c>
      <c r="F785" s="8">
        <f>IF(OR(ISNUMBER(SEARCH("террит",Q785)), ISNUMBER(SEARCH("ФОМС",E785)), ISNUMBER(SEARCH("ФОМС",Q785)), (ISNUMBER(SEARCH("страх",E785)))),1,0)</f>
        <v>0</v>
      </c>
      <c r="G785" s="8">
        <f>IF(OR(ISNUMBER(SEARCH("проектиро",E785)), ISNUMBER(SEARCH("разработка",E785)),  ISNUMBER(SEARCH("приобрет",E785)),  ISNUMBER(SEARCH("установк",E785)), ISNUMBER(SEARCH("постав",E785)),  (ISNUMBER(SEARCH("создани",E785)))),1,0)</f>
        <v>0</v>
      </c>
      <c r="H785" s="8">
        <f>IF(OR(ISNUMBER(SEARCH("развит",E785)), ISNUMBER(SEARCH("модифика",E785)), ISNUMBER(SEARCH("интегра",E785)),  ISNUMBER(SEARCH("внедрен",E785)), ISNUMBER(SEARCH("расшир",E785)), ISNUMBER(SEARCH("адаптац",E785)),ISNUMBER(SEARCH("настрой",E785)), ISNUMBER(SEARCH("подключ",E785)),   (ISNUMBER(SEARCH("модерниз",E785)))),1,0)</f>
        <v>0</v>
      </c>
      <c r="I785" s="8">
        <f>IF(OR(ISNUMBER(SEARCH("сопрово",E785)), ISNUMBER(SEARCH("поддержк",E785)), ISNUMBER(SEARCH("эксплуат",E785)), ISNUMBER(SEARCH("обслужи",E785)), ISNUMBER(SEARCH("подготов",E785)), (ISNUMBER(SEARCH("обуче",E785)))),1,0)</f>
        <v>1</v>
      </c>
      <c r="J785" s="9">
        <f>SUM(G785:I785)</f>
        <v>1</v>
      </c>
      <c r="K785" t="s">
        <v>64</v>
      </c>
      <c r="L785" t="s">
        <v>65</v>
      </c>
      <c r="M785" s="30">
        <v>39653</v>
      </c>
      <c r="N785" s="28" t="s">
        <v>26</v>
      </c>
      <c r="O785" s="6">
        <v>39653</v>
      </c>
      <c r="P785" s="28" t="s">
        <v>184</v>
      </c>
      <c r="Q785" s="4" t="s">
        <v>1422</v>
      </c>
      <c r="R785" t="s">
        <v>1315</v>
      </c>
      <c r="S785" t="s">
        <v>1316</v>
      </c>
      <c r="T785" t="s">
        <v>1393</v>
      </c>
      <c r="U785" t="s">
        <v>1247</v>
      </c>
      <c r="V785" t="s">
        <v>1245</v>
      </c>
      <c r="W785" s="2">
        <v>1</v>
      </c>
      <c r="X785" s="33">
        <v>39653</v>
      </c>
      <c r="Y785" t="s">
        <v>34</v>
      </c>
      <c r="Z785" t="s">
        <v>1248</v>
      </c>
      <c r="AA785" t="s">
        <v>36</v>
      </c>
      <c r="AB785" t="s">
        <v>37</v>
      </c>
      <c r="AC785">
        <v>21</v>
      </c>
    </row>
    <row r="786" spans="1:29" customFormat="1" hidden="1" x14ac:dyDescent="0.25">
      <c r="A786" s="11">
        <v>786</v>
      </c>
      <c r="B786" s="20" t="s">
        <v>1677</v>
      </c>
      <c r="C786" s="3">
        <v>2.2105002312190001E+18</v>
      </c>
      <c r="D786" s="1">
        <v>43592</v>
      </c>
      <c r="E786" t="s">
        <v>1407</v>
      </c>
      <c r="F786" s="8">
        <f>IF(OR(ISNUMBER(SEARCH("террит",Q786)), ISNUMBER(SEARCH("ФОМС",E786)), ISNUMBER(SEARCH("ФОМС",Q786)), (ISNUMBER(SEARCH("страх",E786)))),1,0)</f>
        <v>0</v>
      </c>
      <c r="G786" s="8">
        <f>IF(OR(ISNUMBER(SEARCH("проектиро",E786)), ISNUMBER(SEARCH("разработка",E786)),  ISNUMBER(SEARCH("приобрет",E786)),  ISNUMBER(SEARCH("установк",E786)), ISNUMBER(SEARCH("постав",E786)),  (ISNUMBER(SEARCH("создани",E786)))),1,0)</f>
        <v>1</v>
      </c>
      <c r="H786" s="8">
        <f>IF(OR(ISNUMBER(SEARCH("развит",E786)), ISNUMBER(SEARCH("модифика",E786)), ISNUMBER(SEARCH("интегра",E786)),  ISNUMBER(SEARCH("внедрен",E786)), ISNUMBER(SEARCH("расшир",E786)), ISNUMBER(SEARCH("адаптац",E786)),ISNUMBER(SEARCH("настрой",E786)), ISNUMBER(SEARCH("подключ",E786)),   (ISNUMBER(SEARCH("модерниз",E786)))),1,0)</f>
        <v>0</v>
      </c>
      <c r="I786" s="8">
        <f>IF(OR(ISNUMBER(SEARCH("сопрово",E786)), ISNUMBER(SEARCH("поддержк",E786)), ISNUMBER(SEARCH("эксплуат",E786)), ISNUMBER(SEARCH("обслужи",E786)), ISNUMBER(SEARCH("подготов",E786)), (ISNUMBER(SEARCH("обуче",E786)))),1,0)</f>
        <v>0</v>
      </c>
      <c r="J786" s="9">
        <f>SUM(G786:I786)</f>
        <v>1</v>
      </c>
      <c r="K786" t="s">
        <v>25</v>
      </c>
      <c r="L786" t="s">
        <v>25</v>
      </c>
      <c r="M786" s="30">
        <v>39577.17</v>
      </c>
      <c r="N786" s="28" t="s">
        <v>39</v>
      </c>
      <c r="O786" s="6">
        <v>39577.17</v>
      </c>
      <c r="P786" s="28" t="s">
        <v>27</v>
      </c>
      <c r="Q786" s="4" t="s">
        <v>1422</v>
      </c>
      <c r="R786" t="s">
        <v>1315</v>
      </c>
      <c r="S786" t="s">
        <v>1316</v>
      </c>
      <c r="T786" t="s">
        <v>1246</v>
      </c>
      <c r="U786" t="s">
        <v>1247</v>
      </c>
      <c r="V786" t="s">
        <v>1245</v>
      </c>
      <c r="W786" s="2">
        <v>1</v>
      </c>
      <c r="X786" s="33">
        <v>39577.17</v>
      </c>
      <c r="Y786" t="s">
        <v>34</v>
      </c>
      <c r="Z786" t="s">
        <v>1248</v>
      </c>
      <c r="AA786" t="s">
        <v>36</v>
      </c>
      <c r="AB786" t="s">
        <v>37</v>
      </c>
      <c r="AC786">
        <v>21</v>
      </c>
    </row>
    <row r="787" spans="1:29" customFormat="1" hidden="1" x14ac:dyDescent="0.25">
      <c r="A787" s="11">
        <v>787</v>
      </c>
      <c r="B787" s="20" t="s">
        <v>1677</v>
      </c>
      <c r="C787" s="3">
        <v>2.2105002312190001E+18</v>
      </c>
      <c r="D787" s="1">
        <v>43593</v>
      </c>
      <c r="E787" t="s">
        <v>1407</v>
      </c>
      <c r="F787" s="8">
        <f>IF(OR(ISNUMBER(SEARCH("террит",Q787)), ISNUMBER(SEARCH("ФОМС",E787)), ISNUMBER(SEARCH("ФОМС",Q787)), (ISNUMBER(SEARCH("страх",E787)))),1,0)</f>
        <v>0</v>
      </c>
      <c r="G787" s="8">
        <f>IF(OR(ISNUMBER(SEARCH("проектиро",E787)), ISNUMBER(SEARCH("разработка",E787)),  ISNUMBER(SEARCH("приобрет",E787)),  ISNUMBER(SEARCH("установк",E787)), ISNUMBER(SEARCH("постав",E787)),  (ISNUMBER(SEARCH("создани",E787)))),1,0)</f>
        <v>1</v>
      </c>
      <c r="H787" s="8">
        <f>IF(OR(ISNUMBER(SEARCH("развит",E787)), ISNUMBER(SEARCH("модифика",E787)), ISNUMBER(SEARCH("интегра",E787)),  ISNUMBER(SEARCH("внедрен",E787)), ISNUMBER(SEARCH("расшир",E787)), ISNUMBER(SEARCH("адаптац",E787)),ISNUMBER(SEARCH("настрой",E787)), ISNUMBER(SEARCH("подключ",E787)),   (ISNUMBER(SEARCH("модерниз",E787)))),1,0)</f>
        <v>0</v>
      </c>
      <c r="I787" s="8">
        <f>IF(OR(ISNUMBER(SEARCH("сопрово",E787)), ISNUMBER(SEARCH("поддержк",E787)), ISNUMBER(SEARCH("эксплуат",E787)), ISNUMBER(SEARCH("обслужи",E787)), ISNUMBER(SEARCH("подготов",E787)), (ISNUMBER(SEARCH("обуче",E787)))),1,0)</f>
        <v>0</v>
      </c>
      <c r="J787" s="9">
        <f>SUM(G787:I787)</f>
        <v>1</v>
      </c>
      <c r="K787" t="s">
        <v>25</v>
      </c>
      <c r="L787" t="s">
        <v>25</v>
      </c>
      <c r="M787" s="30">
        <v>183371.83</v>
      </c>
      <c r="N787" s="28" t="s">
        <v>39</v>
      </c>
      <c r="O787" s="6">
        <v>183371.83</v>
      </c>
      <c r="P787" s="28" t="s">
        <v>27</v>
      </c>
      <c r="Q787" s="4" t="s">
        <v>1422</v>
      </c>
      <c r="R787" t="s">
        <v>1315</v>
      </c>
      <c r="S787" t="s">
        <v>1316</v>
      </c>
      <c r="T787" t="s">
        <v>1246</v>
      </c>
      <c r="U787" t="s">
        <v>1247</v>
      </c>
      <c r="V787" t="s">
        <v>1245</v>
      </c>
      <c r="W787" s="2">
        <v>1</v>
      </c>
      <c r="X787" s="33">
        <v>183371.83</v>
      </c>
      <c r="Y787" t="s">
        <v>34</v>
      </c>
      <c r="Z787" t="s">
        <v>1248</v>
      </c>
      <c r="AA787" t="s">
        <v>36</v>
      </c>
      <c r="AB787" t="s">
        <v>37</v>
      </c>
      <c r="AC787">
        <v>21</v>
      </c>
    </row>
    <row r="788" spans="1:29" customFormat="1" hidden="1" x14ac:dyDescent="0.25">
      <c r="A788" s="11">
        <v>788</v>
      </c>
      <c r="B788" s="20" t="s">
        <v>1677</v>
      </c>
      <c r="C788" s="3">
        <v>2.2105002312190001E+18</v>
      </c>
      <c r="D788" s="1">
        <v>43593</v>
      </c>
      <c r="E788" t="s">
        <v>1407</v>
      </c>
      <c r="F788" s="8">
        <f>IF(OR(ISNUMBER(SEARCH("террит",Q788)), ISNUMBER(SEARCH("ФОМС",E788)), ISNUMBER(SEARCH("ФОМС",Q788)), (ISNUMBER(SEARCH("страх",E788)))),1,0)</f>
        <v>0</v>
      </c>
      <c r="G788" s="8">
        <f>IF(OR(ISNUMBER(SEARCH("проектиро",E788)), ISNUMBER(SEARCH("разработка",E788)),  ISNUMBER(SEARCH("приобрет",E788)),  ISNUMBER(SEARCH("установк",E788)), ISNUMBER(SEARCH("постав",E788)),  (ISNUMBER(SEARCH("создани",E788)))),1,0)</f>
        <v>1</v>
      </c>
      <c r="H788" s="8">
        <f>IF(OR(ISNUMBER(SEARCH("развит",E788)), ISNUMBER(SEARCH("модифика",E788)), ISNUMBER(SEARCH("интегра",E788)),  ISNUMBER(SEARCH("внедрен",E788)), ISNUMBER(SEARCH("расшир",E788)), ISNUMBER(SEARCH("адаптац",E788)),ISNUMBER(SEARCH("настрой",E788)), ISNUMBER(SEARCH("подключ",E788)),   (ISNUMBER(SEARCH("модерниз",E788)))),1,0)</f>
        <v>0</v>
      </c>
      <c r="I788" s="8">
        <f>IF(OR(ISNUMBER(SEARCH("сопрово",E788)), ISNUMBER(SEARCH("поддержк",E788)), ISNUMBER(SEARCH("эксплуат",E788)), ISNUMBER(SEARCH("обслужи",E788)), ISNUMBER(SEARCH("подготов",E788)), (ISNUMBER(SEARCH("обуче",E788)))),1,0)</f>
        <v>0</v>
      </c>
      <c r="J788" s="9">
        <f>SUM(G788:I788)</f>
        <v>1</v>
      </c>
      <c r="K788" t="s">
        <v>25</v>
      </c>
      <c r="L788" t="s">
        <v>25</v>
      </c>
      <c r="M788" s="30">
        <v>233035.78</v>
      </c>
      <c r="N788" s="28" t="s">
        <v>39</v>
      </c>
      <c r="O788" s="6">
        <v>233035.78</v>
      </c>
      <c r="P788" s="28" t="s">
        <v>27</v>
      </c>
      <c r="Q788" s="4" t="s">
        <v>1422</v>
      </c>
      <c r="R788" t="s">
        <v>1315</v>
      </c>
      <c r="S788" t="s">
        <v>1316</v>
      </c>
      <c r="T788" t="s">
        <v>1246</v>
      </c>
      <c r="U788" t="s">
        <v>1247</v>
      </c>
      <c r="V788" t="s">
        <v>1245</v>
      </c>
      <c r="W788" s="2">
        <v>1</v>
      </c>
      <c r="X788" s="33">
        <v>233035.78</v>
      </c>
      <c r="Y788" t="s">
        <v>34</v>
      </c>
      <c r="Z788" t="s">
        <v>1248</v>
      </c>
      <c r="AA788" t="s">
        <v>36</v>
      </c>
      <c r="AB788" t="s">
        <v>37</v>
      </c>
      <c r="AC788">
        <v>21</v>
      </c>
    </row>
    <row r="789" spans="1:29" customFormat="1" hidden="1" x14ac:dyDescent="0.25">
      <c r="A789" s="11">
        <v>789</v>
      </c>
      <c r="B789" s="20" t="s">
        <v>1677</v>
      </c>
      <c r="C789" s="3">
        <v>2.210600537016E+18</v>
      </c>
      <c r="D789" s="1">
        <v>42410</v>
      </c>
      <c r="E789" t="s">
        <v>1397</v>
      </c>
      <c r="F789" s="8">
        <f>IF(OR(ISNUMBER(SEARCH("террит",Q789)), ISNUMBER(SEARCH("ФОМС",E789)), ISNUMBER(SEARCH("ФОМС",Q789)), (ISNUMBER(SEARCH("страх",E789)))),1,0)</f>
        <v>0</v>
      </c>
      <c r="G789" s="8">
        <f>IF(OR(ISNUMBER(SEARCH("проектиро",E789)), ISNUMBER(SEARCH("разработка",E789)),  ISNUMBER(SEARCH("приобрет",E789)),  ISNUMBER(SEARCH("установк",E789)), ISNUMBER(SEARCH("постав",E789)),  (ISNUMBER(SEARCH("создани",E789)))),1,0)</f>
        <v>0</v>
      </c>
      <c r="H789" s="8">
        <f>IF(OR(ISNUMBER(SEARCH("развит",E789)), ISNUMBER(SEARCH("модифика",E789)), ISNUMBER(SEARCH("интегра",E789)),  ISNUMBER(SEARCH("внедрен",E789)), ISNUMBER(SEARCH("расшир",E789)), ISNUMBER(SEARCH("адаптац",E789)),ISNUMBER(SEARCH("настрой",E789)), ISNUMBER(SEARCH("подключ",E789)),   (ISNUMBER(SEARCH("модерниз",E789)))),1,0)</f>
        <v>0</v>
      </c>
      <c r="I789" s="8">
        <f>IF(OR(ISNUMBER(SEARCH("сопрово",E789)), ISNUMBER(SEARCH("поддержк",E789)), ISNUMBER(SEARCH("эксплуат",E789)), ISNUMBER(SEARCH("обслужи",E789)), ISNUMBER(SEARCH("подготов",E789)), (ISNUMBER(SEARCH("обуче",E789)))),1,0)</f>
        <v>1</v>
      </c>
      <c r="J789" s="9">
        <f>SUM(G789:I789)</f>
        <v>1</v>
      </c>
      <c r="K789" t="s">
        <v>1681</v>
      </c>
      <c r="L789" t="s">
        <v>1423</v>
      </c>
      <c r="M789" s="30">
        <v>1</v>
      </c>
      <c r="N789" s="28" t="s">
        <v>264</v>
      </c>
      <c r="O789" s="6">
        <v>189720</v>
      </c>
      <c r="P789" s="28" t="s">
        <v>1424</v>
      </c>
      <c r="Q789" s="4" t="s">
        <v>1425</v>
      </c>
      <c r="R789" t="s">
        <v>1426</v>
      </c>
      <c r="S789" t="s">
        <v>1427</v>
      </c>
      <c r="T789" t="s">
        <v>1393</v>
      </c>
      <c r="U789" t="s">
        <v>1247</v>
      </c>
      <c r="V789" t="s">
        <v>1245</v>
      </c>
      <c r="W789" s="2">
        <v>1</v>
      </c>
      <c r="X789" s="33">
        <v>189720</v>
      </c>
      <c r="Y789" t="s">
        <v>34</v>
      </c>
      <c r="Z789" t="s">
        <v>1248</v>
      </c>
      <c r="AA789" t="s">
        <v>36</v>
      </c>
      <c r="AB789" t="s">
        <v>37</v>
      </c>
      <c r="AC789">
        <v>21</v>
      </c>
    </row>
    <row r="790" spans="1:29" customFormat="1" hidden="1" x14ac:dyDescent="0.25">
      <c r="A790" s="11">
        <v>790</v>
      </c>
      <c r="B790" s="20" t="s">
        <v>1677</v>
      </c>
      <c r="C790" s="3">
        <v>2.210600537016E+18</v>
      </c>
      <c r="D790" s="1">
        <v>42410</v>
      </c>
      <c r="E790" t="s">
        <v>1416</v>
      </c>
      <c r="F790" s="8">
        <f>IF(OR(ISNUMBER(SEARCH("террит",Q790)), ISNUMBER(SEARCH("ФОМС",E790)), ISNUMBER(SEARCH("ФОМС",Q790)), (ISNUMBER(SEARCH("страх",E790)))),1,0)</f>
        <v>0</v>
      </c>
      <c r="G790" s="8">
        <f>IF(OR(ISNUMBER(SEARCH("проектиро",E790)), ISNUMBER(SEARCH("разработка",E790)),  ISNUMBER(SEARCH("приобрет",E790)),  ISNUMBER(SEARCH("установк",E790)), ISNUMBER(SEARCH("постав",E790)),  (ISNUMBER(SEARCH("создани",E790)))),1,0)</f>
        <v>0</v>
      </c>
      <c r="H790" s="8">
        <f>IF(OR(ISNUMBER(SEARCH("развит",E790)), ISNUMBER(SEARCH("модифика",E790)), ISNUMBER(SEARCH("интегра",E790)),  ISNUMBER(SEARCH("внедрен",E790)), ISNUMBER(SEARCH("расшир",E790)), ISNUMBER(SEARCH("адаптац",E790)),ISNUMBER(SEARCH("настрой",E790)), ISNUMBER(SEARCH("подключ",E790)),   (ISNUMBER(SEARCH("модерниз",E790)))),1,0)</f>
        <v>0</v>
      </c>
      <c r="I790" s="8">
        <f>IF(OR(ISNUMBER(SEARCH("сопрово",E790)), ISNUMBER(SEARCH("поддержк",E790)), ISNUMBER(SEARCH("эксплуат",E790)), ISNUMBER(SEARCH("обслужи",E790)), ISNUMBER(SEARCH("подготов",E790)), (ISNUMBER(SEARCH("обуче",E790)))),1,0)</f>
        <v>1</v>
      </c>
      <c r="J790" s="9">
        <f>SUM(G790:I790)</f>
        <v>1</v>
      </c>
      <c r="K790" t="s">
        <v>1236</v>
      </c>
      <c r="L790" t="s">
        <v>52</v>
      </c>
      <c r="M790" s="30">
        <v>38300</v>
      </c>
      <c r="N790" s="28" t="s">
        <v>264</v>
      </c>
      <c r="O790" s="6">
        <v>38300</v>
      </c>
      <c r="P790" s="28" t="s">
        <v>184</v>
      </c>
      <c r="Q790" s="4" t="s">
        <v>1425</v>
      </c>
      <c r="R790" t="s">
        <v>1426</v>
      </c>
      <c r="S790" t="s">
        <v>1427</v>
      </c>
      <c r="T790" t="s">
        <v>1393</v>
      </c>
      <c r="U790" t="s">
        <v>1247</v>
      </c>
      <c r="V790" t="s">
        <v>1245</v>
      </c>
      <c r="W790" s="2">
        <v>1</v>
      </c>
      <c r="X790" s="33">
        <v>38300</v>
      </c>
      <c r="Y790" t="s">
        <v>34</v>
      </c>
      <c r="Z790" t="s">
        <v>1248</v>
      </c>
      <c r="AA790" t="s">
        <v>36</v>
      </c>
      <c r="AB790" t="s">
        <v>37</v>
      </c>
      <c r="AC790">
        <v>21</v>
      </c>
    </row>
    <row r="791" spans="1:29" customFormat="1" hidden="1" x14ac:dyDescent="0.25">
      <c r="A791" s="11">
        <v>791</v>
      </c>
      <c r="B791" s="20" t="s">
        <v>1677</v>
      </c>
      <c r="C791" s="3">
        <v>2.210600537016E+18</v>
      </c>
      <c r="D791" s="1">
        <v>42412</v>
      </c>
      <c r="E791" t="s">
        <v>1428</v>
      </c>
      <c r="F791" s="8">
        <f>IF(OR(ISNUMBER(SEARCH("террит",Q791)), ISNUMBER(SEARCH("ФОМС",E791)), ISNUMBER(SEARCH("ФОМС",Q791)), (ISNUMBER(SEARCH("страх",E791)))),1,0)</f>
        <v>0</v>
      </c>
      <c r="G791" s="8">
        <f>IF(OR(ISNUMBER(SEARCH("проектиро",E791)), ISNUMBER(SEARCH("разработка",E791)),  ISNUMBER(SEARCH("приобрет",E791)),  ISNUMBER(SEARCH("установк",E791)), ISNUMBER(SEARCH("постав",E791)),  (ISNUMBER(SEARCH("создани",E791)))),1,0)</f>
        <v>0</v>
      </c>
      <c r="H791" s="8">
        <f>IF(OR(ISNUMBER(SEARCH("развит",E791)), ISNUMBER(SEARCH("модифика",E791)), ISNUMBER(SEARCH("интегра",E791)),  ISNUMBER(SEARCH("внедрен",E791)), ISNUMBER(SEARCH("расшир",E791)), ISNUMBER(SEARCH("адаптац",E791)),ISNUMBER(SEARCH("настрой",E791)), ISNUMBER(SEARCH("подключ",E791)),   (ISNUMBER(SEARCH("модерниз",E791)))),1,0)</f>
        <v>0</v>
      </c>
      <c r="I791" s="8">
        <f>IF(OR(ISNUMBER(SEARCH("сопрово",E791)), ISNUMBER(SEARCH("поддержк",E791)), ISNUMBER(SEARCH("эксплуат",E791)), ISNUMBER(SEARCH("обслужи",E791)), ISNUMBER(SEARCH("подготов",E791)), (ISNUMBER(SEARCH("обуче",E791)))),1,0)</f>
        <v>1</v>
      </c>
      <c r="J791" s="9">
        <f>SUM(G791:I791)</f>
        <v>1</v>
      </c>
      <c r="K791" t="s">
        <v>1679</v>
      </c>
      <c r="L791" t="s">
        <v>143</v>
      </c>
      <c r="M791" s="30">
        <v>195220</v>
      </c>
      <c r="N791" s="28" t="s">
        <v>264</v>
      </c>
      <c r="O791" s="6">
        <v>195220</v>
      </c>
      <c r="P791" s="28" t="s">
        <v>184</v>
      </c>
      <c r="Q791" s="4" t="s">
        <v>1425</v>
      </c>
      <c r="R791" t="s">
        <v>1426</v>
      </c>
      <c r="S791" t="s">
        <v>1427</v>
      </c>
      <c r="T791" t="s">
        <v>1393</v>
      </c>
      <c r="U791" t="s">
        <v>1247</v>
      </c>
      <c r="V791" t="s">
        <v>1245</v>
      </c>
      <c r="W791" s="2">
        <v>1</v>
      </c>
      <c r="X791" s="33">
        <v>195220</v>
      </c>
      <c r="Y791" t="s">
        <v>34</v>
      </c>
      <c r="Z791" t="s">
        <v>1248</v>
      </c>
      <c r="AA791" t="s">
        <v>36</v>
      </c>
      <c r="AB791" t="s">
        <v>37</v>
      </c>
      <c r="AC791">
        <v>21</v>
      </c>
    </row>
    <row r="792" spans="1:29" customFormat="1" hidden="1" x14ac:dyDescent="0.25">
      <c r="A792" s="11">
        <v>792</v>
      </c>
      <c r="B792" s="20" t="s">
        <v>1677</v>
      </c>
      <c r="C792" s="3">
        <v>2.2106005370169999E+18</v>
      </c>
      <c r="D792" s="1">
        <v>42781</v>
      </c>
      <c r="E792" t="s">
        <v>1403</v>
      </c>
      <c r="F792" s="8">
        <f>IF(OR(ISNUMBER(SEARCH("террит",Q792)), ISNUMBER(SEARCH("ФОМС",E792)), ISNUMBER(SEARCH("ФОМС",Q792)), (ISNUMBER(SEARCH("страх",E792)))),1,0)</f>
        <v>0</v>
      </c>
      <c r="G792" s="8">
        <f>IF(OR(ISNUMBER(SEARCH("проектиро",E792)), ISNUMBER(SEARCH("разработка",E792)),  ISNUMBER(SEARCH("приобрет",E792)),  ISNUMBER(SEARCH("установк",E792)), ISNUMBER(SEARCH("постав",E792)),  (ISNUMBER(SEARCH("создани",E792)))),1,0)</f>
        <v>0</v>
      </c>
      <c r="H792" s="8">
        <f>IF(OR(ISNUMBER(SEARCH("развит",E792)), ISNUMBER(SEARCH("модифика",E792)), ISNUMBER(SEARCH("интегра",E792)),  ISNUMBER(SEARCH("внедрен",E792)), ISNUMBER(SEARCH("расшир",E792)), ISNUMBER(SEARCH("адаптац",E792)),ISNUMBER(SEARCH("настрой",E792)), ISNUMBER(SEARCH("подключ",E792)),   (ISNUMBER(SEARCH("модерниз",E792)))),1,0)</f>
        <v>1</v>
      </c>
      <c r="I792" s="8">
        <f>IF(OR(ISNUMBER(SEARCH("сопрово",E792)), ISNUMBER(SEARCH("поддержк",E792)), ISNUMBER(SEARCH("эксплуат",E792)), ISNUMBER(SEARCH("обслужи",E792)), ISNUMBER(SEARCH("подготов",E792)), (ISNUMBER(SEARCH("обуче",E792)))),1,0)</f>
        <v>1</v>
      </c>
      <c r="J792" s="9">
        <f>SUM(G792:I792)</f>
        <v>2</v>
      </c>
      <c r="K792" t="s">
        <v>64</v>
      </c>
      <c r="L792" t="s">
        <v>65</v>
      </c>
      <c r="M792" s="30">
        <v>195236</v>
      </c>
      <c r="N792" s="28" t="s">
        <v>264</v>
      </c>
      <c r="O792" s="6">
        <v>195236</v>
      </c>
      <c r="P792" s="28" t="s">
        <v>184</v>
      </c>
      <c r="Q792" s="4" t="s">
        <v>1429</v>
      </c>
      <c r="R792" t="s">
        <v>1426</v>
      </c>
      <c r="S792" t="s">
        <v>1427</v>
      </c>
      <c r="T792" t="s">
        <v>1393</v>
      </c>
      <c r="U792" t="s">
        <v>1247</v>
      </c>
      <c r="V792" t="s">
        <v>1245</v>
      </c>
      <c r="W792" s="2">
        <v>1</v>
      </c>
      <c r="X792" s="33">
        <v>195236</v>
      </c>
      <c r="Y792" t="s">
        <v>34</v>
      </c>
      <c r="Z792" t="s">
        <v>1248</v>
      </c>
      <c r="AA792" t="s">
        <v>36</v>
      </c>
      <c r="AB792" t="s">
        <v>37</v>
      </c>
      <c r="AC792">
        <v>21</v>
      </c>
    </row>
    <row r="793" spans="1:29" customFormat="1" hidden="1" x14ac:dyDescent="0.25">
      <c r="A793" s="11">
        <v>793</v>
      </c>
      <c r="B793" s="20" t="s">
        <v>1677</v>
      </c>
      <c r="C793" s="3">
        <v>2.2106005370169999E+18</v>
      </c>
      <c r="D793" s="1">
        <v>42781</v>
      </c>
      <c r="E793" t="s">
        <v>1408</v>
      </c>
      <c r="F793" s="8">
        <f>IF(OR(ISNUMBER(SEARCH("террит",Q793)), ISNUMBER(SEARCH("ФОМС",E793)), ISNUMBER(SEARCH("ФОМС",Q793)), (ISNUMBER(SEARCH("страх",E793)))),1,0)</f>
        <v>0</v>
      </c>
      <c r="G793" s="8">
        <f>IF(OR(ISNUMBER(SEARCH("проектиро",E793)), ISNUMBER(SEARCH("разработка",E793)),  ISNUMBER(SEARCH("приобрет",E793)),  ISNUMBER(SEARCH("установк",E793)), ISNUMBER(SEARCH("постав",E793)),  (ISNUMBER(SEARCH("создани",E793)))),1,0)</f>
        <v>0</v>
      </c>
      <c r="H793" s="8">
        <f>IF(OR(ISNUMBER(SEARCH("развит",E793)), ISNUMBER(SEARCH("модифика",E793)), ISNUMBER(SEARCH("интегра",E793)),  ISNUMBER(SEARCH("внедрен",E793)), ISNUMBER(SEARCH("расшир",E793)), ISNUMBER(SEARCH("адаптац",E793)),ISNUMBER(SEARCH("настрой",E793)), ISNUMBER(SEARCH("подключ",E793)),   (ISNUMBER(SEARCH("модерниз",E793)))),1,0)</f>
        <v>1</v>
      </c>
      <c r="I793" s="8">
        <f>IF(OR(ISNUMBER(SEARCH("сопрово",E793)), ISNUMBER(SEARCH("поддержк",E793)), ISNUMBER(SEARCH("эксплуат",E793)), ISNUMBER(SEARCH("обслужи",E793)), ISNUMBER(SEARCH("подготов",E793)), (ISNUMBER(SEARCH("обуче",E793)))),1,0)</f>
        <v>1</v>
      </c>
      <c r="J793" s="9">
        <f>SUM(G793:I793)</f>
        <v>2</v>
      </c>
      <c r="K793" t="s">
        <v>64</v>
      </c>
      <c r="L793" t="s">
        <v>65</v>
      </c>
      <c r="M793" s="30">
        <v>189727.91</v>
      </c>
      <c r="N793" s="28" t="s">
        <v>264</v>
      </c>
      <c r="O793" s="6">
        <v>189727.91</v>
      </c>
      <c r="P793" s="28" t="s">
        <v>184</v>
      </c>
      <c r="Q793" s="4" t="s">
        <v>1429</v>
      </c>
      <c r="R793" t="s">
        <v>1426</v>
      </c>
      <c r="S793" t="s">
        <v>1427</v>
      </c>
      <c r="T793" t="s">
        <v>1393</v>
      </c>
      <c r="U793" t="s">
        <v>1247</v>
      </c>
      <c r="V793" t="s">
        <v>1245</v>
      </c>
      <c r="W793" s="2">
        <v>1</v>
      </c>
      <c r="X793" s="33">
        <v>189727.91</v>
      </c>
      <c r="Y793" t="s">
        <v>34</v>
      </c>
      <c r="Z793" t="s">
        <v>1248</v>
      </c>
      <c r="AA793" t="s">
        <v>36</v>
      </c>
      <c r="AB793" t="s">
        <v>37</v>
      </c>
      <c r="AC793">
        <v>21</v>
      </c>
    </row>
    <row r="794" spans="1:29" customFormat="1" hidden="1" x14ac:dyDescent="0.25">
      <c r="A794" s="11">
        <v>794</v>
      </c>
      <c r="B794" s="20" t="s">
        <v>1677</v>
      </c>
      <c r="C794" s="3">
        <v>2.2106005370169999E+18</v>
      </c>
      <c r="D794" s="1">
        <v>42781</v>
      </c>
      <c r="E794" t="s">
        <v>1404</v>
      </c>
      <c r="F794" s="8">
        <f>IF(OR(ISNUMBER(SEARCH("террит",Q794)), ISNUMBER(SEARCH("ФОМС",E794)), ISNUMBER(SEARCH("ФОМС",Q794)), (ISNUMBER(SEARCH("страх",E794)))),1,0)</f>
        <v>0</v>
      </c>
      <c r="G794" s="8">
        <f>IF(OR(ISNUMBER(SEARCH("проектиро",E794)), ISNUMBER(SEARCH("разработка",E794)),  ISNUMBER(SEARCH("приобрет",E794)),  ISNUMBER(SEARCH("установк",E794)), ISNUMBER(SEARCH("постав",E794)),  (ISNUMBER(SEARCH("создани",E794)))),1,0)</f>
        <v>0</v>
      </c>
      <c r="H794" s="8">
        <f>IF(OR(ISNUMBER(SEARCH("развит",E794)), ISNUMBER(SEARCH("модифика",E794)), ISNUMBER(SEARCH("интегра",E794)),  ISNUMBER(SEARCH("внедрен",E794)), ISNUMBER(SEARCH("расшир",E794)), ISNUMBER(SEARCH("адаптац",E794)),ISNUMBER(SEARCH("настрой",E794)), ISNUMBER(SEARCH("подключ",E794)),   (ISNUMBER(SEARCH("модерниз",E794)))),1,0)</f>
        <v>1</v>
      </c>
      <c r="I794" s="8">
        <f>IF(OR(ISNUMBER(SEARCH("сопрово",E794)), ISNUMBER(SEARCH("поддержк",E794)), ISNUMBER(SEARCH("эксплуат",E794)), ISNUMBER(SEARCH("обслужи",E794)), ISNUMBER(SEARCH("подготов",E794)), (ISNUMBER(SEARCH("обуче",E794)))),1,0)</f>
        <v>1</v>
      </c>
      <c r="J794" s="9">
        <f>SUM(G794:I794)</f>
        <v>2</v>
      </c>
      <c r="K794" t="s">
        <v>64</v>
      </c>
      <c r="L794" t="s">
        <v>65</v>
      </c>
      <c r="M794" s="30">
        <v>38350</v>
      </c>
      <c r="N794" s="28" t="s">
        <v>264</v>
      </c>
      <c r="O794" s="6">
        <v>38350</v>
      </c>
      <c r="P794" s="28" t="s">
        <v>184</v>
      </c>
      <c r="Q794" s="4" t="s">
        <v>1429</v>
      </c>
      <c r="R794" t="s">
        <v>1426</v>
      </c>
      <c r="S794" t="s">
        <v>1427</v>
      </c>
      <c r="T794" t="s">
        <v>1393</v>
      </c>
      <c r="U794" t="s">
        <v>1247</v>
      </c>
      <c r="V794" t="s">
        <v>1245</v>
      </c>
      <c r="W794" s="2">
        <v>1</v>
      </c>
      <c r="X794" s="33">
        <v>38350</v>
      </c>
      <c r="Y794" t="s">
        <v>34</v>
      </c>
      <c r="Z794" t="s">
        <v>1248</v>
      </c>
      <c r="AA794" t="s">
        <v>36</v>
      </c>
      <c r="AB794" t="s">
        <v>37</v>
      </c>
      <c r="AC794">
        <v>21</v>
      </c>
    </row>
    <row r="795" spans="1:29" customFormat="1" hidden="1" x14ac:dyDescent="0.25">
      <c r="A795" s="11">
        <v>795</v>
      </c>
      <c r="B795" s="20" t="s">
        <v>1677</v>
      </c>
      <c r="C795" s="3">
        <v>2.2106005370179999E+18</v>
      </c>
      <c r="D795" s="1">
        <v>43215</v>
      </c>
      <c r="E795" t="s">
        <v>1406</v>
      </c>
      <c r="F795" s="8">
        <f>IF(OR(ISNUMBER(SEARCH("террит",Q795)), ISNUMBER(SEARCH("ФОМС",E795)), ISNUMBER(SEARCH("ФОМС",Q795)), (ISNUMBER(SEARCH("страх",E795)))),1,0)</f>
        <v>0</v>
      </c>
      <c r="G795" s="8">
        <f>IF(OR(ISNUMBER(SEARCH("проектиро",E795)), ISNUMBER(SEARCH("разработка",E795)),  ISNUMBER(SEARCH("приобрет",E795)),  ISNUMBER(SEARCH("установк",E795)), ISNUMBER(SEARCH("постав",E795)),  (ISNUMBER(SEARCH("создани",E795)))),1,0)</f>
        <v>0</v>
      </c>
      <c r="H795" s="8">
        <f>IF(OR(ISNUMBER(SEARCH("развит",E795)), ISNUMBER(SEARCH("модифика",E795)), ISNUMBER(SEARCH("интегра",E795)),  ISNUMBER(SEARCH("внедрен",E795)), ISNUMBER(SEARCH("расшир",E795)), ISNUMBER(SEARCH("адаптац",E795)),ISNUMBER(SEARCH("настрой",E795)), ISNUMBER(SEARCH("подключ",E795)),   (ISNUMBER(SEARCH("модерниз",E795)))),1,0)</f>
        <v>0</v>
      </c>
      <c r="I795" s="8">
        <f>IF(OR(ISNUMBER(SEARCH("сопрово",E795)), ISNUMBER(SEARCH("поддержк",E795)), ISNUMBER(SEARCH("эксплуат",E795)), ISNUMBER(SEARCH("обслужи",E795)), ISNUMBER(SEARCH("подготов",E795)), (ISNUMBER(SEARCH("обуче",E795)))),1,0)</f>
        <v>1</v>
      </c>
      <c r="J795" s="9">
        <f>SUM(G795:I795)</f>
        <v>1</v>
      </c>
      <c r="K795" t="s">
        <v>64</v>
      </c>
      <c r="L795" t="s">
        <v>65</v>
      </c>
      <c r="M795" s="30">
        <v>196307</v>
      </c>
      <c r="N795" s="28" t="s">
        <v>26</v>
      </c>
      <c r="O795" s="6">
        <v>196307</v>
      </c>
      <c r="P795" s="28" t="s">
        <v>184</v>
      </c>
      <c r="Q795" s="4" t="s">
        <v>1429</v>
      </c>
      <c r="R795" t="s">
        <v>1426</v>
      </c>
      <c r="S795" t="s">
        <v>1427</v>
      </c>
      <c r="T795" t="s">
        <v>1393</v>
      </c>
      <c r="U795" t="s">
        <v>1247</v>
      </c>
      <c r="V795" t="s">
        <v>1245</v>
      </c>
      <c r="W795" s="2">
        <v>1</v>
      </c>
      <c r="X795" s="33">
        <v>196307</v>
      </c>
      <c r="Y795" t="s">
        <v>34</v>
      </c>
      <c r="Z795" t="s">
        <v>1248</v>
      </c>
      <c r="AA795" t="s">
        <v>36</v>
      </c>
      <c r="AB795" t="s">
        <v>37</v>
      </c>
      <c r="AC795">
        <v>21</v>
      </c>
    </row>
    <row r="796" spans="1:29" customFormat="1" hidden="1" x14ac:dyDescent="0.25">
      <c r="A796" s="11">
        <v>796</v>
      </c>
      <c r="B796" s="20" t="s">
        <v>1677</v>
      </c>
      <c r="C796" s="3">
        <v>2.2108001099169999E+18</v>
      </c>
      <c r="D796" s="1">
        <v>42780</v>
      </c>
      <c r="E796" t="s">
        <v>1403</v>
      </c>
      <c r="F796" s="8">
        <f>IF(OR(ISNUMBER(SEARCH("террит",Q796)), ISNUMBER(SEARCH("ФОМС",E796)), ISNUMBER(SEARCH("ФОМС",Q796)), (ISNUMBER(SEARCH("страх",E796)))),1,0)</f>
        <v>0</v>
      </c>
      <c r="G796" s="8">
        <f>IF(OR(ISNUMBER(SEARCH("проектиро",E796)), ISNUMBER(SEARCH("разработка",E796)),  ISNUMBER(SEARCH("приобрет",E796)),  ISNUMBER(SEARCH("установк",E796)), ISNUMBER(SEARCH("постав",E796)),  (ISNUMBER(SEARCH("создани",E796)))),1,0)</f>
        <v>0</v>
      </c>
      <c r="H796" s="8">
        <f>IF(OR(ISNUMBER(SEARCH("развит",E796)), ISNUMBER(SEARCH("модифика",E796)), ISNUMBER(SEARCH("интегра",E796)),  ISNUMBER(SEARCH("внедрен",E796)), ISNUMBER(SEARCH("расшир",E796)), ISNUMBER(SEARCH("адаптац",E796)),ISNUMBER(SEARCH("настрой",E796)), ISNUMBER(SEARCH("подключ",E796)),   (ISNUMBER(SEARCH("модерниз",E796)))),1,0)</f>
        <v>1</v>
      </c>
      <c r="I796" s="8">
        <f>IF(OR(ISNUMBER(SEARCH("сопрово",E796)), ISNUMBER(SEARCH("поддержк",E796)), ISNUMBER(SEARCH("эксплуат",E796)), ISNUMBER(SEARCH("обслужи",E796)), ISNUMBER(SEARCH("подготов",E796)), (ISNUMBER(SEARCH("обуче",E796)))),1,0)</f>
        <v>1</v>
      </c>
      <c r="J796" s="9">
        <f>SUM(G796:I796)</f>
        <v>2</v>
      </c>
      <c r="K796" t="s">
        <v>64</v>
      </c>
      <c r="L796" t="s">
        <v>65</v>
      </c>
      <c r="M796" s="30">
        <v>171012</v>
      </c>
      <c r="N796" s="28" t="s">
        <v>264</v>
      </c>
      <c r="O796" s="6">
        <v>171012</v>
      </c>
      <c r="P796" s="28" t="s">
        <v>184</v>
      </c>
      <c r="Q796" s="4" t="s">
        <v>1430</v>
      </c>
      <c r="R796" t="s">
        <v>1431</v>
      </c>
      <c r="S796" t="s">
        <v>1432</v>
      </c>
      <c r="T796" t="s">
        <v>1393</v>
      </c>
      <c r="U796" t="s">
        <v>1247</v>
      </c>
      <c r="V796" t="s">
        <v>1245</v>
      </c>
      <c r="W796" s="2">
        <v>1</v>
      </c>
      <c r="X796" s="33">
        <v>171012</v>
      </c>
      <c r="Y796" t="s">
        <v>34</v>
      </c>
      <c r="Z796" t="s">
        <v>1248</v>
      </c>
      <c r="AA796" t="s">
        <v>36</v>
      </c>
      <c r="AB796" t="s">
        <v>37</v>
      </c>
      <c r="AC796">
        <v>21</v>
      </c>
    </row>
    <row r="797" spans="1:29" customFormat="1" hidden="1" x14ac:dyDescent="0.25">
      <c r="A797" s="11">
        <v>797</v>
      </c>
      <c r="B797" s="20" t="s">
        <v>1677</v>
      </c>
      <c r="C797" s="3">
        <v>2.2108001099169999E+18</v>
      </c>
      <c r="D797" s="1">
        <v>42780</v>
      </c>
      <c r="E797" t="s">
        <v>1404</v>
      </c>
      <c r="F797" s="8">
        <f>IF(OR(ISNUMBER(SEARCH("террит",Q797)), ISNUMBER(SEARCH("ФОМС",E797)), ISNUMBER(SEARCH("ФОМС",Q797)), (ISNUMBER(SEARCH("страх",E797)))),1,0)</f>
        <v>0</v>
      </c>
      <c r="G797" s="8">
        <f>IF(OR(ISNUMBER(SEARCH("проектиро",E797)), ISNUMBER(SEARCH("разработка",E797)),  ISNUMBER(SEARCH("приобрет",E797)),  ISNUMBER(SEARCH("установк",E797)), ISNUMBER(SEARCH("постав",E797)),  (ISNUMBER(SEARCH("создани",E797)))),1,0)</f>
        <v>0</v>
      </c>
      <c r="H797" s="8">
        <f>IF(OR(ISNUMBER(SEARCH("развит",E797)), ISNUMBER(SEARCH("модифика",E797)), ISNUMBER(SEARCH("интегра",E797)),  ISNUMBER(SEARCH("внедрен",E797)), ISNUMBER(SEARCH("расшир",E797)), ISNUMBER(SEARCH("адаптац",E797)),ISNUMBER(SEARCH("настрой",E797)), ISNUMBER(SEARCH("подключ",E797)),   (ISNUMBER(SEARCH("модерниз",E797)))),1,0)</f>
        <v>1</v>
      </c>
      <c r="I797" s="8">
        <f>IF(OR(ISNUMBER(SEARCH("сопрово",E797)), ISNUMBER(SEARCH("поддержк",E797)), ISNUMBER(SEARCH("эксплуат",E797)), ISNUMBER(SEARCH("обслужи",E797)), ISNUMBER(SEARCH("подготов",E797)), (ISNUMBER(SEARCH("обуче",E797)))),1,0)</f>
        <v>1</v>
      </c>
      <c r="J797" s="9">
        <f>SUM(G797:I797)</f>
        <v>2</v>
      </c>
      <c r="K797" t="s">
        <v>64</v>
      </c>
      <c r="L797" t="s">
        <v>65</v>
      </c>
      <c r="M797" s="30">
        <v>38350</v>
      </c>
      <c r="N797" s="28" t="s">
        <v>264</v>
      </c>
      <c r="O797" s="6">
        <v>38350</v>
      </c>
      <c r="P797" s="28" t="s">
        <v>184</v>
      </c>
      <c r="Q797" s="4" t="s">
        <v>1430</v>
      </c>
      <c r="R797" t="s">
        <v>1431</v>
      </c>
      <c r="S797" t="s">
        <v>1432</v>
      </c>
      <c r="T797" t="s">
        <v>1393</v>
      </c>
      <c r="U797" t="s">
        <v>1247</v>
      </c>
      <c r="V797" t="s">
        <v>1245</v>
      </c>
      <c r="W797" s="2">
        <v>1</v>
      </c>
      <c r="X797" s="33">
        <v>38350</v>
      </c>
      <c r="Y797" t="s">
        <v>34</v>
      </c>
      <c r="Z797" t="s">
        <v>1248</v>
      </c>
      <c r="AA797" t="s">
        <v>36</v>
      </c>
      <c r="AB797" t="s">
        <v>37</v>
      </c>
      <c r="AC797">
        <v>21</v>
      </c>
    </row>
    <row r="798" spans="1:29" customFormat="1" hidden="1" x14ac:dyDescent="0.25">
      <c r="A798" s="11">
        <v>798</v>
      </c>
      <c r="B798" s="20" t="s">
        <v>1677</v>
      </c>
      <c r="C798" s="3">
        <v>2.2108001099169999E+18</v>
      </c>
      <c r="D798" s="1">
        <v>42780</v>
      </c>
      <c r="E798" t="s">
        <v>1408</v>
      </c>
      <c r="F798" s="8">
        <f>IF(OR(ISNUMBER(SEARCH("террит",Q798)), ISNUMBER(SEARCH("ФОМС",E798)), ISNUMBER(SEARCH("ФОМС",Q798)), (ISNUMBER(SEARCH("страх",E798)))),1,0)</f>
        <v>0</v>
      </c>
      <c r="G798" s="8">
        <f>IF(OR(ISNUMBER(SEARCH("проектиро",E798)), ISNUMBER(SEARCH("разработка",E798)),  ISNUMBER(SEARCH("приобрет",E798)),  ISNUMBER(SEARCH("установк",E798)), ISNUMBER(SEARCH("постав",E798)),  (ISNUMBER(SEARCH("создани",E798)))),1,0)</f>
        <v>0</v>
      </c>
      <c r="H798" s="8">
        <f>IF(OR(ISNUMBER(SEARCH("развит",E798)), ISNUMBER(SEARCH("модифика",E798)), ISNUMBER(SEARCH("интегра",E798)),  ISNUMBER(SEARCH("внедрен",E798)), ISNUMBER(SEARCH("расшир",E798)), ISNUMBER(SEARCH("адаптац",E798)),ISNUMBER(SEARCH("настрой",E798)), ISNUMBER(SEARCH("подключ",E798)),   (ISNUMBER(SEARCH("модерниз",E798)))),1,0)</f>
        <v>1</v>
      </c>
      <c r="I798" s="8">
        <f>IF(OR(ISNUMBER(SEARCH("сопрово",E798)), ISNUMBER(SEARCH("поддержк",E798)), ISNUMBER(SEARCH("эксплуат",E798)), ISNUMBER(SEARCH("обслужи",E798)), ISNUMBER(SEARCH("подготов",E798)), (ISNUMBER(SEARCH("обуче",E798)))),1,0)</f>
        <v>1</v>
      </c>
      <c r="J798" s="9">
        <f>SUM(G798:I798)</f>
        <v>2</v>
      </c>
      <c r="K798" t="s">
        <v>64</v>
      </c>
      <c r="L798" t="s">
        <v>65</v>
      </c>
      <c r="M798" s="30">
        <v>196187.18</v>
      </c>
      <c r="N798" s="28" t="s">
        <v>264</v>
      </c>
      <c r="O798" s="6">
        <v>196187.18</v>
      </c>
      <c r="P798" s="28" t="s">
        <v>184</v>
      </c>
      <c r="Q798" s="4" t="s">
        <v>1430</v>
      </c>
      <c r="R798" t="s">
        <v>1431</v>
      </c>
      <c r="S798" t="s">
        <v>1432</v>
      </c>
      <c r="T798" t="s">
        <v>1393</v>
      </c>
      <c r="U798" t="s">
        <v>1247</v>
      </c>
      <c r="V798" t="s">
        <v>1245</v>
      </c>
      <c r="W798" s="2">
        <v>1</v>
      </c>
      <c r="X798" s="33">
        <v>196187.18</v>
      </c>
      <c r="Y798" t="s">
        <v>34</v>
      </c>
      <c r="Z798" t="s">
        <v>1248</v>
      </c>
      <c r="AA798" t="s">
        <v>36</v>
      </c>
      <c r="AB798" t="s">
        <v>37</v>
      </c>
      <c r="AC798">
        <v>21</v>
      </c>
    </row>
    <row r="799" spans="1:29" customFormat="1" hidden="1" x14ac:dyDescent="0.25">
      <c r="A799" s="11">
        <v>799</v>
      </c>
      <c r="B799" s="20" t="s">
        <v>1677</v>
      </c>
      <c r="C799" s="3">
        <v>2.2108001099180001E+18</v>
      </c>
      <c r="D799" s="1">
        <v>43208</v>
      </c>
      <c r="E799" t="s">
        <v>1403</v>
      </c>
      <c r="F799" s="8">
        <f>IF(OR(ISNUMBER(SEARCH("террит",Q799)), ISNUMBER(SEARCH("ФОМС",E799)), ISNUMBER(SEARCH("ФОМС",Q799)), (ISNUMBER(SEARCH("страх",E799)))),1,0)</f>
        <v>0</v>
      </c>
      <c r="G799" s="8">
        <f>IF(OR(ISNUMBER(SEARCH("проектиро",E799)), ISNUMBER(SEARCH("разработка",E799)),  ISNUMBER(SEARCH("приобрет",E799)),  ISNUMBER(SEARCH("установк",E799)), ISNUMBER(SEARCH("постав",E799)),  (ISNUMBER(SEARCH("создани",E799)))),1,0)</f>
        <v>0</v>
      </c>
      <c r="H799" s="8">
        <f>IF(OR(ISNUMBER(SEARCH("развит",E799)), ISNUMBER(SEARCH("модифика",E799)), ISNUMBER(SEARCH("интегра",E799)),  ISNUMBER(SEARCH("внедрен",E799)), ISNUMBER(SEARCH("расшир",E799)), ISNUMBER(SEARCH("адаптац",E799)),ISNUMBER(SEARCH("настрой",E799)), ISNUMBER(SEARCH("подключ",E799)),   (ISNUMBER(SEARCH("модерниз",E799)))),1,0)</f>
        <v>1</v>
      </c>
      <c r="I799" s="8">
        <f>IF(OR(ISNUMBER(SEARCH("сопрово",E799)), ISNUMBER(SEARCH("поддержк",E799)), ISNUMBER(SEARCH("эксплуат",E799)), ISNUMBER(SEARCH("обслужи",E799)), ISNUMBER(SEARCH("подготов",E799)), (ISNUMBER(SEARCH("обуче",E799)))),1,0)</f>
        <v>1</v>
      </c>
      <c r="J799" s="9">
        <f>SUM(G799:I799)</f>
        <v>2</v>
      </c>
      <c r="K799" t="s">
        <v>64</v>
      </c>
      <c r="L799" t="s">
        <v>65</v>
      </c>
      <c r="M799" s="30">
        <v>175532</v>
      </c>
      <c r="N799" s="28" t="s">
        <v>26</v>
      </c>
      <c r="O799" s="6">
        <v>175532</v>
      </c>
      <c r="P799" s="28" t="s">
        <v>184</v>
      </c>
      <c r="Q799" s="4" t="s">
        <v>1430</v>
      </c>
      <c r="R799" t="s">
        <v>1431</v>
      </c>
      <c r="S799" t="s">
        <v>1432</v>
      </c>
      <c r="T799" t="s">
        <v>1393</v>
      </c>
      <c r="U799" t="s">
        <v>1247</v>
      </c>
      <c r="V799" t="s">
        <v>1245</v>
      </c>
      <c r="W799" s="2">
        <v>1</v>
      </c>
      <c r="X799" s="33">
        <v>175532</v>
      </c>
      <c r="Y799" t="s">
        <v>34</v>
      </c>
      <c r="Z799" t="s">
        <v>1248</v>
      </c>
      <c r="AA799" t="s">
        <v>36</v>
      </c>
      <c r="AB799" t="s">
        <v>37</v>
      </c>
      <c r="AC799">
        <v>21</v>
      </c>
    </row>
    <row r="800" spans="1:29" customFormat="1" hidden="1" x14ac:dyDescent="0.25">
      <c r="A800" s="11">
        <v>800</v>
      </c>
      <c r="B800" s="20" t="s">
        <v>1677</v>
      </c>
      <c r="C800" s="3">
        <v>2.2108001099180001E+18</v>
      </c>
      <c r="D800" s="1">
        <v>43208</v>
      </c>
      <c r="E800" t="s">
        <v>1405</v>
      </c>
      <c r="F800" s="8">
        <f>IF(OR(ISNUMBER(SEARCH("террит",Q800)), ISNUMBER(SEARCH("ФОМС",E800)), ISNUMBER(SEARCH("ФОМС",Q800)), (ISNUMBER(SEARCH("страх",E800)))),1,0)</f>
        <v>0</v>
      </c>
      <c r="G800" s="8">
        <f>IF(OR(ISNUMBER(SEARCH("проектиро",E800)), ISNUMBER(SEARCH("разработка",E800)),  ISNUMBER(SEARCH("приобрет",E800)),  ISNUMBER(SEARCH("установк",E800)), ISNUMBER(SEARCH("постав",E800)),  (ISNUMBER(SEARCH("создани",E800)))),1,0)</f>
        <v>0</v>
      </c>
      <c r="H800" s="8">
        <f>IF(OR(ISNUMBER(SEARCH("развит",E800)), ISNUMBER(SEARCH("модифика",E800)), ISNUMBER(SEARCH("интегра",E800)),  ISNUMBER(SEARCH("внедрен",E800)), ISNUMBER(SEARCH("расшир",E800)), ISNUMBER(SEARCH("адаптац",E800)),ISNUMBER(SEARCH("настрой",E800)), ISNUMBER(SEARCH("подключ",E800)),   (ISNUMBER(SEARCH("модерниз",E800)))),1,0)</f>
        <v>0</v>
      </c>
      <c r="I800" s="8">
        <f>IF(OR(ISNUMBER(SEARCH("сопрово",E800)), ISNUMBER(SEARCH("поддержк",E800)), ISNUMBER(SEARCH("эксплуат",E800)), ISNUMBER(SEARCH("обслужи",E800)), ISNUMBER(SEARCH("подготов",E800)), (ISNUMBER(SEARCH("обуче",E800)))),1,0)</f>
        <v>1</v>
      </c>
      <c r="J800" s="9">
        <f>SUM(G800:I800)</f>
        <v>1</v>
      </c>
      <c r="K800" t="s">
        <v>64</v>
      </c>
      <c r="L800" t="s">
        <v>65</v>
      </c>
      <c r="M800" s="30">
        <v>39653</v>
      </c>
      <c r="N800" s="28" t="s">
        <v>26</v>
      </c>
      <c r="O800" s="6">
        <v>39653</v>
      </c>
      <c r="P800" s="28" t="s">
        <v>184</v>
      </c>
      <c r="Q800" s="4" t="s">
        <v>1430</v>
      </c>
      <c r="R800" t="s">
        <v>1431</v>
      </c>
      <c r="S800" t="s">
        <v>1432</v>
      </c>
      <c r="T800" t="s">
        <v>1393</v>
      </c>
      <c r="U800" t="s">
        <v>1247</v>
      </c>
      <c r="V800" t="s">
        <v>1245</v>
      </c>
      <c r="W800" s="2">
        <v>1</v>
      </c>
      <c r="X800" s="33">
        <v>39653</v>
      </c>
      <c r="Y800" t="s">
        <v>34</v>
      </c>
      <c r="Z800" t="s">
        <v>1248</v>
      </c>
      <c r="AA800" t="s">
        <v>36</v>
      </c>
      <c r="AB800" t="s">
        <v>37</v>
      </c>
      <c r="AC800">
        <v>21</v>
      </c>
    </row>
    <row r="801" spans="1:29" customFormat="1" hidden="1" x14ac:dyDescent="0.25">
      <c r="A801" s="11">
        <v>801</v>
      </c>
      <c r="B801" s="20" t="s">
        <v>1677</v>
      </c>
      <c r="C801" s="3">
        <v>2.2110001265150001E+18</v>
      </c>
      <c r="D801" s="1">
        <v>41955</v>
      </c>
      <c r="E801" t="s">
        <v>1433</v>
      </c>
      <c r="F801" s="8">
        <f>IF(OR(ISNUMBER(SEARCH("террит",Q801)), ISNUMBER(SEARCH("ФОМС",E801)), ISNUMBER(SEARCH("ФОМС",Q801)), (ISNUMBER(SEARCH("страх",E801)))),1,0)</f>
        <v>0</v>
      </c>
      <c r="G801" s="8">
        <f>IF(OR(ISNUMBER(SEARCH("проектиро",E801)), ISNUMBER(SEARCH("разработка",E801)),  ISNUMBER(SEARCH("приобрет",E801)),  ISNUMBER(SEARCH("установк",E801)), ISNUMBER(SEARCH("постав",E801)),  (ISNUMBER(SEARCH("создани",E801)))),1,0)</f>
        <v>0</v>
      </c>
      <c r="H801" s="8">
        <f>IF(OR(ISNUMBER(SEARCH("развит",E801)), ISNUMBER(SEARCH("модифика",E801)), ISNUMBER(SEARCH("интегра",E801)),  ISNUMBER(SEARCH("внедрен",E801)), ISNUMBER(SEARCH("расшир",E801)), ISNUMBER(SEARCH("адаптац",E801)),ISNUMBER(SEARCH("настрой",E801)), ISNUMBER(SEARCH("подключ",E801)),   (ISNUMBER(SEARCH("модерниз",E801)))),1,0)</f>
        <v>0</v>
      </c>
      <c r="I801" s="8">
        <f>IF(OR(ISNUMBER(SEARCH("сопрово",E801)), ISNUMBER(SEARCH("поддержк",E801)), ISNUMBER(SEARCH("эксплуат",E801)), ISNUMBER(SEARCH("обслужи",E801)), ISNUMBER(SEARCH("подготов",E801)), (ISNUMBER(SEARCH("обуче",E801)))),1,0)</f>
        <v>1</v>
      </c>
      <c r="J801" s="9">
        <f>SUM(G801:I801)</f>
        <v>1</v>
      </c>
      <c r="K801" t="s">
        <v>456</v>
      </c>
      <c r="L801" t="s">
        <v>457</v>
      </c>
      <c r="M801" s="30">
        <v>38260.699999999997</v>
      </c>
      <c r="N801" s="28" t="s">
        <v>329</v>
      </c>
      <c r="O801" s="6">
        <v>38260.699999999997</v>
      </c>
      <c r="P801" s="28" t="s">
        <v>184</v>
      </c>
      <c r="Q801" s="4" t="s">
        <v>1434</v>
      </c>
      <c r="R801" t="s">
        <v>1384</v>
      </c>
      <c r="S801" t="s">
        <v>1385</v>
      </c>
      <c r="T801" t="s">
        <v>1246</v>
      </c>
      <c r="U801" t="s">
        <v>1247</v>
      </c>
      <c r="V801" t="s">
        <v>1245</v>
      </c>
      <c r="W801" s="2">
        <v>1</v>
      </c>
      <c r="X801" s="33">
        <v>38260.699999999997</v>
      </c>
      <c r="Y801" t="s">
        <v>34</v>
      </c>
      <c r="Z801" t="s">
        <v>1248</v>
      </c>
      <c r="AA801" t="s">
        <v>36</v>
      </c>
      <c r="AB801" t="s">
        <v>37</v>
      </c>
      <c r="AC801">
        <v>21</v>
      </c>
    </row>
    <row r="802" spans="1:29" customFormat="1" hidden="1" x14ac:dyDescent="0.25">
      <c r="A802" s="11">
        <v>802</v>
      </c>
      <c r="B802" s="20" t="s">
        <v>1677</v>
      </c>
      <c r="C802" s="3">
        <v>2.2110001265150001E+18</v>
      </c>
      <c r="D802" s="1">
        <v>41988</v>
      </c>
      <c r="E802" t="s">
        <v>1435</v>
      </c>
      <c r="F802" s="8">
        <f>IF(OR(ISNUMBER(SEARCH("террит",Q802)), ISNUMBER(SEARCH("ФОМС",E802)), ISNUMBER(SEARCH("ФОМС",Q802)), (ISNUMBER(SEARCH("страх",E802)))),1,0)</f>
        <v>0</v>
      </c>
      <c r="G802" s="8">
        <f>IF(OR(ISNUMBER(SEARCH("проектиро",E802)), ISNUMBER(SEARCH("разработка",E802)),  ISNUMBER(SEARCH("приобрет",E802)),  ISNUMBER(SEARCH("установк",E802)), ISNUMBER(SEARCH("постав",E802)),  (ISNUMBER(SEARCH("создани",E802)))),1,0)</f>
        <v>0</v>
      </c>
      <c r="H802" s="8">
        <f>IF(OR(ISNUMBER(SEARCH("развит",E802)), ISNUMBER(SEARCH("модифика",E802)), ISNUMBER(SEARCH("интегра",E802)),  ISNUMBER(SEARCH("внедрен",E802)), ISNUMBER(SEARCH("расшир",E802)), ISNUMBER(SEARCH("адаптац",E802)),ISNUMBER(SEARCH("настрой",E802)), ISNUMBER(SEARCH("подключ",E802)),   (ISNUMBER(SEARCH("модерниз",E802)))),1,0)</f>
        <v>0</v>
      </c>
      <c r="I802" s="8">
        <f>IF(OR(ISNUMBER(SEARCH("сопрово",E802)), ISNUMBER(SEARCH("поддержк",E802)), ISNUMBER(SEARCH("эксплуат",E802)), ISNUMBER(SEARCH("обслужи",E802)), ISNUMBER(SEARCH("подготов",E802)), (ISNUMBER(SEARCH("обуче",E802)))),1,0)</f>
        <v>1</v>
      </c>
      <c r="J802" s="9">
        <f>SUM(G802:I802)</f>
        <v>1</v>
      </c>
      <c r="K802" t="s">
        <v>456</v>
      </c>
      <c r="L802" t="s">
        <v>457</v>
      </c>
      <c r="M802" s="30">
        <v>17000</v>
      </c>
      <c r="N802" s="28" t="s">
        <v>329</v>
      </c>
      <c r="O802" s="6">
        <v>17000</v>
      </c>
      <c r="P802" s="28" t="s">
        <v>184</v>
      </c>
      <c r="Q802" s="4" t="s">
        <v>1434</v>
      </c>
      <c r="R802" t="s">
        <v>1384</v>
      </c>
      <c r="S802" t="s">
        <v>1385</v>
      </c>
      <c r="T802" t="s">
        <v>1393</v>
      </c>
      <c r="U802" t="s">
        <v>1247</v>
      </c>
      <c r="V802" t="s">
        <v>1245</v>
      </c>
      <c r="W802" s="2">
        <v>1</v>
      </c>
      <c r="X802" s="33">
        <v>17000</v>
      </c>
      <c r="Y802" t="s">
        <v>34</v>
      </c>
      <c r="Z802" t="s">
        <v>1248</v>
      </c>
      <c r="AA802" t="s">
        <v>36</v>
      </c>
      <c r="AB802" t="s">
        <v>37</v>
      </c>
      <c r="AC802">
        <v>21</v>
      </c>
    </row>
    <row r="803" spans="1:29" customFormat="1" hidden="1" x14ac:dyDescent="0.25">
      <c r="A803" s="11">
        <v>803</v>
      </c>
      <c r="B803" s="20" t="s">
        <v>1677</v>
      </c>
      <c r="C803" s="3">
        <v>2.2110001265169999E+18</v>
      </c>
      <c r="D803" s="1">
        <v>42781</v>
      </c>
      <c r="E803" t="s">
        <v>1404</v>
      </c>
      <c r="F803" s="8">
        <f>IF(OR(ISNUMBER(SEARCH("террит",Q803)), ISNUMBER(SEARCH("ФОМС",E803)), ISNUMBER(SEARCH("ФОМС",Q803)), (ISNUMBER(SEARCH("страх",E803)))),1,0)</f>
        <v>0</v>
      </c>
      <c r="G803" s="8">
        <f>IF(OR(ISNUMBER(SEARCH("проектиро",E803)), ISNUMBER(SEARCH("разработка",E803)),  ISNUMBER(SEARCH("приобрет",E803)),  ISNUMBER(SEARCH("установк",E803)), ISNUMBER(SEARCH("постав",E803)),  (ISNUMBER(SEARCH("создани",E803)))),1,0)</f>
        <v>0</v>
      </c>
      <c r="H803" s="8">
        <f>IF(OR(ISNUMBER(SEARCH("развит",E803)), ISNUMBER(SEARCH("модифика",E803)), ISNUMBER(SEARCH("интегра",E803)),  ISNUMBER(SEARCH("внедрен",E803)), ISNUMBER(SEARCH("расшир",E803)), ISNUMBER(SEARCH("адаптац",E803)),ISNUMBER(SEARCH("настрой",E803)), ISNUMBER(SEARCH("подключ",E803)),   (ISNUMBER(SEARCH("модерниз",E803)))),1,0)</f>
        <v>1</v>
      </c>
      <c r="I803" s="8">
        <f>IF(OR(ISNUMBER(SEARCH("сопрово",E803)), ISNUMBER(SEARCH("поддержк",E803)), ISNUMBER(SEARCH("эксплуат",E803)), ISNUMBER(SEARCH("обслужи",E803)), ISNUMBER(SEARCH("подготов",E803)), (ISNUMBER(SEARCH("обуче",E803)))),1,0)</f>
        <v>1</v>
      </c>
      <c r="J803" s="9">
        <f>SUM(G803:I803)</f>
        <v>2</v>
      </c>
      <c r="K803" t="s">
        <v>64</v>
      </c>
      <c r="L803" t="s">
        <v>65</v>
      </c>
      <c r="M803" s="30">
        <v>38350</v>
      </c>
      <c r="N803" s="28" t="s">
        <v>264</v>
      </c>
      <c r="O803" s="6">
        <v>38350</v>
      </c>
      <c r="P803" s="28" t="s">
        <v>184</v>
      </c>
      <c r="Q803" s="4" t="s">
        <v>1436</v>
      </c>
      <c r="R803" t="s">
        <v>1384</v>
      </c>
      <c r="S803" t="s">
        <v>1385</v>
      </c>
      <c r="T803" t="s">
        <v>1393</v>
      </c>
      <c r="U803" t="s">
        <v>1247</v>
      </c>
      <c r="V803" t="s">
        <v>1245</v>
      </c>
      <c r="W803" s="2">
        <v>1</v>
      </c>
      <c r="X803" s="33">
        <v>38350</v>
      </c>
      <c r="Y803" t="s">
        <v>34</v>
      </c>
      <c r="Z803" t="s">
        <v>1248</v>
      </c>
      <c r="AA803" t="s">
        <v>36</v>
      </c>
      <c r="AB803" t="s">
        <v>37</v>
      </c>
      <c r="AC803">
        <v>21</v>
      </c>
    </row>
    <row r="804" spans="1:29" customFormat="1" hidden="1" x14ac:dyDescent="0.25">
      <c r="A804" s="11">
        <v>804</v>
      </c>
      <c r="B804" s="20" t="s">
        <v>1677</v>
      </c>
      <c r="C804" s="3">
        <v>2.2110001265169999E+18</v>
      </c>
      <c r="D804" s="1">
        <v>42781</v>
      </c>
      <c r="E804" t="s">
        <v>1403</v>
      </c>
      <c r="F804" s="8">
        <f>IF(OR(ISNUMBER(SEARCH("террит",Q804)), ISNUMBER(SEARCH("ФОМС",E804)), ISNUMBER(SEARCH("ФОМС",Q804)), (ISNUMBER(SEARCH("страх",E804)))),1,0)</f>
        <v>0</v>
      </c>
      <c r="G804" s="8">
        <f>IF(OR(ISNUMBER(SEARCH("проектиро",E804)), ISNUMBER(SEARCH("разработка",E804)),  ISNUMBER(SEARCH("приобрет",E804)),  ISNUMBER(SEARCH("установк",E804)), ISNUMBER(SEARCH("постав",E804)),  (ISNUMBER(SEARCH("создани",E804)))),1,0)</f>
        <v>0</v>
      </c>
      <c r="H804" s="8">
        <f>IF(OR(ISNUMBER(SEARCH("развит",E804)), ISNUMBER(SEARCH("модифика",E804)), ISNUMBER(SEARCH("интегра",E804)),  ISNUMBER(SEARCH("внедрен",E804)), ISNUMBER(SEARCH("расшир",E804)), ISNUMBER(SEARCH("адаптац",E804)),ISNUMBER(SEARCH("настрой",E804)), ISNUMBER(SEARCH("подключ",E804)),   (ISNUMBER(SEARCH("модерниз",E804)))),1,0)</f>
        <v>1</v>
      </c>
      <c r="I804" s="8">
        <f>IF(OR(ISNUMBER(SEARCH("сопрово",E804)), ISNUMBER(SEARCH("поддержк",E804)), ISNUMBER(SEARCH("эксплуат",E804)), ISNUMBER(SEARCH("обслужи",E804)), ISNUMBER(SEARCH("подготов",E804)), (ISNUMBER(SEARCH("обуче",E804)))),1,0)</f>
        <v>1</v>
      </c>
      <c r="J804" s="9">
        <f>SUM(G804:I804)</f>
        <v>2</v>
      </c>
      <c r="K804" t="s">
        <v>64</v>
      </c>
      <c r="L804" t="s">
        <v>65</v>
      </c>
      <c r="M804" s="30">
        <v>149440</v>
      </c>
      <c r="N804" s="28" t="s">
        <v>264</v>
      </c>
      <c r="O804" s="6">
        <v>149440</v>
      </c>
      <c r="P804" s="28" t="s">
        <v>184</v>
      </c>
      <c r="Q804" s="4" t="s">
        <v>1436</v>
      </c>
      <c r="R804" t="s">
        <v>1384</v>
      </c>
      <c r="S804" t="s">
        <v>1385</v>
      </c>
      <c r="T804" t="s">
        <v>1393</v>
      </c>
      <c r="U804" t="s">
        <v>1247</v>
      </c>
      <c r="V804" t="s">
        <v>1245</v>
      </c>
      <c r="W804" s="2">
        <v>1</v>
      </c>
      <c r="X804" s="33">
        <v>149440</v>
      </c>
      <c r="Y804" t="s">
        <v>34</v>
      </c>
      <c r="Z804" t="s">
        <v>1248</v>
      </c>
      <c r="AA804" t="s">
        <v>36</v>
      </c>
      <c r="AB804" t="s">
        <v>37</v>
      </c>
      <c r="AC804">
        <v>21</v>
      </c>
    </row>
    <row r="805" spans="1:29" customFormat="1" hidden="1" x14ac:dyDescent="0.25">
      <c r="A805" s="11">
        <v>805</v>
      </c>
      <c r="B805" s="20" t="s">
        <v>1677</v>
      </c>
      <c r="C805" s="3">
        <v>2.2110001265169999E+18</v>
      </c>
      <c r="D805" s="1">
        <v>42781</v>
      </c>
      <c r="E805" t="s">
        <v>1408</v>
      </c>
      <c r="F805" s="8">
        <f>IF(OR(ISNUMBER(SEARCH("террит",Q805)), ISNUMBER(SEARCH("ФОМС",E805)), ISNUMBER(SEARCH("ФОМС",Q805)), (ISNUMBER(SEARCH("страх",E805)))),1,0)</f>
        <v>0</v>
      </c>
      <c r="G805" s="8">
        <f>IF(OR(ISNUMBER(SEARCH("проектиро",E805)), ISNUMBER(SEARCH("разработка",E805)),  ISNUMBER(SEARCH("приобрет",E805)),  ISNUMBER(SEARCH("установк",E805)), ISNUMBER(SEARCH("постав",E805)),  (ISNUMBER(SEARCH("создани",E805)))),1,0)</f>
        <v>0</v>
      </c>
      <c r="H805" s="8">
        <f>IF(OR(ISNUMBER(SEARCH("развит",E805)), ISNUMBER(SEARCH("модифика",E805)), ISNUMBER(SEARCH("интегра",E805)),  ISNUMBER(SEARCH("внедрен",E805)), ISNUMBER(SEARCH("расшир",E805)), ISNUMBER(SEARCH("адаптац",E805)),ISNUMBER(SEARCH("настрой",E805)), ISNUMBER(SEARCH("подключ",E805)),   (ISNUMBER(SEARCH("модерниз",E805)))),1,0)</f>
        <v>1</v>
      </c>
      <c r="I805" s="8">
        <f>IF(OR(ISNUMBER(SEARCH("сопрово",E805)), ISNUMBER(SEARCH("поддержк",E805)), ISNUMBER(SEARCH("эксплуат",E805)), ISNUMBER(SEARCH("обслужи",E805)), ISNUMBER(SEARCH("подготов",E805)), (ISNUMBER(SEARCH("обуче",E805)))),1,0)</f>
        <v>1</v>
      </c>
      <c r="J805" s="9">
        <f>SUM(G805:I805)</f>
        <v>2</v>
      </c>
      <c r="K805" t="s">
        <v>64</v>
      </c>
      <c r="L805" t="s">
        <v>65</v>
      </c>
      <c r="M805" s="30">
        <v>145223</v>
      </c>
      <c r="N805" s="28" t="s">
        <v>264</v>
      </c>
      <c r="O805" s="6">
        <v>145223</v>
      </c>
      <c r="P805" s="28" t="s">
        <v>184</v>
      </c>
      <c r="Q805" s="4" t="s">
        <v>1436</v>
      </c>
      <c r="R805" t="s">
        <v>1384</v>
      </c>
      <c r="S805" t="s">
        <v>1385</v>
      </c>
      <c r="T805" t="s">
        <v>1393</v>
      </c>
      <c r="U805" t="s">
        <v>1247</v>
      </c>
      <c r="V805" t="s">
        <v>1245</v>
      </c>
      <c r="W805" s="2">
        <v>1</v>
      </c>
      <c r="X805" s="33">
        <v>145223</v>
      </c>
      <c r="Y805" t="s">
        <v>34</v>
      </c>
      <c r="Z805" t="s">
        <v>1248</v>
      </c>
      <c r="AA805" t="s">
        <v>36</v>
      </c>
      <c r="AB805" t="s">
        <v>37</v>
      </c>
      <c r="AC805">
        <v>21</v>
      </c>
    </row>
    <row r="806" spans="1:29" customFormat="1" hidden="1" x14ac:dyDescent="0.25">
      <c r="A806" s="11">
        <v>806</v>
      </c>
      <c r="B806" s="20" t="s">
        <v>1677</v>
      </c>
      <c r="C806" s="3">
        <v>2.2110001265180001E+18</v>
      </c>
      <c r="D806" s="1">
        <v>43209</v>
      </c>
      <c r="E806" t="s">
        <v>1406</v>
      </c>
      <c r="F806" s="8">
        <f>IF(OR(ISNUMBER(SEARCH("террит",Q806)), ISNUMBER(SEARCH("ФОМС",E806)), ISNUMBER(SEARCH("ФОМС",Q806)), (ISNUMBER(SEARCH("страх",E806)))),1,0)</f>
        <v>0</v>
      </c>
      <c r="G806" s="8">
        <f>IF(OR(ISNUMBER(SEARCH("проектиро",E806)), ISNUMBER(SEARCH("разработка",E806)),  ISNUMBER(SEARCH("приобрет",E806)),  ISNUMBER(SEARCH("установк",E806)), ISNUMBER(SEARCH("постав",E806)),  (ISNUMBER(SEARCH("создани",E806)))),1,0)</f>
        <v>0</v>
      </c>
      <c r="H806" s="8">
        <f>IF(OR(ISNUMBER(SEARCH("развит",E806)), ISNUMBER(SEARCH("модифика",E806)), ISNUMBER(SEARCH("интегра",E806)),  ISNUMBER(SEARCH("внедрен",E806)), ISNUMBER(SEARCH("расшир",E806)), ISNUMBER(SEARCH("адаптац",E806)),ISNUMBER(SEARCH("настрой",E806)), ISNUMBER(SEARCH("подключ",E806)),   (ISNUMBER(SEARCH("модерниз",E806)))),1,0)</f>
        <v>0</v>
      </c>
      <c r="I806" s="8">
        <f>IF(OR(ISNUMBER(SEARCH("сопрово",E806)), ISNUMBER(SEARCH("поддержк",E806)), ISNUMBER(SEARCH("эксплуат",E806)), ISNUMBER(SEARCH("обслужи",E806)), ISNUMBER(SEARCH("подготов",E806)), (ISNUMBER(SEARCH("обуче",E806)))),1,0)</f>
        <v>1</v>
      </c>
      <c r="J806" s="9">
        <f>SUM(G806:I806)</f>
        <v>1</v>
      </c>
      <c r="K806" t="s">
        <v>64</v>
      </c>
      <c r="L806" t="s">
        <v>65</v>
      </c>
      <c r="M806" s="30">
        <v>150260.26999999999</v>
      </c>
      <c r="N806" s="28" t="s">
        <v>26</v>
      </c>
      <c r="O806" s="6">
        <v>150260.26999999999</v>
      </c>
      <c r="P806" s="28" t="s">
        <v>184</v>
      </c>
      <c r="Q806" s="4" t="s">
        <v>1436</v>
      </c>
      <c r="R806" t="s">
        <v>1384</v>
      </c>
      <c r="S806" t="s">
        <v>1385</v>
      </c>
      <c r="T806" t="s">
        <v>1393</v>
      </c>
      <c r="U806" t="s">
        <v>1247</v>
      </c>
      <c r="V806" t="s">
        <v>1245</v>
      </c>
      <c r="W806" s="2">
        <v>1</v>
      </c>
      <c r="X806" s="33">
        <v>150260.26999999999</v>
      </c>
      <c r="Y806" t="s">
        <v>34</v>
      </c>
      <c r="Z806" t="s">
        <v>1248</v>
      </c>
      <c r="AA806" t="s">
        <v>36</v>
      </c>
      <c r="AB806" t="s">
        <v>37</v>
      </c>
      <c r="AC806">
        <v>21</v>
      </c>
    </row>
    <row r="807" spans="1:29" customFormat="1" hidden="1" x14ac:dyDescent="0.25">
      <c r="A807" s="11">
        <v>807</v>
      </c>
      <c r="B807" s="20" t="s">
        <v>1677</v>
      </c>
      <c r="C807" s="3">
        <v>2.2110001265180001E+18</v>
      </c>
      <c r="D807" s="1">
        <v>43209</v>
      </c>
      <c r="E807" t="s">
        <v>1405</v>
      </c>
      <c r="F807" s="8">
        <f>IF(OR(ISNUMBER(SEARCH("террит",Q807)), ISNUMBER(SEARCH("ФОМС",E807)), ISNUMBER(SEARCH("ФОМС",Q807)), (ISNUMBER(SEARCH("страх",E807)))),1,0)</f>
        <v>0</v>
      </c>
      <c r="G807" s="8">
        <f>IF(OR(ISNUMBER(SEARCH("проектиро",E807)), ISNUMBER(SEARCH("разработка",E807)),  ISNUMBER(SEARCH("приобрет",E807)),  ISNUMBER(SEARCH("установк",E807)), ISNUMBER(SEARCH("постав",E807)),  (ISNUMBER(SEARCH("создани",E807)))),1,0)</f>
        <v>0</v>
      </c>
      <c r="H807" s="8">
        <f>IF(OR(ISNUMBER(SEARCH("развит",E807)), ISNUMBER(SEARCH("модифика",E807)), ISNUMBER(SEARCH("интегра",E807)),  ISNUMBER(SEARCH("внедрен",E807)), ISNUMBER(SEARCH("расшир",E807)), ISNUMBER(SEARCH("адаптац",E807)),ISNUMBER(SEARCH("настрой",E807)), ISNUMBER(SEARCH("подключ",E807)),   (ISNUMBER(SEARCH("модерниз",E807)))),1,0)</f>
        <v>0</v>
      </c>
      <c r="I807" s="8">
        <f>IF(OR(ISNUMBER(SEARCH("сопрово",E807)), ISNUMBER(SEARCH("поддержк",E807)), ISNUMBER(SEARCH("эксплуат",E807)), ISNUMBER(SEARCH("обслужи",E807)), ISNUMBER(SEARCH("подготов",E807)), (ISNUMBER(SEARCH("обуче",E807)))),1,0)</f>
        <v>1</v>
      </c>
      <c r="J807" s="9">
        <f>SUM(G807:I807)</f>
        <v>1</v>
      </c>
      <c r="K807" t="s">
        <v>64</v>
      </c>
      <c r="L807" t="s">
        <v>65</v>
      </c>
      <c r="M807" s="30">
        <v>39653</v>
      </c>
      <c r="N807" s="28" t="s">
        <v>26</v>
      </c>
      <c r="O807" s="6">
        <v>39653</v>
      </c>
      <c r="P807" s="28" t="s">
        <v>184</v>
      </c>
      <c r="Q807" s="4" t="s">
        <v>1436</v>
      </c>
      <c r="R807" t="s">
        <v>1384</v>
      </c>
      <c r="S807" t="s">
        <v>1385</v>
      </c>
      <c r="T807" t="s">
        <v>1393</v>
      </c>
      <c r="U807" t="s">
        <v>1247</v>
      </c>
      <c r="V807" t="s">
        <v>1245</v>
      </c>
      <c r="W807" s="2">
        <v>1</v>
      </c>
      <c r="X807" s="33">
        <v>39653</v>
      </c>
      <c r="Y807" t="s">
        <v>34</v>
      </c>
      <c r="Z807" t="s">
        <v>1248</v>
      </c>
      <c r="AA807" t="s">
        <v>36</v>
      </c>
      <c r="AB807" t="s">
        <v>37</v>
      </c>
      <c r="AC807">
        <v>21</v>
      </c>
    </row>
    <row r="808" spans="1:29" customFormat="1" hidden="1" x14ac:dyDescent="0.25">
      <c r="A808" s="11">
        <v>808</v>
      </c>
      <c r="B808" s="20" t="s">
        <v>1677</v>
      </c>
      <c r="C808" s="3">
        <v>2.2110001265180001E+18</v>
      </c>
      <c r="D808" s="1">
        <v>43209</v>
      </c>
      <c r="E808" t="s">
        <v>1403</v>
      </c>
      <c r="F808" s="8">
        <f>IF(OR(ISNUMBER(SEARCH("террит",Q808)), ISNUMBER(SEARCH("ФОМС",E808)), ISNUMBER(SEARCH("ФОМС",Q808)), (ISNUMBER(SEARCH("страх",E808)))),1,0)</f>
        <v>0</v>
      </c>
      <c r="G808" s="8">
        <f>IF(OR(ISNUMBER(SEARCH("проектиро",E808)), ISNUMBER(SEARCH("разработка",E808)),  ISNUMBER(SEARCH("приобрет",E808)),  ISNUMBER(SEARCH("установк",E808)), ISNUMBER(SEARCH("постав",E808)),  (ISNUMBER(SEARCH("создани",E808)))),1,0)</f>
        <v>0</v>
      </c>
      <c r="H808" s="8">
        <f>IF(OR(ISNUMBER(SEARCH("развит",E808)), ISNUMBER(SEARCH("модифика",E808)), ISNUMBER(SEARCH("интегра",E808)),  ISNUMBER(SEARCH("внедрен",E808)), ISNUMBER(SEARCH("расшир",E808)), ISNUMBER(SEARCH("адаптац",E808)),ISNUMBER(SEARCH("настрой",E808)), ISNUMBER(SEARCH("подключ",E808)),   (ISNUMBER(SEARCH("модерниз",E808)))),1,0)</f>
        <v>1</v>
      </c>
      <c r="I808" s="8">
        <f>IF(OR(ISNUMBER(SEARCH("сопрово",E808)), ISNUMBER(SEARCH("поддержк",E808)), ISNUMBER(SEARCH("эксплуат",E808)), ISNUMBER(SEARCH("обслужи",E808)), ISNUMBER(SEARCH("подготов",E808)), (ISNUMBER(SEARCH("обуче",E808)))),1,0)</f>
        <v>1</v>
      </c>
      <c r="J808" s="9">
        <f>SUM(G808:I808)</f>
        <v>2</v>
      </c>
      <c r="K808" t="s">
        <v>64</v>
      </c>
      <c r="L808" t="s">
        <v>65</v>
      </c>
      <c r="M808" s="30">
        <v>153390</v>
      </c>
      <c r="N808" s="28" t="s">
        <v>26</v>
      </c>
      <c r="O808" s="6">
        <v>153390</v>
      </c>
      <c r="P808" s="28" t="s">
        <v>184</v>
      </c>
      <c r="Q808" s="4" t="s">
        <v>1436</v>
      </c>
      <c r="R808" t="s">
        <v>1384</v>
      </c>
      <c r="S808" t="s">
        <v>1385</v>
      </c>
      <c r="T808" t="s">
        <v>1393</v>
      </c>
      <c r="U808" t="s">
        <v>1247</v>
      </c>
      <c r="V808" t="s">
        <v>1245</v>
      </c>
      <c r="W808" s="2">
        <v>1</v>
      </c>
      <c r="X808" s="33">
        <v>153390</v>
      </c>
      <c r="Y808" t="s">
        <v>34</v>
      </c>
      <c r="Z808" t="s">
        <v>1248</v>
      </c>
      <c r="AA808" t="s">
        <v>36</v>
      </c>
      <c r="AB808" t="s">
        <v>37</v>
      </c>
      <c r="AC808">
        <v>21</v>
      </c>
    </row>
    <row r="809" spans="1:29" customFormat="1" hidden="1" x14ac:dyDescent="0.25">
      <c r="A809" s="11">
        <v>809</v>
      </c>
      <c r="B809" s="20" t="s">
        <v>1677</v>
      </c>
      <c r="C809" s="3">
        <v>2.2110001265190001E+18</v>
      </c>
      <c r="D809" s="1">
        <v>43598</v>
      </c>
      <c r="E809" t="s">
        <v>1407</v>
      </c>
      <c r="F809" s="8">
        <f>IF(OR(ISNUMBER(SEARCH("террит",Q809)), ISNUMBER(SEARCH("ФОМС",E809)), ISNUMBER(SEARCH("ФОМС",Q809)), (ISNUMBER(SEARCH("страх",E809)))),1,0)</f>
        <v>0</v>
      </c>
      <c r="G809" s="8">
        <f>IF(OR(ISNUMBER(SEARCH("проектиро",E809)), ISNUMBER(SEARCH("разработка",E809)),  ISNUMBER(SEARCH("приобрет",E809)),  ISNUMBER(SEARCH("установк",E809)), ISNUMBER(SEARCH("постав",E809)),  (ISNUMBER(SEARCH("создани",E809)))),1,0)</f>
        <v>1</v>
      </c>
      <c r="H809" s="8">
        <f>IF(OR(ISNUMBER(SEARCH("развит",E809)), ISNUMBER(SEARCH("модифика",E809)), ISNUMBER(SEARCH("интегра",E809)),  ISNUMBER(SEARCH("внедрен",E809)), ISNUMBER(SEARCH("расшир",E809)), ISNUMBER(SEARCH("адаптац",E809)),ISNUMBER(SEARCH("настрой",E809)), ISNUMBER(SEARCH("подключ",E809)),   (ISNUMBER(SEARCH("модерниз",E809)))),1,0)</f>
        <v>0</v>
      </c>
      <c r="I809" s="8">
        <f>IF(OR(ISNUMBER(SEARCH("сопрово",E809)), ISNUMBER(SEARCH("поддержк",E809)), ISNUMBER(SEARCH("эксплуат",E809)), ISNUMBER(SEARCH("обслужи",E809)), ISNUMBER(SEARCH("подготов",E809)), (ISNUMBER(SEARCH("обуче",E809)))),1,0)</f>
        <v>0</v>
      </c>
      <c r="J809" s="9">
        <f>SUM(G809:I809)</f>
        <v>1</v>
      </c>
      <c r="K809" t="s">
        <v>25</v>
      </c>
      <c r="L809" t="s">
        <v>25</v>
      </c>
      <c r="M809" s="30">
        <v>39577.17</v>
      </c>
      <c r="N809" s="28" t="s">
        <v>39</v>
      </c>
      <c r="O809" s="6">
        <v>39577.17</v>
      </c>
      <c r="P809" s="28" t="s">
        <v>27</v>
      </c>
      <c r="Q809" s="4" t="s">
        <v>1436</v>
      </c>
      <c r="R809" t="s">
        <v>1384</v>
      </c>
      <c r="S809" t="s">
        <v>1385</v>
      </c>
      <c r="T809" t="s">
        <v>1393</v>
      </c>
      <c r="U809" t="s">
        <v>1247</v>
      </c>
      <c r="V809" t="s">
        <v>1245</v>
      </c>
      <c r="W809" s="2">
        <v>1</v>
      </c>
      <c r="X809" s="33">
        <v>39577.17</v>
      </c>
      <c r="Y809" t="s">
        <v>34</v>
      </c>
      <c r="Z809" t="s">
        <v>1248</v>
      </c>
      <c r="AA809" t="s">
        <v>36</v>
      </c>
      <c r="AB809" t="s">
        <v>37</v>
      </c>
      <c r="AC809">
        <v>21</v>
      </c>
    </row>
    <row r="810" spans="1:29" customFormat="1" hidden="1" x14ac:dyDescent="0.25">
      <c r="A810" s="11">
        <v>810</v>
      </c>
      <c r="B810" s="20" t="s">
        <v>1677</v>
      </c>
      <c r="C810" s="3">
        <v>2.2110001265190001E+18</v>
      </c>
      <c r="D810" s="1">
        <v>43598</v>
      </c>
      <c r="E810" t="s">
        <v>1407</v>
      </c>
      <c r="F810" s="8">
        <f>IF(OR(ISNUMBER(SEARCH("террит",Q810)), ISNUMBER(SEARCH("ФОМС",E810)), ISNUMBER(SEARCH("ФОМС",Q810)), (ISNUMBER(SEARCH("страх",E810)))),1,0)</f>
        <v>0</v>
      </c>
      <c r="G810" s="8">
        <f>IF(OR(ISNUMBER(SEARCH("проектиро",E810)), ISNUMBER(SEARCH("разработка",E810)),  ISNUMBER(SEARCH("приобрет",E810)),  ISNUMBER(SEARCH("установк",E810)), ISNUMBER(SEARCH("постав",E810)),  (ISNUMBER(SEARCH("создани",E810)))),1,0)</f>
        <v>1</v>
      </c>
      <c r="H810" s="8">
        <f>IF(OR(ISNUMBER(SEARCH("развит",E810)), ISNUMBER(SEARCH("модифика",E810)), ISNUMBER(SEARCH("интегра",E810)),  ISNUMBER(SEARCH("внедрен",E810)), ISNUMBER(SEARCH("расшир",E810)), ISNUMBER(SEARCH("адаптац",E810)),ISNUMBER(SEARCH("настрой",E810)), ISNUMBER(SEARCH("подключ",E810)),   (ISNUMBER(SEARCH("модерниз",E810)))),1,0)</f>
        <v>0</v>
      </c>
      <c r="I810" s="8">
        <f>IF(OR(ISNUMBER(SEARCH("сопрово",E810)), ISNUMBER(SEARCH("поддержк",E810)), ISNUMBER(SEARCH("эксплуат",E810)), ISNUMBER(SEARCH("обслужи",E810)), ISNUMBER(SEARCH("подготов",E810)), (ISNUMBER(SEARCH("обуче",E810)))),1,0)</f>
        <v>0</v>
      </c>
      <c r="J810" s="9">
        <f>SUM(G810:I810)</f>
        <v>1</v>
      </c>
      <c r="K810" t="s">
        <v>25</v>
      </c>
      <c r="L810" t="s">
        <v>25</v>
      </c>
      <c r="M810" s="30">
        <v>154228.81</v>
      </c>
      <c r="N810" s="28" t="s">
        <v>39</v>
      </c>
      <c r="O810" s="6">
        <v>154228.81</v>
      </c>
      <c r="P810" s="28" t="s">
        <v>27</v>
      </c>
      <c r="Q810" s="4" t="s">
        <v>1436</v>
      </c>
      <c r="R810" t="s">
        <v>1384</v>
      </c>
      <c r="S810" t="s">
        <v>1385</v>
      </c>
      <c r="T810" t="s">
        <v>1393</v>
      </c>
      <c r="U810" t="s">
        <v>1247</v>
      </c>
      <c r="V810" t="s">
        <v>1245</v>
      </c>
      <c r="W810" s="2">
        <v>1</v>
      </c>
      <c r="X810" s="33">
        <v>154228.81</v>
      </c>
      <c r="Y810" t="s">
        <v>34</v>
      </c>
      <c r="Z810" t="s">
        <v>1248</v>
      </c>
      <c r="AA810" t="s">
        <v>36</v>
      </c>
      <c r="AB810" t="s">
        <v>37</v>
      </c>
      <c r="AC810">
        <v>21</v>
      </c>
    </row>
    <row r="811" spans="1:29" customFormat="1" hidden="1" x14ac:dyDescent="0.25">
      <c r="A811" s="11">
        <v>811</v>
      </c>
      <c r="B811" s="20" t="s">
        <v>1677</v>
      </c>
      <c r="C811" s="3">
        <v>2.2110001265190001E+18</v>
      </c>
      <c r="D811" s="1">
        <v>43598</v>
      </c>
      <c r="E811" t="s">
        <v>1407</v>
      </c>
      <c r="F811" s="8">
        <f>IF(OR(ISNUMBER(SEARCH("террит",Q811)), ISNUMBER(SEARCH("ФОМС",E811)), ISNUMBER(SEARCH("ФОМС",Q811)), (ISNUMBER(SEARCH("страх",E811)))),1,0)</f>
        <v>0</v>
      </c>
      <c r="G811" s="8">
        <f>IF(OR(ISNUMBER(SEARCH("проектиро",E811)), ISNUMBER(SEARCH("разработка",E811)),  ISNUMBER(SEARCH("приобрет",E811)),  ISNUMBER(SEARCH("установк",E811)), ISNUMBER(SEARCH("постав",E811)),  (ISNUMBER(SEARCH("создани",E811)))),1,0)</f>
        <v>1</v>
      </c>
      <c r="H811" s="8">
        <f>IF(OR(ISNUMBER(SEARCH("развит",E811)), ISNUMBER(SEARCH("модифика",E811)), ISNUMBER(SEARCH("интегра",E811)),  ISNUMBER(SEARCH("внедрен",E811)), ISNUMBER(SEARCH("расшир",E811)), ISNUMBER(SEARCH("адаптац",E811)),ISNUMBER(SEARCH("настрой",E811)), ISNUMBER(SEARCH("подключ",E811)),   (ISNUMBER(SEARCH("модерниз",E811)))),1,0)</f>
        <v>0</v>
      </c>
      <c r="I811" s="8">
        <f>IF(OR(ISNUMBER(SEARCH("сопрово",E811)), ISNUMBER(SEARCH("поддержк",E811)), ISNUMBER(SEARCH("эксплуат",E811)), ISNUMBER(SEARCH("обслужи",E811)), ISNUMBER(SEARCH("подготов",E811)), (ISNUMBER(SEARCH("обуче",E811)))),1,0)</f>
        <v>0</v>
      </c>
      <c r="J811" s="9">
        <f>SUM(G811:I811)</f>
        <v>1</v>
      </c>
      <c r="K811" t="s">
        <v>25</v>
      </c>
      <c r="L811" t="s">
        <v>25</v>
      </c>
      <c r="M811" s="30">
        <v>204798.85</v>
      </c>
      <c r="N811" s="28" t="s">
        <v>39</v>
      </c>
      <c r="O811" s="6">
        <v>204798.85</v>
      </c>
      <c r="P811" s="28" t="s">
        <v>27</v>
      </c>
      <c r="Q811" s="4" t="s">
        <v>1436</v>
      </c>
      <c r="R811" t="s">
        <v>1384</v>
      </c>
      <c r="S811" t="s">
        <v>1385</v>
      </c>
      <c r="T811" t="s">
        <v>1393</v>
      </c>
      <c r="U811" t="s">
        <v>1247</v>
      </c>
      <c r="V811" t="s">
        <v>1245</v>
      </c>
      <c r="W811" s="2">
        <v>1</v>
      </c>
      <c r="X811" s="33">
        <v>204798.85</v>
      </c>
      <c r="Y811" t="s">
        <v>34</v>
      </c>
      <c r="Z811" t="s">
        <v>1248</v>
      </c>
      <c r="AA811" t="s">
        <v>36</v>
      </c>
      <c r="AB811" t="s">
        <v>37</v>
      </c>
      <c r="AC811">
        <v>21</v>
      </c>
    </row>
    <row r="812" spans="1:29" customFormat="1" hidden="1" x14ac:dyDescent="0.25">
      <c r="A812" s="11">
        <v>812</v>
      </c>
      <c r="B812" s="20" t="s">
        <v>1677</v>
      </c>
      <c r="C812" s="3">
        <v>2.2111000810150001E+18</v>
      </c>
      <c r="D812" s="1">
        <v>42041</v>
      </c>
      <c r="E812" t="s">
        <v>1437</v>
      </c>
      <c r="F812" s="8">
        <f>IF(OR(ISNUMBER(SEARCH("террит",Q812)), ISNUMBER(SEARCH("ФОМС",E812)), ISNUMBER(SEARCH("ФОМС",Q812)), (ISNUMBER(SEARCH("страх",E812)))),1,0)</f>
        <v>0</v>
      </c>
      <c r="G812" s="8">
        <f>IF(OR(ISNUMBER(SEARCH("проектиро",E812)), ISNUMBER(SEARCH("разработка",E812)),  ISNUMBER(SEARCH("приобрет",E812)),  ISNUMBER(SEARCH("установк",E812)), ISNUMBER(SEARCH("постав",E812)),  (ISNUMBER(SEARCH("создани",E812)))),1,0)</f>
        <v>0</v>
      </c>
      <c r="H812" s="8">
        <f>IF(OR(ISNUMBER(SEARCH("развит",E812)), ISNUMBER(SEARCH("модифика",E812)), ISNUMBER(SEARCH("интегра",E812)),  ISNUMBER(SEARCH("внедрен",E812)), ISNUMBER(SEARCH("расшир",E812)), ISNUMBER(SEARCH("адаптац",E812)),ISNUMBER(SEARCH("настрой",E812)), ISNUMBER(SEARCH("подключ",E812)),   (ISNUMBER(SEARCH("модерниз",E812)))),1,0)</f>
        <v>1</v>
      </c>
      <c r="I812" s="8">
        <f>IF(OR(ISNUMBER(SEARCH("сопрово",E812)), ISNUMBER(SEARCH("поддержк",E812)), ISNUMBER(SEARCH("эксплуат",E812)), ISNUMBER(SEARCH("обслужи",E812)), ISNUMBER(SEARCH("подготов",E812)), (ISNUMBER(SEARCH("обуче",E812)))),1,0)</f>
        <v>1</v>
      </c>
      <c r="J812" s="9">
        <f>SUM(G812:I812)</f>
        <v>2</v>
      </c>
      <c r="K812" t="s">
        <v>453</v>
      </c>
      <c r="L812" t="s">
        <v>454</v>
      </c>
      <c r="M812" s="30">
        <v>170931.08</v>
      </c>
      <c r="N812" s="28" t="s">
        <v>329</v>
      </c>
      <c r="O812" s="6">
        <v>170931.08</v>
      </c>
      <c r="P812" s="28" t="s">
        <v>184</v>
      </c>
      <c r="Q812" s="4" t="s">
        <v>1438</v>
      </c>
      <c r="R812" t="s">
        <v>1283</v>
      </c>
      <c r="S812" t="s">
        <v>1284</v>
      </c>
      <c r="T812" t="s">
        <v>1268</v>
      </c>
      <c r="U812" t="s">
        <v>1247</v>
      </c>
      <c r="V812" t="s">
        <v>1245</v>
      </c>
      <c r="W812" s="2">
        <v>1</v>
      </c>
      <c r="X812" s="33">
        <v>170931.08</v>
      </c>
      <c r="Y812" t="s">
        <v>34</v>
      </c>
      <c r="Z812" t="s">
        <v>1248</v>
      </c>
      <c r="AA812" t="s">
        <v>36</v>
      </c>
      <c r="AB812" t="s">
        <v>37</v>
      </c>
      <c r="AC812">
        <v>21</v>
      </c>
    </row>
    <row r="813" spans="1:29" customFormat="1" hidden="1" x14ac:dyDescent="0.25">
      <c r="A813" s="11">
        <v>813</v>
      </c>
      <c r="B813" s="20" t="s">
        <v>1677</v>
      </c>
      <c r="C813" s="3">
        <v>2.2111000810150001E+18</v>
      </c>
      <c r="D813" s="1">
        <v>42041</v>
      </c>
      <c r="E813" t="s">
        <v>1439</v>
      </c>
      <c r="F813" s="8">
        <f>IF(OR(ISNUMBER(SEARCH("террит",Q813)), ISNUMBER(SEARCH("ФОМС",E813)), ISNUMBER(SEARCH("ФОМС",Q813)), (ISNUMBER(SEARCH("страх",E813)))),1,0)</f>
        <v>0</v>
      </c>
      <c r="G813" s="8">
        <f>IF(OR(ISNUMBER(SEARCH("проектиро",E813)), ISNUMBER(SEARCH("разработка",E813)),  ISNUMBER(SEARCH("приобрет",E813)),  ISNUMBER(SEARCH("установк",E813)), ISNUMBER(SEARCH("постав",E813)),  (ISNUMBER(SEARCH("создани",E813)))),1,0)</f>
        <v>0</v>
      </c>
      <c r="H813" s="8">
        <f>IF(OR(ISNUMBER(SEARCH("развит",E813)), ISNUMBER(SEARCH("модифика",E813)), ISNUMBER(SEARCH("интегра",E813)),  ISNUMBER(SEARCH("внедрен",E813)), ISNUMBER(SEARCH("расшир",E813)), ISNUMBER(SEARCH("адаптац",E813)),ISNUMBER(SEARCH("настрой",E813)), ISNUMBER(SEARCH("подключ",E813)),   (ISNUMBER(SEARCH("модерниз",E813)))),1,0)</f>
        <v>1</v>
      </c>
      <c r="I813" s="8">
        <f>IF(OR(ISNUMBER(SEARCH("сопрово",E813)), ISNUMBER(SEARCH("поддержк",E813)), ISNUMBER(SEARCH("эксплуат",E813)), ISNUMBER(SEARCH("обслужи",E813)), ISNUMBER(SEARCH("подготов",E813)), (ISNUMBER(SEARCH("обуче",E813)))),1,0)</f>
        <v>1</v>
      </c>
      <c r="J813" s="9">
        <f>SUM(G813:I813)</f>
        <v>2</v>
      </c>
      <c r="K813" t="s">
        <v>1682</v>
      </c>
      <c r="L813" t="s">
        <v>347</v>
      </c>
      <c r="M813" s="30">
        <v>166180.13</v>
      </c>
      <c r="N813" s="28" t="s">
        <v>329</v>
      </c>
      <c r="O813" s="6">
        <v>166180.13</v>
      </c>
      <c r="P813" s="28" t="s">
        <v>184</v>
      </c>
      <c r="Q813" s="4" t="s">
        <v>1438</v>
      </c>
      <c r="R813" t="s">
        <v>1283</v>
      </c>
      <c r="S813" t="s">
        <v>1284</v>
      </c>
      <c r="T813" t="s">
        <v>1268</v>
      </c>
      <c r="U813" t="s">
        <v>1247</v>
      </c>
      <c r="V813" t="s">
        <v>1245</v>
      </c>
      <c r="W813" s="2">
        <v>1</v>
      </c>
      <c r="X813" s="33">
        <v>166180.13</v>
      </c>
      <c r="Y813" t="s">
        <v>34</v>
      </c>
      <c r="Z813" t="s">
        <v>1248</v>
      </c>
      <c r="AA813" t="s">
        <v>36</v>
      </c>
      <c r="AB813" t="s">
        <v>37</v>
      </c>
      <c r="AC813">
        <v>21</v>
      </c>
    </row>
    <row r="814" spans="1:29" customFormat="1" hidden="1" x14ac:dyDescent="0.25">
      <c r="A814" s="11">
        <v>814</v>
      </c>
      <c r="B814" s="20" t="s">
        <v>1677</v>
      </c>
      <c r="C814" s="3">
        <v>2.2111000810150001E+18</v>
      </c>
      <c r="D814" s="1">
        <v>42213</v>
      </c>
      <c r="E814" t="s">
        <v>1416</v>
      </c>
      <c r="F814" s="8">
        <f>IF(OR(ISNUMBER(SEARCH("террит",Q814)), ISNUMBER(SEARCH("ФОМС",E814)), ISNUMBER(SEARCH("ФОМС",Q814)), (ISNUMBER(SEARCH("страх",E814)))),1,0)</f>
        <v>0</v>
      </c>
      <c r="G814" s="8">
        <f>IF(OR(ISNUMBER(SEARCH("проектиро",E814)), ISNUMBER(SEARCH("разработка",E814)),  ISNUMBER(SEARCH("приобрет",E814)),  ISNUMBER(SEARCH("установк",E814)), ISNUMBER(SEARCH("постав",E814)),  (ISNUMBER(SEARCH("создани",E814)))),1,0)</f>
        <v>0</v>
      </c>
      <c r="H814" s="8">
        <f>IF(OR(ISNUMBER(SEARCH("развит",E814)), ISNUMBER(SEARCH("модифика",E814)), ISNUMBER(SEARCH("интегра",E814)),  ISNUMBER(SEARCH("внедрен",E814)), ISNUMBER(SEARCH("расшир",E814)), ISNUMBER(SEARCH("адаптац",E814)),ISNUMBER(SEARCH("настрой",E814)), ISNUMBER(SEARCH("подключ",E814)),   (ISNUMBER(SEARCH("модерниз",E814)))),1,0)</f>
        <v>0</v>
      </c>
      <c r="I814" s="8">
        <f>IF(OR(ISNUMBER(SEARCH("сопрово",E814)), ISNUMBER(SEARCH("поддержк",E814)), ISNUMBER(SEARCH("эксплуат",E814)), ISNUMBER(SEARCH("обслужи",E814)), ISNUMBER(SEARCH("подготов",E814)), (ISNUMBER(SEARCH("обуче",E814)))),1,0)</f>
        <v>1</v>
      </c>
      <c r="J814" s="9">
        <f>SUM(G814:I814)</f>
        <v>1</v>
      </c>
      <c r="K814" t="s">
        <v>453</v>
      </c>
      <c r="L814" t="s">
        <v>454</v>
      </c>
      <c r="M814" s="30">
        <v>38350</v>
      </c>
      <c r="N814" s="28" t="s">
        <v>329</v>
      </c>
      <c r="O814" s="6">
        <v>38350</v>
      </c>
      <c r="P814" s="28" t="s">
        <v>184</v>
      </c>
      <c r="Q814" s="4" t="s">
        <v>1438</v>
      </c>
      <c r="R814" t="s">
        <v>1283</v>
      </c>
      <c r="S814" t="s">
        <v>1284</v>
      </c>
      <c r="T814" t="s">
        <v>1393</v>
      </c>
      <c r="U814" t="s">
        <v>1247</v>
      </c>
      <c r="V814" t="s">
        <v>1245</v>
      </c>
      <c r="W814" s="2">
        <v>1</v>
      </c>
      <c r="X814" s="33">
        <v>38350</v>
      </c>
      <c r="Y814" t="s">
        <v>34</v>
      </c>
      <c r="Z814" t="s">
        <v>1248</v>
      </c>
      <c r="AA814" t="s">
        <v>36</v>
      </c>
      <c r="AB814" t="s">
        <v>37</v>
      </c>
      <c r="AC814">
        <v>21</v>
      </c>
    </row>
    <row r="815" spans="1:29" customFormat="1" hidden="1" x14ac:dyDescent="0.25">
      <c r="A815" s="11">
        <v>815</v>
      </c>
      <c r="B815" s="20" t="s">
        <v>1677</v>
      </c>
      <c r="C815" s="3">
        <v>2.211100081016E+18</v>
      </c>
      <c r="D815" s="1">
        <v>42410</v>
      </c>
      <c r="E815" t="s">
        <v>1416</v>
      </c>
      <c r="F815" s="8">
        <f>IF(OR(ISNUMBER(SEARCH("террит",Q815)), ISNUMBER(SEARCH("ФОМС",E815)), ISNUMBER(SEARCH("ФОМС",Q815)), (ISNUMBER(SEARCH("страх",E815)))),1,0)</f>
        <v>0</v>
      </c>
      <c r="G815" s="8">
        <f>IF(OR(ISNUMBER(SEARCH("проектиро",E815)), ISNUMBER(SEARCH("разработка",E815)),  ISNUMBER(SEARCH("приобрет",E815)),  ISNUMBER(SEARCH("установк",E815)), ISNUMBER(SEARCH("постав",E815)),  (ISNUMBER(SEARCH("создани",E815)))),1,0)</f>
        <v>0</v>
      </c>
      <c r="H815" s="8">
        <f>IF(OR(ISNUMBER(SEARCH("развит",E815)), ISNUMBER(SEARCH("модифика",E815)), ISNUMBER(SEARCH("интегра",E815)),  ISNUMBER(SEARCH("внедрен",E815)), ISNUMBER(SEARCH("расшир",E815)), ISNUMBER(SEARCH("адаптац",E815)),ISNUMBER(SEARCH("настрой",E815)), ISNUMBER(SEARCH("подключ",E815)),   (ISNUMBER(SEARCH("модерниз",E815)))),1,0)</f>
        <v>0</v>
      </c>
      <c r="I815" s="8">
        <f>IF(OR(ISNUMBER(SEARCH("сопрово",E815)), ISNUMBER(SEARCH("поддержк",E815)), ISNUMBER(SEARCH("эксплуат",E815)), ISNUMBER(SEARCH("обслужи",E815)), ISNUMBER(SEARCH("подготов",E815)), (ISNUMBER(SEARCH("обуче",E815)))),1,0)</f>
        <v>1</v>
      </c>
      <c r="J815" s="9">
        <f>SUM(G815:I815)</f>
        <v>1</v>
      </c>
      <c r="K815" t="s">
        <v>269</v>
      </c>
      <c r="L815" t="s">
        <v>270</v>
      </c>
      <c r="M815" s="30">
        <v>38300</v>
      </c>
      <c r="N815" s="28" t="s">
        <v>329</v>
      </c>
      <c r="O815" s="6">
        <v>38300</v>
      </c>
      <c r="P815" s="28" t="s">
        <v>184</v>
      </c>
      <c r="Q815" s="4" t="s">
        <v>1438</v>
      </c>
      <c r="R815" t="s">
        <v>1283</v>
      </c>
      <c r="S815" t="s">
        <v>1284</v>
      </c>
      <c r="T815" t="s">
        <v>1393</v>
      </c>
      <c r="U815" t="s">
        <v>1247</v>
      </c>
      <c r="V815" t="s">
        <v>1245</v>
      </c>
      <c r="W815" s="2">
        <v>1</v>
      </c>
      <c r="X815" s="33">
        <v>38300</v>
      </c>
      <c r="Y815" t="s">
        <v>34</v>
      </c>
      <c r="Z815" t="s">
        <v>1248</v>
      </c>
      <c r="AA815" t="s">
        <v>36</v>
      </c>
      <c r="AB815" t="s">
        <v>37</v>
      </c>
      <c r="AC815">
        <v>21</v>
      </c>
    </row>
    <row r="816" spans="1:29" customFormat="1" hidden="1" x14ac:dyDescent="0.25">
      <c r="A816" s="11">
        <v>816</v>
      </c>
      <c r="B816" s="20" t="s">
        <v>1677</v>
      </c>
      <c r="C816" s="3">
        <v>2.211100081016E+18</v>
      </c>
      <c r="D816" s="1">
        <v>42410</v>
      </c>
      <c r="E816" t="s">
        <v>1418</v>
      </c>
      <c r="F816" s="8">
        <f>IF(OR(ISNUMBER(SEARCH("террит",Q816)), ISNUMBER(SEARCH("ФОМС",E816)), ISNUMBER(SEARCH("ФОМС",Q816)), (ISNUMBER(SEARCH("страх",E816)))),1,0)</f>
        <v>0</v>
      </c>
      <c r="G816" s="8">
        <f>IF(OR(ISNUMBER(SEARCH("проектиро",E816)), ISNUMBER(SEARCH("разработка",E816)),  ISNUMBER(SEARCH("приобрет",E816)),  ISNUMBER(SEARCH("установк",E816)), ISNUMBER(SEARCH("постав",E816)),  (ISNUMBER(SEARCH("создани",E816)))),1,0)</f>
        <v>0</v>
      </c>
      <c r="H816" s="8">
        <f>IF(OR(ISNUMBER(SEARCH("развит",E816)), ISNUMBER(SEARCH("модифика",E816)), ISNUMBER(SEARCH("интегра",E816)),  ISNUMBER(SEARCH("внедрен",E816)), ISNUMBER(SEARCH("расшир",E816)), ISNUMBER(SEARCH("адаптац",E816)),ISNUMBER(SEARCH("настрой",E816)), ISNUMBER(SEARCH("подключ",E816)),   (ISNUMBER(SEARCH("модерниз",E816)))),1,0)</f>
        <v>0</v>
      </c>
      <c r="I816" s="8">
        <f>IF(OR(ISNUMBER(SEARCH("сопрово",E816)), ISNUMBER(SEARCH("поддержк",E816)), ISNUMBER(SEARCH("эксплуат",E816)), ISNUMBER(SEARCH("обслужи",E816)), ISNUMBER(SEARCH("подготов",E816)), (ISNUMBER(SEARCH("обуче",E816)))),1,0)</f>
        <v>1</v>
      </c>
      <c r="J816" s="9">
        <f>SUM(G816:I816)</f>
        <v>1</v>
      </c>
      <c r="K816" t="s">
        <v>269</v>
      </c>
      <c r="L816" t="s">
        <v>270</v>
      </c>
      <c r="M816" s="30">
        <v>171000</v>
      </c>
      <c r="N816" s="28" t="s">
        <v>329</v>
      </c>
      <c r="O816" s="6">
        <v>171000</v>
      </c>
      <c r="P816" s="28" t="s">
        <v>184</v>
      </c>
      <c r="Q816" s="4" t="s">
        <v>1438</v>
      </c>
      <c r="R816" t="s">
        <v>1283</v>
      </c>
      <c r="S816" t="s">
        <v>1284</v>
      </c>
      <c r="T816" t="s">
        <v>1393</v>
      </c>
      <c r="U816" t="s">
        <v>1247</v>
      </c>
      <c r="V816" t="s">
        <v>1245</v>
      </c>
      <c r="W816" s="2">
        <v>1</v>
      </c>
      <c r="X816" s="33">
        <v>171000</v>
      </c>
      <c r="Y816" t="s">
        <v>34</v>
      </c>
      <c r="Z816" t="s">
        <v>1248</v>
      </c>
      <c r="AA816" t="s">
        <v>36</v>
      </c>
      <c r="AB816" t="s">
        <v>37</v>
      </c>
      <c r="AC816">
        <v>21</v>
      </c>
    </row>
    <row r="817" spans="1:29" customFormat="1" hidden="1" x14ac:dyDescent="0.25">
      <c r="A817" s="11">
        <v>817</v>
      </c>
      <c r="B817" s="20" t="s">
        <v>1677</v>
      </c>
      <c r="C817" s="3">
        <v>2.211100081016E+18</v>
      </c>
      <c r="D817" s="1">
        <v>42410</v>
      </c>
      <c r="E817" t="s">
        <v>1397</v>
      </c>
      <c r="F817" s="8">
        <f>IF(OR(ISNUMBER(SEARCH("террит",Q817)), ISNUMBER(SEARCH("ФОМС",E817)), ISNUMBER(SEARCH("ФОМС",Q817)), (ISNUMBER(SEARCH("страх",E817)))),1,0)</f>
        <v>0</v>
      </c>
      <c r="G817" s="8">
        <f>IF(OR(ISNUMBER(SEARCH("проектиро",E817)), ISNUMBER(SEARCH("разработка",E817)),  ISNUMBER(SEARCH("приобрет",E817)),  ISNUMBER(SEARCH("установк",E817)), ISNUMBER(SEARCH("постав",E817)),  (ISNUMBER(SEARCH("создани",E817)))),1,0)</f>
        <v>0</v>
      </c>
      <c r="H817" s="8">
        <f>IF(OR(ISNUMBER(SEARCH("развит",E817)), ISNUMBER(SEARCH("модифика",E817)), ISNUMBER(SEARCH("интегра",E817)),  ISNUMBER(SEARCH("внедрен",E817)), ISNUMBER(SEARCH("расшир",E817)), ISNUMBER(SEARCH("адаптац",E817)),ISNUMBER(SEARCH("настрой",E817)), ISNUMBER(SEARCH("подключ",E817)),   (ISNUMBER(SEARCH("модерниз",E817)))),1,0)</f>
        <v>0</v>
      </c>
      <c r="I817" s="8">
        <f>IF(OR(ISNUMBER(SEARCH("сопрово",E817)), ISNUMBER(SEARCH("поддержк",E817)), ISNUMBER(SEARCH("эксплуат",E817)), ISNUMBER(SEARCH("обслужи",E817)), ISNUMBER(SEARCH("подготов",E817)), (ISNUMBER(SEARCH("обуче",E817)))),1,0)</f>
        <v>1</v>
      </c>
      <c r="J817" s="9">
        <f>SUM(G817:I817)</f>
        <v>1</v>
      </c>
      <c r="K817" t="s">
        <v>269</v>
      </c>
      <c r="L817" t="s">
        <v>270</v>
      </c>
      <c r="M817" s="30">
        <v>166180</v>
      </c>
      <c r="N817" s="28" t="s">
        <v>329</v>
      </c>
      <c r="O817" s="6">
        <v>166180</v>
      </c>
      <c r="P817" s="28" t="s">
        <v>184</v>
      </c>
      <c r="Q817" s="4" t="s">
        <v>1438</v>
      </c>
      <c r="R817" t="s">
        <v>1283</v>
      </c>
      <c r="S817" t="s">
        <v>1284</v>
      </c>
      <c r="T817" t="s">
        <v>1393</v>
      </c>
      <c r="U817" t="s">
        <v>1247</v>
      </c>
      <c r="V817" t="s">
        <v>1245</v>
      </c>
      <c r="W817" s="2">
        <v>1</v>
      </c>
      <c r="X817" s="33">
        <v>166180</v>
      </c>
      <c r="Y817" t="s">
        <v>34</v>
      </c>
      <c r="Z817" t="s">
        <v>1248</v>
      </c>
      <c r="AA817" t="s">
        <v>36</v>
      </c>
      <c r="AB817" t="s">
        <v>37</v>
      </c>
      <c r="AC817">
        <v>21</v>
      </c>
    </row>
    <row r="818" spans="1:29" customFormat="1" hidden="1" x14ac:dyDescent="0.25">
      <c r="A818" s="11">
        <v>818</v>
      </c>
      <c r="B818" s="20" t="s">
        <v>1677</v>
      </c>
      <c r="C818" s="3">
        <v>2.2111000810169999E+18</v>
      </c>
      <c r="D818" s="1">
        <v>42776</v>
      </c>
      <c r="E818" t="s">
        <v>1403</v>
      </c>
      <c r="F818" s="8">
        <f>IF(OR(ISNUMBER(SEARCH("террит",Q818)), ISNUMBER(SEARCH("ФОМС",E818)), ISNUMBER(SEARCH("ФОМС",Q818)), (ISNUMBER(SEARCH("страх",E818)))),1,0)</f>
        <v>0</v>
      </c>
      <c r="G818" s="8">
        <f>IF(OR(ISNUMBER(SEARCH("проектиро",E818)), ISNUMBER(SEARCH("разработка",E818)),  ISNUMBER(SEARCH("приобрет",E818)),  ISNUMBER(SEARCH("установк",E818)), ISNUMBER(SEARCH("постав",E818)),  (ISNUMBER(SEARCH("создани",E818)))),1,0)</f>
        <v>0</v>
      </c>
      <c r="H818" s="8">
        <f>IF(OR(ISNUMBER(SEARCH("развит",E818)), ISNUMBER(SEARCH("модифика",E818)), ISNUMBER(SEARCH("интегра",E818)),  ISNUMBER(SEARCH("внедрен",E818)), ISNUMBER(SEARCH("расшир",E818)), ISNUMBER(SEARCH("адаптац",E818)),ISNUMBER(SEARCH("настрой",E818)), ISNUMBER(SEARCH("подключ",E818)),   (ISNUMBER(SEARCH("модерниз",E818)))),1,0)</f>
        <v>1</v>
      </c>
      <c r="I818" s="8">
        <f>IF(OR(ISNUMBER(SEARCH("сопрово",E818)), ISNUMBER(SEARCH("поддержк",E818)), ISNUMBER(SEARCH("эксплуат",E818)), ISNUMBER(SEARCH("обслужи",E818)), ISNUMBER(SEARCH("подготов",E818)), (ISNUMBER(SEARCH("обуче",E818)))),1,0)</f>
        <v>1</v>
      </c>
      <c r="J818" s="9">
        <f>SUM(G818:I818)</f>
        <v>2</v>
      </c>
      <c r="K818" t="s">
        <v>64</v>
      </c>
      <c r="L818" t="s">
        <v>65</v>
      </c>
      <c r="M818" s="30">
        <v>171012</v>
      </c>
      <c r="N818" s="28" t="s">
        <v>264</v>
      </c>
      <c r="O818" s="6">
        <v>171012</v>
      </c>
      <c r="P818" s="28" t="s">
        <v>184</v>
      </c>
      <c r="Q818" s="4" t="s">
        <v>1440</v>
      </c>
      <c r="R818" t="s">
        <v>1283</v>
      </c>
      <c r="S818" t="s">
        <v>1284</v>
      </c>
      <c r="T818" t="s">
        <v>1393</v>
      </c>
      <c r="U818" t="s">
        <v>1247</v>
      </c>
      <c r="V818" t="s">
        <v>1245</v>
      </c>
      <c r="W818" s="2">
        <v>1</v>
      </c>
      <c r="X818" s="33">
        <v>171012</v>
      </c>
      <c r="Y818" t="s">
        <v>34</v>
      </c>
      <c r="Z818" t="s">
        <v>1248</v>
      </c>
      <c r="AA818" t="s">
        <v>36</v>
      </c>
      <c r="AB818" t="s">
        <v>37</v>
      </c>
      <c r="AC818">
        <v>21</v>
      </c>
    </row>
    <row r="819" spans="1:29" customFormat="1" hidden="1" x14ac:dyDescent="0.25">
      <c r="A819" s="11">
        <v>819</v>
      </c>
      <c r="B819" s="20" t="s">
        <v>1677</v>
      </c>
      <c r="C819" s="3">
        <v>2.2111000810169999E+18</v>
      </c>
      <c r="D819" s="1">
        <v>42776</v>
      </c>
      <c r="E819" t="s">
        <v>1408</v>
      </c>
      <c r="F819" s="8">
        <f>IF(OR(ISNUMBER(SEARCH("террит",Q819)), ISNUMBER(SEARCH("ФОМС",E819)), ISNUMBER(SEARCH("ФОМС",Q819)), (ISNUMBER(SEARCH("страх",E819)))),1,0)</f>
        <v>0</v>
      </c>
      <c r="G819" s="8">
        <f>IF(OR(ISNUMBER(SEARCH("проектиро",E819)), ISNUMBER(SEARCH("разработка",E819)),  ISNUMBER(SEARCH("приобрет",E819)),  ISNUMBER(SEARCH("установк",E819)), ISNUMBER(SEARCH("постав",E819)),  (ISNUMBER(SEARCH("создани",E819)))),1,0)</f>
        <v>0</v>
      </c>
      <c r="H819" s="8">
        <f>IF(OR(ISNUMBER(SEARCH("развит",E819)), ISNUMBER(SEARCH("модифика",E819)), ISNUMBER(SEARCH("интегра",E819)),  ISNUMBER(SEARCH("внедрен",E819)), ISNUMBER(SEARCH("расшир",E819)), ISNUMBER(SEARCH("адаптац",E819)),ISNUMBER(SEARCH("настрой",E819)), ISNUMBER(SEARCH("подключ",E819)),   (ISNUMBER(SEARCH("модерниз",E819)))),1,0)</f>
        <v>1</v>
      </c>
      <c r="I819" s="8">
        <f>IF(OR(ISNUMBER(SEARCH("сопрово",E819)), ISNUMBER(SEARCH("поддержк",E819)), ISNUMBER(SEARCH("эксплуат",E819)), ISNUMBER(SEARCH("обслужи",E819)), ISNUMBER(SEARCH("подготов",E819)), (ISNUMBER(SEARCH("обуче",E819)))),1,0)</f>
        <v>1</v>
      </c>
      <c r="J819" s="9">
        <f>SUM(G819:I819)</f>
        <v>2</v>
      </c>
      <c r="K819" t="s">
        <v>64</v>
      </c>
      <c r="L819" t="s">
        <v>65</v>
      </c>
      <c r="M819" s="30">
        <v>166187.91</v>
      </c>
      <c r="N819" s="28" t="s">
        <v>264</v>
      </c>
      <c r="O819" s="6">
        <v>166187.91</v>
      </c>
      <c r="P819" s="28" t="s">
        <v>184</v>
      </c>
      <c r="Q819" s="4" t="s">
        <v>1440</v>
      </c>
      <c r="R819" t="s">
        <v>1283</v>
      </c>
      <c r="S819" t="s">
        <v>1284</v>
      </c>
      <c r="T819" t="s">
        <v>1393</v>
      </c>
      <c r="U819" t="s">
        <v>1247</v>
      </c>
      <c r="V819" t="s">
        <v>1245</v>
      </c>
      <c r="W819" s="2">
        <v>1</v>
      </c>
      <c r="X819" s="33">
        <v>166187.91</v>
      </c>
      <c r="Y819" t="s">
        <v>34</v>
      </c>
      <c r="Z819" t="s">
        <v>1248</v>
      </c>
      <c r="AA819" t="s">
        <v>36</v>
      </c>
      <c r="AB819" t="s">
        <v>37</v>
      </c>
      <c r="AC819">
        <v>21</v>
      </c>
    </row>
    <row r="820" spans="1:29" customFormat="1" hidden="1" x14ac:dyDescent="0.25">
      <c r="A820" s="11">
        <v>820</v>
      </c>
      <c r="B820" s="20" t="s">
        <v>1677</v>
      </c>
      <c r="C820" s="3">
        <v>2.2111000810169999E+18</v>
      </c>
      <c r="D820" s="1">
        <v>42776</v>
      </c>
      <c r="E820" t="s">
        <v>1404</v>
      </c>
      <c r="F820" s="8">
        <f>IF(OR(ISNUMBER(SEARCH("террит",Q820)), ISNUMBER(SEARCH("ФОМС",E820)), ISNUMBER(SEARCH("ФОМС",Q820)), (ISNUMBER(SEARCH("страх",E820)))),1,0)</f>
        <v>0</v>
      </c>
      <c r="G820" s="8">
        <f>IF(OR(ISNUMBER(SEARCH("проектиро",E820)), ISNUMBER(SEARCH("разработка",E820)),  ISNUMBER(SEARCH("приобрет",E820)),  ISNUMBER(SEARCH("установк",E820)), ISNUMBER(SEARCH("постав",E820)),  (ISNUMBER(SEARCH("создани",E820)))),1,0)</f>
        <v>0</v>
      </c>
      <c r="H820" s="8">
        <f>IF(OR(ISNUMBER(SEARCH("развит",E820)), ISNUMBER(SEARCH("модифика",E820)), ISNUMBER(SEARCH("интегра",E820)),  ISNUMBER(SEARCH("внедрен",E820)), ISNUMBER(SEARCH("расшир",E820)), ISNUMBER(SEARCH("адаптац",E820)),ISNUMBER(SEARCH("настрой",E820)), ISNUMBER(SEARCH("подключ",E820)),   (ISNUMBER(SEARCH("модерниз",E820)))),1,0)</f>
        <v>1</v>
      </c>
      <c r="I820" s="8">
        <f>IF(OR(ISNUMBER(SEARCH("сопрово",E820)), ISNUMBER(SEARCH("поддержк",E820)), ISNUMBER(SEARCH("эксплуат",E820)), ISNUMBER(SEARCH("обслужи",E820)), ISNUMBER(SEARCH("подготов",E820)), (ISNUMBER(SEARCH("обуче",E820)))),1,0)</f>
        <v>1</v>
      </c>
      <c r="J820" s="9">
        <f>SUM(G820:I820)</f>
        <v>2</v>
      </c>
      <c r="K820" t="s">
        <v>64</v>
      </c>
      <c r="L820" t="s">
        <v>65</v>
      </c>
      <c r="M820" s="30">
        <v>38350</v>
      </c>
      <c r="N820" s="28" t="s">
        <v>264</v>
      </c>
      <c r="O820" s="6">
        <v>38350</v>
      </c>
      <c r="P820" s="28" t="s">
        <v>184</v>
      </c>
      <c r="Q820" s="4" t="s">
        <v>1440</v>
      </c>
      <c r="R820" t="s">
        <v>1283</v>
      </c>
      <c r="S820" t="s">
        <v>1284</v>
      </c>
      <c r="T820" t="s">
        <v>1393</v>
      </c>
      <c r="U820" t="s">
        <v>1247</v>
      </c>
      <c r="V820" t="s">
        <v>1245</v>
      </c>
      <c r="W820" s="2">
        <v>1</v>
      </c>
      <c r="X820" s="33">
        <v>38350</v>
      </c>
      <c r="Y820" t="s">
        <v>34</v>
      </c>
      <c r="Z820" t="s">
        <v>1248</v>
      </c>
      <c r="AA820" t="s">
        <v>36</v>
      </c>
      <c r="AB820" t="s">
        <v>37</v>
      </c>
      <c r="AC820">
        <v>21</v>
      </c>
    </row>
    <row r="821" spans="1:29" customFormat="1" hidden="1" x14ac:dyDescent="0.25">
      <c r="A821" s="11">
        <v>821</v>
      </c>
      <c r="B821" s="20" t="s">
        <v>1677</v>
      </c>
      <c r="C821" s="3">
        <v>2.2111000810179999E+18</v>
      </c>
      <c r="D821" s="1">
        <v>43209</v>
      </c>
      <c r="E821" t="s">
        <v>1405</v>
      </c>
      <c r="F821" s="8">
        <f>IF(OR(ISNUMBER(SEARCH("террит",Q821)), ISNUMBER(SEARCH("ФОМС",E821)), ISNUMBER(SEARCH("ФОМС",Q821)), (ISNUMBER(SEARCH("страх",E821)))),1,0)</f>
        <v>0</v>
      </c>
      <c r="G821" s="8">
        <f>IF(OR(ISNUMBER(SEARCH("проектиро",E821)), ISNUMBER(SEARCH("разработка",E821)),  ISNUMBER(SEARCH("приобрет",E821)),  ISNUMBER(SEARCH("установк",E821)), ISNUMBER(SEARCH("постав",E821)),  (ISNUMBER(SEARCH("создани",E821)))),1,0)</f>
        <v>0</v>
      </c>
      <c r="H821" s="8">
        <f>IF(OR(ISNUMBER(SEARCH("развит",E821)), ISNUMBER(SEARCH("модифика",E821)), ISNUMBER(SEARCH("интегра",E821)),  ISNUMBER(SEARCH("внедрен",E821)), ISNUMBER(SEARCH("расшир",E821)), ISNUMBER(SEARCH("адаптац",E821)),ISNUMBER(SEARCH("настрой",E821)), ISNUMBER(SEARCH("подключ",E821)),   (ISNUMBER(SEARCH("модерниз",E821)))),1,0)</f>
        <v>0</v>
      </c>
      <c r="I821" s="8">
        <f>IF(OR(ISNUMBER(SEARCH("сопрово",E821)), ISNUMBER(SEARCH("поддержк",E821)), ISNUMBER(SEARCH("эксплуат",E821)), ISNUMBER(SEARCH("обслужи",E821)), ISNUMBER(SEARCH("подготов",E821)), (ISNUMBER(SEARCH("обуче",E821)))),1,0)</f>
        <v>1</v>
      </c>
      <c r="J821" s="9">
        <f>SUM(G821:I821)</f>
        <v>1</v>
      </c>
      <c r="K821" t="s">
        <v>64</v>
      </c>
      <c r="L821" t="s">
        <v>65</v>
      </c>
      <c r="M821" s="30">
        <v>39653</v>
      </c>
      <c r="N821" s="28" t="s">
        <v>26</v>
      </c>
      <c r="O821" s="6">
        <v>39653</v>
      </c>
      <c r="P821" s="28" t="s">
        <v>184</v>
      </c>
      <c r="Q821" s="4" t="s">
        <v>1440</v>
      </c>
      <c r="R821" t="s">
        <v>1283</v>
      </c>
      <c r="S821" t="s">
        <v>1284</v>
      </c>
      <c r="T821" t="s">
        <v>1393</v>
      </c>
      <c r="U821" t="s">
        <v>1247</v>
      </c>
      <c r="V821" t="s">
        <v>1245</v>
      </c>
      <c r="W821" s="2">
        <v>1</v>
      </c>
      <c r="X821" s="33">
        <v>39653</v>
      </c>
      <c r="Y821" t="s">
        <v>34</v>
      </c>
      <c r="Z821" t="s">
        <v>1248</v>
      </c>
      <c r="AA821" t="s">
        <v>36</v>
      </c>
      <c r="AB821" t="s">
        <v>37</v>
      </c>
      <c r="AC821">
        <v>21</v>
      </c>
    </row>
    <row r="822" spans="1:29" customFormat="1" hidden="1" x14ac:dyDescent="0.25">
      <c r="A822" s="11">
        <v>822</v>
      </c>
      <c r="B822" s="20" t="s">
        <v>1677</v>
      </c>
      <c r="C822" s="3">
        <v>2.2111000810179999E+18</v>
      </c>
      <c r="D822" s="1">
        <v>43209</v>
      </c>
      <c r="E822" t="s">
        <v>1403</v>
      </c>
      <c r="F822" s="8">
        <f>IF(OR(ISNUMBER(SEARCH("террит",Q822)), ISNUMBER(SEARCH("ФОМС",E822)), ISNUMBER(SEARCH("ФОМС",Q822)), (ISNUMBER(SEARCH("страх",E822)))),1,0)</f>
        <v>0</v>
      </c>
      <c r="G822" s="8">
        <f>IF(OR(ISNUMBER(SEARCH("проектиро",E822)), ISNUMBER(SEARCH("разработка",E822)),  ISNUMBER(SEARCH("приобрет",E822)),  ISNUMBER(SEARCH("установк",E822)), ISNUMBER(SEARCH("постав",E822)),  (ISNUMBER(SEARCH("создани",E822)))),1,0)</f>
        <v>0</v>
      </c>
      <c r="H822" s="8">
        <f>IF(OR(ISNUMBER(SEARCH("развит",E822)), ISNUMBER(SEARCH("модифика",E822)), ISNUMBER(SEARCH("интегра",E822)),  ISNUMBER(SEARCH("внедрен",E822)), ISNUMBER(SEARCH("расшир",E822)), ISNUMBER(SEARCH("адаптац",E822)),ISNUMBER(SEARCH("настрой",E822)), ISNUMBER(SEARCH("подключ",E822)),   (ISNUMBER(SEARCH("модерниз",E822)))),1,0)</f>
        <v>1</v>
      </c>
      <c r="I822" s="8">
        <f>IF(OR(ISNUMBER(SEARCH("сопрово",E822)), ISNUMBER(SEARCH("поддержк",E822)), ISNUMBER(SEARCH("эксплуат",E822)), ISNUMBER(SEARCH("обслужи",E822)), ISNUMBER(SEARCH("подготов",E822)), (ISNUMBER(SEARCH("обуче",E822)))),1,0)</f>
        <v>1</v>
      </c>
      <c r="J822" s="9">
        <f>SUM(G822:I822)</f>
        <v>2</v>
      </c>
      <c r="K822" t="s">
        <v>64</v>
      </c>
      <c r="L822" t="s">
        <v>65</v>
      </c>
      <c r="M822" s="30">
        <v>175532</v>
      </c>
      <c r="N822" s="28" t="s">
        <v>26</v>
      </c>
      <c r="O822" s="6">
        <v>175532</v>
      </c>
      <c r="P822" s="28" t="s">
        <v>184</v>
      </c>
      <c r="Q822" s="4" t="s">
        <v>1440</v>
      </c>
      <c r="R822" t="s">
        <v>1283</v>
      </c>
      <c r="S822" t="s">
        <v>1284</v>
      </c>
      <c r="T822" t="s">
        <v>1393</v>
      </c>
      <c r="U822" t="s">
        <v>1247</v>
      </c>
      <c r="V822" t="s">
        <v>1245</v>
      </c>
      <c r="W822" s="2">
        <v>1</v>
      </c>
      <c r="X822" s="33">
        <v>175532</v>
      </c>
      <c r="Y822" t="s">
        <v>34</v>
      </c>
      <c r="Z822" t="s">
        <v>1248</v>
      </c>
      <c r="AA822" t="s">
        <v>36</v>
      </c>
      <c r="AB822" t="s">
        <v>37</v>
      </c>
      <c r="AC822">
        <v>21</v>
      </c>
    </row>
    <row r="823" spans="1:29" customFormat="1" hidden="1" x14ac:dyDescent="0.25">
      <c r="A823" s="11">
        <v>823</v>
      </c>
      <c r="B823" s="20" t="s">
        <v>1677</v>
      </c>
      <c r="C823" s="3">
        <v>2.2111000810179999E+18</v>
      </c>
      <c r="D823" s="1">
        <v>43209</v>
      </c>
      <c r="E823" t="s">
        <v>1406</v>
      </c>
      <c r="F823" s="8">
        <f>IF(OR(ISNUMBER(SEARCH("террит",Q823)), ISNUMBER(SEARCH("ФОМС",E823)), ISNUMBER(SEARCH("ФОМС",Q823)), (ISNUMBER(SEARCH("страх",E823)))),1,0)</f>
        <v>0</v>
      </c>
      <c r="G823" s="8">
        <f>IF(OR(ISNUMBER(SEARCH("проектиро",E823)), ISNUMBER(SEARCH("разработка",E823)),  ISNUMBER(SEARCH("приобрет",E823)),  ISNUMBER(SEARCH("установк",E823)), ISNUMBER(SEARCH("постав",E823)),  (ISNUMBER(SEARCH("создани",E823)))),1,0)</f>
        <v>0</v>
      </c>
      <c r="H823" s="8">
        <f>IF(OR(ISNUMBER(SEARCH("развит",E823)), ISNUMBER(SEARCH("модифика",E823)), ISNUMBER(SEARCH("интегра",E823)),  ISNUMBER(SEARCH("внедрен",E823)), ISNUMBER(SEARCH("расшир",E823)), ISNUMBER(SEARCH("адаптац",E823)),ISNUMBER(SEARCH("настрой",E823)), ISNUMBER(SEARCH("подключ",E823)),   (ISNUMBER(SEARCH("модерниз",E823)))),1,0)</f>
        <v>0</v>
      </c>
      <c r="I823" s="8">
        <f>IF(OR(ISNUMBER(SEARCH("сопрово",E823)), ISNUMBER(SEARCH("поддержк",E823)), ISNUMBER(SEARCH("эксплуат",E823)), ISNUMBER(SEARCH("обслужи",E823)), ISNUMBER(SEARCH("подготов",E823)), (ISNUMBER(SEARCH("обуче",E823)))),1,0)</f>
        <v>1</v>
      </c>
      <c r="J823" s="9">
        <f>SUM(G823:I823)</f>
        <v>1</v>
      </c>
      <c r="K823" t="s">
        <v>64</v>
      </c>
      <c r="L823" t="s">
        <v>65</v>
      </c>
      <c r="M823" s="30">
        <v>171950</v>
      </c>
      <c r="N823" s="28" t="s">
        <v>26</v>
      </c>
      <c r="O823" s="6">
        <v>171950</v>
      </c>
      <c r="P823" s="28" t="s">
        <v>184</v>
      </c>
      <c r="Q823" s="4" t="s">
        <v>1440</v>
      </c>
      <c r="R823" t="s">
        <v>1283</v>
      </c>
      <c r="S823" t="s">
        <v>1284</v>
      </c>
      <c r="T823" t="s">
        <v>1393</v>
      </c>
      <c r="U823" t="s">
        <v>1247</v>
      </c>
      <c r="V823" t="s">
        <v>1245</v>
      </c>
      <c r="W823" s="2">
        <v>1</v>
      </c>
      <c r="X823" s="33">
        <v>171950</v>
      </c>
      <c r="Y823" t="s">
        <v>34</v>
      </c>
      <c r="Z823" t="s">
        <v>1248</v>
      </c>
      <c r="AA823" t="s">
        <v>36</v>
      </c>
      <c r="AB823" t="s">
        <v>37</v>
      </c>
      <c r="AC823">
        <v>21</v>
      </c>
    </row>
    <row r="824" spans="1:29" customFormat="1" hidden="1" x14ac:dyDescent="0.25">
      <c r="A824" s="11">
        <v>824</v>
      </c>
      <c r="B824" s="20" t="s">
        <v>1677</v>
      </c>
      <c r="C824" s="3">
        <v>2.2111000810190001E+18</v>
      </c>
      <c r="D824" s="1">
        <v>43592</v>
      </c>
      <c r="E824" t="s">
        <v>1407</v>
      </c>
      <c r="F824" s="8">
        <f>IF(OR(ISNUMBER(SEARCH("террит",Q824)), ISNUMBER(SEARCH("ФОМС",E824)), ISNUMBER(SEARCH("ФОМС",Q824)), (ISNUMBER(SEARCH("страх",E824)))),1,0)</f>
        <v>0</v>
      </c>
      <c r="G824" s="8">
        <f>IF(OR(ISNUMBER(SEARCH("проектиро",E824)), ISNUMBER(SEARCH("разработка",E824)),  ISNUMBER(SEARCH("приобрет",E824)),  ISNUMBER(SEARCH("установк",E824)), ISNUMBER(SEARCH("постав",E824)),  (ISNUMBER(SEARCH("создани",E824)))),1,0)</f>
        <v>1</v>
      </c>
      <c r="H824" s="8">
        <f>IF(OR(ISNUMBER(SEARCH("развит",E824)), ISNUMBER(SEARCH("модифика",E824)), ISNUMBER(SEARCH("интегра",E824)),  ISNUMBER(SEARCH("внедрен",E824)), ISNUMBER(SEARCH("расшир",E824)), ISNUMBER(SEARCH("адаптац",E824)),ISNUMBER(SEARCH("настрой",E824)), ISNUMBER(SEARCH("подключ",E824)),   (ISNUMBER(SEARCH("модерниз",E824)))),1,0)</f>
        <v>0</v>
      </c>
      <c r="I824" s="8">
        <f>IF(OR(ISNUMBER(SEARCH("сопрово",E824)), ISNUMBER(SEARCH("поддержк",E824)), ISNUMBER(SEARCH("эксплуат",E824)), ISNUMBER(SEARCH("обслужи",E824)), ISNUMBER(SEARCH("подготов",E824)), (ISNUMBER(SEARCH("обуче",E824)))),1,0)</f>
        <v>0</v>
      </c>
      <c r="J824" s="9">
        <f>SUM(G824:I824)</f>
        <v>1</v>
      </c>
      <c r="K824" t="s">
        <v>25</v>
      </c>
      <c r="L824" t="s">
        <v>25</v>
      </c>
      <c r="M824" s="30">
        <v>176972</v>
      </c>
      <c r="N824" s="28" t="s">
        <v>39</v>
      </c>
      <c r="O824" s="6">
        <v>176972</v>
      </c>
      <c r="P824" s="28" t="s">
        <v>27</v>
      </c>
      <c r="Q824" s="4" t="s">
        <v>1440</v>
      </c>
      <c r="R824" t="s">
        <v>1283</v>
      </c>
      <c r="S824" t="s">
        <v>1284</v>
      </c>
      <c r="T824" t="s">
        <v>1246</v>
      </c>
      <c r="U824" t="s">
        <v>1247</v>
      </c>
      <c r="V824" t="s">
        <v>1245</v>
      </c>
      <c r="W824" s="2">
        <v>1</v>
      </c>
      <c r="X824" s="33">
        <v>176972</v>
      </c>
      <c r="Y824" t="s">
        <v>34</v>
      </c>
      <c r="Z824" t="s">
        <v>1248</v>
      </c>
      <c r="AA824" t="s">
        <v>36</v>
      </c>
      <c r="AB824" t="s">
        <v>37</v>
      </c>
      <c r="AC824">
        <v>21</v>
      </c>
    </row>
    <row r="825" spans="1:29" customFormat="1" hidden="1" x14ac:dyDescent="0.25">
      <c r="A825" s="11">
        <v>825</v>
      </c>
      <c r="B825" s="20" t="s">
        <v>1677</v>
      </c>
      <c r="C825" s="3">
        <v>2.2111000810190001E+18</v>
      </c>
      <c r="D825" s="1">
        <v>43593</v>
      </c>
      <c r="E825" t="s">
        <v>1407</v>
      </c>
      <c r="F825" s="8">
        <f>IF(OR(ISNUMBER(SEARCH("террит",Q825)), ISNUMBER(SEARCH("ФОМС",E825)), ISNUMBER(SEARCH("ФОМС",Q825)), (ISNUMBER(SEARCH("страх",E825)))),1,0)</f>
        <v>0</v>
      </c>
      <c r="G825" s="8">
        <f>IF(OR(ISNUMBER(SEARCH("проектиро",E825)), ISNUMBER(SEARCH("разработка",E825)),  ISNUMBER(SEARCH("приобрет",E825)),  ISNUMBER(SEARCH("установк",E825)), ISNUMBER(SEARCH("постав",E825)),  (ISNUMBER(SEARCH("создани",E825)))),1,0)</f>
        <v>1</v>
      </c>
      <c r="H825" s="8">
        <f>IF(OR(ISNUMBER(SEARCH("развит",E825)), ISNUMBER(SEARCH("модифика",E825)), ISNUMBER(SEARCH("интегра",E825)),  ISNUMBER(SEARCH("внедрен",E825)), ISNUMBER(SEARCH("расшир",E825)), ISNUMBER(SEARCH("адаптац",E825)),ISNUMBER(SEARCH("настрой",E825)), ISNUMBER(SEARCH("подключ",E825)),   (ISNUMBER(SEARCH("модерниз",E825)))),1,0)</f>
        <v>0</v>
      </c>
      <c r="I825" s="8">
        <f>IF(OR(ISNUMBER(SEARCH("сопрово",E825)), ISNUMBER(SEARCH("поддержк",E825)), ISNUMBER(SEARCH("эксплуат",E825)), ISNUMBER(SEARCH("обслужи",E825)), ISNUMBER(SEARCH("подготов",E825)), (ISNUMBER(SEARCH("обуче",E825)))),1,0)</f>
        <v>0</v>
      </c>
      <c r="J825" s="9">
        <f>SUM(G825:I825)</f>
        <v>1</v>
      </c>
      <c r="K825" t="s">
        <v>25</v>
      </c>
      <c r="L825" t="s">
        <v>25</v>
      </c>
      <c r="M825" s="30">
        <v>226219.97</v>
      </c>
      <c r="N825" s="28" t="s">
        <v>39</v>
      </c>
      <c r="O825" s="6">
        <v>226219.97</v>
      </c>
      <c r="P825" s="28" t="s">
        <v>27</v>
      </c>
      <c r="Q825" s="4" t="s">
        <v>1440</v>
      </c>
      <c r="R825" t="s">
        <v>1283</v>
      </c>
      <c r="S825" t="s">
        <v>1284</v>
      </c>
      <c r="T825" t="s">
        <v>1246</v>
      </c>
      <c r="U825" t="s">
        <v>1247</v>
      </c>
      <c r="V825" t="s">
        <v>1245</v>
      </c>
      <c r="W825" s="2">
        <v>1</v>
      </c>
      <c r="X825" s="33">
        <v>226219.97</v>
      </c>
      <c r="Y825" t="s">
        <v>34</v>
      </c>
      <c r="Z825" t="s">
        <v>1248</v>
      </c>
      <c r="AA825" t="s">
        <v>36</v>
      </c>
      <c r="AB825" t="s">
        <v>37</v>
      </c>
      <c r="AC825">
        <v>21</v>
      </c>
    </row>
    <row r="826" spans="1:29" customFormat="1" hidden="1" x14ac:dyDescent="0.25">
      <c r="A826" s="11">
        <v>826</v>
      </c>
      <c r="B826" s="20" t="s">
        <v>1677</v>
      </c>
      <c r="C826" s="3">
        <v>2.2111000810190001E+18</v>
      </c>
      <c r="D826" s="1">
        <v>43593</v>
      </c>
      <c r="E826" t="s">
        <v>1407</v>
      </c>
      <c r="F826" s="8">
        <f>IF(OR(ISNUMBER(SEARCH("террит",Q826)), ISNUMBER(SEARCH("ФОМС",E826)), ISNUMBER(SEARCH("ФОМС",Q826)), (ISNUMBER(SEARCH("страх",E826)))),1,0)</f>
        <v>0</v>
      </c>
      <c r="G826" s="8">
        <f>IF(OR(ISNUMBER(SEARCH("проектиро",E826)), ISNUMBER(SEARCH("разработка",E826)),  ISNUMBER(SEARCH("приобрет",E826)),  ISNUMBER(SEARCH("установк",E826)), ISNUMBER(SEARCH("постав",E826)),  (ISNUMBER(SEARCH("создани",E826)))),1,0)</f>
        <v>1</v>
      </c>
      <c r="H826" s="8">
        <f>IF(OR(ISNUMBER(SEARCH("развит",E826)), ISNUMBER(SEARCH("модифика",E826)), ISNUMBER(SEARCH("интегра",E826)),  ISNUMBER(SEARCH("внедрен",E826)), ISNUMBER(SEARCH("расшир",E826)), ISNUMBER(SEARCH("адаптац",E826)),ISNUMBER(SEARCH("настрой",E826)), ISNUMBER(SEARCH("подключ",E826)),   (ISNUMBER(SEARCH("модерниз",E826)))),1,0)</f>
        <v>0</v>
      </c>
      <c r="I826" s="8">
        <f>IF(OR(ISNUMBER(SEARCH("сопрово",E826)), ISNUMBER(SEARCH("поддержк",E826)), ISNUMBER(SEARCH("эксплуат",E826)), ISNUMBER(SEARCH("обслужи",E826)), ISNUMBER(SEARCH("подготов",E826)), (ISNUMBER(SEARCH("обуче",E826)))),1,0)</f>
        <v>0</v>
      </c>
      <c r="J826" s="9">
        <f>SUM(G826:I826)</f>
        <v>1</v>
      </c>
      <c r="K826" t="s">
        <v>25</v>
      </c>
      <c r="L826" t="s">
        <v>25</v>
      </c>
      <c r="M826" s="30">
        <v>39577.17</v>
      </c>
      <c r="N826" s="28" t="s">
        <v>39</v>
      </c>
      <c r="O826" s="6">
        <v>39577.17</v>
      </c>
      <c r="P826" s="28" t="s">
        <v>27</v>
      </c>
      <c r="Q826" s="4" t="s">
        <v>1440</v>
      </c>
      <c r="R826" t="s">
        <v>1283</v>
      </c>
      <c r="S826" t="s">
        <v>1284</v>
      </c>
      <c r="T826" t="s">
        <v>1246</v>
      </c>
      <c r="U826" t="s">
        <v>1247</v>
      </c>
      <c r="V826" t="s">
        <v>1245</v>
      </c>
      <c r="W826" s="2">
        <v>1</v>
      </c>
      <c r="X826" s="33">
        <v>39577.17</v>
      </c>
      <c r="Y826" t="s">
        <v>34</v>
      </c>
      <c r="Z826" t="s">
        <v>1248</v>
      </c>
      <c r="AA826" t="s">
        <v>36</v>
      </c>
      <c r="AB826" t="s">
        <v>37</v>
      </c>
      <c r="AC826">
        <v>21</v>
      </c>
    </row>
    <row r="827" spans="1:29" customFormat="1" hidden="1" x14ac:dyDescent="0.25">
      <c r="A827" s="11">
        <v>827</v>
      </c>
      <c r="B827" s="20" t="s">
        <v>1677</v>
      </c>
      <c r="C827" s="3">
        <v>2.2112001292150001E+18</v>
      </c>
      <c r="D827" s="1">
        <v>42039</v>
      </c>
      <c r="E827" t="s">
        <v>1441</v>
      </c>
      <c r="F827" s="8">
        <f>IF(OR(ISNUMBER(SEARCH("террит",Q827)), ISNUMBER(SEARCH("ФОМС",E827)), ISNUMBER(SEARCH("ФОМС",Q827)), (ISNUMBER(SEARCH("страх",E827)))),1,0)</f>
        <v>0</v>
      </c>
      <c r="G827" s="8">
        <f>IF(OR(ISNUMBER(SEARCH("проектиро",E827)), ISNUMBER(SEARCH("разработка",E827)),  ISNUMBER(SEARCH("приобрет",E827)),  ISNUMBER(SEARCH("установк",E827)), ISNUMBER(SEARCH("постав",E827)),  (ISNUMBER(SEARCH("создани",E827)))),1,0)</f>
        <v>0</v>
      </c>
      <c r="H827" s="8">
        <f>IF(OR(ISNUMBER(SEARCH("развит",E827)), ISNUMBER(SEARCH("модифика",E827)), ISNUMBER(SEARCH("интегра",E827)),  ISNUMBER(SEARCH("внедрен",E827)), ISNUMBER(SEARCH("расшир",E827)), ISNUMBER(SEARCH("адаптац",E827)),ISNUMBER(SEARCH("настрой",E827)), ISNUMBER(SEARCH("подключ",E827)),   (ISNUMBER(SEARCH("модерниз",E827)))),1,0)</f>
        <v>1</v>
      </c>
      <c r="I827" s="8">
        <f>IF(OR(ISNUMBER(SEARCH("сопрово",E827)), ISNUMBER(SEARCH("поддержк",E827)), ISNUMBER(SEARCH("эксплуат",E827)), ISNUMBER(SEARCH("обслужи",E827)), ISNUMBER(SEARCH("подготов",E827)), (ISNUMBER(SEARCH("обуче",E827)))),1,0)</f>
        <v>1</v>
      </c>
      <c r="J827" s="9">
        <f>SUM(G827:I827)</f>
        <v>2</v>
      </c>
      <c r="K827" t="s">
        <v>453</v>
      </c>
      <c r="L827" t="s">
        <v>454</v>
      </c>
      <c r="M827" s="30">
        <v>182856</v>
      </c>
      <c r="N827" s="28" t="s">
        <v>329</v>
      </c>
      <c r="O827" s="6">
        <v>182856</v>
      </c>
      <c r="P827" s="28" t="s">
        <v>184</v>
      </c>
      <c r="Q827" s="4" t="s">
        <v>1442</v>
      </c>
      <c r="R827" t="s">
        <v>1333</v>
      </c>
      <c r="S827" t="s">
        <v>1334</v>
      </c>
      <c r="T827" t="s">
        <v>1268</v>
      </c>
      <c r="U827" t="s">
        <v>1247</v>
      </c>
      <c r="V827" t="s">
        <v>1245</v>
      </c>
      <c r="W827" s="2">
        <v>1</v>
      </c>
      <c r="X827" s="33">
        <v>182856.08</v>
      </c>
      <c r="Y827" t="s">
        <v>34</v>
      </c>
      <c r="Z827" t="s">
        <v>1248</v>
      </c>
      <c r="AA827" t="s">
        <v>36</v>
      </c>
      <c r="AB827" t="s">
        <v>37</v>
      </c>
      <c r="AC827">
        <v>21</v>
      </c>
    </row>
    <row r="828" spans="1:29" customFormat="1" hidden="1" x14ac:dyDescent="0.25">
      <c r="A828" s="11">
        <v>828</v>
      </c>
      <c r="B828" s="20" t="s">
        <v>1677</v>
      </c>
      <c r="C828" s="3">
        <v>2.2112001292150001E+18</v>
      </c>
      <c r="D828" s="1">
        <v>42041</v>
      </c>
      <c r="E828" t="s">
        <v>1443</v>
      </c>
      <c r="F828" s="8">
        <f>IF(OR(ISNUMBER(SEARCH("террит",Q828)), ISNUMBER(SEARCH("ФОМС",E828)), ISNUMBER(SEARCH("ФОМС",Q828)), (ISNUMBER(SEARCH("страх",E828)))),1,0)</f>
        <v>0</v>
      </c>
      <c r="G828" s="8">
        <f>IF(OR(ISNUMBER(SEARCH("проектиро",E828)), ISNUMBER(SEARCH("разработка",E828)),  ISNUMBER(SEARCH("приобрет",E828)),  ISNUMBER(SEARCH("установк",E828)), ISNUMBER(SEARCH("постав",E828)),  (ISNUMBER(SEARCH("создани",E828)))),1,0)</f>
        <v>0</v>
      </c>
      <c r="H828" s="8">
        <f>IF(OR(ISNUMBER(SEARCH("развит",E828)), ISNUMBER(SEARCH("модифика",E828)), ISNUMBER(SEARCH("интегра",E828)),  ISNUMBER(SEARCH("внедрен",E828)), ISNUMBER(SEARCH("расшир",E828)), ISNUMBER(SEARCH("адаптац",E828)),ISNUMBER(SEARCH("настрой",E828)), ISNUMBER(SEARCH("подключ",E828)),   (ISNUMBER(SEARCH("модерниз",E828)))),1,0)</f>
        <v>1</v>
      </c>
      <c r="I828" s="8">
        <f>IF(OR(ISNUMBER(SEARCH("сопрово",E828)), ISNUMBER(SEARCH("поддержк",E828)), ISNUMBER(SEARCH("эксплуат",E828)), ISNUMBER(SEARCH("обслужи",E828)), ISNUMBER(SEARCH("подготов",E828)), (ISNUMBER(SEARCH("обуче",E828)))),1,0)</f>
        <v>1</v>
      </c>
      <c r="J828" s="9">
        <f>SUM(G828:I828)</f>
        <v>2</v>
      </c>
      <c r="K828" t="s">
        <v>453</v>
      </c>
      <c r="L828" t="s">
        <v>454</v>
      </c>
      <c r="M828" s="30">
        <v>177774.42</v>
      </c>
      <c r="N828" s="28" t="s">
        <v>329</v>
      </c>
      <c r="O828" s="6">
        <v>177774.42</v>
      </c>
      <c r="P828" s="28" t="s">
        <v>184</v>
      </c>
      <c r="Q828" s="4" t="s">
        <v>1442</v>
      </c>
      <c r="R828" t="s">
        <v>1333</v>
      </c>
      <c r="S828" t="s">
        <v>1334</v>
      </c>
      <c r="T828" t="s">
        <v>1268</v>
      </c>
      <c r="U828" t="s">
        <v>1247</v>
      </c>
      <c r="V828" t="s">
        <v>1245</v>
      </c>
      <c r="W828" s="2">
        <v>1</v>
      </c>
      <c r="X828" s="33">
        <v>177774.42</v>
      </c>
      <c r="Y828" t="s">
        <v>34</v>
      </c>
      <c r="Z828" t="s">
        <v>1248</v>
      </c>
      <c r="AA828" t="s">
        <v>36</v>
      </c>
      <c r="AB828" t="s">
        <v>37</v>
      </c>
      <c r="AC828">
        <v>21</v>
      </c>
    </row>
    <row r="829" spans="1:29" customFormat="1" hidden="1" x14ac:dyDescent="0.25">
      <c r="A829" s="11">
        <v>829</v>
      </c>
      <c r="B829" s="20" t="s">
        <v>1677</v>
      </c>
      <c r="C829" s="3">
        <v>2.211200129216E+18</v>
      </c>
      <c r="D829" s="1">
        <v>42410</v>
      </c>
      <c r="E829" t="s">
        <v>1416</v>
      </c>
      <c r="F829" s="8">
        <f>IF(OR(ISNUMBER(SEARCH("террит",Q829)), ISNUMBER(SEARCH("ФОМС",E829)), ISNUMBER(SEARCH("ФОМС",Q829)), (ISNUMBER(SEARCH("страх",E829)))),1,0)</f>
        <v>0</v>
      </c>
      <c r="G829" s="8">
        <f>IF(OR(ISNUMBER(SEARCH("проектиро",E829)), ISNUMBER(SEARCH("разработка",E829)),  ISNUMBER(SEARCH("приобрет",E829)),  ISNUMBER(SEARCH("установк",E829)), ISNUMBER(SEARCH("постав",E829)),  (ISNUMBER(SEARCH("создани",E829)))),1,0)</f>
        <v>0</v>
      </c>
      <c r="H829" s="8">
        <f>IF(OR(ISNUMBER(SEARCH("развит",E829)), ISNUMBER(SEARCH("модифика",E829)), ISNUMBER(SEARCH("интегра",E829)),  ISNUMBER(SEARCH("внедрен",E829)), ISNUMBER(SEARCH("расшир",E829)), ISNUMBER(SEARCH("адаптац",E829)),ISNUMBER(SEARCH("настрой",E829)), ISNUMBER(SEARCH("подключ",E829)),   (ISNUMBER(SEARCH("модерниз",E829)))),1,0)</f>
        <v>0</v>
      </c>
      <c r="I829" s="8">
        <f>IF(OR(ISNUMBER(SEARCH("сопрово",E829)), ISNUMBER(SEARCH("поддержк",E829)), ISNUMBER(SEARCH("эксплуат",E829)), ISNUMBER(SEARCH("обслужи",E829)), ISNUMBER(SEARCH("подготов",E829)), (ISNUMBER(SEARCH("обуче",E829)))),1,0)</f>
        <v>1</v>
      </c>
      <c r="J829" s="9">
        <f>SUM(G829:I829)</f>
        <v>1</v>
      </c>
      <c r="K829" t="s">
        <v>1444</v>
      </c>
      <c r="L829" t="s">
        <v>1445</v>
      </c>
      <c r="M829" s="30">
        <v>1</v>
      </c>
      <c r="N829" s="28" t="s">
        <v>264</v>
      </c>
      <c r="O829" s="6">
        <v>38300</v>
      </c>
      <c r="P829" s="28" t="s">
        <v>1446</v>
      </c>
      <c r="Q829" s="4" t="s">
        <v>1447</v>
      </c>
      <c r="R829" t="s">
        <v>1333</v>
      </c>
      <c r="S829" t="s">
        <v>1334</v>
      </c>
      <c r="T829" t="s">
        <v>1393</v>
      </c>
      <c r="U829" t="s">
        <v>1247</v>
      </c>
      <c r="V829" t="s">
        <v>1245</v>
      </c>
      <c r="W829" s="2">
        <v>1</v>
      </c>
      <c r="X829" s="33">
        <v>38300</v>
      </c>
      <c r="Y829" t="s">
        <v>34</v>
      </c>
      <c r="Z829" t="s">
        <v>1248</v>
      </c>
      <c r="AA829" t="s">
        <v>36</v>
      </c>
      <c r="AB829" t="s">
        <v>37</v>
      </c>
      <c r="AC829">
        <v>21</v>
      </c>
    </row>
    <row r="830" spans="1:29" customFormat="1" hidden="1" x14ac:dyDescent="0.25">
      <c r="A830" s="11">
        <v>830</v>
      </c>
      <c r="B830" s="20" t="s">
        <v>1677</v>
      </c>
      <c r="C830" s="3">
        <v>2.211200129216E+18</v>
      </c>
      <c r="D830" s="1">
        <v>42410</v>
      </c>
      <c r="E830" t="s">
        <v>1418</v>
      </c>
      <c r="F830" s="8">
        <f>IF(OR(ISNUMBER(SEARCH("террит",Q830)), ISNUMBER(SEARCH("ФОМС",E830)), ISNUMBER(SEARCH("ФОМС",Q830)), (ISNUMBER(SEARCH("страх",E830)))),1,0)</f>
        <v>0</v>
      </c>
      <c r="G830" s="8">
        <f>IF(OR(ISNUMBER(SEARCH("проектиро",E830)), ISNUMBER(SEARCH("разработка",E830)),  ISNUMBER(SEARCH("приобрет",E830)),  ISNUMBER(SEARCH("установк",E830)), ISNUMBER(SEARCH("постав",E830)),  (ISNUMBER(SEARCH("создани",E830)))),1,0)</f>
        <v>0</v>
      </c>
      <c r="H830" s="8">
        <f>IF(OR(ISNUMBER(SEARCH("развит",E830)), ISNUMBER(SEARCH("модифика",E830)), ISNUMBER(SEARCH("интегра",E830)),  ISNUMBER(SEARCH("внедрен",E830)), ISNUMBER(SEARCH("расшир",E830)), ISNUMBER(SEARCH("адаптац",E830)),ISNUMBER(SEARCH("настрой",E830)), ISNUMBER(SEARCH("подключ",E830)),   (ISNUMBER(SEARCH("модерниз",E830)))),1,0)</f>
        <v>0</v>
      </c>
      <c r="I830" s="8">
        <f>IF(OR(ISNUMBER(SEARCH("сопрово",E830)), ISNUMBER(SEARCH("поддержк",E830)), ISNUMBER(SEARCH("эксплуат",E830)), ISNUMBER(SEARCH("обслужи",E830)), ISNUMBER(SEARCH("подготов",E830)), (ISNUMBER(SEARCH("обуче",E830)))),1,0)</f>
        <v>1</v>
      </c>
      <c r="J830" s="9">
        <f>SUM(G830:I830)</f>
        <v>1</v>
      </c>
      <c r="K830" t="s">
        <v>1448</v>
      </c>
      <c r="L830" t="s">
        <v>1449</v>
      </c>
      <c r="M830" s="30">
        <v>1</v>
      </c>
      <c r="N830" s="28" t="s">
        <v>264</v>
      </c>
      <c r="O830" s="6">
        <v>182940</v>
      </c>
      <c r="P830" s="28" t="s">
        <v>1450</v>
      </c>
      <c r="Q830" s="4" t="s">
        <v>1447</v>
      </c>
      <c r="R830" t="s">
        <v>1333</v>
      </c>
      <c r="S830" t="s">
        <v>1334</v>
      </c>
      <c r="T830" t="s">
        <v>1393</v>
      </c>
      <c r="U830" t="s">
        <v>1247</v>
      </c>
      <c r="V830" t="s">
        <v>1245</v>
      </c>
      <c r="W830" s="2">
        <v>1</v>
      </c>
      <c r="X830" s="33">
        <v>182940</v>
      </c>
      <c r="Y830" t="s">
        <v>34</v>
      </c>
      <c r="Z830" t="s">
        <v>1248</v>
      </c>
      <c r="AA830" t="s">
        <v>36</v>
      </c>
      <c r="AB830" t="s">
        <v>37</v>
      </c>
      <c r="AC830">
        <v>21</v>
      </c>
    </row>
    <row r="831" spans="1:29" customFormat="1" hidden="1" x14ac:dyDescent="0.25">
      <c r="A831" s="11">
        <v>831</v>
      </c>
      <c r="B831" s="20" t="s">
        <v>1677</v>
      </c>
      <c r="C831" s="3">
        <v>2.211200129216E+18</v>
      </c>
      <c r="D831" s="1">
        <v>42410</v>
      </c>
      <c r="E831" t="s">
        <v>1397</v>
      </c>
      <c r="F831" s="8">
        <f>IF(OR(ISNUMBER(SEARCH("террит",Q831)), ISNUMBER(SEARCH("ФОМС",E831)), ISNUMBER(SEARCH("ФОМС",Q831)), (ISNUMBER(SEARCH("страх",E831)))),1,0)</f>
        <v>0</v>
      </c>
      <c r="G831" s="8">
        <f>IF(OR(ISNUMBER(SEARCH("проектиро",E831)), ISNUMBER(SEARCH("разработка",E831)),  ISNUMBER(SEARCH("приобрет",E831)),  ISNUMBER(SEARCH("установк",E831)), ISNUMBER(SEARCH("постав",E831)),  (ISNUMBER(SEARCH("создани",E831)))),1,0)</f>
        <v>0</v>
      </c>
      <c r="H831" s="8">
        <f>IF(OR(ISNUMBER(SEARCH("развит",E831)), ISNUMBER(SEARCH("модифика",E831)), ISNUMBER(SEARCH("интегра",E831)),  ISNUMBER(SEARCH("внедрен",E831)), ISNUMBER(SEARCH("расшир",E831)), ISNUMBER(SEARCH("адаптац",E831)),ISNUMBER(SEARCH("настрой",E831)), ISNUMBER(SEARCH("подключ",E831)),   (ISNUMBER(SEARCH("модерниз",E831)))),1,0)</f>
        <v>0</v>
      </c>
      <c r="I831" s="8">
        <f>IF(OR(ISNUMBER(SEARCH("сопрово",E831)), ISNUMBER(SEARCH("поддержк",E831)), ISNUMBER(SEARCH("эксплуат",E831)), ISNUMBER(SEARCH("обслужи",E831)), ISNUMBER(SEARCH("подготов",E831)), (ISNUMBER(SEARCH("обуче",E831)))),1,0)</f>
        <v>1</v>
      </c>
      <c r="J831" s="9">
        <f>SUM(G831:I831)</f>
        <v>1</v>
      </c>
      <c r="K831" t="s">
        <v>1448</v>
      </c>
      <c r="L831" t="s">
        <v>1449</v>
      </c>
      <c r="M831" s="30">
        <v>1</v>
      </c>
      <c r="N831" s="28" t="s">
        <v>264</v>
      </c>
      <c r="O831" s="6">
        <v>177780</v>
      </c>
      <c r="P831" s="28" t="s">
        <v>1451</v>
      </c>
      <c r="Q831" s="4" t="s">
        <v>1447</v>
      </c>
      <c r="R831" t="s">
        <v>1333</v>
      </c>
      <c r="S831" t="s">
        <v>1334</v>
      </c>
      <c r="T831" t="s">
        <v>1393</v>
      </c>
      <c r="U831" t="s">
        <v>1247</v>
      </c>
      <c r="V831" t="s">
        <v>1245</v>
      </c>
      <c r="W831" s="2">
        <v>1</v>
      </c>
      <c r="X831" s="33">
        <v>177780</v>
      </c>
      <c r="Y831" t="s">
        <v>34</v>
      </c>
      <c r="Z831" t="s">
        <v>1248</v>
      </c>
      <c r="AA831" t="s">
        <v>36</v>
      </c>
      <c r="AB831" t="s">
        <v>37</v>
      </c>
      <c r="AC831">
        <v>21</v>
      </c>
    </row>
    <row r="832" spans="1:29" customFormat="1" hidden="1" x14ac:dyDescent="0.25">
      <c r="A832" s="11">
        <v>832</v>
      </c>
      <c r="B832" s="20" t="s">
        <v>1677</v>
      </c>
      <c r="C832" s="3">
        <v>2.2112001292169999E+18</v>
      </c>
      <c r="D832" s="1">
        <v>42779</v>
      </c>
      <c r="E832" t="s">
        <v>1403</v>
      </c>
      <c r="F832" s="8">
        <f>IF(OR(ISNUMBER(SEARCH("террит",Q832)), ISNUMBER(SEARCH("ФОМС",E832)), ISNUMBER(SEARCH("ФОМС",Q832)), (ISNUMBER(SEARCH("страх",E832)))),1,0)</f>
        <v>0</v>
      </c>
      <c r="G832" s="8">
        <f>IF(OR(ISNUMBER(SEARCH("проектиро",E832)), ISNUMBER(SEARCH("разработка",E832)),  ISNUMBER(SEARCH("приобрет",E832)),  ISNUMBER(SEARCH("установк",E832)), ISNUMBER(SEARCH("постав",E832)),  (ISNUMBER(SEARCH("создани",E832)))),1,0)</f>
        <v>0</v>
      </c>
      <c r="H832" s="8">
        <f>IF(OR(ISNUMBER(SEARCH("развит",E832)), ISNUMBER(SEARCH("модифика",E832)), ISNUMBER(SEARCH("интегра",E832)),  ISNUMBER(SEARCH("внедрен",E832)), ISNUMBER(SEARCH("расшир",E832)), ISNUMBER(SEARCH("адаптац",E832)),ISNUMBER(SEARCH("настрой",E832)), ISNUMBER(SEARCH("подключ",E832)),   (ISNUMBER(SEARCH("модерниз",E832)))),1,0)</f>
        <v>1</v>
      </c>
      <c r="I832" s="8">
        <f>IF(OR(ISNUMBER(SEARCH("сопрово",E832)), ISNUMBER(SEARCH("поддержк",E832)), ISNUMBER(SEARCH("эксплуат",E832)), ISNUMBER(SEARCH("обслужи",E832)), ISNUMBER(SEARCH("подготов",E832)), (ISNUMBER(SEARCH("обуче",E832)))),1,0)</f>
        <v>1</v>
      </c>
      <c r="J832" s="9">
        <f>SUM(G832:I832)</f>
        <v>2</v>
      </c>
      <c r="K832" t="s">
        <v>64</v>
      </c>
      <c r="L832" t="s">
        <v>65</v>
      </c>
      <c r="M832" s="30">
        <v>182943</v>
      </c>
      <c r="N832" s="28" t="s">
        <v>264</v>
      </c>
      <c r="O832" s="6">
        <v>182943</v>
      </c>
      <c r="P832" s="28" t="s">
        <v>184</v>
      </c>
      <c r="Q832" s="4" t="s">
        <v>1447</v>
      </c>
      <c r="R832" t="s">
        <v>1333</v>
      </c>
      <c r="S832" t="s">
        <v>1334</v>
      </c>
      <c r="T832" t="s">
        <v>1393</v>
      </c>
      <c r="U832" t="s">
        <v>1247</v>
      </c>
      <c r="V832" t="s">
        <v>1245</v>
      </c>
      <c r="W832" s="2">
        <v>1</v>
      </c>
      <c r="X832" s="33">
        <v>182943</v>
      </c>
      <c r="Y832" t="s">
        <v>34</v>
      </c>
      <c r="Z832" t="s">
        <v>1248</v>
      </c>
      <c r="AA832" t="s">
        <v>36</v>
      </c>
      <c r="AB832" t="s">
        <v>37</v>
      </c>
      <c r="AC832">
        <v>21</v>
      </c>
    </row>
    <row r="833" spans="1:29" customFormat="1" hidden="1" x14ac:dyDescent="0.25">
      <c r="A833" s="11">
        <v>833</v>
      </c>
      <c r="B833" s="20" t="s">
        <v>1677</v>
      </c>
      <c r="C833" s="3">
        <v>2.2112001292169999E+18</v>
      </c>
      <c r="D833" s="1">
        <v>42779</v>
      </c>
      <c r="E833" t="s">
        <v>1408</v>
      </c>
      <c r="F833" s="8">
        <f>IF(OR(ISNUMBER(SEARCH("террит",Q833)), ISNUMBER(SEARCH("ФОМС",E833)), ISNUMBER(SEARCH("ФОМС",Q833)), (ISNUMBER(SEARCH("страх",E833)))),1,0)</f>
        <v>0</v>
      </c>
      <c r="G833" s="8">
        <f>IF(OR(ISNUMBER(SEARCH("проектиро",E833)), ISNUMBER(SEARCH("разработка",E833)),  ISNUMBER(SEARCH("приобрет",E833)),  ISNUMBER(SEARCH("установк",E833)), ISNUMBER(SEARCH("постав",E833)),  (ISNUMBER(SEARCH("создани",E833)))),1,0)</f>
        <v>0</v>
      </c>
      <c r="H833" s="8">
        <f>IF(OR(ISNUMBER(SEARCH("развит",E833)), ISNUMBER(SEARCH("модифика",E833)), ISNUMBER(SEARCH("интегра",E833)),  ISNUMBER(SEARCH("внедрен",E833)), ISNUMBER(SEARCH("расшир",E833)), ISNUMBER(SEARCH("адаптац",E833)),ISNUMBER(SEARCH("настрой",E833)), ISNUMBER(SEARCH("подключ",E833)),   (ISNUMBER(SEARCH("модерниз",E833)))),1,0)</f>
        <v>1</v>
      </c>
      <c r="I833" s="8">
        <f>IF(OR(ISNUMBER(SEARCH("сопрово",E833)), ISNUMBER(SEARCH("поддержк",E833)), ISNUMBER(SEARCH("эксплуат",E833)), ISNUMBER(SEARCH("обслужи",E833)), ISNUMBER(SEARCH("подготов",E833)), (ISNUMBER(SEARCH("обуче",E833)))),1,0)</f>
        <v>1</v>
      </c>
      <c r="J833" s="9">
        <f>SUM(G833:I833)</f>
        <v>2</v>
      </c>
      <c r="K833" t="s">
        <v>64</v>
      </c>
      <c r="L833" t="s">
        <v>65</v>
      </c>
      <c r="M833" s="30">
        <v>177781</v>
      </c>
      <c r="N833" s="28" t="s">
        <v>264</v>
      </c>
      <c r="O833" s="6">
        <v>177781</v>
      </c>
      <c r="P833" s="28" t="s">
        <v>184</v>
      </c>
      <c r="Q833" s="4" t="s">
        <v>1447</v>
      </c>
      <c r="R833" t="s">
        <v>1333</v>
      </c>
      <c r="S833" t="s">
        <v>1334</v>
      </c>
      <c r="T833" t="s">
        <v>1393</v>
      </c>
      <c r="U833" t="s">
        <v>1247</v>
      </c>
      <c r="V833" t="s">
        <v>1245</v>
      </c>
      <c r="W833" s="2">
        <v>1</v>
      </c>
      <c r="X833" s="33">
        <v>177781</v>
      </c>
      <c r="Y833" t="s">
        <v>34</v>
      </c>
      <c r="Z833" t="s">
        <v>1248</v>
      </c>
      <c r="AA833" t="s">
        <v>36</v>
      </c>
      <c r="AB833" t="s">
        <v>37</v>
      </c>
      <c r="AC833">
        <v>21</v>
      </c>
    </row>
    <row r="834" spans="1:29" customFormat="1" hidden="1" x14ac:dyDescent="0.25">
      <c r="A834" s="11">
        <v>834</v>
      </c>
      <c r="B834" s="20" t="s">
        <v>1677</v>
      </c>
      <c r="C834" s="3">
        <v>2.2112001292169999E+18</v>
      </c>
      <c r="D834" s="1">
        <v>42779</v>
      </c>
      <c r="E834" t="s">
        <v>1404</v>
      </c>
      <c r="F834" s="8">
        <f>IF(OR(ISNUMBER(SEARCH("террит",Q834)), ISNUMBER(SEARCH("ФОМС",E834)), ISNUMBER(SEARCH("ФОМС",Q834)), (ISNUMBER(SEARCH("страх",E834)))),1,0)</f>
        <v>0</v>
      </c>
      <c r="G834" s="8">
        <f>IF(OR(ISNUMBER(SEARCH("проектиро",E834)), ISNUMBER(SEARCH("разработка",E834)),  ISNUMBER(SEARCH("приобрет",E834)),  ISNUMBER(SEARCH("установк",E834)), ISNUMBER(SEARCH("постав",E834)),  (ISNUMBER(SEARCH("создани",E834)))),1,0)</f>
        <v>0</v>
      </c>
      <c r="H834" s="8">
        <f>IF(OR(ISNUMBER(SEARCH("развит",E834)), ISNUMBER(SEARCH("модифика",E834)), ISNUMBER(SEARCH("интегра",E834)),  ISNUMBER(SEARCH("внедрен",E834)), ISNUMBER(SEARCH("расшир",E834)), ISNUMBER(SEARCH("адаптац",E834)),ISNUMBER(SEARCH("настрой",E834)), ISNUMBER(SEARCH("подключ",E834)),   (ISNUMBER(SEARCH("модерниз",E834)))),1,0)</f>
        <v>1</v>
      </c>
      <c r="I834" s="8">
        <f>IF(OR(ISNUMBER(SEARCH("сопрово",E834)), ISNUMBER(SEARCH("поддержк",E834)), ISNUMBER(SEARCH("эксплуат",E834)), ISNUMBER(SEARCH("обслужи",E834)), ISNUMBER(SEARCH("подготов",E834)), (ISNUMBER(SEARCH("обуче",E834)))),1,0)</f>
        <v>1</v>
      </c>
      <c r="J834" s="9">
        <f>SUM(G834:I834)</f>
        <v>2</v>
      </c>
      <c r="K834" t="s">
        <v>64</v>
      </c>
      <c r="L834" t="s">
        <v>65</v>
      </c>
      <c r="M834" s="30">
        <v>38350</v>
      </c>
      <c r="N834" s="28" t="s">
        <v>264</v>
      </c>
      <c r="O834" s="6">
        <v>38350</v>
      </c>
      <c r="P834" s="28" t="s">
        <v>184</v>
      </c>
      <c r="Q834" s="4" t="s">
        <v>1447</v>
      </c>
      <c r="R834" t="s">
        <v>1333</v>
      </c>
      <c r="S834" t="s">
        <v>1334</v>
      </c>
      <c r="T834" t="s">
        <v>1393</v>
      </c>
      <c r="U834" t="s">
        <v>1247</v>
      </c>
      <c r="V834" t="s">
        <v>1245</v>
      </c>
      <c r="W834" s="2">
        <v>1</v>
      </c>
      <c r="X834" s="33">
        <v>38350</v>
      </c>
      <c r="Y834" t="s">
        <v>34</v>
      </c>
      <c r="Z834" t="s">
        <v>1248</v>
      </c>
      <c r="AA834" t="s">
        <v>36</v>
      </c>
      <c r="AB834" t="s">
        <v>37</v>
      </c>
      <c r="AC834">
        <v>21</v>
      </c>
    </row>
    <row r="835" spans="1:29" customFormat="1" hidden="1" x14ac:dyDescent="0.25">
      <c r="A835" s="11">
        <v>835</v>
      </c>
      <c r="B835" s="20" t="s">
        <v>1677</v>
      </c>
      <c r="C835" s="3">
        <v>2.2112001292179999E+18</v>
      </c>
      <c r="D835" s="1">
        <v>43208</v>
      </c>
      <c r="E835" t="s">
        <v>1405</v>
      </c>
      <c r="F835" s="8">
        <f>IF(OR(ISNUMBER(SEARCH("террит",Q835)), ISNUMBER(SEARCH("ФОМС",E835)), ISNUMBER(SEARCH("ФОМС",Q835)), (ISNUMBER(SEARCH("страх",E835)))),1,0)</f>
        <v>0</v>
      </c>
      <c r="G835" s="8">
        <f>IF(OR(ISNUMBER(SEARCH("проектиро",E835)), ISNUMBER(SEARCH("разработка",E835)),  ISNUMBER(SEARCH("приобрет",E835)),  ISNUMBER(SEARCH("установк",E835)), ISNUMBER(SEARCH("постав",E835)),  (ISNUMBER(SEARCH("создани",E835)))),1,0)</f>
        <v>0</v>
      </c>
      <c r="H835" s="8">
        <f>IF(OR(ISNUMBER(SEARCH("развит",E835)), ISNUMBER(SEARCH("модифика",E835)), ISNUMBER(SEARCH("интегра",E835)),  ISNUMBER(SEARCH("внедрен",E835)), ISNUMBER(SEARCH("расшир",E835)), ISNUMBER(SEARCH("адаптац",E835)),ISNUMBER(SEARCH("настрой",E835)), ISNUMBER(SEARCH("подключ",E835)),   (ISNUMBER(SEARCH("модерниз",E835)))),1,0)</f>
        <v>0</v>
      </c>
      <c r="I835" s="8">
        <f>IF(OR(ISNUMBER(SEARCH("сопрово",E835)), ISNUMBER(SEARCH("поддержк",E835)), ISNUMBER(SEARCH("эксплуат",E835)), ISNUMBER(SEARCH("обслужи",E835)), ISNUMBER(SEARCH("подготов",E835)), (ISNUMBER(SEARCH("обуче",E835)))),1,0)</f>
        <v>1</v>
      </c>
      <c r="J835" s="9">
        <f>SUM(G835:I835)</f>
        <v>1</v>
      </c>
      <c r="K835" t="s">
        <v>64</v>
      </c>
      <c r="L835" t="s">
        <v>65</v>
      </c>
      <c r="M835" s="30">
        <v>39653</v>
      </c>
      <c r="N835" s="28" t="s">
        <v>26</v>
      </c>
      <c r="O835" s="6">
        <v>39653</v>
      </c>
      <c r="P835" s="28" t="s">
        <v>184</v>
      </c>
      <c r="Q835" s="4" t="s">
        <v>1447</v>
      </c>
      <c r="R835" t="s">
        <v>1333</v>
      </c>
      <c r="S835" t="s">
        <v>1334</v>
      </c>
      <c r="T835" t="s">
        <v>1393</v>
      </c>
      <c r="U835" t="s">
        <v>1247</v>
      </c>
      <c r="V835" t="s">
        <v>1245</v>
      </c>
      <c r="W835" s="2">
        <v>1</v>
      </c>
      <c r="X835" s="33">
        <v>39653</v>
      </c>
      <c r="Y835" t="s">
        <v>34</v>
      </c>
      <c r="Z835" t="s">
        <v>1248</v>
      </c>
      <c r="AA835" t="s">
        <v>36</v>
      </c>
      <c r="AB835" t="s">
        <v>37</v>
      </c>
      <c r="AC835">
        <v>21</v>
      </c>
    </row>
    <row r="836" spans="1:29" customFormat="1" hidden="1" x14ac:dyDescent="0.25">
      <c r="A836" s="11">
        <v>836</v>
      </c>
      <c r="B836" s="20" t="s">
        <v>1677</v>
      </c>
      <c r="C836" s="3">
        <v>2.2112001292179999E+18</v>
      </c>
      <c r="D836" s="1">
        <v>43208</v>
      </c>
      <c r="E836" t="s">
        <v>1403</v>
      </c>
      <c r="F836" s="8">
        <f>IF(OR(ISNUMBER(SEARCH("террит",Q836)), ISNUMBER(SEARCH("ФОМС",E836)), ISNUMBER(SEARCH("ФОМС",Q836)), (ISNUMBER(SEARCH("страх",E836)))),1,0)</f>
        <v>0</v>
      </c>
      <c r="G836" s="8">
        <f>IF(OR(ISNUMBER(SEARCH("проектиро",E836)), ISNUMBER(SEARCH("разработка",E836)),  ISNUMBER(SEARCH("приобрет",E836)),  ISNUMBER(SEARCH("установк",E836)), ISNUMBER(SEARCH("постав",E836)),  (ISNUMBER(SEARCH("создани",E836)))),1,0)</f>
        <v>0</v>
      </c>
      <c r="H836" s="8">
        <f>IF(OR(ISNUMBER(SEARCH("развит",E836)), ISNUMBER(SEARCH("модифика",E836)), ISNUMBER(SEARCH("интегра",E836)),  ISNUMBER(SEARCH("внедрен",E836)), ISNUMBER(SEARCH("расшир",E836)), ISNUMBER(SEARCH("адаптац",E836)),ISNUMBER(SEARCH("настрой",E836)), ISNUMBER(SEARCH("подключ",E836)),   (ISNUMBER(SEARCH("модерниз",E836)))),1,0)</f>
        <v>1</v>
      </c>
      <c r="I836" s="8">
        <f>IF(OR(ISNUMBER(SEARCH("сопрово",E836)), ISNUMBER(SEARCH("поддержк",E836)), ISNUMBER(SEARCH("эксплуат",E836)), ISNUMBER(SEARCH("обслужи",E836)), ISNUMBER(SEARCH("подготов",E836)), (ISNUMBER(SEARCH("обуче",E836)))),1,0)</f>
        <v>1</v>
      </c>
      <c r="J836" s="9">
        <f>SUM(G836:I836)</f>
        <v>2</v>
      </c>
      <c r="K836" t="s">
        <v>64</v>
      </c>
      <c r="L836" t="s">
        <v>65</v>
      </c>
      <c r="M836" s="30">
        <v>187778</v>
      </c>
      <c r="N836" s="28" t="s">
        <v>26</v>
      </c>
      <c r="O836" s="6">
        <v>187778</v>
      </c>
      <c r="P836" s="28" t="s">
        <v>184</v>
      </c>
      <c r="Q836" s="4" t="s">
        <v>1447</v>
      </c>
      <c r="R836" t="s">
        <v>1333</v>
      </c>
      <c r="S836" t="s">
        <v>1334</v>
      </c>
      <c r="T836" t="s">
        <v>1393</v>
      </c>
      <c r="U836" t="s">
        <v>1247</v>
      </c>
      <c r="V836" t="s">
        <v>1245</v>
      </c>
      <c r="W836" s="2">
        <v>1</v>
      </c>
      <c r="X836" s="33">
        <v>187778</v>
      </c>
      <c r="Y836" t="s">
        <v>34</v>
      </c>
      <c r="Z836" t="s">
        <v>1248</v>
      </c>
      <c r="AA836" t="s">
        <v>36</v>
      </c>
      <c r="AB836" t="s">
        <v>37</v>
      </c>
      <c r="AC836">
        <v>21</v>
      </c>
    </row>
    <row r="837" spans="1:29" customFormat="1" hidden="1" x14ac:dyDescent="0.25">
      <c r="A837" s="11">
        <v>837</v>
      </c>
      <c r="B837" s="20" t="s">
        <v>1677</v>
      </c>
      <c r="C837" s="3">
        <v>2.2112001292179999E+18</v>
      </c>
      <c r="D837" s="1">
        <v>43208</v>
      </c>
      <c r="E837" t="s">
        <v>1406</v>
      </c>
      <c r="F837" s="8">
        <f>IF(OR(ISNUMBER(SEARCH("террит",Q837)), ISNUMBER(SEARCH("ФОМС",E837)), ISNUMBER(SEARCH("ФОМС",Q837)), (ISNUMBER(SEARCH("страх",E837)))),1,0)</f>
        <v>0</v>
      </c>
      <c r="G837" s="8">
        <f>IF(OR(ISNUMBER(SEARCH("проектиро",E837)), ISNUMBER(SEARCH("разработка",E837)),  ISNUMBER(SEARCH("приобрет",E837)),  ISNUMBER(SEARCH("установк",E837)), ISNUMBER(SEARCH("постав",E837)),  (ISNUMBER(SEARCH("создани",E837)))),1,0)</f>
        <v>0</v>
      </c>
      <c r="H837" s="8">
        <f>IF(OR(ISNUMBER(SEARCH("развит",E837)), ISNUMBER(SEARCH("модифика",E837)), ISNUMBER(SEARCH("интегра",E837)),  ISNUMBER(SEARCH("внедрен",E837)), ISNUMBER(SEARCH("расшир",E837)), ISNUMBER(SEARCH("адаптац",E837)),ISNUMBER(SEARCH("настрой",E837)), ISNUMBER(SEARCH("подключ",E837)),   (ISNUMBER(SEARCH("модерниз",E837)))),1,0)</f>
        <v>0</v>
      </c>
      <c r="I837" s="8">
        <f>IF(OR(ISNUMBER(SEARCH("сопрово",E837)), ISNUMBER(SEARCH("поддержк",E837)), ISNUMBER(SEARCH("эксплуат",E837)), ISNUMBER(SEARCH("обслужи",E837)), ISNUMBER(SEARCH("подготов",E837)), (ISNUMBER(SEARCH("обуче",E837)))),1,0)</f>
        <v>1</v>
      </c>
      <c r="J837" s="9">
        <f>SUM(G837:I837)</f>
        <v>1</v>
      </c>
      <c r="K837" t="s">
        <v>64</v>
      </c>
      <c r="L837" t="s">
        <v>65</v>
      </c>
      <c r="M837" s="30">
        <v>183947</v>
      </c>
      <c r="N837" s="28" t="s">
        <v>26</v>
      </c>
      <c r="O837" s="6">
        <v>183947</v>
      </c>
      <c r="P837" s="28" t="s">
        <v>184</v>
      </c>
      <c r="Q837" s="4" t="s">
        <v>1447</v>
      </c>
      <c r="R837" t="s">
        <v>1333</v>
      </c>
      <c r="S837" t="s">
        <v>1334</v>
      </c>
      <c r="T837" t="s">
        <v>1393</v>
      </c>
      <c r="U837" t="s">
        <v>1247</v>
      </c>
      <c r="V837" t="s">
        <v>1245</v>
      </c>
      <c r="W837" s="2">
        <v>1</v>
      </c>
      <c r="X837" s="33">
        <v>183947</v>
      </c>
      <c r="Y837" t="s">
        <v>34</v>
      </c>
      <c r="Z837" t="s">
        <v>1248</v>
      </c>
      <c r="AA837" t="s">
        <v>36</v>
      </c>
      <c r="AB837" t="s">
        <v>37</v>
      </c>
      <c r="AC837">
        <v>21</v>
      </c>
    </row>
    <row r="838" spans="1:29" customFormat="1" hidden="1" x14ac:dyDescent="0.25">
      <c r="A838" s="11">
        <v>838</v>
      </c>
      <c r="B838" s="20" t="s">
        <v>1677</v>
      </c>
      <c r="C838" s="3">
        <v>2.2112001292190001E+18</v>
      </c>
      <c r="D838" s="1">
        <v>43593</v>
      </c>
      <c r="E838" t="s">
        <v>1407</v>
      </c>
      <c r="F838" s="8">
        <f>IF(OR(ISNUMBER(SEARCH("террит",Q838)), ISNUMBER(SEARCH("ФОМС",E838)), ISNUMBER(SEARCH("ФОМС",Q838)), (ISNUMBER(SEARCH("страх",E838)))),1,0)</f>
        <v>0</v>
      </c>
      <c r="G838" s="8">
        <f>IF(OR(ISNUMBER(SEARCH("проектиро",E838)), ISNUMBER(SEARCH("разработка",E838)),  ISNUMBER(SEARCH("приобрет",E838)),  ISNUMBER(SEARCH("установк",E838)), ISNUMBER(SEARCH("постав",E838)),  (ISNUMBER(SEARCH("создани",E838)))),1,0)</f>
        <v>1</v>
      </c>
      <c r="H838" s="8">
        <f>IF(OR(ISNUMBER(SEARCH("развит",E838)), ISNUMBER(SEARCH("модифика",E838)), ISNUMBER(SEARCH("интегра",E838)),  ISNUMBER(SEARCH("внедрен",E838)), ISNUMBER(SEARCH("расшир",E838)), ISNUMBER(SEARCH("адаптац",E838)),ISNUMBER(SEARCH("настрой",E838)), ISNUMBER(SEARCH("подключ",E838)),   (ISNUMBER(SEARCH("модерниз",E838)))),1,0)</f>
        <v>0</v>
      </c>
      <c r="I838" s="8">
        <f>IF(OR(ISNUMBER(SEARCH("сопрово",E838)), ISNUMBER(SEARCH("поддержк",E838)), ISNUMBER(SEARCH("эксплуат",E838)), ISNUMBER(SEARCH("обслужи",E838)), ISNUMBER(SEARCH("подготов",E838)), (ISNUMBER(SEARCH("обуче",E838)))),1,0)</f>
        <v>0</v>
      </c>
      <c r="J838" s="9">
        <f>SUM(G838:I838)</f>
        <v>1</v>
      </c>
      <c r="K838" t="s">
        <v>25</v>
      </c>
      <c r="L838" t="s">
        <v>25</v>
      </c>
      <c r="M838" s="30">
        <v>189319</v>
      </c>
      <c r="N838" s="28" t="s">
        <v>39</v>
      </c>
      <c r="O838" s="6">
        <v>189319</v>
      </c>
      <c r="P838" s="28" t="s">
        <v>27</v>
      </c>
      <c r="Q838" s="4" t="s">
        <v>1447</v>
      </c>
      <c r="R838" t="s">
        <v>1333</v>
      </c>
      <c r="S838" t="s">
        <v>1334</v>
      </c>
      <c r="T838" t="s">
        <v>1246</v>
      </c>
      <c r="U838" t="s">
        <v>1247</v>
      </c>
      <c r="V838" t="s">
        <v>1245</v>
      </c>
      <c r="W838" s="2">
        <v>1</v>
      </c>
      <c r="X838" s="33">
        <v>189319</v>
      </c>
      <c r="Y838" t="s">
        <v>34</v>
      </c>
      <c r="Z838" t="s">
        <v>1248</v>
      </c>
      <c r="AA838" t="s">
        <v>36</v>
      </c>
      <c r="AB838" t="s">
        <v>37</v>
      </c>
      <c r="AC838">
        <v>21</v>
      </c>
    </row>
    <row r="839" spans="1:29" customFormat="1" hidden="1" x14ac:dyDescent="0.25">
      <c r="A839" s="11">
        <v>839</v>
      </c>
      <c r="B839" s="20" t="s">
        <v>1677</v>
      </c>
      <c r="C839" s="3">
        <v>2.2112001292190001E+18</v>
      </c>
      <c r="D839" s="1">
        <v>43593</v>
      </c>
      <c r="E839" t="s">
        <v>1407</v>
      </c>
      <c r="F839" s="8">
        <f>IF(OR(ISNUMBER(SEARCH("террит",Q839)), ISNUMBER(SEARCH("ФОМС",E839)), ISNUMBER(SEARCH("ФОМС",Q839)), (ISNUMBER(SEARCH("страх",E839)))),1,0)</f>
        <v>0</v>
      </c>
      <c r="G839" s="8">
        <f>IF(OR(ISNUMBER(SEARCH("проектиро",E839)), ISNUMBER(SEARCH("разработка",E839)),  ISNUMBER(SEARCH("приобрет",E839)),  ISNUMBER(SEARCH("установк",E839)), ISNUMBER(SEARCH("постав",E839)),  (ISNUMBER(SEARCH("создани",E839)))),1,0)</f>
        <v>1</v>
      </c>
      <c r="H839" s="8">
        <f>IF(OR(ISNUMBER(SEARCH("развит",E839)), ISNUMBER(SEARCH("модифика",E839)), ISNUMBER(SEARCH("интегра",E839)),  ISNUMBER(SEARCH("внедрен",E839)), ISNUMBER(SEARCH("расшир",E839)), ISNUMBER(SEARCH("адаптац",E839)),ISNUMBER(SEARCH("настрой",E839)), ISNUMBER(SEARCH("подключ",E839)),   (ISNUMBER(SEARCH("модерниз",E839)))),1,0)</f>
        <v>0</v>
      </c>
      <c r="I839" s="8">
        <f>IF(OR(ISNUMBER(SEARCH("сопрово",E839)), ISNUMBER(SEARCH("поддержк",E839)), ISNUMBER(SEARCH("эксплуат",E839)), ISNUMBER(SEARCH("обслужи",E839)), ISNUMBER(SEARCH("подготов",E839)), (ISNUMBER(SEARCH("обуче",E839)))),1,0)</f>
        <v>0</v>
      </c>
      <c r="J839" s="9">
        <f>SUM(G839:I839)</f>
        <v>1</v>
      </c>
      <c r="K839" t="s">
        <v>25</v>
      </c>
      <c r="L839" t="s">
        <v>25</v>
      </c>
      <c r="M839" s="30">
        <v>238778</v>
      </c>
      <c r="N839" s="28" t="s">
        <v>39</v>
      </c>
      <c r="O839" s="6">
        <v>238778</v>
      </c>
      <c r="P839" s="28" t="s">
        <v>27</v>
      </c>
      <c r="Q839" s="4" t="s">
        <v>1447</v>
      </c>
      <c r="R839" t="s">
        <v>1333</v>
      </c>
      <c r="S839" t="s">
        <v>1334</v>
      </c>
      <c r="T839" t="s">
        <v>1246</v>
      </c>
      <c r="U839" t="s">
        <v>1247</v>
      </c>
      <c r="V839" t="s">
        <v>1245</v>
      </c>
      <c r="W839" s="2">
        <v>1</v>
      </c>
      <c r="X839" s="33">
        <v>238778</v>
      </c>
      <c r="Y839" t="s">
        <v>34</v>
      </c>
      <c r="Z839" t="s">
        <v>1248</v>
      </c>
      <c r="AA839" t="s">
        <v>36</v>
      </c>
      <c r="AB839" t="s">
        <v>37</v>
      </c>
      <c r="AC839">
        <v>21</v>
      </c>
    </row>
    <row r="840" spans="1:29" customFormat="1" hidden="1" x14ac:dyDescent="0.25">
      <c r="A840" s="11">
        <v>840</v>
      </c>
      <c r="B840" s="20" t="s">
        <v>1677</v>
      </c>
      <c r="C840" s="3">
        <v>2.2112001292190001E+18</v>
      </c>
      <c r="D840" s="1">
        <v>43593</v>
      </c>
      <c r="E840" t="s">
        <v>1407</v>
      </c>
      <c r="F840" s="8">
        <f>IF(OR(ISNUMBER(SEARCH("террит",Q840)), ISNUMBER(SEARCH("ФОМС",E840)), ISNUMBER(SEARCH("ФОМС",Q840)), (ISNUMBER(SEARCH("страх",E840)))),1,0)</f>
        <v>0</v>
      </c>
      <c r="G840" s="8">
        <f>IF(OR(ISNUMBER(SEARCH("проектиро",E840)), ISNUMBER(SEARCH("разработка",E840)),  ISNUMBER(SEARCH("приобрет",E840)),  ISNUMBER(SEARCH("установк",E840)), ISNUMBER(SEARCH("постав",E840)),  (ISNUMBER(SEARCH("создани",E840)))),1,0)</f>
        <v>1</v>
      </c>
      <c r="H840" s="8">
        <f>IF(OR(ISNUMBER(SEARCH("развит",E840)), ISNUMBER(SEARCH("модифика",E840)), ISNUMBER(SEARCH("интегра",E840)),  ISNUMBER(SEARCH("внедрен",E840)), ISNUMBER(SEARCH("расшир",E840)), ISNUMBER(SEARCH("адаптац",E840)),ISNUMBER(SEARCH("настрой",E840)), ISNUMBER(SEARCH("подключ",E840)),   (ISNUMBER(SEARCH("модерниз",E840)))),1,0)</f>
        <v>0</v>
      </c>
      <c r="I840" s="8">
        <f>IF(OR(ISNUMBER(SEARCH("сопрово",E840)), ISNUMBER(SEARCH("поддержк",E840)), ISNUMBER(SEARCH("эксплуат",E840)), ISNUMBER(SEARCH("обслужи",E840)), ISNUMBER(SEARCH("подготов",E840)), (ISNUMBER(SEARCH("обуче",E840)))),1,0)</f>
        <v>0</v>
      </c>
      <c r="J840" s="9">
        <f>SUM(G840:I840)</f>
        <v>1</v>
      </c>
      <c r="K840" t="s">
        <v>25</v>
      </c>
      <c r="L840" t="s">
        <v>25</v>
      </c>
      <c r="M840" s="30">
        <v>39577.17</v>
      </c>
      <c r="N840" s="28" t="s">
        <v>39</v>
      </c>
      <c r="O840" s="6">
        <v>39577.17</v>
      </c>
      <c r="P840" s="28" t="s">
        <v>27</v>
      </c>
      <c r="Q840" s="4" t="s">
        <v>1447</v>
      </c>
      <c r="R840" t="s">
        <v>1333</v>
      </c>
      <c r="S840" t="s">
        <v>1334</v>
      </c>
      <c r="T840" t="s">
        <v>1246</v>
      </c>
      <c r="U840" t="s">
        <v>1247</v>
      </c>
      <c r="V840" t="s">
        <v>1245</v>
      </c>
      <c r="W840" s="2">
        <v>1</v>
      </c>
      <c r="X840" s="33">
        <v>39577.17</v>
      </c>
      <c r="Y840" t="s">
        <v>34</v>
      </c>
      <c r="Z840" t="s">
        <v>1248</v>
      </c>
      <c r="AA840" t="s">
        <v>36</v>
      </c>
      <c r="AB840" t="s">
        <v>37</v>
      </c>
      <c r="AC840">
        <v>21</v>
      </c>
    </row>
    <row r="841" spans="1:29" customFormat="1" hidden="1" x14ac:dyDescent="0.25">
      <c r="A841" s="11">
        <v>841</v>
      </c>
      <c r="B841" s="20" t="s">
        <v>1677</v>
      </c>
      <c r="C841" s="3">
        <v>2.2114001650150001E+18</v>
      </c>
      <c r="D841" s="1">
        <v>41955</v>
      </c>
      <c r="E841" t="s">
        <v>1452</v>
      </c>
      <c r="F841" s="8">
        <f>IF(OR(ISNUMBER(SEARCH("террит",Q841)), ISNUMBER(SEARCH("ФОМС",E841)), ISNUMBER(SEARCH("ФОМС",Q841)), (ISNUMBER(SEARCH("страх",E841)))),1,0)</f>
        <v>0</v>
      </c>
      <c r="G841" s="8">
        <f>IF(OR(ISNUMBER(SEARCH("проектиро",E841)), ISNUMBER(SEARCH("разработка",E841)),  ISNUMBER(SEARCH("приобрет",E841)),  ISNUMBER(SEARCH("установк",E841)), ISNUMBER(SEARCH("постав",E841)),  (ISNUMBER(SEARCH("создани",E841)))),1,0)</f>
        <v>0</v>
      </c>
      <c r="H841" s="8">
        <f>IF(OR(ISNUMBER(SEARCH("развит",E841)), ISNUMBER(SEARCH("модифика",E841)), ISNUMBER(SEARCH("интегра",E841)),  ISNUMBER(SEARCH("внедрен",E841)), ISNUMBER(SEARCH("расшир",E841)), ISNUMBER(SEARCH("адаптац",E841)),ISNUMBER(SEARCH("настрой",E841)), ISNUMBER(SEARCH("подключ",E841)),   (ISNUMBER(SEARCH("модерниз",E841)))),1,0)</f>
        <v>1</v>
      </c>
      <c r="I841" s="8">
        <f>IF(OR(ISNUMBER(SEARCH("сопрово",E841)), ISNUMBER(SEARCH("поддержк",E841)), ISNUMBER(SEARCH("эксплуат",E841)), ISNUMBER(SEARCH("обслужи",E841)), ISNUMBER(SEARCH("подготов",E841)), (ISNUMBER(SEARCH("обуче",E841)))),1,0)</f>
        <v>1</v>
      </c>
      <c r="J841" s="9">
        <f>SUM(G841:I841)</f>
        <v>2</v>
      </c>
      <c r="K841" t="s">
        <v>456</v>
      </c>
      <c r="L841" t="s">
        <v>457</v>
      </c>
      <c r="M841" s="30">
        <v>38260.699999999997</v>
      </c>
      <c r="N841" s="28" t="s">
        <v>329</v>
      </c>
      <c r="O841" s="6">
        <v>38260.699999999997</v>
      </c>
      <c r="P841" s="28" t="s">
        <v>184</v>
      </c>
      <c r="Q841" s="4" t="s">
        <v>1453</v>
      </c>
      <c r="R841" t="s">
        <v>1319</v>
      </c>
      <c r="S841" t="s">
        <v>1320</v>
      </c>
      <c r="T841" t="s">
        <v>1393</v>
      </c>
      <c r="U841" t="s">
        <v>1247</v>
      </c>
      <c r="V841" t="s">
        <v>1245</v>
      </c>
      <c r="W841" s="2">
        <v>1</v>
      </c>
      <c r="X841" s="33">
        <v>38260.699999999997</v>
      </c>
      <c r="Y841" t="s">
        <v>34</v>
      </c>
      <c r="Z841" t="s">
        <v>1248</v>
      </c>
      <c r="AA841" t="s">
        <v>36</v>
      </c>
      <c r="AB841" t="s">
        <v>37</v>
      </c>
      <c r="AC841">
        <v>21</v>
      </c>
    </row>
    <row r="842" spans="1:29" customFormat="1" hidden="1" x14ac:dyDescent="0.25">
      <c r="A842" s="11">
        <v>842</v>
      </c>
      <c r="B842" s="20" t="s">
        <v>1677</v>
      </c>
      <c r="C842" s="3">
        <v>2.2114001650150001E+18</v>
      </c>
      <c r="D842" s="1">
        <v>41986</v>
      </c>
      <c r="E842" t="s">
        <v>1359</v>
      </c>
      <c r="F842" s="8">
        <f>IF(OR(ISNUMBER(SEARCH("террит",Q842)), ISNUMBER(SEARCH("ФОМС",E842)), ISNUMBER(SEARCH("ФОМС",Q842)), (ISNUMBER(SEARCH("страх",E842)))),1,0)</f>
        <v>0</v>
      </c>
      <c r="G842" s="8">
        <f>IF(OR(ISNUMBER(SEARCH("проектиро",E842)), ISNUMBER(SEARCH("разработка",E842)),  ISNUMBER(SEARCH("приобрет",E842)),  ISNUMBER(SEARCH("установк",E842)), ISNUMBER(SEARCH("постав",E842)),  (ISNUMBER(SEARCH("создани",E842)))),1,0)</f>
        <v>0</v>
      </c>
      <c r="H842" s="8">
        <f>IF(OR(ISNUMBER(SEARCH("развит",E842)), ISNUMBER(SEARCH("модифика",E842)), ISNUMBER(SEARCH("интегра",E842)),  ISNUMBER(SEARCH("внедрен",E842)), ISNUMBER(SEARCH("расшир",E842)), ISNUMBER(SEARCH("адаптац",E842)),ISNUMBER(SEARCH("настрой",E842)), ISNUMBER(SEARCH("подключ",E842)),   (ISNUMBER(SEARCH("модерниз",E842)))),1,0)</f>
        <v>1</v>
      </c>
      <c r="I842" s="8">
        <f>IF(OR(ISNUMBER(SEARCH("сопрово",E842)), ISNUMBER(SEARCH("поддержк",E842)), ISNUMBER(SEARCH("эксплуат",E842)), ISNUMBER(SEARCH("обслужи",E842)), ISNUMBER(SEARCH("подготов",E842)), (ISNUMBER(SEARCH("обуче",E842)))),1,0)</f>
        <v>0</v>
      </c>
      <c r="J842" s="9">
        <f>SUM(G842:I842)</f>
        <v>1</v>
      </c>
      <c r="K842" t="s">
        <v>456</v>
      </c>
      <c r="L842" t="s">
        <v>457</v>
      </c>
      <c r="M842" s="30">
        <v>17000</v>
      </c>
      <c r="N842" s="28" t="s">
        <v>329</v>
      </c>
      <c r="O842" s="6">
        <v>17000</v>
      </c>
      <c r="P842" s="28" t="s">
        <v>184</v>
      </c>
      <c r="Q842" s="4" t="s">
        <v>1453</v>
      </c>
      <c r="R842" t="s">
        <v>1319</v>
      </c>
      <c r="S842" t="s">
        <v>1320</v>
      </c>
      <c r="T842" t="s">
        <v>1393</v>
      </c>
      <c r="U842" t="s">
        <v>1247</v>
      </c>
      <c r="V842" t="s">
        <v>1245</v>
      </c>
      <c r="W842" s="2">
        <v>1</v>
      </c>
      <c r="X842" s="33">
        <v>17000</v>
      </c>
      <c r="Y842" t="s">
        <v>34</v>
      </c>
      <c r="Z842" t="s">
        <v>1248</v>
      </c>
      <c r="AA842" t="s">
        <v>36</v>
      </c>
      <c r="AB842" t="s">
        <v>37</v>
      </c>
      <c r="AC842">
        <v>21</v>
      </c>
    </row>
    <row r="843" spans="1:29" customFormat="1" hidden="1" x14ac:dyDescent="0.25">
      <c r="A843" s="11">
        <v>843</v>
      </c>
      <c r="B843" s="20" t="s">
        <v>1677</v>
      </c>
      <c r="C843" s="3">
        <v>2.2114001650150001E+18</v>
      </c>
      <c r="D843" s="1">
        <v>42038</v>
      </c>
      <c r="E843" t="s">
        <v>1437</v>
      </c>
      <c r="F843" s="8">
        <f>IF(OR(ISNUMBER(SEARCH("террит",Q843)), ISNUMBER(SEARCH("ФОМС",E843)), ISNUMBER(SEARCH("ФОМС",Q843)), (ISNUMBER(SEARCH("страх",E843)))),1,0)</f>
        <v>0</v>
      </c>
      <c r="G843" s="8">
        <f>IF(OR(ISNUMBER(SEARCH("проектиро",E843)), ISNUMBER(SEARCH("разработка",E843)),  ISNUMBER(SEARCH("приобрет",E843)),  ISNUMBER(SEARCH("установк",E843)), ISNUMBER(SEARCH("постав",E843)),  (ISNUMBER(SEARCH("создани",E843)))),1,0)</f>
        <v>0</v>
      </c>
      <c r="H843" s="8">
        <f>IF(OR(ISNUMBER(SEARCH("развит",E843)), ISNUMBER(SEARCH("модифика",E843)), ISNUMBER(SEARCH("интегра",E843)),  ISNUMBER(SEARCH("внедрен",E843)), ISNUMBER(SEARCH("расшир",E843)), ISNUMBER(SEARCH("адаптац",E843)),ISNUMBER(SEARCH("настрой",E843)), ISNUMBER(SEARCH("подключ",E843)),   (ISNUMBER(SEARCH("модерниз",E843)))),1,0)</f>
        <v>1</v>
      </c>
      <c r="I843" s="8">
        <f>IF(OR(ISNUMBER(SEARCH("сопрово",E843)), ISNUMBER(SEARCH("поддержк",E843)), ISNUMBER(SEARCH("эксплуат",E843)), ISNUMBER(SEARCH("обслужи",E843)), ISNUMBER(SEARCH("подготов",E843)), (ISNUMBER(SEARCH("обуче",E843)))),1,0)</f>
        <v>1</v>
      </c>
      <c r="J843" s="9">
        <f>SUM(G843:I843)</f>
        <v>2</v>
      </c>
      <c r="K843" t="s">
        <v>453</v>
      </c>
      <c r="L843" t="s">
        <v>454</v>
      </c>
      <c r="M843" s="30">
        <v>164305.37</v>
      </c>
      <c r="N843" s="28" t="s">
        <v>264</v>
      </c>
      <c r="O843" s="6">
        <v>164305.37</v>
      </c>
      <c r="P843" s="28" t="s">
        <v>184</v>
      </c>
      <c r="Q843" s="4" t="s">
        <v>1453</v>
      </c>
      <c r="R843" t="s">
        <v>1319</v>
      </c>
      <c r="S843" t="s">
        <v>1320</v>
      </c>
      <c r="T843" t="s">
        <v>1393</v>
      </c>
      <c r="U843" t="s">
        <v>1247</v>
      </c>
      <c r="V843" t="s">
        <v>1245</v>
      </c>
      <c r="W843" s="2">
        <v>1</v>
      </c>
      <c r="X843" s="33">
        <v>164305.37</v>
      </c>
      <c r="Y843" t="s">
        <v>34</v>
      </c>
      <c r="Z843" t="s">
        <v>1248</v>
      </c>
      <c r="AA843" t="s">
        <v>36</v>
      </c>
      <c r="AB843" t="s">
        <v>37</v>
      </c>
      <c r="AC843">
        <v>21</v>
      </c>
    </row>
    <row r="844" spans="1:29" customFormat="1" hidden="1" x14ac:dyDescent="0.25">
      <c r="A844" s="11">
        <v>844</v>
      </c>
      <c r="B844" s="20" t="s">
        <v>1677</v>
      </c>
      <c r="C844" s="3">
        <v>2.2114001650150001E+18</v>
      </c>
      <c r="D844" s="1">
        <v>42041</v>
      </c>
      <c r="E844" t="s">
        <v>1439</v>
      </c>
      <c r="F844" s="8">
        <f>IF(OR(ISNUMBER(SEARCH("террит",Q844)), ISNUMBER(SEARCH("ФОМС",E844)), ISNUMBER(SEARCH("ФОМС",Q844)), (ISNUMBER(SEARCH("страх",E844)))),1,0)</f>
        <v>0</v>
      </c>
      <c r="G844" s="8">
        <f>IF(OR(ISNUMBER(SEARCH("проектиро",E844)), ISNUMBER(SEARCH("разработка",E844)),  ISNUMBER(SEARCH("приобрет",E844)),  ISNUMBER(SEARCH("установк",E844)), ISNUMBER(SEARCH("постав",E844)),  (ISNUMBER(SEARCH("создани",E844)))),1,0)</f>
        <v>0</v>
      </c>
      <c r="H844" s="8">
        <f>IF(OR(ISNUMBER(SEARCH("развит",E844)), ISNUMBER(SEARCH("модифика",E844)), ISNUMBER(SEARCH("интегра",E844)),  ISNUMBER(SEARCH("внедрен",E844)), ISNUMBER(SEARCH("расшир",E844)), ISNUMBER(SEARCH("адаптац",E844)),ISNUMBER(SEARCH("настрой",E844)), ISNUMBER(SEARCH("подключ",E844)),   (ISNUMBER(SEARCH("модерниз",E844)))),1,0)</f>
        <v>1</v>
      </c>
      <c r="I844" s="8">
        <f>IF(OR(ISNUMBER(SEARCH("сопрово",E844)), ISNUMBER(SEARCH("поддержк",E844)), ISNUMBER(SEARCH("эксплуат",E844)), ISNUMBER(SEARCH("обслужи",E844)), ISNUMBER(SEARCH("подготов",E844)), (ISNUMBER(SEARCH("обуче",E844)))),1,0)</f>
        <v>1</v>
      </c>
      <c r="J844" s="9">
        <f>SUM(G844:I844)</f>
        <v>2</v>
      </c>
      <c r="K844" t="s">
        <v>453</v>
      </c>
      <c r="L844" t="s">
        <v>454</v>
      </c>
      <c r="M844" s="30">
        <v>169994.16</v>
      </c>
      <c r="N844" s="28" t="s">
        <v>264</v>
      </c>
      <c r="O844" s="6">
        <v>169994.16</v>
      </c>
      <c r="P844" s="28" t="s">
        <v>184</v>
      </c>
      <c r="Q844" s="4" t="s">
        <v>1453</v>
      </c>
      <c r="R844" t="s">
        <v>1319</v>
      </c>
      <c r="S844" t="s">
        <v>1320</v>
      </c>
      <c r="T844" t="s">
        <v>1393</v>
      </c>
      <c r="U844" t="s">
        <v>1247</v>
      </c>
      <c r="V844" t="s">
        <v>1245</v>
      </c>
      <c r="W844" s="2">
        <v>1</v>
      </c>
      <c r="X844" s="33">
        <v>169994.16</v>
      </c>
      <c r="Y844" t="s">
        <v>34</v>
      </c>
      <c r="Z844" t="s">
        <v>1248</v>
      </c>
      <c r="AA844" t="s">
        <v>36</v>
      </c>
      <c r="AB844" t="s">
        <v>37</v>
      </c>
      <c r="AC844">
        <v>21</v>
      </c>
    </row>
    <row r="845" spans="1:29" customFormat="1" hidden="1" x14ac:dyDescent="0.25">
      <c r="A845" s="11">
        <v>845</v>
      </c>
      <c r="B845" s="20" t="s">
        <v>1677</v>
      </c>
      <c r="C845" s="3">
        <v>2.2114001650150001E+18</v>
      </c>
      <c r="D845" s="1">
        <v>42213</v>
      </c>
      <c r="E845" t="s">
        <v>1416</v>
      </c>
      <c r="F845" s="8">
        <f>IF(OR(ISNUMBER(SEARCH("террит",Q845)), ISNUMBER(SEARCH("ФОМС",E845)), ISNUMBER(SEARCH("ФОМС",Q845)), (ISNUMBER(SEARCH("страх",E845)))),1,0)</f>
        <v>0</v>
      </c>
      <c r="G845" s="8">
        <f>IF(OR(ISNUMBER(SEARCH("проектиро",E845)), ISNUMBER(SEARCH("разработка",E845)),  ISNUMBER(SEARCH("приобрет",E845)),  ISNUMBER(SEARCH("установк",E845)), ISNUMBER(SEARCH("постав",E845)),  (ISNUMBER(SEARCH("создани",E845)))),1,0)</f>
        <v>0</v>
      </c>
      <c r="H845" s="8">
        <f>IF(OR(ISNUMBER(SEARCH("развит",E845)), ISNUMBER(SEARCH("модифика",E845)), ISNUMBER(SEARCH("интегра",E845)),  ISNUMBER(SEARCH("внедрен",E845)), ISNUMBER(SEARCH("расшир",E845)), ISNUMBER(SEARCH("адаптац",E845)),ISNUMBER(SEARCH("настрой",E845)), ISNUMBER(SEARCH("подключ",E845)),   (ISNUMBER(SEARCH("модерниз",E845)))),1,0)</f>
        <v>0</v>
      </c>
      <c r="I845" s="8">
        <f>IF(OR(ISNUMBER(SEARCH("сопрово",E845)), ISNUMBER(SEARCH("поддержк",E845)), ISNUMBER(SEARCH("эксплуат",E845)), ISNUMBER(SEARCH("обслужи",E845)), ISNUMBER(SEARCH("подготов",E845)), (ISNUMBER(SEARCH("обуче",E845)))),1,0)</f>
        <v>1</v>
      </c>
      <c r="J845" s="9">
        <f>SUM(G845:I845)</f>
        <v>1</v>
      </c>
      <c r="K845" t="s">
        <v>453</v>
      </c>
      <c r="L845" t="s">
        <v>454</v>
      </c>
      <c r="M845" s="30">
        <v>38350</v>
      </c>
      <c r="N845" s="28" t="s">
        <v>264</v>
      </c>
      <c r="O845" s="6">
        <v>38350</v>
      </c>
      <c r="P845" s="28" t="s">
        <v>184</v>
      </c>
      <c r="Q845" s="4" t="s">
        <v>1453</v>
      </c>
      <c r="R845" t="s">
        <v>1319</v>
      </c>
      <c r="S845" t="s">
        <v>1320</v>
      </c>
      <c r="T845" t="s">
        <v>1393</v>
      </c>
      <c r="U845" t="s">
        <v>1247</v>
      </c>
      <c r="V845" t="s">
        <v>1245</v>
      </c>
      <c r="W845" s="2">
        <v>1</v>
      </c>
      <c r="X845" s="33">
        <v>38350</v>
      </c>
      <c r="Y845" t="s">
        <v>34</v>
      </c>
      <c r="Z845" t="s">
        <v>1248</v>
      </c>
      <c r="AA845" t="s">
        <v>36</v>
      </c>
      <c r="AB845" t="s">
        <v>37</v>
      </c>
      <c r="AC845">
        <v>21</v>
      </c>
    </row>
    <row r="846" spans="1:29" customFormat="1" hidden="1" x14ac:dyDescent="0.25">
      <c r="A846" s="11">
        <v>846</v>
      </c>
      <c r="B846" s="20" t="s">
        <v>1677</v>
      </c>
      <c r="C846" s="3">
        <v>2.2114001650179999E+18</v>
      </c>
      <c r="D846" s="1">
        <v>43209</v>
      </c>
      <c r="E846" t="s">
        <v>1406</v>
      </c>
      <c r="F846" s="8">
        <f>IF(OR(ISNUMBER(SEARCH("террит",Q846)), ISNUMBER(SEARCH("ФОМС",E846)), ISNUMBER(SEARCH("ФОМС",Q846)), (ISNUMBER(SEARCH("страх",E846)))),1,0)</f>
        <v>0</v>
      </c>
      <c r="G846" s="8">
        <f>IF(OR(ISNUMBER(SEARCH("проектиро",E846)), ISNUMBER(SEARCH("разработка",E846)),  ISNUMBER(SEARCH("приобрет",E846)),  ISNUMBER(SEARCH("установк",E846)), ISNUMBER(SEARCH("постав",E846)),  (ISNUMBER(SEARCH("создани",E846)))),1,0)</f>
        <v>0</v>
      </c>
      <c r="H846" s="8">
        <f>IF(OR(ISNUMBER(SEARCH("развит",E846)), ISNUMBER(SEARCH("модифика",E846)), ISNUMBER(SEARCH("интегра",E846)),  ISNUMBER(SEARCH("внедрен",E846)), ISNUMBER(SEARCH("расшир",E846)), ISNUMBER(SEARCH("адаптац",E846)),ISNUMBER(SEARCH("настрой",E846)), ISNUMBER(SEARCH("подключ",E846)),   (ISNUMBER(SEARCH("модерниз",E846)))),1,0)</f>
        <v>0</v>
      </c>
      <c r="I846" s="8">
        <f>IF(OR(ISNUMBER(SEARCH("сопрово",E846)), ISNUMBER(SEARCH("поддержк",E846)), ISNUMBER(SEARCH("эксплуат",E846)), ISNUMBER(SEARCH("обслужи",E846)), ISNUMBER(SEARCH("подготов",E846)), (ISNUMBER(SEARCH("обуче",E846)))),1,0)</f>
        <v>1</v>
      </c>
      <c r="J846" s="9">
        <f>SUM(G846:I846)</f>
        <v>1</v>
      </c>
      <c r="K846" t="s">
        <v>64</v>
      </c>
      <c r="L846" t="s">
        <v>65</v>
      </c>
      <c r="M846" s="30">
        <v>175896</v>
      </c>
      <c r="N846" s="28" t="s">
        <v>26</v>
      </c>
      <c r="O846" s="6">
        <v>175896</v>
      </c>
      <c r="P846" s="28" t="s">
        <v>184</v>
      </c>
      <c r="Q846" s="4" t="s">
        <v>1454</v>
      </c>
      <c r="R846" t="s">
        <v>1319</v>
      </c>
      <c r="S846" t="s">
        <v>1320</v>
      </c>
      <c r="T846" t="s">
        <v>1393</v>
      </c>
      <c r="U846" t="s">
        <v>1247</v>
      </c>
      <c r="V846" t="s">
        <v>1245</v>
      </c>
      <c r="W846" s="2">
        <v>1</v>
      </c>
      <c r="X846" s="33">
        <v>175896</v>
      </c>
      <c r="Y846" t="s">
        <v>34</v>
      </c>
      <c r="Z846" t="s">
        <v>1248</v>
      </c>
      <c r="AA846" t="s">
        <v>36</v>
      </c>
      <c r="AB846" t="s">
        <v>37</v>
      </c>
      <c r="AC846">
        <v>21</v>
      </c>
    </row>
    <row r="847" spans="1:29" customFormat="1" hidden="1" x14ac:dyDescent="0.25">
      <c r="A847" s="11">
        <v>847</v>
      </c>
      <c r="B847" s="20" t="s">
        <v>1677</v>
      </c>
      <c r="C847" s="3">
        <v>2.2114001650179999E+18</v>
      </c>
      <c r="D847" s="1">
        <v>43209</v>
      </c>
      <c r="E847" t="s">
        <v>1403</v>
      </c>
      <c r="F847" s="8">
        <f>IF(OR(ISNUMBER(SEARCH("террит",Q847)), ISNUMBER(SEARCH("ФОМС",E847)), ISNUMBER(SEARCH("ФОМС",Q847)), (ISNUMBER(SEARCH("страх",E847)))),1,0)</f>
        <v>0</v>
      </c>
      <c r="G847" s="8">
        <f>IF(OR(ISNUMBER(SEARCH("проектиро",E847)), ISNUMBER(SEARCH("разработка",E847)),  ISNUMBER(SEARCH("приобрет",E847)),  ISNUMBER(SEARCH("установк",E847)), ISNUMBER(SEARCH("постав",E847)),  (ISNUMBER(SEARCH("создани",E847)))),1,0)</f>
        <v>0</v>
      </c>
      <c r="H847" s="8">
        <f>IF(OR(ISNUMBER(SEARCH("развит",E847)), ISNUMBER(SEARCH("модифика",E847)), ISNUMBER(SEARCH("интегра",E847)),  ISNUMBER(SEARCH("внедрен",E847)), ISNUMBER(SEARCH("расшир",E847)), ISNUMBER(SEARCH("адаптац",E847)),ISNUMBER(SEARCH("настрой",E847)), ISNUMBER(SEARCH("подключ",E847)),   (ISNUMBER(SEARCH("модерниз",E847)))),1,0)</f>
        <v>1</v>
      </c>
      <c r="I847" s="8">
        <f>IF(OR(ISNUMBER(SEARCH("сопрово",E847)), ISNUMBER(SEARCH("поддержк",E847)), ISNUMBER(SEARCH("эксплуат",E847)), ISNUMBER(SEARCH("обслужи",E847)), ISNUMBER(SEARCH("подготов",E847)), (ISNUMBER(SEARCH("обуче",E847)))),1,0)</f>
        <v>1</v>
      </c>
      <c r="J847" s="9">
        <f>SUM(G847:I847)</f>
        <v>2</v>
      </c>
      <c r="K847" t="s">
        <v>64</v>
      </c>
      <c r="L847" t="s">
        <v>65</v>
      </c>
      <c r="M847" s="30">
        <v>168729</v>
      </c>
      <c r="N847" s="28" t="s">
        <v>26</v>
      </c>
      <c r="O847" s="6">
        <v>168729</v>
      </c>
      <c r="P847" s="28" t="s">
        <v>184</v>
      </c>
      <c r="Q847" s="4" t="s">
        <v>1454</v>
      </c>
      <c r="R847" t="s">
        <v>1319</v>
      </c>
      <c r="S847" t="s">
        <v>1320</v>
      </c>
      <c r="T847" t="s">
        <v>1393</v>
      </c>
      <c r="U847" t="s">
        <v>1247</v>
      </c>
      <c r="V847" t="s">
        <v>1245</v>
      </c>
      <c r="W847" s="2">
        <v>1</v>
      </c>
      <c r="X847" s="33">
        <v>168729</v>
      </c>
      <c r="Y847" t="s">
        <v>34</v>
      </c>
      <c r="Z847" t="s">
        <v>1248</v>
      </c>
      <c r="AA847" t="s">
        <v>36</v>
      </c>
      <c r="AB847" t="s">
        <v>37</v>
      </c>
      <c r="AC847">
        <v>21</v>
      </c>
    </row>
    <row r="848" spans="1:29" customFormat="1" hidden="1" x14ac:dyDescent="0.25">
      <c r="A848" s="11">
        <v>848</v>
      </c>
      <c r="B848" s="20" t="s">
        <v>1677</v>
      </c>
      <c r="C848" s="3">
        <v>2.2114001650179999E+18</v>
      </c>
      <c r="D848" s="1">
        <v>43209</v>
      </c>
      <c r="E848" t="s">
        <v>1405</v>
      </c>
      <c r="F848" s="8">
        <f>IF(OR(ISNUMBER(SEARCH("террит",Q848)), ISNUMBER(SEARCH("ФОМС",E848)), ISNUMBER(SEARCH("ФОМС",Q848)), (ISNUMBER(SEARCH("страх",E848)))),1,0)</f>
        <v>0</v>
      </c>
      <c r="G848" s="8">
        <f>IF(OR(ISNUMBER(SEARCH("проектиро",E848)), ISNUMBER(SEARCH("разработка",E848)),  ISNUMBER(SEARCH("приобрет",E848)),  ISNUMBER(SEARCH("установк",E848)), ISNUMBER(SEARCH("постав",E848)),  (ISNUMBER(SEARCH("создани",E848)))),1,0)</f>
        <v>0</v>
      </c>
      <c r="H848" s="8">
        <f>IF(OR(ISNUMBER(SEARCH("развит",E848)), ISNUMBER(SEARCH("модифика",E848)), ISNUMBER(SEARCH("интегра",E848)),  ISNUMBER(SEARCH("внедрен",E848)), ISNUMBER(SEARCH("расшир",E848)), ISNUMBER(SEARCH("адаптац",E848)),ISNUMBER(SEARCH("настрой",E848)), ISNUMBER(SEARCH("подключ",E848)),   (ISNUMBER(SEARCH("модерниз",E848)))),1,0)</f>
        <v>0</v>
      </c>
      <c r="I848" s="8">
        <f>IF(OR(ISNUMBER(SEARCH("сопрово",E848)), ISNUMBER(SEARCH("поддержк",E848)), ISNUMBER(SEARCH("эксплуат",E848)), ISNUMBER(SEARCH("обслужи",E848)), ISNUMBER(SEARCH("подготов",E848)), (ISNUMBER(SEARCH("обуче",E848)))),1,0)</f>
        <v>1</v>
      </c>
      <c r="J848" s="9">
        <f>SUM(G848:I848)</f>
        <v>1</v>
      </c>
      <c r="K848" t="s">
        <v>64</v>
      </c>
      <c r="L848" t="s">
        <v>65</v>
      </c>
      <c r="M848" s="30">
        <v>39653</v>
      </c>
      <c r="N848" s="28" t="s">
        <v>26</v>
      </c>
      <c r="O848" s="6">
        <v>39653</v>
      </c>
      <c r="P848" s="28" t="s">
        <v>184</v>
      </c>
      <c r="Q848" s="4" t="s">
        <v>1454</v>
      </c>
      <c r="R848" t="s">
        <v>1319</v>
      </c>
      <c r="S848" t="s">
        <v>1320</v>
      </c>
      <c r="T848" t="s">
        <v>1393</v>
      </c>
      <c r="U848" t="s">
        <v>1247</v>
      </c>
      <c r="V848" t="s">
        <v>1245</v>
      </c>
      <c r="W848" s="2">
        <v>1</v>
      </c>
      <c r="X848" s="33">
        <v>39653</v>
      </c>
      <c r="Y848" t="s">
        <v>34</v>
      </c>
      <c r="Z848" t="s">
        <v>1248</v>
      </c>
      <c r="AA848" t="s">
        <v>36</v>
      </c>
      <c r="AB848" t="s">
        <v>37</v>
      </c>
      <c r="AC848">
        <v>21</v>
      </c>
    </row>
    <row r="849" spans="1:29" customFormat="1" hidden="1" x14ac:dyDescent="0.25">
      <c r="A849" s="11">
        <v>849</v>
      </c>
      <c r="B849" s="20" t="s">
        <v>1677</v>
      </c>
      <c r="C849" s="3">
        <v>2.2114001650190001E+18</v>
      </c>
      <c r="D849" s="1">
        <v>43593</v>
      </c>
      <c r="E849" t="s">
        <v>1407</v>
      </c>
      <c r="F849" s="8">
        <f>IF(OR(ISNUMBER(SEARCH("террит",Q849)), ISNUMBER(SEARCH("ФОМС",E849)), ISNUMBER(SEARCH("ФОМС",Q849)), (ISNUMBER(SEARCH("страх",E849)))),1,0)</f>
        <v>0</v>
      </c>
      <c r="G849" s="8">
        <f>IF(OR(ISNUMBER(SEARCH("проектиро",E849)), ISNUMBER(SEARCH("разработка",E849)),  ISNUMBER(SEARCH("приобрет",E849)),  ISNUMBER(SEARCH("установк",E849)), ISNUMBER(SEARCH("постав",E849)),  (ISNUMBER(SEARCH("создани",E849)))),1,0)</f>
        <v>1</v>
      </c>
      <c r="H849" s="8">
        <f>IF(OR(ISNUMBER(SEARCH("развит",E849)), ISNUMBER(SEARCH("модифика",E849)), ISNUMBER(SEARCH("интегра",E849)),  ISNUMBER(SEARCH("внедрен",E849)), ISNUMBER(SEARCH("расшир",E849)), ISNUMBER(SEARCH("адаптац",E849)),ISNUMBER(SEARCH("настрой",E849)), ISNUMBER(SEARCH("подключ",E849)),   (ISNUMBER(SEARCH("модерниз",E849)))),1,0)</f>
        <v>0</v>
      </c>
      <c r="I849" s="8">
        <f>IF(OR(ISNUMBER(SEARCH("сопрово",E849)), ISNUMBER(SEARCH("поддержк",E849)), ISNUMBER(SEARCH("эксплуат",E849)), ISNUMBER(SEARCH("обслужи",E849)), ISNUMBER(SEARCH("подготов",E849)), (ISNUMBER(SEARCH("обуче",E849)))),1,0)</f>
        <v>0</v>
      </c>
      <c r="J849" s="9">
        <f>SUM(G849:I849)</f>
        <v>1</v>
      </c>
      <c r="K849" t="s">
        <v>25</v>
      </c>
      <c r="L849" t="s">
        <v>25</v>
      </c>
      <c r="M849" s="30">
        <v>39577.17</v>
      </c>
      <c r="N849" s="28" t="s">
        <v>39</v>
      </c>
      <c r="O849" s="6">
        <v>39577.17</v>
      </c>
      <c r="P849" s="28" t="s">
        <v>27</v>
      </c>
      <c r="Q849" s="4" t="s">
        <v>1454</v>
      </c>
      <c r="R849" t="s">
        <v>1319</v>
      </c>
      <c r="S849" t="s">
        <v>1320</v>
      </c>
      <c r="T849" t="s">
        <v>1246</v>
      </c>
      <c r="U849" t="s">
        <v>1247</v>
      </c>
      <c r="V849" t="s">
        <v>1245</v>
      </c>
      <c r="W849" s="2">
        <v>1</v>
      </c>
      <c r="X849" s="33">
        <v>39577.17</v>
      </c>
      <c r="Y849" t="s">
        <v>34</v>
      </c>
      <c r="Z849" t="s">
        <v>1248</v>
      </c>
      <c r="AA849" t="s">
        <v>36</v>
      </c>
      <c r="AB849" t="s">
        <v>37</v>
      </c>
      <c r="AC849">
        <v>21</v>
      </c>
    </row>
    <row r="850" spans="1:29" customFormat="1" hidden="1" x14ac:dyDescent="0.25">
      <c r="A850" s="11">
        <v>850</v>
      </c>
      <c r="B850" s="20" t="s">
        <v>1677</v>
      </c>
      <c r="C850" s="3">
        <v>2.2114001650190001E+18</v>
      </c>
      <c r="D850" s="1">
        <v>43593</v>
      </c>
      <c r="E850" t="s">
        <v>1407</v>
      </c>
      <c r="F850" s="8">
        <f>IF(OR(ISNUMBER(SEARCH("террит",Q850)), ISNUMBER(SEARCH("ФОМС",E850)), ISNUMBER(SEARCH("ФОМС",Q850)), (ISNUMBER(SEARCH("страх",E850)))),1,0)</f>
        <v>0</v>
      </c>
      <c r="G850" s="8">
        <f>IF(OR(ISNUMBER(SEARCH("проектиро",E850)), ISNUMBER(SEARCH("разработка",E850)),  ISNUMBER(SEARCH("приобрет",E850)),  ISNUMBER(SEARCH("установк",E850)), ISNUMBER(SEARCH("постав",E850)),  (ISNUMBER(SEARCH("создани",E850)))),1,0)</f>
        <v>1</v>
      </c>
      <c r="H850" s="8">
        <f>IF(OR(ISNUMBER(SEARCH("развит",E850)), ISNUMBER(SEARCH("модифика",E850)), ISNUMBER(SEARCH("интегра",E850)),  ISNUMBER(SEARCH("внедрен",E850)), ISNUMBER(SEARCH("расшир",E850)), ISNUMBER(SEARCH("адаптац",E850)),ISNUMBER(SEARCH("настрой",E850)), ISNUMBER(SEARCH("подключ",E850)),   (ISNUMBER(SEARCH("модерниз",E850)))),1,0)</f>
        <v>0</v>
      </c>
      <c r="I850" s="8">
        <f>IF(OR(ISNUMBER(SEARCH("сопрово",E850)), ISNUMBER(SEARCH("поддержк",E850)), ISNUMBER(SEARCH("эксплуат",E850)), ISNUMBER(SEARCH("обслужи",E850)), ISNUMBER(SEARCH("подготов",E850)), (ISNUMBER(SEARCH("обуче",E850)))),1,0)</f>
        <v>0</v>
      </c>
      <c r="J850" s="9">
        <f>SUM(G850:I850)</f>
        <v>1</v>
      </c>
      <c r="K850" t="s">
        <v>25</v>
      </c>
      <c r="L850" t="s">
        <v>25</v>
      </c>
      <c r="M850" s="30">
        <v>230114.72</v>
      </c>
      <c r="N850" s="28" t="s">
        <v>39</v>
      </c>
      <c r="O850" s="6">
        <v>230114.72</v>
      </c>
      <c r="P850" s="28" t="s">
        <v>27</v>
      </c>
      <c r="Q850" s="4" t="s">
        <v>1454</v>
      </c>
      <c r="R850" t="s">
        <v>1319</v>
      </c>
      <c r="S850" t="s">
        <v>1320</v>
      </c>
      <c r="T850" t="s">
        <v>1246</v>
      </c>
      <c r="U850" t="s">
        <v>1247</v>
      </c>
      <c r="V850" t="s">
        <v>1245</v>
      </c>
      <c r="W850" s="2">
        <v>1</v>
      </c>
      <c r="X850" s="33">
        <v>230114.72</v>
      </c>
      <c r="Y850" t="s">
        <v>34</v>
      </c>
      <c r="Z850" t="s">
        <v>1248</v>
      </c>
      <c r="AA850" t="s">
        <v>36</v>
      </c>
      <c r="AB850" t="s">
        <v>37</v>
      </c>
      <c r="AC850">
        <v>21</v>
      </c>
    </row>
    <row r="851" spans="1:29" customFormat="1" hidden="1" x14ac:dyDescent="0.25">
      <c r="A851" s="11">
        <v>851</v>
      </c>
      <c r="B851" s="20" t="s">
        <v>1677</v>
      </c>
      <c r="C851" s="3">
        <v>2.2114001650190001E+18</v>
      </c>
      <c r="D851" s="1">
        <v>43598</v>
      </c>
      <c r="E851" t="s">
        <v>1407</v>
      </c>
      <c r="F851" s="8">
        <f>IF(OR(ISNUMBER(SEARCH("террит",Q851)), ISNUMBER(SEARCH("ФОМС",E851)), ISNUMBER(SEARCH("ФОМС",Q851)), (ISNUMBER(SEARCH("страх",E851)))),1,0)</f>
        <v>0</v>
      </c>
      <c r="G851" s="8">
        <f>IF(OR(ISNUMBER(SEARCH("проектиро",E851)), ISNUMBER(SEARCH("разработка",E851)),  ISNUMBER(SEARCH("приобрет",E851)),  ISNUMBER(SEARCH("установк",E851)), ISNUMBER(SEARCH("постав",E851)),  (ISNUMBER(SEARCH("создани",E851)))),1,0)</f>
        <v>1</v>
      </c>
      <c r="H851" s="8">
        <f>IF(OR(ISNUMBER(SEARCH("развит",E851)), ISNUMBER(SEARCH("модифика",E851)), ISNUMBER(SEARCH("интегра",E851)),  ISNUMBER(SEARCH("внедрен",E851)), ISNUMBER(SEARCH("расшир",E851)), ISNUMBER(SEARCH("адаптац",E851)),ISNUMBER(SEARCH("настрой",E851)), ISNUMBER(SEARCH("подключ",E851)),   (ISNUMBER(SEARCH("модерниз",E851)))),1,0)</f>
        <v>0</v>
      </c>
      <c r="I851" s="8">
        <f>IF(OR(ISNUMBER(SEARCH("сопрово",E851)), ISNUMBER(SEARCH("поддержк",E851)), ISNUMBER(SEARCH("эксплуат",E851)), ISNUMBER(SEARCH("обслужи",E851)), ISNUMBER(SEARCH("подготов",E851)), (ISNUMBER(SEARCH("обуче",E851)))),1,0)</f>
        <v>0</v>
      </c>
      <c r="J851" s="9">
        <f>SUM(G851:I851)</f>
        <v>1</v>
      </c>
      <c r="K851" t="s">
        <v>25</v>
      </c>
      <c r="L851" t="s">
        <v>25</v>
      </c>
      <c r="M851" s="30">
        <v>169946.4</v>
      </c>
      <c r="N851" s="28" t="s">
        <v>39</v>
      </c>
      <c r="O851" s="6">
        <v>169946.4</v>
      </c>
      <c r="P851" s="28" t="s">
        <v>27</v>
      </c>
      <c r="Q851" s="4" t="s">
        <v>1454</v>
      </c>
      <c r="R851" t="s">
        <v>1319</v>
      </c>
      <c r="S851" t="s">
        <v>1320</v>
      </c>
      <c r="T851" t="s">
        <v>1246</v>
      </c>
      <c r="U851" t="s">
        <v>1247</v>
      </c>
      <c r="V851" t="s">
        <v>1245</v>
      </c>
      <c r="W851" s="2">
        <v>1</v>
      </c>
      <c r="X851" s="33">
        <v>169946.4</v>
      </c>
      <c r="Y851" t="s">
        <v>34</v>
      </c>
      <c r="Z851" t="s">
        <v>1248</v>
      </c>
      <c r="AA851" t="s">
        <v>36</v>
      </c>
      <c r="AB851" t="s">
        <v>37</v>
      </c>
      <c r="AC851">
        <v>21</v>
      </c>
    </row>
    <row r="852" spans="1:29" customFormat="1" hidden="1" x14ac:dyDescent="0.25">
      <c r="A852" s="11">
        <v>852</v>
      </c>
      <c r="B852" s="20" t="s">
        <v>1677</v>
      </c>
      <c r="C852" s="3">
        <v>2.2115002537180001E+18</v>
      </c>
      <c r="D852" s="1">
        <v>43210</v>
      </c>
      <c r="E852" t="s">
        <v>1403</v>
      </c>
      <c r="F852" s="8">
        <f>IF(OR(ISNUMBER(SEARCH("террит",Q852)), ISNUMBER(SEARCH("ФОМС",E852)), ISNUMBER(SEARCH("ФОМС",Q852)), (ISNUMBER(SEARCH("страх",E852)))),1,0)</f>
        <v>0</v>
      </c>
      <c r="G852" s="8">
        <f>IF(OR(ISNUMBER(SEARCH("проектиро",E852)), ISNUMBER(SEARCH("разработка",E852)),  ISNUMBER(SEARCH("приобрет",E852)),  ISNUMBER(SEARCH("установк",E852)), ISNUMBER(SEARCH("постав",E852)),  (ISNUMBER(SEARCH("создани",E852)))),1,0)</f>
        <v>0</v>
      </c>
      <c r="H852" s="8">
        <f>IF(OR(ISNUMBER(SEARCH("развит",E852)), ISNUMBER(SEARCH("модифика",E852)), ISNUMBER(SEARCH("интегра",E852)),  ISNUMBER(SEARCH("внедрен",E852)), ISNUMBER(SEARCH("расшир",E852)), ISNUMBER(SEARCH("адаптац",E852)),ISNUMBER(SEARCH("настрой",E852)), ISNUMBER(SEARCH("подключ",E852)),   (ISNUMBER(SEARCH("модерниз",E852)))),1,0)</f>
        <v>1</v>
      </c>
      <c r="I852" s="8">
        <f>IF(OR(ISNUMBER(SEARCH("сопрово",E852)), ISNUMBER(SEARCH("поддержк",E852)), ISNUMBER(SEARCH("эксплуат",E852)), ISNUMBER(SEARCH("обслужи",E852)), ISNUMBER(SEARCH("подготов",E852)), (ISNUMBER(SEARCH("обуче",E852)))),1,0)</f>
        <v>1</v>
      </c>
      <c r="J852" s="9">
        <f>SUM(G852:I852)</f>
        <v>2</v>
      </c>
      <c r="K852" t="s">
        <v>64</v>
      </c>
      <c r="L852" t="s">
        <v>65</v>
      </c>
      <c r="M852" s="30">
        <v>211194</v>
      </c>
      <c r="N852" s="28" t="s">
        <v>26</v>
      </c>
      <c r="O852" s="6">
        <v>211194</v>
      </c>
      <c r="P852" s="28" t="s">
        <v>184</v>
      </c>
      <c r="Q852" s="4" t="s">
        <v>1455</v>
      </c>
      <c r="R852" t="s">
        <v>1456</v>
      </c>
      <c r="S852" t="s">
        <v>1457</v>
      </c>
      <c r="T852" t="s">
        <v>1393</v>
      </c>
      <c r="U852" t="s">
        <v>1247</v>
      </c>
      <c r="V852" t="s">
        <v>1245</v>
      </c>
      <c r="W852" s="2">
        <v>1</v>
      </c>
      <c r="X852" s="33">
        <v>211194</v>
      </c>
      <c r="Y852" t="s">
        <v>34</v>
      </c>
      <c r="Z852" t="s">
        <v>1248</v>
      </c>
      <c r="AA852" t="s">
        <v>36</v>
      </c>
      <c r="AB852" t="s">
        <v>37</v>
      </c>
      <c r="AC852">
        <v>21</v>
      </c>
    </row>
    <row r="853" spans="1:29" customFormat="1" hidden="1" x14ac:dyDescent="0.25">
      <c r="A853" s="11">
        <v>853</v>
      </c>
      <c r="B853" s="20" t="s">
        <v>1677</v>
      </c>
      <c r="C853" s="3">
        <v>2.2115002537180001E+18</v>
      </c>
      <c r="D853" s="1">
        <v>43210</v>
      </c>
      <c r="E853" t="s">
        <v>1406</v>
      </c>
      <c r="F853" s="8">
        <f>IF(OR(ISNUMBER(SEARCH("террит",Q853)), ISNUMBER(SEARCH("ФОМС",E853)), ISNUMBER(SEARCH("ФОМС",Q853)), (ISNUMBER(SEARCH("страх",E853)))),1,0)</f>
        <v>0</v>
      </c>
      <c r="G853" s="8">
        <f>IF(OR(ISNUMBER(SEARCH("проектиро",E853)), ISNUMBER(SEARCH("разработка",E853)),  ISNUMBER(SEARCH("приобрет",E853)),  ISNUMBER(SEARCH("установк",E853)), ISNUMBER(SEARCH("постав",E853)),  (ISNUMBER(SEARCH("создани",E853)))),1,0)</f>
        <v>0</v>
      </c>
      <c r="H853" s="8">
        <f>IF(OR(ISNUMBER(SEARCH("развит",E853)), ISNUMBER(SEARCH("модифика",E853)), ISNUMBER(SEARCH("интегра",E853)),  ISNUMBER(SEARCH("внедрен",E853)), ISNUMBER(SEARCH("расшир",E853)), ISNUMBER(SEARCH("адаптац",E853)),ISNUMBER(SEARCH("настрой",E853)), ISNUMBER(SEARCH("подключ",E853)),   (ISNUMBER(SEARCH("модерниз",E853)))),1,0)</f>
        <v>0</v>
      </c>
      <c r="I853" s="8">
        <f>IF(OR(ISNUMBER(SEARCH("сопрово",E853)), ISNUMBER(SEARCH("поддержк",E853)), ISNUMBER(SEARCH("эксплуат",E853)), ISNUMBER(SEARCH("обслужи",E853)), ISNUMBER(SEARCH("подготов",E853)), (ISNUMBER(SEARCH("обуче",E853)))),1,0)</f>
        <v>1</v>
      </c>
      <c r="J853" s="9">
        <f>SUM(G853:I853)</f>
        <v>1</v>
      </c>
      <c r="K853" t="s">
        <v>64</v>
      </c>
      <c r="L853" t="s">
        <v>65</v>
      </c>
      <c r="M853" s="30">
        <v>220445</v>
      </c>
      <c r="N853" s="28" t="s">
        <v>26</v>
      </c>
      <c r="O853" s="6">
        <v>220445</v>
      </c>
      <c r="P853" s="28" t="s">
        <v>184</v>
      </c>
      <c r="Q853" s="4" t="s">
        <v>1455</v>
      </c>
      <c r="R853" t="s">
        <v>1456</v>
      </c>
      <c r="S853" t="s">
        <v>1457</v>
      </c>
      <c r="T853" t="s">
        <v>1393</v>
      </c>
      <c r="U853" t="s">
        <v>1247</v>
      </c>
      <c r="V853" t="s">
        <v>1245</v>
      </c>
      <c r="W853" s="2">
        <v>1</v>
      </c>
      <c r="X853" s="33">
        <v>220445</v>
      </c>
      <c r="Y853" t="s">
        <v>34</v>
      </c>
      <c r="Z853" t="s">
        <v>1248</v>
      </c>
      <c r="AA853" t="s">
        <v>36</v>
      </c>
      <c r="AB853" t="s">
        <v>37</v>
      </c>
      <c r="AC853">
        <v>21</v>
      </c>
    </row>
    <row r="854" spans="1:29" customFormat="1" hidden="1" x14ac:dyDescent="0.25">
      <c r="A854" s="11">
        <v>854</v>
      </c>
      <c r="B854" s="20" t="s">
        <v>1677</v>
      </c>
      <c r="C854" s="3">
        <v>2.2115002537180001E+18</v>
      </c>
      <c r="D854" s="1">
        <v>43210</v>
      </c>
      <c r="E854" t="s">
        <v>1405</v>
      </c>
      <c r="F854" s="8">
        <f>IF(OR(ISNUMBER(SEARCH("террит",Q854)), ISNUMBER(SEARCH("ФОМС",E854)), ISNUMBER(SEARCH("ФОМС",Q854)), (ISNUMBER(SEARCH("страх",E854)))),1,0)</f>
        <v>0</v>
      </c>
      <c r="G854" s="8">
        <f>IF(OR(ISNUMBER(SEARCH("проектиро",E854)), ISNUMBER(SEARCH("разработка",E854)),  ISNUMBER(SEARCH("приобрет",E854)),  ISNUMBER(SEARCH("установк",E854)), ISNUMBER(SEARCH("постав",E854)),  (ISNUMBER(SEARCH("создани",E854)))),1,0)</f>
        <v>0</v>
      </c>
      <c r="H854" s="8">
        <f>IF(OR(ISNUMBER(SEARCH("развит",E854)), ISNUMBER(SEARCH("модифика",E854)), ISNUMBER(SEARCH("интегра",E854)),  ISNUMBER(SEARCH("внедрен",E854)), ISNUMBER(SEARCH("расшир",E854)), ISNUMBER(SEARCH("адаптац",E854)),ISNUMBER(SEARCH("настрой",E854)), ISNUMBER(SEARCH("подключ",E854)),   (ISNUMBER(SEARCH("модерниз",E854)))),1,0)</f>
        <v>0</v>
      </c>
      <c r="I854" s="8">
        <f>IF(OR(ISNUMBER(SEARCH("сопрово",E854)), ISNUMBER(SEARCH("поддержк",E854)), ISNUMBER(SEARCH("эксплуат",E854)), ISNUMBER(SEARCH("обслужи",E854)), ISNUMBER(SEARCH("подготов",E854)), (ISNUMBER(SEARCH("обуче",E854)))),1,0)</f>
        <v>1</v>
      </c>
      <c r="J854" s="9">
        <f>SUM(G854:I854)</f>
        <v>1</v>
      </c>
      <c r="K854" t="s">
        <v>64</v>
      </c>
      <c r="L854" t="s">
        <v>65</v>
      </c>
      <c r="M854" s="30">
        <v>39653</v>
      </c>
      <c r="N854" s="28" t="s">
        <v>26</v>
      </c>
      <c r="O854" s="6">
        <v>39653</v>
      </c>
      <c r="P854" s="28" t="s">
        <v>184</v>
      </c>
      <c r="Q854" s="4" t="s">
        <v>1455</v>
      </c>
      <c r="R854" t="s">
        <v>1456</v>
      </c>
      <c r="S854" t="s">
        <v>1457</v>
      </c>
      <c r="T854" t="s">
        <v>1393</v>
      </c>
      <c r="U854" t="s">
        <v>1247</v>
      </c>
      <c r="V854" t="s">
        <v>1245</v>
      </c>
      <c r="W854" s="2">
        <v>1</v>
      </c>
      <c r="X854" s="33">
        <v>39653</v>
      </c>
      <c r="Y854" t="s">
        <v>34</v>
      </c>
      <c r="Z854" t="s">
        <v>1248</v>
      </c>
      <c r="AA854" t="s">
        <v>36</v>
      </c>
      <c r="AB854" t="s">
        <v>37</v>
      </c>
      <c r="AC854">
        <v>21</v>
      </c>
    </row>
    <row r="855" spans="1:29" customFormat="1" hidden="1" x14ac:dyDescent="0.25">
      <c r="A855" s="11">
        <v>855</v>
      </c>
      <c r="B855" s="20" t="s">
        <v>1677</v>
      </c>
      <c r="C855" s="3">
        <v>2.2115002537190001E+18</v>
      </c>
      <c r="D855" s="1">
        <v>43598</v>
      </c>
      <c r="E855" t="s">
        <v>1407</v>
      </c>
      <c r="F855" s="8">
        <f>IF(OR(ISNUMBER(SEARCH("террит",Q855)), ISNUMBER(SEARCH("ФОМС",E855)), ISNUMBER(SEARCH("ФОМС",Q855)), (ISNUMBER(SEARCH("страх",E855)))),1,0)</f>
        <v>0</v>
      </c>
      <c r="G855" s="8">
        <f>IF(OR(ISNUMBER(SEARCH("проектиро",E855)), ISNUMBER(SEARCH("разработка",E855)),  ISNUMBER(SEARCH("приобрет",E855)),  ISNUMBER(SEARCH("установк",E855)), ISNUMBER(SEARCH("постав",E855)),  (ISNUMBER(SEARCH("создани",E855)))),1,0)</f>
        <v>1</v>
      </c>
      <c r="H855" s="8">
        <f>IF(OR(ISNUMBER(SEARCH("развит",E855)), ISNUMBER(SEARCH("модифика",E855)), ISNUMBER(SEARCH("интегра",E855)),  ISNUMBER(SEARCH("внедрен",E855)), ISNUMBER(SEARCH("расшир",E855)), ISNUMBER(SEARCH("адаптац",E855)),ISNUMBER(SEARCH("настрой",E855)), ISNUMBER(SEARCH("подключ",E855)),   (ISNUMBER(SEARCH("модерниз",E855)))),1,0)</f>
        <v>0</v>
      </c>
      <c r="I855" s="8">
        <f>IF(OR(ISNUMBER(SEARCH("сопрово",E855)), ISNUMBER(SEARCH("поддержк",E855)), ISNUMBER(SEARCH("эксплуат",E855)), ISNUMBER(SEARCH("обслужи",E855)), ISNUMBER(SEARCH("подготов",E855)), (ISNUMBER(SEARCH("обуче",E855)))),1,0)</f>
        <v>0</v>
      </c>
      <c r="J855" s="9">
        <f>SUM(G855:I855)</f>
        <v>1</v>
      </c>
      <c r="K855" t="s">
        <v>25</v>
      </c>
      <c r="L855" t="s">
        <v>25</v>
      </c>
      <c r="M855" s="30">
        <v>212514.86</v>
      </c>
      <c r="N855" s="28" t="s">
        <v>39</v>
      </c>
      <c r="O855" s="6">
        <v>212514.86</v>
      </c>
      <c r="P855" s="28" t="s">
        <v>27</v>
      </c>
      <c r="Q855" s="4" t="s">
        <v>1455</v>
      </c>
      <c r="R855" t="s">
        <v>1456</v>
      </c>
      <c r="S855" t="s">
        <v>1457</v>
      </c>
      <c r="T855" t="s">
        <v>1246</v>
      </c>
      <c r="U855" t="s">
        <v>1247</v>
      </c>
      <c r="V855" t="s">
        <v>1245</v>
      </c>
      <c r="W855" s="2">
        <v>1</v>
      </c>
      <c r="X855" s="33">
        <v>212514.86</v>
      </c>
      <c r="Y855" t="s">
        <v>34</v>
      </c>
      <c r="Z855" t="s">
        <v>1248</v>
      </c>
      <c r="AA855" t="s">
        <v>36</v>
      </c>
      <c r="AB855" t="s">
        <v>37</v>
      </c>
      <c r="AC855">
        <v>21</v>
      </c>
    </row>
    <row r="856" spans="1:29" customFormat="1" hidden="1" x14ac:dyDescent="0.25">
      <c r="A856" s="11">
        <v>856</v>
      </c>
      <c r="B856" s="20" t="s">
        <v>1677</v>
      </c>
      <c r="C856" s="3">
        <v>2.2115002537190001E+18</v>
      </c>
      <c r="D856" s="1">
        <v>43598</v>
      </c>
      <c r="E856" t="s">
        <v>1407</v>
      </c>
      <c r="F856" s="8">
        <f>IF(OR(ISNUMBER(SEARCH("террит",Q856)), ISNUMBER(SEARCH("ФОМС",E856)), ISNUMBER(SEARCH("ФОМС",Q856)), (ISNUMBER(SEARCH("страх",E856)))),1,0)</f>
        <v>0</v>
      </c>
      <c r="G856" s="8">
        <f>IF(OR(ISNUMBER(SEARCH("проектиро",E856)), ISNUMBER(SEARCH("разработка",E856)),  ISNUMBER(SEARCH("приобрет",E856)),  ISNUMBER(SEARCH("установк",E856)), ISNUMBER(SEARCH("постав",E856)),  (ISNUMBER(SEARCH("создани",E856)))),1,0)</f>
        <v>1</v>
      </c>
      <c r="H856" s="8">
        <f>IF(OR(ISNUMBER(SEARCH("развит",E856)), ISNUMBER(SEARCH("модифика",E856)), ISNUMBER(SEARCH("интегра",E856)),  ISNUMBER(SEARCH("внедрен",E856)), ISNUMBER(SEARCH("расшир",E856)), ISNUMBER(SEARCH("адаптац",E856)),ISNUMBER(SEARCH("настрой",E856)), ISNUMBER(SEARCH("подключ",E856)),   (ISNUMBER(SEARCH("модерниз",E856)))),1,0)</f>
        <v>0</v>
      </c>
      <c r="I856" s="8">
        <f>IF(OR(ISNUMBER(SEARCH("сопрово",E856)), ISNUMBER(SEARCH("поддержк",E856)), ISNUMBER(SEARCH("эксплуат",E856)), ISNUMBER(SEARCH("обслужи",E856)), ISNUMBER(SEARCH("подготов",E856)), (ISNUMBER(SEARCH("обуче",E856)))),1,0)</f>
        <v>0</v>
      </c>
      <c r="J856" s="9">
        <f>SUM(G856:I856)</f>
        <v>1</v>
      </c>
      <c r="K856" t="s">
        <v>25</v>
      </c>
      <c r="L856" t="s">
        <v>25</v>
      </c>
      <c r="M856" s="30">
        <v>274579.77</v>
      </c>
      <c r="N856" s="28" t="s">
        <v>39</v>
      </c>
      <c r="O856" s="6">
        <v>274579.77</v>
      </c>
      <c r="P856" s="28" t="s">
        <v>27</v>
      </c>
      <c r="Q856" s="4" t="s">
        <v>1455</v>
      </c>
      <c r="R856" t="s">
        <v>1456</v>
      </c>
      <c r="S856" t="s">
        <v>1457</v>
      </c>
      <c r="T856" t="s">
        <v>1246</v>
      </c>
      <c r="U856" t="s">
        <v>1247</v>
      </c>
      <c r="V856" t="s">
        <v>1245</v>
      </c>
      <c r="W856" s="2">
        <v>1</v>
      </c>
      <c r="X856" s="33">
        <v>274579.77</v>
      </c>
      <c r="Y856" t="s">
        <v>34</v>
      </c>
      <c r="Z856" t="s">
        <v>1248</v>
      </c>
      <c r="AA856" t="s">
        <v>36</v>
      </c>
      <c r="AB856" t="s">
        <v>37</v>
      </c>
      <c r="AC856">
        <v>21</v>
      </c>
    </row>
    <row r="857" spans="1:29" customFormat="1" hidden="1" x14ac:dyDescent="0.25">
      <c r="A857" s="11">
        <v>857</v>
      </c>
      <c r="B857" s="20" t="s">
        <v>1677</v>
      </c>
      <c r="C857" s="3">
        <v>2.2115002537190001E+18</v>
      </c>
      <c r="D857" s="1">
        <v>43598</v>
      </c>
      <c r="E857" t="s">
        <v>1407</v>
      </c>
      <c r="F857" s="8">
        <f>IF(OR(ISNUMBER(SEARCH("террит",Q857)), ISNUMBER(SEARCH("ФОМС",E857)), ISNUMBER(SEARCH("ФОМС",Q857)), (ISNUMBER(SEARCH("страх",E857)))),1,0)</f>
        <v>0</v>
      </c>
      <c r="G857" s="8">
        <f>IF(OR(ISNUMBER(SEARCH("проектиро",E857)), ISNUMBER(SEARCH("разработка",E857)),  ISNUMBER(SEARCH("приобрет",E857)),  ISNUMBER(SEARCH("установк",E857)), ISNUMBER(SEARCH("постав",E857)),  (ISNUMBER(SEARCH("создани",E857)))),1,0)</f>
        <v>1</v>
      </c>
      <c r="H857" s="8">
        <f>IF(OR(ISNUMBER(SEARCH("развит",E857)), ISNUMBER(SEARCH("модифика",E857)), ISNUMBER(SEARCH("интегра",E857)),  ISNUMBER(SEARCH("внедрен",E857)), ISNUMBER(SEARCH("расшир",E857)), ISNUMBER(SEARCH("адаптац",E857)),ISNUMBER(SEARCH("настрой",E857)), ISNUMBER(SEARCH("подключ",E857)),   (ISNUMBER(SEARCH("модерниз",E857)))),1,0)</f>
        <v>0</v>
      </c>
      <c r="I857" s="8">
        <f>IF(OR(ISNUMBER(SEARCH("сопрово",E857)), ISNUMBER(SEARCH("поддержк",E857)), ISNUMBER(SEARCH("эксплуат",E857)), ISNUMBER(SEARCH("обслужи",E857)), ISNUMBER(SEARCH("подготов",E857)), (ISNUMBER(SEARCH("обуче",E857)))),1,0)</f>
        <v>0</v>
      </c>
      <c r="J857" s="9">
        <f>SUM(G857:I857)</f>
        <v>1</v>
      </c>
      <c r="K857" t="s">
        <v>25</v>
      </c>
      <c r="L857" t="s">
        <v>25</v>
      </c>
      <c r="M857" s="30">
        <v>39577.17</v>
      </c>
      <c r="N857" s="28" t="s">
        <v>39</v>
      </c>
      <c r="O857" s="6">
        <v>39577.17</v>
      </c>
      <c r="P857" s="28" t="s">
        <v>27</v>
      </c>
      <c r="Q857" s="4" t="s">
        <v>1455</v>
      </c>
      <c r="R857" t="s">
        <v>1456</v>
      </c>
      <c r="S857" t="s">
        <v>1457</v>
      </c>
      <c r="T857" t="s">
        <v>1246</v>
      </c>
      <c r="U857" t="s">
        <v>1247</v>
      </c>
      <c r="V857" t="s">
        <v>1245</v>
      </c>
      <c r="W857" s="2">
        <v>1</v>
      </c>
      <c r="X857" s="33">
        <v>39577.17</v>
      </c>
      <c r="Y857" t="s">
        <v>34</v>
      </c>
      <c r="Z857" t="s">
        <v>1248</v>
      </c>
      <c r="AA857" t="s">
        <v>36</v>
      </c>
      <c r="AB857" t="s">
        <v>37</v>
      </c>
      <c r="AC857">
        <v>21</v>
      </c>
    </row>
    <row r="858" spans="1:29" customFormat="1" hidden="1" x14ac:dyDescent="0.25">
      <c r="A858" s="11">
        <v>858</v>
      </c>
      <c r="B858" s="20" t="s">
        <v>1677</v>
      </c>
      <c r="C858" s="3">
        <v>2.2115003996150001E+18</v>
      </c>
      <c r="D858" s="1">
        <v>42200</v>
      </c>
      <c r="E858" t="s">
        <v>1458</v>
      </c>
      <c r="F858" s="8">
        <f>IF(OR(ISNUMBER(SEARCH("террит",Q858)), ISNUMBER(SEARCH("ФОМС",E858)), ISNUMBER(SEARCH("ФОМС",Q858)), (ISNUMBER(SEARCH("страх",E858)))),1,0)</f>
        <v>0</v>
      </c>
      <c r="G858" s="8">
        <f>IF(OR(ISNUMBER(SEARCH("проектиро",E858)), ISNUMBER(SEARCH("разработка",E858)),  ISNUMBER(SEARCH("приобрет",E858)),  ISNUMBER(SEARCH("установк",E858)), ISNUMBER(SEARCH("постав",E858)),  (ISNUMBER(SEARCH("создани",E858)))),1,0)</f>
        <v>0</v>
      </c>
      <c r="H858" s="8">
        <f>IF(OR(ISNUMBER(SEARCH("развит",E858)), ISNUMBER(SEARCH("модифика",E858)), ISNUMBER(SEARCH("интегра",E858)),  ISNUMBER(SEARCH("внедрен",E858)), ISNUMBER(SEARCH("расшир",E858)), ISNUMBER(SEARCH("адаптац",E858)),ISNUMBER(SEARCH("настрой",E858)), ISNUMBER(SEARCH("подключ",E858)),   (ISNUMBER(SEARCH("модерниз",E858)))),1,0)</f>
        <v>1</v>
      </c>
      <c r="I858" s="8">
        <f>IF(OR(ISNUMBER(SEARCH("сопрово",E858)), ISNUMBER(SEARCH("поддержк",E858)), ISNUMBER(SEARCH("эксплуат",E858)), ISNUMBER(SEARCH("обслужи",E858)), ISNUMBER(SEARCH("подготов",E858)), (ISNUMBER(SEARCH("обуче",E858)))),1,0)</f>
        <v>0</v>
      </c>
      <c r="J858" s="9">
        <f>SUM(G858:I858)</f>
        <v>1</v>
      </c>
      <c r="K858" t="s">
        <v>453</v>
      </c>
      <c r="L858" t="s">
        <v>454</v>
      </c>
      <c r="M858" s="30">
        <v>10000</v>
      </c>
      <c r="N858" s="28" t="s">
        <v>280</v>
      </c>
      <c r="O858" s="6">
        <v>10000</v>
      </c>
      <c r="P858" s="28" t="s">
        <v>184</v>
      </c>
      <c r="Q858" s="4" t="s">
        <v>1459</v>
      </c>
      <c r="R858" t="s">
        <v>1460</v>
      </c>
      <c r="S858" t="s">
        <v>1457</v>
      </c>
      <c r="T858" t="s">
        <v>1393</v>
      </c>
      <c r="U858" t="s">
        <v>1247</v>
      </c>
      <c r="V858" t="s">
        <v>1245</v>
      </c>
      <c r="W858" s="2">
        <v>1</v>
      </c>
      <c r="X858" s="33">
        <v>10000</v>
      </c>
      <c r="Y858" t="s">
        <v>34</v>
      </c>
      <c r="Z858" t="s">
        <v>1248</v>
      </c>
      <c r="AA858" t="s">
        <v>36</v>
      </c>
      <c r="AB858" t="s">
        <v>37</v>
      </c>
      <c r="AC858">
        <v>21</v>
      </c>
    </row>
    <row r="859" spans="1:29" customFormat="1" hidden="1" x14ac:dyDescent="0.25">
      <c r="A859" s="11">
        <v>859</v>
      </c>
      <c r="B859" s="20" t="s">
        <v>1677</v>
      </c>
      <c r="C859" s="3">
        <v>2.2116430101150001E+18</v>
      </c>
      <c r="D859" s="1">
        <v>42040</v>
      </c>
      <c r="E859" t="s">
        <v>1437</v>
      </c>
      <c r="F859" s="8">
        <f>IF(OR(ISNUMBER(SEARCH("террит",Q859)), ISNUMBER(SEARCH("ФОМС",E859)), ISNUMBER(SEARCH("ФОМС",Q859)), (ISNUMBER(SEARCH("страх",E859)))),1,0)</f>
        <v>0</v>
      </c>
      <c r="G859" s="8">
        <f>IF(OR(ISNUMBER(SEARCH("проектиро",E859)), ISNUMBER(SEARCH("разработка",E859)),  ISNUMBER(SEARCH("приобрет",E859)),  ISNUMBER(SEARCH("установк",E859)), ISNUMBER(SEARCH("постав",E859)),  (ISNUMBER(SEARCH("создани",E859)))),1,0)</f>
        <v>0</v>
      </c>
      <c r="H859" s="8">
        <f>IF(OR(ISNUMBER(SEARCH("развит",E859)), ISNUMBER(SEARCH("модифика",E859)), ISNUMBER(SEARCH("интегра",E859)),  ISNUMBER(SEARCH("внедрен",E859)), ISNUMBER(SEARCH("расшир",E859)), ISNUMBER(SEARCH("адаптац",E859)),ISNUMBER(SEARCH("настрой",E859)), ISNUMBER(SEARCH("подключ",E859)),   (ISNUMBER(SEARCH("модерниз",E859)))),1,0)</f>
        <v>1</v>
      </c>
      <c r="I859" s="8">
        <f>IF(OR(ISNUMBER(SEARCH("сопрово",E859)), ISNUMBER(SEARCH("поддержк",E859)), ISNUMBER(SEARCH("эксплуат",E859)), ISNUMBER(SEARCH("обслужи",E859)), ISNUMBER(SEARCH("подготов",E859)), (ISNUMBER(SEARCH("обуче",E859)))),1,0)</f>
        <v>1</v>
      </c>
      <c r="J859" s="9">
        <f>SUM(G859:I859)</f>
        <v>2</v>
      </c>
      <c r="K859" t="s">
        <v>453</v>
      </c>
      <c r="L859" t="s">
        <v>454</v>
      </c>
      <c r="M859" s="30">
        <v>203575.14</v>
      </c>
      <c r="N859" s="28" t="s">
        <v>329</v>
      </c>
      <c r="O859" s="6">
        <v>203575.14</v>
      </c>
      <c r="P859" s="28" t="s">
        <v>184</v>
      </c>
      <c r="Q859" s="4" t="s">
        <v>1323</v>
      </c>
      <c r="R859" t="s">
        <v>1324</v>
      </c>
      <c r="S859" t="s">
        <v>1325</v>
      </c>
      <c r="T859" t="s">
        <v>1268</v>
      </c>
      <c r="U859" t="s">
        <v>1247</v>
      </c>
      <c r="V859" t="s">
        <v>1245</v>
      </c>
      <c r="W859" s="2">
        <v>1</v>
      </c>
      <c r="X859" s="33">
        <v>203575.14</v>
      </c>
      <c r="Y859" t="s">
        <v>34</v>
      </c>
      <c r="Z859" t="s">
        <v>1248</v>
      </c>
      <c r="AA859" t="s">
        <v>36</v>
      </c>
      <c r="AB859" t="s">
        <v>37</v>
      </c>
      <c r="AC859">
        <v>21</v>
      </c>
    </row>
    <row r="860" spans="1:29" customFormat="1" hidden="1" x14ac:dyDescent="0.25">
      <c r="A860" s="11">
        <v>860</v>
      </c>
      <c r="B860" s="20" t="s">
        <v>1677</v>
      </c>
      <c r="C860" s="3">
        <v>2.2116430101150001E+18</v>
      </c>
      <c r="D860" s="1">
        <v>42041</v>
      </c>
      <c r="E860" t="s">
        <v>1439</v>
      </c>
      <c r="F860" s="8">
        <f>IF(OR(ISNUMBER(SEARCH("террит",Q860)), ISNUMBER(SEARCH("ФОМС",E860)), ISNUMBER(SEARCH("ФОМС",Q860)), (ISNUMBER(SEARCH("страх",E860)))),1,0)</f>
        <v>0</v>
      </c>
      <c r="G860" s="8">
        <f>IF(OR(ISNUMBER(SEARCH("проектиро",E860)), ISNUMBER(SEARCH("разработка",E860)),  ISNUMBER(SEARCH("приобрет",E860)),  ISNUMBER(SEARCH("установк",E860)), ISNUMBER(SEARCH("постав",E860)),  (ISNUMBER(SEARCH("создани",E860)))),1,0)</f>
        <v>0</v>
      </c>
      <c r="H860" s="8">
        <f>IF(OR(ISNUMBER(SEARCH("развит",E860)), ISNUMBER(SEARCH("модифика",E860)), ISNUMBER(SEARCH("интегра",E860)),  ISNUMBER(SEARCH("внедрен",E860)), ISNUMBER(SEARCH("расшир",E860)), ISNUMBER(SEARCH("адаптац",E860)),ISNUMBER(SEARCH("настрой",E860)), ISNUMBER(SEARCH("подключ",E860)),   (ISNUMBER(SEARCH("модерниз",E860)))),1,0)</f>
        <v>1</v>
      </c>
      <c r="I860" s="8">
        <f>IF(OR(ISNUMBER(SEARCH("сопрово",E860)), ISNUMBER(SEARCH("поддержк",E860)), ISNUMBER(SEARCH("эксплуат",E860)), ISNUMBER(SEARCH("обслужи",E860)), ISNUMBER(SEARCH("подготов",E860)), (ISNUMBER(SEARCH("обуче",E860)))),1,0)</f>
        <v>1</v>
      </c>
      <c r="J860" s="9">
        <f>SUM(G860:I860)</f>
        <v>2</v>
      </c>
      <c r="K860" t="s">
        <v>453</v>
      </c>
      <c r="L860" t="s">
        <v>454</v>
      </c>
      <c r="M860" s="30">
        <v>197917.98</v>
      </c>
      <c r="N860" s="28" t="s">
        <v>329</v>
      </c>
      <c r="O860" s="6">
        <v>197917.98</v>
      </c>
      <c r="P860" s="28" t="s">
        <v>184</v>
      </c>
      <c r="Q860" s="4" t="s">
        <v>1323</v>
      </c>
      <c r="R860" t="s">
        <v>1324</v>
      </c>
      <c r="S860" t="s">
        <v>1325</v>
      </c>
      <c r="T860" t="s">
        <v>1268</v>
      </c>
      <c r="U860" t="s">
        <v>1247</v>
      </c>
      <c r="V860" t="s">
        <v>1245</v>
      </c>
      <c r="W860" s="2">
        <v>1</v>
      </c>
      <c r="X860" s="33">
        <v>197917.98</v>
      </c>
      <c r="Y860" t="s">
        <v>34</v>
      </c>
      <c r="Z860" t="s">
        <v>1248</v>
      </c>
      <c r="AA860" t="s">
        <v>36</v>
      </c>
      <c r="AB860" t="s">
        <v>37</v>
      </c>
      <c r="AC860">
        <v>21</v>
      </c>
    </row>
    <row r="861" spans="1:29" customFormat="1" hidden="1" x14ac:dyDescent="0.25">
      <c r="A861" s="11">
        <v>861</v>
      </c>
      <c r="B861" s="20" t="s">
        <v>1677</v>
      </c>
      <c r="C861" s="3">
        <v>2.2116430101150001E+18</v>
      </c>
      <c r="D861" s="1">
        <v>42208</v>
      </c>
      <c r="E861" t="s">
        <v>1416</v>
      </c>
      <c r="F861" s="8">
        <f>IF(OR(ISNUMBER(SEARCH("террит",Q861)), ISNUMBER(SEARCH("ФОМС",E861)), ISNUMBER(SEARCH("ФОМС",Q861)), (ISNUMBER(SEARCH("страх",E861)))),1,0)</f>
        <v>0</v>
      </c>
      <c r="G861" s="8">
        <f>IF(OR(ISNUMBER(SEARCH("проектиро",E861)), ISNUMBER(SEARCH("разработка",E861)),  ISNUMBER(SEARCH("приобрет",E861)),  ISNUMBER(SEARCH("установк",E861)), ISNUMBER(SEARCH("постав",E861)),  (ISNUMBER(SEARCH("создани",E861)))),1,0)</f>
        <v>0</v>
      </c>
      <c r="H861" s="8">
        <f>IF(OR(ISNUMBER(SEARCH("развит",E861)), ISNUMBER(SEARCH("модифика",E861)), ISNUMBER(SEARCH("интегра",E861)),  ISNUMBER(SEARCH("внедрен",E861)), ISNUMBER(SEARCH("расшир",E861)), ISNUMBER(SEARCH("адаптац",E861)),ISNUMBER(SEARCH("настрой",E861)), ISNUMBER(SEARCH("подключ",E861)),   (ISNUMBER(SEARCH("модерниз",E861)))),1,0)</f>
        <v>0</v>
      </c>
      <c r="I861" s="8">
        <f>IF(OR(ISNUMBER(SEARCH("сопрово",E861)), ISNUMBER(SEARCH("поддержк",E861)), ISNUMBER(SEARCH("эксплуат",E861)), ISNUMBER(SEARCH("обслужи",E861)), ISNUMBER(SEARCH("подготов",E861)), (ISNUMBER(SEARCH("обуче",E861)))),1,0)</f>
        <v>1</v>
      </c>
      <c r="J861" s="9">
        <f>SUM(G861:I861)</f>
        <v>1</v>
      </c>
      <c r="K861" t="s">
        <v>453</v>
      </c>
      <c r="L861" t="s">
        <v>454</v>
      </c>
      <c r="M861" s="30">
        <v>50000</v>
      </c>
      <c r="N861" s="28" t="s">
        <v>264</v>
      </c>
      <c r="O861" s="6">
        <v>50000</v>
      </c>
      <c r="P861" s="28" t="s">
        <v>184</v>
      </c>
      <c r="Q861" s="4" t="s">
        <v>1461</v>
      </c>
      <c r="R861" t="s">
        <v>1324</v>
      </c>
      <c r="S861" t="s">
        <v>1325</v>
      </c>
      <c r="T861" t="s">
        <v>1393</v>
      </c>
      <c r="U861" t="s">
        <v>1247</v>
      </c>
      <c r="V861" t="s">
        <v>1245</v>
      </c>
      <c r="W861" s="2">
        <v>1</v>
      </c>
      <c r="X861" s="33">
        <v>50000</v>
      </c>
      <c r="Y861" t="s">
        <v>34</v>
      </c>
      <c r="Z861" t="s">
        <v>1248</v>
      </c>
      <c r="AA861" t="s">
        <v>36</v>
      </c>
      <c r="AB861" t="s">
        <v>37</v>
      </c>
      <c r="AC861">
        <v>21</v>
      </c>
    </row>
    <row r="862" spans="1:29" customFormat="1" hidden="1" x14ac:dyDescent="0.25">
      <c r="A862" s="11">
        <v>862</v>
      </c>
      <c r="B862" s="20" t="s">
        <v>1677</v>
      </c>
      <c r="C862" s="3">
        <v>2.211643010116E+18</v>
      </c>
      <c r="D862" s="1">
        <v>42410</v>
      </c>
      <c r="E862" t="s">
        <v>1416</v>
      </c>
      <c r="F862" s="8">
        <f>IF(OR(ISNUMBER(SEARCH("террит",Q862)), ISNUMBER(SEARCH("ФОМС",E862)), ISNUMBER(SEARCH("ФОМС",Q862)), (ISNUMBER(SEARCH("страх",E862)))),1,0)</f>
        <v>0</v>
      </c>
      <c r="G862" s="8">
        <f>IF(OR(ISNUMBER(SEARCH("проектиро",E862)), ISNUMBER(SEARCH("разработка",E862)),  ISNUMBER(SEARCH("приобрет",E862)),  ISNUMBER(SEARCH("установк",E862)), ISNUMBER(SEARCH("постав",E862)),  (ISNUMBER(SEARCH("создани",E862)))),1,0)</f>
        <v>0</v>
      </c>
      <c r="H862" s="8">
        <f>IF(OR(ISNUMBER(SEARCH("развит",E862)), ISNUMBER(SEARCH("модифика",E862)), ISNUMBER(SEARCH("интегра",E862)),  ISNUMBER(SEARCH("внедрен",E862)), ISNUMBER(SEARCH("расшир",E862)), ISNUMBER(SEARCH("адаптац",E862)),ISNUMBER(SEARCH("настрой",E862)), ISNUMBER(SEARCH("подключ",E862)),   (ISNUMBER(SEARCH("модерниз",E862)))),1,0)</f>
        <v>0</v>
      </c>
      <c r="I862" s="8">
        <f>IF(OR(ISNUMBER(SEARCH("сопрово",E862)), ISNUMBER(SEARCH("поддержк",E862)), ISNUMBER(SEARCH("эксплуат",E862)), ISNUMBER(SEARCH("обслужи",E862)), ISNUMBER(SEARCH("подготов",E862)), (ISNUMBER(SEARCH("обуче",E862)))),1,0)</f>
        <v>1</v>
      </c>
      <c r="J862" s="9">
        <f>SUM(G862:I862)</f>
        <v>1</v>
      </c>
      <c r="K862" t="s">
        <v>53</v>
      </c>
      <c r="L862" t="s">
        <v>52</v>
      </c>
      <c r="M862" s="30">
        <v>50000</v>
      </c>
      <c r="N862" s="28" t="s">
        <v>329</v>
      </c>
      <c r="O862" s="6">
        <v>50000</v>
      </c>
      <c r="P862" s="28" t="s">
        <v>184</v>
      </c>
      <c r="Q862" s="4" t="s">
        <v>1462</v>
      </c>
      <c r="R862" t="s">
        <v>1324</v>
      </c>
      <c r="S862" t="s">
        <v>1325</v>
      </c>
      <c r="T862" t="s">
        <v>1393</v>
      </c>
      <c r="U862" t="s">
        <v>1247</v>
      </c>
      <c r="V862" t="s">
        <v>1245</v>
      </c>
      <c r="W862" s="2">
        <v>1</v>
      </c>
      <c r="X862" s="33">
        <v>50000</v>
      </c>
      <c r="Y862" t="s">
        <v>34</v>
      </c>
      <c r="Z862" t="s">
        <v>1248</v>
      </c>
      <c r="AA862" t="s">
        <v>36</v>
      </c>
      <c r="AB862" t="s">
        <v>37</v>
      </c>
      <c r="AC862">
        <v>21</v>
      </c>
    </row>
    <row r="863" spans="1:29" customFormat="1" hidden="1" x14ac:dyDescent="0.25">
      <c r="A863" s="11">
        <v>863</v>
      </c>
      <c r="B863" s="20" t="s">
        <v>1677</v>
      </c>
      <c r="C863" s="3">
        <v>2.211643010116E+18</v>
      </c>
      <c r="D863" s="1">
        <v>42410</v>
      </c>
      <c r="E863" t="s">
        <v>1428</v>
      </c>
      <c r="F863" s="8">
        <f>IF(OR(ISNUMBER(SEARCH("террит",Q863)), ISNUMBER(SEARCH("ФОМС",E863)), ISNUMBER(SEARCH("ФОМС",Q863)), (ISNUMBER(SEARCH("страх",E863)))),1,0)</f>
        <v>0</v>
      </c>
      <c r="G863" s="8">
        <f>IF(OR(ISNUMBER(SEARCH("проектиро",E863)), ISNUMBER(SEARCH("разработка",E863)),  ISNUMBER(SEARCH("приобрет",E863)),  ISNUMBER(SEARCH("установк",E863)), ISNUMBER(SEARCH("постав",E863)),  (ISNUMBER(SEARCH("создани",E863)))),1,0)</f>
        <v>0</v>
      </c>
      <c r="H863" s="8">
        <f>IF(OR(ISNUMBER(SEARCH("развит",E863)), ISNUMBER(SEARCH("модифика",E863)), ISNUMBER(SEARCH("интегра",E863)),  ISNUMBER(SEARCH("внедрен",E863)), ISNUMBER(SEARCH("расшир",E863)), ISNUMBER(SEARCH("адаптац",E863)),ISNUMBER(SEARCH("настрой",E863)), ISNUMBER(SEARCH("подключ",E863)),   (ISNUMBER(SEARCH("модерниз",E863)))),1,0)</f>
        <v>0</v>
      </c>
      <c r="I863" s="8">
        <f>IF(OR(ISNUMBER(SEARCH("сопрово",E863)), ISNUMBER(SEARCH("поддержк",E863)), ISNUMBER(SEARCH("эксплуат",E863)), ISNUMBER(SEARCH("обслужи",E863)), ISNUMBER(SEARCH("подготов",E863)), (ISNUMBER(SEARCH("обуче",E863)))),1,0)</f>
        <v>1</v>
      </c>
      <c r="J863" s="9">
        <f>SUM(G863:I863)</f>
        <v>1</v>
      </c>
      <c r="K863" t="s">
        <v>53</v>
      </c>
      <c r="L863" t="s">
        <v>52</v>
      </c>
      <c r="M863" s="30">
        <v>203660</v>
      </c>
      <c r="N863" s="28" t="s">
        <v>329</v>
      </c>
      <c r="O863" s="6">
        <v>203660</v>
      </c>
      <c r="P863" s="28" t="s">
        <v>184</v>
      </c>
      <c r="Q863" s="4" t="s">
        <v>1462</v>
      </c>
      <c r="R863" t="s">
        <v>1324</v>
      </c>
      <c r="S863" t="s">
        <v>1325</v>
      </c>
      <c r="T863" t="s">
        <v>1393</v>
      </c>
      <c r="U863" t="s">
        <v>1247</v>
      </c>
      <c r="V863" t="s">
        <v>1245</v>
      </c>
      <c r="W863" s="2">
        <v>1</v>
      </c>
      <c r="X863" s="33">
        <v>203660</v>
      </c>
      <c r="Y863" t="s">
        <v>34</v>
      </c>
      <c r="Z863" t="s">
        <v>1248</v>
      </c>
      <c r="AA863" t="s">
        <v>36</v>
      </c>
      <c r="AB863" t="s">
        <v>37</v>
      </c>
      <c r="AC863">
        <v>21</v>
      </c>
    </row>
    <row r="864" spans="1:29" customFormat="1" hidden="1" x14ac:dyDescent="0.25">
      <c r="A864" s="11">
        <v>864</v>
      </c>
      <c r="B864" s="20" t="s">
        <v>1677</v>
      </c>
      <c r="C864" s="3">
        <v>2.211643010116E+18</v>
      </c>
      <c r="D864" s="1">
        <v>42410</v>
      </c>
      <c r="E864" t="s">
        <v>1397</v>
      </c>
      <c r="F864" s="8">
        <f>IF(OR(ISNUMBER(SEARCH("террит",Q864)), ISNUMBER(SEARCH("ФОМС",E864)), ISNUMBER(SEARCH("ФОМС",Q864)), (ISNUMBER(SEARCH("страх",E864)))),1,0)</f>
        <v>0</v>
      </c>
      <c r="G864" s="8">
        <f>IF(OR(ISNUMBER(SEARCH("проектиро",E864)), ISNUMBER(SEARCH("разработка",E864)),  ISNUMBER(SEARCH("приобрет",E864)),  ISNUMBER(SEARCH("установк",E864)), ISNUMBER(SEARCH("постав",E864)),  (ISNUMBER(SEARCH("создани",E864)))),1,0)</f>
        <v>0</v>
      </c>
      <c r="H864" s="8">
        <f>IF(OR(ISNUMBER(SEARCH("развит",E864)), ISNUMBER(SEARCH("модифика",E864)), ISNUMBER(SEARCH("интегра",E864)),  ISNUMBER(SEARCH("внедрен",E864)), ISNUMBER(SEARCH("расшир",E864)), ISNUMBER(SEARCH("адаптац",E864)),ISNUMBER(SEARCH("настрой",E864)), ISNUMBER(SEARCH("подключ",E864)),   (ISNUMBER(SEARCH("модерниз",E864)))),1,0)</f>
        <v>0</v>
      </c>
      <c r="I864" s="8">
        <f>IF(OR(ISNUMBER(SEARCH("сопрово",E864)), ISNUMBER(SEARCH("поддержк",E864)), ISNUMBER(SEARCH("эксплуат",E864)), ISNUMBER(SEARCH("обслужи",E864)), ISNUMBER(SEARCH("подготов",E864)), (ISNUMBER(SEARCH("обуче",E864)))),1,0)</f>
        <v>1</v>
      </c>
      <c r="J864" s="9">
        <f>SUM(G864:I864)</f>
        <v>1</v>
      </c>
      <c r="K864" t="s">
        <v>53</v>
      </c>
      <c r="L864" t="s">
        <v>52</v>
      </c>
      <c r="M864" s="30">
        <v>197920</v>
      </c>
      <c r="N864" s="28" t="s">
        <v>329</v>
      </c>
      <c r="O864" s="6">
        <v>197920</v>
      </c>
      <c r="P864" s="28" t="s">
        <v>184</v>
      </c>
      <c r="Q864" s="4" t="s">
        <v>1462</v>
      </c>
      <c r="R864" t="s">
        <v>1324</v>
      </c>
      <c r="S864" t="s">
        <v>1325</v>
      </c>
      <c r="T864" t="s">
        <v>1393</v>
      </c>
      <c r="U864" t="s">
        <v>1247</v>
      </c>
      <c r="V864" t="s">
        <v>1245</v>
      </c>
      <c r="W864" s="2">
        <v>1</v>
      </c>
      <c r="X864" s="33">
        <v>197920</v>
      </c>
      <c r="Y864" t="s">
        <v>34</v>
      </c>
      <c r="Z864" t="s">
        <v>1248</v>
      </c>
      <c r="AA864" t="s">
        <v>36</v>
      </c>
      <c r="AB864" t="s">
        <v>37</v>
      </c>
      <c r="AC864">
        <v>21</v>
      </c>
    </row>
    <row r="865" spans="1:29" customFormat="1" hidden="1" x14ac:dyDescent="0.25">
      <c r="A865" s="11">
        <v>865</v>
      </c>
      <c r="B865" s="20" t="s">
        <v>1677</v>
      </c>
      <c r="C865" s="3">
        <v>2.2116430101169999E+18</v>
      </c>
      <c r="D865" s="1">
        <v>42780</v>
      </c>
      <c r="E865" t="s">
        <v>1403</v>
      </c>
      <c r="F865" s="8">
        <f>IF(OR(ISNUMBER(SEARCH("террит",Q865)), ISNUMBER(SEARCH("ФОМС",E865)), ISNUMBER(SEARCH("ФОМС",Q865)), (ISNUMBER(SEARCH("страх",E865)))),1,0)</f>
        <v>0</v>
      </c>
      <c r="G865" s="8">
        <f>IF(OR(ISNUMBER(SEARCH("проектиро",E865)), ISNUMBER(SEARCH("разработка",E865)),  ISNUMBER(SEARCH("приобрет",E865)),  ISNUMBER(SEARCH("установк",E865)), ISNUMBER(SEARCH("постав",E865)),  (ISNUMBER(SEARCH("создани",E865)))),1,0)</f>
        <v>0</v>
      </c>
      <c r="H865" s="8">
        <f>IF(OR(ISNUMBER(SEARCH("развит",E865)), ISNUMBER(SEARCH("модифика",E865)), ISNUMBER(SEARCH("интегра",E865)),  ISNUMBER(SEARCH("внедрен",E865)), ISNUMBER(SEARCH("расшир",E865)), ISNUMBER(SEARCH("адаптац",E865)),ISNUMBER(SEARCH("настрой",E865)), ISNUMBER(SEARCH("подключ",E865)),   (ISNUMBER(SEARCH("модерниз",E865)))),1,0)</f>
        <v>1</v>
      </c>
      <c r="I865" s="8">
        <f>IF(OR(ISNUMBER(SEARCH("сопрово",E865)), ISNUMBER(SEARCH("поддержк",E865)), ISNUMBER(SEARCH("эксплуат",E865)), ISNUMBER(SEARCH("обслужи",E865)), ISNUMBER(SEARCH("подготов",E865)), (ISNUMBER(SEARCH("обуче",E865)))),1,0)</f>
        <v>1</v>
      </c>
      <c r="J865" s="9">
        <f>SUM(G865:I865)</f>
        <v>2</v>
      </c>
      <c r="K865" t="s">
        <v>64</v>
      </c>
      <c r="L865" t="s">
        <v>65</v>
      </c>
      <c r="M865" s="30">
        <v>203672</v>
      </c>
      <c r="N865" s="28" t="s">
        <v>264</v>
      </c>
      <c r="O865" s="6">
        <v>203672</v>
      </c>
      <c r="P865" s="28" t="s">
        <v>184</v>
      </c>
      <c r="Q865" s="4" t="s">
        <v>1463</v>
      </c>
      <c r="R865" t="s">
        <v>1324</v>
      </c>
      <c r="S865" t="s">
        <v>1325</v>
      </c>
      <c r="T865" t="s">
        <v>1393</v>
      </c>
      <c r="U865" t="s">
        <v>1247</v>
      </c>
      <c r="V865" t="s">
        <v>1245</v>
      </c>
      <c r="W865" s="2">
        <v>1</v>
      </c>
      <c r="X865" s="33">
        <v>203672</v>
      </c>
      <c r="Y865" t="s">
        <v>34</v>
      </c>
      <c r="Z865" t="s">
        <v>1248</v>
      </c>
      <c r="AA865" t="s">
        <v>36</v>
      </c>
      <c r="AB865" t="s">
        <v>37</v>
      </c>
      <c r="AC865">
        <v>21</v>
      </c>
    </row>
    <row r="866" spans="1:29" customFormat="1" hidden="1" x14ac:dyDescent="0.25">
      <c r="A866" s="11">
        <v>866</v>
      </c>
      <c r="B866" s="20" t="s">
        <v>1677</v>
      </c>
      <c r="C866" s="3">
        <v>2.2116430101169999E+18</v>
      </c>
      <c r="D866" s="1">
        <v>42780</v>
      </c>
      <c r="E866" t="s">
        <v>1408</v>
      </c>
      <c r="F866" s="8">
        <f>IF(OR(ISNUMBER(SEARCH("террит",Q866)), ISNUMBER(SEARCH("ФОМС",E866)), ISNUMBER(SEARCH("ФОМС",Q866)), (ISNUMBER(SEARCH("страх",E866)))),1,0)</f>
        <v>0</v>
      </c>
      <c r="G866" s="8">
        <f>IF(OR(ISNUMBER(SEARCH("проектиро",E866)), ISNUMBER(SEARCH("разработка",E866)),  ISNUMBER(SEARCH("приобрет",E866)),  ISNUMBER(SEARCH("установк",E866)), ISNUMBER(SEARCH("постав",E866)),  (ISNUMBER(SEARCH("создани",E866)))),1,0)</f>
        <v>0</v>
      </c>
      <c r="H866" s="8">
        <f>IF(OR(ISNUMBER(SEARCH("развит",E866)), ISNUMBER(SEARCH("модифика",E866)), ISNUMBER(SEARCH("интегра",E866)),  ISNUMBER(SEARCH("внедрен",E866)), ISNUMBER(SEARCH("расшир",E866)), ISNUMBER(SEARCH("адаптац",E866)),ISNUMBER(SEARCH("настрой",E866)), ISNUMBER(SEARCH("подключ",E866)),   (ISNUMBER(SEARCH("модерниз",E866)))),1,0)</f>
        <v>1</v>
      </c>
      <c r="I866" s="8">
        <f>IF(OR(ISNUMBER(SEARCH("сопрово",E866)), ISNUMBER(SEARCH("поддержк",E866)), ISNUMBER(SEARCH("эксплуат",E866)), ISNUMBER(SEARCH("обслужи",E866)), ISNUMBER(SEARCH("подготов",E866)), (ISNUMBER(SEARCH("обуче",E866)))),1,0)</f>
        <v>1</v>
      </c>
      <c r="J866" s="9">
        <f>SUM(G866:I866)</f>
        <v>2</v>
      </c>
      <c r="K866" t="s">
        <v>64</v>
      </c>
      <c r="L866" t="s">
        <v>65</v>
      </c>
      <c r="M866" s="30">
        <v>197925</v>
      </c>
      <c r="N866" s="28" t="s">
        <v>264</v>
      </c>
      <c r="O866" s="6">
        <v>197925</v>
      </c>
      <c r="P866" s="28" t="s">
        <v>184</v>
      </c>
      <c r="Q866" s="4" t="s">
        <v>1463</v>
      </c>
      <c r="R866" t="s">
        <v>1324</v>
      </c>
      <c r="S866" t="s">
        <v>1325</v>
      </c>
      <c r="T866" t="s">
        <v>1393</v>
      </c>
      <c r="U866" t="s">
        <v>1247</v>
      </c>
      <c r="V866" t="s">
        <v>1245</v>
      </c>
      <c r="W866" s="2">
        <v>1</v>
      </c>
      <c r="X866" s="33">
        <v>197925</v>
      </c>
      <c r="Y866" t="s">
        <v>34</v>
      </c>
      <c r="Z866" t="s">
        <v>1248</v>
      </c>
      <c r="AA866" t="s">
        <v>36</v>
      </c>
      <c r="AB866" t="s">
        <v>37</v>
      </c>
      <c r="AC866">
        <v>21</v>
      </c>
    </row>
    <row r="867" spans="1:29" customFormat="1" hidden="1" x14ac:dyDescent="0.25">
      <c r="A867" s="11">
        <v>867</v>
      </c>
      <c r="B867" s="20" t="s">
        <v>1677</v>
      </c>
      <c r="C867" s="3">
        <v>2.2116430101169999E+18</v>
      </c>
      <c r="D867" s="1">
        <v>42780</v>
      </c>
      <c r="E867" t="s">
        <v>1404</v>
      </c>
      <c r="F867" s="8">
        <f>IF(OR(ISNUMBER(SEARCH("террит",Q867)), ISNUMBER(SEARCH("ФОМС",E867)), ISNUMBER(SEARCH("ФОМС",Q867)), (ISNUMBER(SEARCH("страх",E867)))),1,0)</f>
        <v>0</v>
      </c>
      <c r="G867" s="8">
        <f>IF(OR(ISNUMBER(SEARCH("проектиро",E867)), ISNUMBER(SEARCH("разработка",E867)),  ISNUMBER(SEARCH("приобрет",E867)),  ISNUMBER(SEARCH("установк",E867)), ISNUMBER(SEARCH("постав",E867)),  (ISNUMBER(SEARCH("создани",E867)))),1,0)</f>
        <v>0</v>
      </c>
      <c r="H867" s="8">
        <f>IF(OR(ISNUMBER(SEARCH("развит",E867)), ISNUMBER(SEARCH("модифика",E867)), ISNUMBER(SEARCH("интегра",E867)),  ISNUMBER(SEARCH("внедрен",E867)), ISNUMBER(SEARCH("расшир",E867)), ISNUMBER(SEARCH("адаптац",E867)),ISNUMBER(SEARCH("настрой",E867)), ISNUMBER(SEARCH("подключ",E867)),   (ISNUMBER(SEARCH("модерниз",E867)))),1,0)</f>
        <v>1</v>
      </c>
      <c r="I867" s="8">
        <f>IF(OR(ISNUMBER(SEARCH("сопрово",E867)), ISNUMBER(SEARCH("поддержк",E867)), ISNUMBER(SEARCH("эксплуат",E867)), ISNUMBER(SEARCH("обслужи",E867)), ISNUMBER(SEARCH("подготов",E867)), (ISNUMBER(SEARCH("обуче",E867)))),1,0)</f>
        <v>1</v>
      </c>
      <c r="J867" s="9">
        <f>SUM(G867:I867)</f>
        <v>2</v>
      </c>
      <c r="K867" t="s">
        <v>64</v>
      </c>
      <c r="L867" t="s">
        <v>65</v>
      </c>
      <c r="M867" s="30">
        <v>50000</v>
      </c>
      <c r="N867" s="28" t="s">
        <v>264</v>
      </c>
      <c r="O867" s="6">
        <v>50000</v>
      </c>
      <c r="P867" s="28" t="s">
        <v>184</v>
      </c>
      <c r="Q867" s="4" t="s">
        <v>1463</v>
      </c>
      <c r="R867" t="s">
        <v>1324</v>
      </c>
      <c r="S867" t="s">
        <v>1325</v>
      </c>
      <c r="T867" t="s">
        <v>1393</v>
      </c>
      <c r="U867" t="s">
        <v>1247</v>
      </c>
      <c r="V867" t="s">
        <v>1245</v>
      </c>
      <c r="W867" s="2">
        <v>1</v>
      </c>
      <c r="X867" s="33">
        <v>50000</v>
      </c>
      <c r="Y867" t="s">
        <v>34</v>
      </c>
      <c r="Z867" t="s">
        <v>1248</v>
      </c>
      <c r="AA867" t="s">
        <v>36</v>
      </c>
      <c r="AB867" t="s">
        <v>37</v>
      </c>
      <c r="AC867">
        <v>21</v>
      </c>
    </row>
    <row r="868" spans="1:29" customFormat="1" hidden="1" x14ac:dyDescent="0.25">
      <c r="A868" s="11">
        <v>868</v>
      </c>
      <c r="B868" s="20" t="s">
        <v>1677</v>
      </c>
      <c r="C868" s="3">
        <v>2.2116430101180001E+18</v>
      </c>
      <c r="D868" s="1">
        <v>43207</v>
      </c>
      <c r="E868" t="s">
        <v>1405</v>
      </c>
      <c r="F868" s="8">
        <f>IF(OR(ISNUMBER(SEARCH("террит",Q868)), ISNUMBER(SEARCH("ФОМС",E868)), ISNUMBER(SEARCH("ФОМС",Q868)), (ISNUMBER(SEARCH("страх",E868)))),1,0)</f>
        <v>0</v>
      </c>
      <c r="G868" s="8">
        <f>IF(OR(ISNUMBER(SEARCH("проектиро",E868)), ISNUMBER(SEARCH("разработка",E868)),  ISNUMBER(SEARCH("приобрет",E868)),  ISNUMBER(SEARCH("установк",E868)), ISNUMBER(SEARCH("постав",E868)),  (ISNUMBER(SEARCH("создани",E868)))),1,0)</f>
        <v>0</v>
      </c>
      <c r="H868" s="8">
        <f>IF(OR(ISNUMBER(SEARCH("развит",E868)), ISNUMBER(SEARCH("модифика",E868)), ISNUMBER(SEARCH("интегра",E868)),  ISNUMBER(SEARCH("внедрен",E868)), ISNUMBER(SEARCH("расшир",E868)), ISNUMBER(SEARCH("адаптац",E868)),ISNUMBER(SEARCH("настрой",E868)), ISNUMBER(SEARCH("подключ",E868)),   (ISNUMBER(SEARCH("модерниз",E868)))),1,0)</f>
        <v>0</v>
      </c>
      <c r="I868" s="8">
        <f>IF(OR(ISNUMBER(SEARCH("сопрово",E868)), ISNUMBER(SEARCH("поддержк",E868)), ISNUMBER(SEARCH("эксплуат",E868)), ISNUMBER(SEARCH("обслужи",E868)), ISNUMBER(SEARCH("подготов",E868)), (ISNUMBER(SEARCH("обуче",E868)))),1,0)</f>
        <v>1</v>
      </c>
      <c r="J868" s="9">
        <f>SUM(G868:I868)</f>
        <v>1</v>
      </c>
      <c r="K868" t="s">
        <v>64</v>
      </c>
      <c r="L868" t="s">
        <v>65</v>
      </c>
      <c r="M868" s="30">
        <v>51699</v>
      </c>
      <c r="N868" s="28" t="s">
        <v>26</v>
      </c>
      <c r="O868" s="6">
        <v>51699</v>
      </c>
      <c r="P868" s="28" t="s">
        <v>184</v>
      </c>
      <c r="Q868" s="4" t="s">
        <v>1463</v>
      </c>
      <c r="R868" t="s">
        <v>1324</v>
      </c>
      <c r="S868" t="s">
        <v>1325</v>
      </c>
      <c r="T868" t="s">
        <v>1393</v>
      </c>
      <c r="U868" t="s">
        <v>1247</v>
      </c>
      <c r="V868" t="s">
        <v>1245</v>
      </c>
      <c r="W868" s="2">
        <v>1</v>
      </c>
      <c r="X868" s="33">
        <v>51699</v>
      </c>
      <c r="Y868" t="s">
        <v>34</v>
      </c>
      <c r="Z868" t="s">
        <v>1248</v>
      </c>
      <c r="AA868" t="s">
        <v>36</v>
      </c>
      <c r="AB868" t="s">
        <v>37</v>
      </c>
      <c r="AC868">
        <v>21</v>
      </c>
    </row>
    <row r="869" spans="1:29" customFormat="1" hidden="1" x14ac:dyDescent="0.25">
      <c r="A869" s="11">
        <v>869</v>
      </c>
      <c r="B869" s="20" t="s">
        <v>1677</v>
      </c>
      <c r="C869" s="3">
        <v>2.2116430101180001E+18</v>
      </c>
      <c r="D869" s="1">
        <v>43207</v>
      </c>
      <c r="E869" t="s">
        <v>1403</v>
      </c>
      <c r="F869" s="8">
        <f>IF(OR(ISNUMBER(SEARCH("террит",Q869)), ISNUMBER(SEARCH("ФОМС",E869)), ISNUMBER(SEARCH("ФОМС",Q869)), (ISNUMBER(SEARCH("страх",E869)))),1,0)</f>
        <v>0</v>
      </c>
      <c r="G869" s="8">
        <f>IF(OR(ISNUMBER(SEARCH("проектиро",E869)), ISNUMBER(SEARCH("разработка",E869)),  ISNUMBER(SEARCH("приобрет",E869)),  ISNUMBER(SEARCH("установк",E869)), ISNUMBER(SEARCH("постав",E869)),  (ISNUMBER(SEARCH("создани",E869)))),1,0)</f>
        <v>0</v>
      </c>
      <c r="H869" s="8">
        <f>IF(OR(ISNUMBER(SEARCH("развит",E869)), ISNUMBER(SEARCH("модифика",E869)), ISNUMBER(SEARCH("интегра",E869)),  ISNUMBER(SEARCH("внедрен",E869)), ISNUMBER(SEARCH("расшир",E869)), ISNUMBER(SEARCH("адаптац",E869)),ISNUMBER(SEARCH("настрой",E869)), ISNUMBER(SEARCH("подключ",E869)),   (ISNUMBER(SEARCH("модерниз",E869)))),1,0)</f>
        <v>1</v>
      </c>
      <c r="I869" s="8">
        <f>IF(OR(ISNUMBER(SEARCH("сопрово",E869)), ISNUMBER(SEARCH("поддержк",E869)), ISNUMBER(SEARCH("эксплуат",E869)), ISNUMBER(SEARCH("обслужи",E869)), ISNUMBER(SEARCH("подготов",E869)), (ISNUMBER(SEARCH("обуче",E869)))),1,0)</f>
        <v>1</v>
      </c>
      <c r="J869" s="9">
        <f>SUM(G869:I869)</f>
        <v>2</v>
      </c>
      <c r="K869" t="s">
        <v>64</v>
      </c>
      <c r="L869" t="s">
        <v>65</v>
      </c>
      <c r="M869" s="30">
        <v>209055</v>
      </c>
      <c r="N869" s="28" t="s">
        <v>26</v>
      </c>
      <c r="O869" s="6">
        <v>209055</v>
      </c>
      <c r="P869" s="28" t="s">
        <v>184</v>
      </c>
      <c r="Q869" s="4" t="s">
        <v>1463</v>
      </c>
      <c r="R869" t="s">
        <v>1324</v>
      </c>
      <c r="S869" t="s">
        <v>1325</v>
      </c>
      <c r="T869" t="s">
        <v>1393</v>
      </c>
      <c r="U869" t="s">
        <v>1247</v>
      </c>
      <c r="V869" t="s">
        <v>1245</v>
      </c>
      <c r="W869" s="2">
        <v>1</v>
      </c>
      <c r="X869" s="33">
        <v>209055</v>
      </c>
      <c r="Y869" t="s">
        <v>34</v>
      </c>
      <c r="Z869" t="s">
        <v>1248</v>
      </c>
      <c r="AA869" t="s">
        <v>36</v>
      </c>
      <c r="AB869" t="s">
        <v>37</v>
      </c>
      <c r="AC869">
        <v>21</v>
      </c>
    </row>
    <row r="870" spans="1:29" customFormat="1" hidden="1" x14ac:dyDescent="0.25">
      <c r="A870" s="11">
        <v>870</v>
      </c>
      <c r="B870" s="20" t="s">
        <v>1677</v>
      </c>
      <c r="C870" s="3">
        <v>2.2116430101180001E+18</v>
      </c>
      <c r="D870" s="1">
        <v>43207</v>
      </c>
      <c r="E870" t="s">
        <v>1406</v>
      </c>
      <c r="F870" s="8">
        <f>IF(OR(ISNUMBER(SEARCH("террит",Q870)), ISNUMBER(SEARCH("ФОМС",E870)), ISNUMBER(SEARCH("ФОМС",Q870)), (ISNUMBER(SEARCH("страх",E870)))),1,0)</f>
        <v>0</v>
      </c>
      <c r="G870" s="8">
        <f>IF(OR(ISNUMBER(SEARCH("проектиро",E870)), ISNUMBER(SEARCH("разработка",E870)),  ISNUMBER(SEARCH("приобрет",E870)),  ISNUMBER(SEARCH("установк",E870)), ISNUMBER(SEARCH("постав",E870)),  (ISNUMBER(SEARCH("создани",E870)))),1,0)</f>
        <v>0</v>
      </c>
      <c r="H870" s="8">
        <f>IF(OR(ISNUMBER(SEARCH("развит",E870)), ISNUMBER(SEARCH("модифика",E870)), ISNUMBER(SEARCH("интегра",E870)),  ISNUMBER(SEARCH("внедрен",E870)), ISNUMBER(SEARCH("расшир",E870)), ISNUMBER(SEARCH("адаптац",E870)),ISNUMBER(SEARCH("настрой",E870)), ISNUMBER(SEARCH("подключ",E870)),   (ISNUMBER(SEARCH("модерниз",E870)))),1,0)</f>
        <v>0</v>
      </c>
      <c r="I870" s="8">
        <f>IF(OR(ISNUMBER(SEARCH("сопрово",E870)), ISNUMBER(SEARCH("поддержк",E870)), ISNUMBER(SEARCH("эксплуат",E870)), ISNUMBER(SEARCH("обслужи",E870)), ISNUMBER(SEARCH("подготов",E870)), (ISNUMBER(SEARCH("обуче",E870)))),1,0)</f>
        <v>1</v>
      </c>
      <c r="J870" s="9">
        <f>SUM(G870:I870)</f>
        <v>1</v>
      </c>
      <c r="K870" t="s">
        <v>64</v>
      </c>
      <c r="L870" t="s">
        <v>65</v>
      </c>
      <c r="M870" s="30">
        <v>204789.36</v>
      </c>
      <c r="N870" s="28" t="s">
        <v>26</v>
      </c>
      <c r="O870" s="6">
        <v>204789.36</v>
      </c>
      <c r="P870" s="28" t="s">
        <v>184</v>
      </c>
      <c r="Q870" s="4" t="s">
        <v>1463</v>
      </c>
      <c r="R870" t="s">
        <v>1324</v>
      </c>
      <c r="S870" t="s">
        <v>1325</v>
      </c>
      <c r="T870" t="s">
        <v>1393</v>
      </c>
      <c r="U870" t="s">
        <v>1247</v>
      </c>
      <c r="V870" t="s">
        <v>1245</v>
      </c>
      <c r="W870" s="2">
        <v>1</v>
      </c>
      <c r="X870" s="33">
        <v>204789.36</v>
      </c>
      <c r="Y870" t="s">
        <v>34</v>
      </c>
      <c r="Z870" t="s">
        <v>1248</v>
      </c>
      <c r="AA870" t="s">
        <v>36</v>
      </c>
      <c r="AB870" t="s">
        <v>37</v>
      </c>
      <c r="AC870">
        <v>21</v>
      </c>
    </row>
    <row r="871" spans="1:29" customFormat="1" hidden="1" x14ac:dyDescent="0.25">
      <c r="A871" s="11">
        <v>871</v>
      </c>
      <c r="B871" s="20" t="s">
        <v>1677</v>
      </c>
      <c r="C871" s="3">
        <v>2.2116430101190001E+18</v>
      </c>
      <c r="D871" s="1">
        <v>43592</v>
      </c>
      <c r="E871" t="s">
        <v>1407</v>
      </c>
      <c r="F871" s="8">
        <f>IF(OR(ISNUMBER(SEARCH("террит",Q871)), ISNUMBER(SEARCH("ФОМС",E871)), ISNUMBER(SEARCH("ФОМС",Q871)), (ISNUMBER(SEARCH("страх",E871)))),1,0)</f>
        <v>0</v>
      </c>
      <c r="G871" s="8">
        <f>IF(OR(ISNUMBER(SEARCH("проектиро",E871)), ISNUMBER(SEARCH("разработка",E871)),  ISNUMBER(SEARCH("приобрет",E871)),  ISNUMBER(SEARCH("установк",E871)), ISNUMBER(SEARCH("постав",E871)),  (ISNUMBER(SEARCH("создани",E871)))),1,0)</f>
        <v>1</v>
      </c>
      <c r="H871" s="8">
        <f>IF(OR(ISNUMBER(SEARCH("развит",E871)), ISNUMBER(SEARCH("модифика",E871)), ISNUMBER(SEARCH("интегра",E871)),  ISNUMBER(SEARCH("внедрен",E871)), ISNUMBER(SEARCH("расшир",E871)), ISNUMBER(SEARCH("адаптац",E871)),ISNUMBER(SEARCH("настрой",E871)), ISNUMBER(SEARCH("подключ",E871)),   (ISNUMBER(SEARCH("модерниз",E871)))),1,0)</f>
        <v>0</v>
      </c>
      <c r="I871" s="8">
        <f>IF(OR(ISNUMBER(SEARCH("сопрово",E871)), ISNUMBER(SEARCH("поддержк",E871)), ISNUMBER(SEARCH("эксплуат",E871)), ISNUMBER(SEARCH("обслужи",E871)), ISNUMBER(SEARCH("подготов",E871)), (ISNUMBER(SEARCH("обуче",E871)))),1,0)</f>
        <v>0</v>
      </c>
      <c r="J871" s="9">
        <f>SUM(G871:I871)</f>
        <v>1</v>
      </c>
      <c r="K871" t="s">
        <v>25</v>
      </c>
      <c r="L871" t="s">
        <v>25</v>
      </c>
      <c r="M871" s="30">
        <v>51482.5</v>
      </c>
      <c r="N871" s="28" t="s">
        <v>39</v>
      </c>
      <c r="O871" s="6">
        <v>51482.5</v>
      </c>
      <c r="P871" s="28" t="s">
        <v>27</v>
      </c>
      <c r="Q871" s="4" t="s">
        <v>1463</v>
      </c>
      <c r="R871" t="s">
        <v>1324</v>
      </c>
      <c r="S871" t="s">
        <v>1325</v>
      </c>
      <c r="T871" t="s">
        <v>1393</v>
      </c>
      <c r="U871" t="s">
        <v>1247</v>
      </c>
      <c r="V871" t="s">
        <v>1245</v>
      </c>
      <c r="W871" s="2">
        <v>1</v>
      </c>
      <c r="X871" s="33">
        <v>51482.5</v>
      </c>
      <c r="Y871" t="s">
        <v>34</v>
      </c>
      <c r="Z871" t="s">
        <v>1248</v>
      </c>
      <c r="AA871" t="s">
        <v>36</v>
      </c>
      <c r="AB871" t="s">
        <v>37</v>
      </c>
      <c r="AC871">
        <v>21</v>
      </c>
    </row>
    <row r="872" spans="1:29" customFormat="1" hidden="1" x14ac:dyDescent="0.25">
      <c r="A872" s="11">
        <v>872</v>
      </c>
      <c r="B872" s="20" t="s">
        <v>1677</v>
      </c>
      <c r="C872" s="3">
        <v>2.2116430101190001E+18</v>
      </c>
      <c r="D872" s="1">
        <v>43592</v>
      </c>
      <c r="E872" t="s">
        <v>1407</v>
      </c>
      <c r="F872" s="8">
        <f>IF(OR(ISNUMBER(SEARCH("террит",Q872)), ISNUMBER(SEARCH("ФОМС",E872)), ISNUMBER(SEARCH("ФОМС",Q872)), (ISNUMBER(SEARCH("страх",E872)))),1,0)</f>
        <v>0</v>
      </c>
      <c r="G872" s="8">
        <f>IF(OR(ISNUMBER(SEARCH("проектиро",E872)), ISNUMBER(SEARCH("разработка",E872)),  ISNUMBER(SEARCH("приобрет",E872)),  ISNUMBER(SEARCH("установк",E872)), ISNUMBER(SEARCH("постав",E872)),  (ISNUMBER(SEARCH("создани",E872)))),1,0)</f>
        <v>1</v>
      </c>
      <c r="H872" s="8">
        <f>IF(OR(ISNUMBER(SEARCH("развит",E872)), ISNUMBER(SEARCH("модифика",E872)), ISNUMBER(SEARCH("интегра",E872)),  ISNUMBER(SEARCH("внедрен",E872)), ISNUMBER(SEARCH("расшир",E872)), ISNUMBER(SEARCH("адаптац",E872)),ISNUMBER(SEARCH("настрой",E872)), ISNUMBER(SEARCH("подключ",E872)),   (ISNUMBER(SEARCH("модерниз",E872)))),1,0)</f>
        <v>0</v>
      </c>
      <c r="I872" s="8">
        <f>IF(OR(ISNUMBER(SEARCH("сопрово",E872)), ISNUMBER(SEARCH("поддержк",E872)), ISNUMBER(SEARCH("эксплуат",E872)), ISNUMBER(SEARCH("обслужи",E872)), ISNUMBER(SEARCH("подготов",E872)), (ISNUMBER(SEARCH("обуче",E872)))),1,0)</f>
        <v>0</v>
      </c>
      <c r="J872" s="9">
        <f>SUM(G872:I872)</f>
        <v>1</v>
      </c>
      <c r="K872" t="s">
        <v>25</v>
      </c>
      <c r="L872" t="s">
        <v>25</v>
      </c>
      <c r="M872" s="30">
        <v>210770</v>
      </c>
      <c r="N872" s="28" t="s">
        <v>39</v>
      </c>
      <c r="O872" s="6">
        <v>210770</v>
      </c>
      <c r="P872" s="28" t="s">
        <v>27</v>
      </c>
      <c r="Q872" s="4" t="s">
        <v>1463</v>
      </c>
      <c r="R872" t="s">
        <v>1324</v>
      </c>
      <c r="S872" t="s">
        <v>1325</v>
      </c>
      <c r="T872" t="s">
        <v>1393</v>
      </c>
      <c r="U872" t="s">
        <v>1247</v>
      </c>
      <c r="V872" t="s">
        <v>1245</v>
      </c>
      <c r="W872" s="2">
        <v>1</v>
      </c>
      <c r="X872" s="33">
        <v>210770</v>
      </c>
      <c r="Y872" t="s">
        <v>34</v>
      </c>
      <c r="Z872" t="s">
        <v>1248</v>
      </c>
      <c r="AA872" t="s">
        <v>36</v>
      </c>
      <c r="AB872" t="s">
        <v>37</v>
      </c>
      <c r="AC872">
        <v>21</v>
      </c>
    </row>
    <row r="873" spans="1:29" customFormat="1" hidden="1" x14ac:dyDescent="0.25">
      <c r="A873" s="11">
        <v>873</v>
      </c>
      <c r="B873" s="20" t="s">
        <v>1677</v>
      </c>
      <c r="C873" s="3">
        <v>2.2116430101190001E+18</v>
      </c>
      <c r="D873" s="1">
        <v>43593</v>
      </c>
      <c r="E873" t="s">
        <v>1407</v>
      </c>
      <c r="F873" s="8">
        <f>IF(OR(ISNUMBER(SEARCH("террит",Q873)), ISNUMBER(SEARCH("ФОМС",E873)), ISNUMBER(SEARCH("ФОМС",Q873)), (ISNUMBER(SEARCH("страх",E873)))),1,0)</f>
        <v>0</v>
      </c>
      <c r="G873" s="8">
        <f>IF(OR(ISNUMBER(SEARCH("проектиро",E873)), ISNUMBER(SEARCH("разработка",E873)),  ISNUMBER(SEARCH("приобрет",E873)),  ISNUMBER(SEARCH("установк",E873)), ISNUMBER(SEARCH("постав",E873)),  (ISNUMBER(SEARCH("создани",E873)))),1,0)</f>
        <v>1</v>
      </c>
      <c r="H873" s="8">
        <f>IF(OR(ISNUMBER(SEARCH("развит",E873)), ISNUMBER(SEARCH("модифика",E873)), ISNUMBER(SEARCH("интегра",E873)),  ISNUMBER(SEARCH("внедрен",E873)), ISNUMBER(SEARCH("расшир",E873)), ISNUMBER(SEARCH("адаптац",E873)),ISNUMBER(SEARCH("настрой",E873)), ISNUMBER(SEARCH("подключ",E873)),   (ISNUMBER(SEARCH("модерниз",E873)))),1,0)</f>
        <v>0</v>
      </c>
      <c r="I873" s="8">
        <f>IF(OR(ISNUMBER(SEARCH("сопрово",E873)), ISNUMBER(SEARCH("поддержк",E873)), ISNUMBER(SEARCH("эксплуат",E873)), ISNUMBER(SEARCH("обслужи",E873)), ISNUMBER(SEARCH("подготов",E873)), (ISNUMBER(SEARCH("обуче",E873)))),1,0)</f>
        <v>0</v>
      </c>
      <c r="J873" s="9">
        <f>SUM(G873:I873)</f>
        <v>1</v>
      </c>
      <c r="K873" t="s">
        <v>25</v>
      </c>
      <c r="L873" t="s">
        <v>25</v>
      </c>
      <c r="M873" s="30">
        <v>259782</v>
      </c>
      <c r="N873" s="28" t="s">
        <v>39</v>
      </c>
      <c r="O873" s="6">
        <v>259782</v>
      </c>
      <c r="P873" s="28" t="s">
        <v>27</v>
      </c>
      <c r="Q873" s="4" t="s">
        <v>1463</v>
      </c>
      <c r="R873" t="s">
        <v>1324</v>
      </c>
      <c r="S873" t="s">
        <v>1325</v>
      </c>
      <c r="T873" t="s">
        <v>1393</v>
      </c>
      <c r="U873" t="s">
        <v>1247</v>
      </c>
      <c r="V873" t="s">
        <v>1245</v>
      </c>
      <c r="W873" s="2">
        <v>1</v>
      </c>
      <c r="X873" s="33">
        <v>259782</v>
      </c>
      <c r="Y873" t="s">
        <v>34</v>
      </c>
      <c r="Z873" t="s">
        <v>1248</v>
      </c>
      <c r="AA873" t="s">
        <v>36</v>
      </c>
      <c r="AB873" t="s">
        <v>37</v>
      </c>
      <c r="AC873">
        <v>21</v>
      </c>
    </row>
    <row r="874" spans="1:29" customFormat="1" hidden="1" x14ac:dyDescent="0.25">
      <c r="A874" s="11">
        <v>874</v>
      </c>
      <c r="B874" s="20" t="s">
        <v>1677</v>
      </c>
      <c r="C874" s="3">
        <v>2.2119002520169999E+18</v>
      </c>
      <c r="D874" s="1">
        <v>42804</v>
      </c>
      <c r="E874" t="s">
        <v>1403</v>
      </c>
      <c r="F874" s="8">
        <f>IF(OR(ISNUMBER(SEARCH("террит",Q874)), ISNUMBER(SEARCH("ФОМС",E874)), ISNUMBER(SEARCH("ФОМС",Q874)), (ISNUMBER(SEARCH("страх",E874)))),1,0)</f>
        <v>0</v>
      </c>
      <c r="G874" s="8">
        <f>IF(OR(ISNUMBER(SEARCH("проектиро",E874)), ISNUMBER(SEARCH("разработка",E874)),  ISNUMBER(SEARCH("приобрет",E874)),  ISNUMBER(SEARCH("установк",E874)), ISNUMBER(SEARCH("постав",E874)),  (ISNUMBER(SEARCH("создани",E874)))),1,0)</f>
        <v>0</v>
      </c>
      <c r="H874" s="8">
        <f>IF(OR(ISNUMBER(SEARCH("развит",E874)), ISNUMBER(SEARCH("модифика",E874)), ISNUMBER(SEARCH("интегра",E874)),  ISNUMBER(SEARCH("внедрен",E874)), ISNUMBER(SEARCH("расшир",E874)), ISNUMBER(SEARCH("адаптац",E874)),ISNUMBER(SEARCH("настрой",E874)), ISNUMBER(SEARCH("подключ",E874)),   (ISNUMBER(SEARCH("модерниз",E874)))),1,0)</f>
        <v>1</v>
      </c>
      <c r="I874" s="8">
        <f>IF(OR(ISNUMBER(SEARCH("сопрово",E874)), ISNUMBER(SEARCH("поддержк",E874)), ISNUMBER(SEARCH("эксплуат",E874)), ISNUMBER(SEARCH("обслужи",E874)), ISNUMBER(SEARCH("подготов",E874)), (ISNUMBER(SEARCH("обуче",E874)))),1,0)</f>
        <v>1</v>
      </c>
      <c r="J874" s="9">
        <f>SUM(G874:I874)</f>
        <v>2</v>
      </c>
      <c r="K874" t="s">
        <v>64</v>
      </c>
      <c r="L874" t="s">
        <v>65</v>
      </c>
      <c r="M874" s="30">
        <v>174989</v>
      </c>
      <c r="N874" s="28" t="s">
        <v>264</v>
      </c>
      <c r="O874" s="6">
        <v>174989</v>
      </c>
      <c r="P874" s="28" t="s">
        <v>184</v>
      </c>
      <c r="Q874" s="4" t="s">
        <v>1464</v>
      </c>
      <c r="R874" t="s">
        <v>1465</v>
      </c>
      <c r="S874" t="s">
        <v>1466</v>
      </c>
      <c r="T874" t="s">
        <v>1393</v>
      </c>
      <c r="U874" t="s">
        <v>1247</v>
      </c>
      <c r="V874" t="s">
        <v>1245</v>
      </c>
      <c r="W874" s="2">
        <v>1</v>
      </c>
      <c r="X874" s="33">
        <v>174989</v>
      </c>
      <c r="Y874" t="s">
        <v>34</v>
      </c>
      <c r="Z874" t="s">
        <v>1248</v>
      </c>
      <c r="AA874" t="s">
        <v>36</v>
      </c>
      <c r="AB874" t="s">
        <v>37</v>
      </c>
      <c r="AC874">
        <v>21</v>
      </c>
    </row>
    <row r="875" spans="1:29" customFormat="1" hidden="1" x14ac:dyDescent="0.25">
      <c r="A875" s="11">
        <v>875</v>
      </c>
      <c r="B875" s="20" t="s">
        <v>1677</v>
      </c>
      <c r="C875" s="3">
        <v>2.2119002520169999E+18</v>
      </c>
      <c r="D875" s="1">
        <v>42804</v>
      </c>
      <c r="E875" t="s">
        <v>1467</v>
      </c>
      <c r="F875" s="8">
        <f>IF(OR(ISNUMBER(SEARCH("террит",Q875)), ISNUMBER(SEARCH("ФОМС",E875)), ISNUMBER(SEARCH("ФОМС",Q875)), (ISNUMBER(SEARCH("страх",E875)))),1,0)</f>
        <v>0</v>
      </c>
      <c r="G875" s="8">
        <f>IF(OR(ISNUMBER(SEARCH("проектиро",E875)), ISNUMBER(SEARCH("разработка",E875)),  ISNUMBER(SEARCH("приобрет",E875)),  ISNUMBER(SEARCH("установк",E875)), ISNUMBER(SEARCH("постав",E875)),  (ISNUMBER(SEARCH("создани",E875)))),1,0)</f>
        <v>0</v>
      </c>
      <c r="H875" s="8">
        <f>IF(OR(ISNUMBER(SEARCH("развит",E875)), ISNUMBER(SEARCH("модифика",E875)), ISNUMBER(SEARCH("интегра",E875)),  ISNUMBER(SEARCH("внедрен",E875)), ISNUMBER(SEARCH("расшир",E875)), ISNUMBER(SEARCH("адаптац",E875)),ISNUMBER(SEARCH("настрой",E875)), ISNUMBER(SEARCH("подключ",E875)),   (ISNUMBER(SEARCH("модерниз",E875)))),1,0)</f>
        <v>1</v>
      </c>
      <c r="I875" s="8">
        <f>IF(OR(ISNUMBER(SEARCH("сопрово",E875)), ISNUMBER(SEARCH("поддержк",E875)), ISNUMBER(SEARCH("эксплуат",E875)), ISNUMBER(SEARCH("обслужи",E875)), ISNUMBER(SEARCH("подготов",E875)), (ISNUMBER(SEARCH("обуче",E875)))),1,0)</f>
        <v>1</v>
      </c>
      <c r="J875" s="9">
        <f>SUM(G875:I875)</f>
        <v>2</v>
      </c>
      <c r="K875" t="s">
        <v>64</v>
      </c>
      <c r="L875" t="s">
        <v>65</v>
      </c>
      <c r="M875" s="30">
        <v>38350</v>
      </c>
      <c r="N875" s="28" t="s">
        <v>264</v>
      </c>
      <c r="O875" s="6">
        <v>38350</v>
      </c>
      <c r="P875" s="28" t="s">
        <v>184</v>
      </c>
      <c r="Q875" s="4" t="s">
        <v>1464</v>
      </c>
      <c r="R875" t="s">
        <v>1465</v>
      </c>
      <c r="S875" t="s">
        <v>1466</v>
      </c>
      <c r="T875" t="s">
        <v>1393</v>
      </c>
      <c r="U875" t="s">
        <v>1247</v>
      </c>
      <c r="V875" t="s">
        <v>1245</v>
      </c>
      <c r="W875" s="2">
        <v>1</v>
      </c>
      <c r="X875" s="33">
        <v>38350</v>
      </c>
      <c r="Y875" t="s">
        <v>34</v>
      </c>
      <c r="Z875" t="s">
        <v>1248</v>
      </c>
      <c r="AA875" t="s">
        <v>36</v>
      </c>
      <c r="AB875" t="s">
        <v>37</v>
      </c>
      <c r="AC875">
        <v>21</v>
      </c>
    </row>
    <row r="876" spans="1:29" customFormat="1" hidden="1" x14ac:dyDescent="0.25">
      <c r="A876" s="11">
        <v>876</v>
      </c>
      <c r="B876" s="20" t="s">
        <v>1677</v>
      </c>
      <c r="C876" s="3">
        <v>2.2119002520169999E+18</v>
      </c>
      <c r="D876" s="1">
        <v>42804</v>
      </c>
      <c r="E876" t="s">
        <v>1408</v>
      </c>
      <c r="F876" s="8">
        <f>IF(OR(ISNUMBER(SEARCH("террит",Q876)), ISNUMBER(SEARCH("ФОМС",E876)), ISNUMBER(SEARCH("ФОМС",Q876)), (ISNUMBER(SEARCH("страх",E876)))),1,0)</f>
        <v>0</v>
      </c>
      <c r="G876" s="8">
        <f>IF(OR(ISNUMBER(SEARCH("проектиро",E876)), ISNUMBER(SEARCH("разработка",E876)),  ISNUMBER(SEARCH("приобрет",E876)),  ISNUMBER(SEARCH("установк",E876)), ISNUMBER(SEARCH("постав",E876)),  (ISNUMBER(SEARCH("создани",E876)))),1,0)</f>
        <v>0</v>
      </c>
      <c r="H876" s="8">
        <f>IF(OR(ISNUMBER(SEARCH("развит",E876)), ISNUMBER(SEARCH("модифика",E876)), ISNUMBER(SEARCH("интегра",E876)),  ISNUMBER(SEARCH("внедрен",E876)), ISNUMBER(SEARCH("расшир",E876)), ISNUMBER(SEARCH("адаптац",E876)),ISNUMBER(SEARCH("настрой",E876)), ISNUMBER(SEARCH("подключ",E876)),   (ISNUMBER(SEARCH("модерниз",E876)))),1,0)</f>
        <v>1</v>
      </c>
      <c r="I876" s="8">
        <f>IF(OR(ISNUMBER(SEARCH("сопрово",E876)), ISNUMBER(SEARCH("поддержк",E876)), ISNUMBER(SEARCH("эксплуат",E876)), ISNUMBER(SEARCH("обслужи",E876)), ISNUMBER(SEARCH("подготов",E876)), (ISNUMBER(SEARCH("обуче",E876)))),1,0)</f>
        <v>1</v>
      </c>
      <c r="J876" s="9">
        <f>SUM(G876:I876)</f>
        <v>2</v>
      </c>
      <c r="K876" t="s">
        <v>64</v>
      </c>
      <c r="L876" t="s">
        <v>65</v>
      </c>
      <c r="M876" s="30">
        <v>170052</v>
      </c>
      <c r="N876" s="28" t="s">
        <v>26</v>
      </c>
      <c r="O876" s="6">
        <v>170052</v>
      </c>
      <c r="P876" s="28" t="s">
        <v>184</v>
      </c>
      <c r="Q876" s="4" t="s">
        <v>1464</v>
      </c>
      <c r="R876" t="s">
        <v>1465</v>
      </c>
      <c r="S876" t="s">
        <v>1466</v>
      </c>
      <c r="T876" t="s">
        <v>1393</v>
      </c>
      <c r="U876" t="s">
        <v>1247</v>
      </c>
      <c r="V876" t="s">
        <v>1245</v>
      </c>
      <c r="W876" s="2">
        <v>1</v>
      </c>
      <c r="X876" s="33">
        <v>170052</v>
      </c>
      <c r="Y876" t="s">
        <v>34</v>
      </c>
      <c r="Z876" t="s">
        <v>1248</v>
      </c>
      <c r="AA876" t="s">
        <v>36</v>
      </c>
      <c r="AB876" t="s">
        <v>37</v>
      </c>
      <c r="AC876">
        <v>21</v>
      </c>
    </row>
    <row r="877" spans="1:29" customFormat="1" hidden="1" x14ac:dyDescent="0.25">
      <c r="A877" s="11">
        <v>877</v>
      </c>
      <c r="B877" s="20" t="s">
        <v>1677</v>
      </c>
      <c r="C877" s="3">
        <v>2.2119002520179999E+18</v>
      </c>
      <c r="D877" s="1">
        <v>43208</v>
      </c>
      <c r="E877" t="s">
        <v>1406</v>
      </c>
      <c r="F877" s="8">
        <f>IF(OR(ISNUMBER(SEARCH("террит",Q877)), ISNUMBER(SEARCH("ФОМС",E877)), ISNUMBER(SEARCH("ФОМС",Q877)), (ISNUMBER(SEARCH("страх",E877)))),1,0)</f>
        <v>0</v>
      </c>
      <c r="G877" s="8">
        <f>IF(OR(ISNUMBER(SEARCH("проектиро",E877)), ISNUMBER(SEARCH("разработка",E877)),  ISNUMBER(SEARCH("приобрет",E877)),  ISNUMBER(SEARCH("установк",E877)), ISNUMBER(SEARCH("постав",E877)),  (ISNUMBER(SEARCH("создани",E877)))),1,0)</f>
        <v>0</v>
      </c>
      <c r="H877" s="8">
        <f>IF(OR(ISNUMBER(SEARCH("развит",E877)), ISNUMBER(SEARCH("модифика",E877)), ISNUMBER(SEARCH("интегра",E877)),  ISNUMBER(SEARCH("внедрен",E877)), ISNUMBER(SEARCH("расшир",E877)), ISNUMBER(SEARCH("адаптац",E877)),ISNUMBER(SEARCH("настрой",E877)), ISNUMBER(SEARCH("подключ",E877)),   (ISNUMBER(SEARCH("модерниз",E877)))),1,0)</f>
        <v>0</v>
      </c>
      <c r="I877" s="8">
        <f>IF(OR(ISNUMBER(SEARCH("сопрово",E877)), ISNUMBER(SEARCH("поддержк",E877)), ISNUMBER(SEARCH("эксплуат",E877)), ISNUMBER(SEARCH("обслужи",E877)), ISNUMBER(SEARCH("подготов",E877)), (ISNUMBER(SEARCH("обуче",E877)))),1,0)</f>
        <v>1</v>
      </c>
      <c r="J877" s="9">
        <f>SUM(G877:I877)</f>
        <v>1</v>
      </c>
      <c r="K877" t="s">
        <v>64</v>
      </c>
      <c r="L877" t="s">
        <v>65</v>
      </c>
      <c r="M877" s="30">
        <v>175949.26</v>
      </c>
      <c r="N877" s="28" t="s">
        <v>26</v>
      </c>
      <c r="O877" s="6">
        <v>175949.26</v>
      </c>
      <c r="P877" s="28" t="s">
        <v>184</v>
      </c>
      <c r="Q877" s="4" t="s">
        <v>1464</v>
      </c>
      <c r="R877" t="s">
        <v>1465</v>
      </c>
      <c r="S877" t="s">
        <v>1466</v>
      </c>
      <c r="T877" t="s">
        <v>1393</v>
      </c>
      <c r="U877" t="s">
        <v>1247</v>
      </c>
      <c r="V877" t="s">
        <v>1245</v>
      </c>
      <c r="W877" s="2">
        <v>1</v>
      </c>
      <c r="X877" s="33">
        <v>175949.26</v>
      </c>
      <c r="Y877" t="s">
        <v>34</v>
      </c>
      <c r="Z877" t="s">
        <v>1248</v>
      </c>
      <c r="AA877" t="s">
        <v>36</v>
      </c>
      <c r="AB877" t="s">
        <v>37</v>
      </c>
      <c r="AC877">
        <v>21</v>
      </c>
    </row>
    <row r="878" spans="1:29" customFormat="1" hidden="1" x14ac:dyDescent="0.25">
      <c r="A878" s="11">
        <v>878</v>
      </c>
      <c r="B878" s="20" t="s">
        <v>1677</v>
      </c>
      <c r="C878" s="3">
        <v>2.2119002520179999E+18</v>
      </c>
      <c r="D878" s="1">
        <v>43208</v>
      </c>
      <c r="E878" t="s">
        <v>1405</v>
      </c>
      <c r="F878" s="8">
        <f>IF(OR(ISNUMBER(SEARCH("террит",Q878)), ISNUMBER(SEARCH("ФОМС",E878)), ISNUMBER(SEARCH("ФОМС",Q878)), (ISNUMBER(SEARCH("страх",E878)))),1,0)</f>
        <v>0</v>
      </c>
      <c r="G878" s="8">
        <f>IF(OR(ISNUMBER(SEARCH("проектиро",E878)), ISNUMBER(SEARCH("разработка",E878)),  ISNUMBER(SEARCH("приобрет",E878)),  ISNUMBER(SEARCH("установк",E878)), ISNUMBER(SEARCH("постав",E878)),  (ISNUMBER(SEARCH("создани",E878)))),1,0)</f>
        <v>0</v>
      </c>
      <c r="H878" s="8">
        <f>IF(OR(ISNUMBER(SEARCH("развит",E878)), ISNUMBER(SEARCH("модифика",E878)), ISNUMBER(SEARCH("интегра",E878)),  ISNUMBER(SEARCH("внедрен",E878)), ISNUMBER(SEARCH("расшир",E878)), ISNUMBER(SEARCH("адаптац",E878)),ISNUMBER(SEARCH("настрой",E878)), ISNUMBER(SEARCH("подключ",E878)),   (ISNUMBER(SEARCH("модерниз",E878)))),1,0)</f>
        <v>0</v>
      </c>
      <c r="I878" s="8">
        <f>IF(OR(ISNUMBER(SEARCH("сопрово",E878)), ISNUMBER(SEARCH("поддержк",E878)), ISNUMBER(SEARCH("эксплуат",E878)), ISNUMBER(SEARCH("обслужи",E878)), ISNUMBER(SEARCH("подготов",E878)), (ISNUMBER(SEARCH("обуче",E878)))),1,0)</f>
        <v>1</v>
      </c>
      <c r="J878" s="9">
        <f>SUM(G878:I878)</f>
        <v>1</v>
      </c>
      <c r="K878" t="s">
        <v>64</v>
      </c>
      <c r="L878" t="s">
        <v>65</v>
      </c>
      <c r="M878" s="30">
        <v>39653</v>
      </c>
      <c r="N878" s="28" t="s">
        <v>26</v>
      </c>
      <c r="O878" s="6">
        <v>39653</v>
      </c>
      <c r="P878" s="28" t="s">
        <v>184</v>
      </c>
      <c r="Q878" s="4" t="s">
        <v>1464</v>
      </c>
      <c r="R878" t="s">
        <v>1465</v>
      </c>
      <c r="S878" t="s">
        <v>1466</v>
      </c>
      <c r="T878" t="s">
        <v>1393</v>
      </c>
      <c r="U878" t="s">
        <v>1247</v>
      </c>
      <c r="V878" t="s">
        <v>1245</v>
      </c>
      <c r="W878" s="2">
        <v>1</v>
      </c>
      <c r="X878" s="33">
        <v>39653</v>
      </c>
      <c r="Y878" t="s">
        <v>34</v>
      </c>
      <c r="Z878" t="s">
        <v>1248</v>
      </c>
      <c r="AA878" t="s">
        <v>36</v>
      </c>
      <c r="AB878" t="s">
        <v>37</v>
      </c>
      <c r="AC878">
        <v>21</v>
      </c>
    </row>
    <row r="879" spans="1:29" customFormat="1" hidden="1" x14ac:dyDescent="0.25">
      <c r="A879" s="11">
        <v>879</v>
      </c>
      <c r="B879" s="20" t="s">
        <v>1677</v>
      </c>
      <c r="C879" s="3">
        <v>2.2119002520179999E+18</v>
      </c>
      <c r="D879" s="1">
        <v>43208</v>
      </c>
      <c r="E879" t="s">
        <v>1403</v>
      </c>
      <c r="F879" s="8">
        <f>IF(OR(ISNUMBER(SEARCH("террит",Q879)), ISNUMBER(SEARCH("ФОМС",E879)), ISNUMBER(SEARCH("ФОМС",Q879)), (ISNUMBER(SEARCH("страх",E879)))),1,0)</f>
        <v>0</v>
      </c>
      <c r="G879" s="8">
        <f>IF(OR(ISNUMBER(SEARCH("проектиро",E879)), ISNUMBER(SEARCH("разработка",E879)),  ISNUMBER(SEARCH("приобрет",E879)),  ISNUMBER(SEARCH("установк",E879)), ISNUMBER(SEARCH("постав",E879)),  (ISNUMBER(SEARCH("создани",E879)))),1,0)</f>
        <v>0</v>
      </c>
      <c r="H879" s="8">
        <f>IF(OR(ISNUMBER(SEARCH("развит",E879)), ISNUMBER(SEARCH("модифика",E879)), ISNUMBER(SEARCH("интегра",E879)),  ISNUMBER(SEARCH("внедрен",E879)), ISNUMBER(SEARCH("расшир",E879)), ISNUMBER(SEARCH("адаптац",E879)),ISNUMBER(SEARCH("настрой",E879)), ISNUMBER(SEARCH("подключ",E879)),   (ISNUMBER(SEARCH("модерниз",E879)))),1,0)</f>
        <v>1</v>
      </c>
      <c r="I879" s="8">
        <f>IF(OR(ISNUMBER(SEARCH("сопрово",E879)), ISNUMBER(SEARCH("поддержк",E879)), ISNUMBER(SEARCH("эксплуат",E879)), ISNUMBER(SEARCH("обслужи",E879)), ISNUMBER(SEARCH("подготов",E879)), (ISNUMBER(SEARCH("обуче",E879)))),1,0)</f>
        <v>1</v>
      </c>
      <c r="J879" s="9">
        <f>SUM(G879:I879)</f>
        <v>2</v>
      </c>
      <c r="K879" t="s">
        <v>64</v>
      </c>
      <c r="L879" t="s">
        <v>65</v>
      </c>
      <c r="M879" s="30">
        <v>179614</v>
      </c>
      <c r="N879" s="28" t="s">
        <v>26</v>
      </c>
      <c r="O879" s="6">
        <v>179614</v>
      </c>
      <c r="P879" s="28" t="s">
        <v>184</v>
      </c>
      <c r="Q879" s="4" t="s">
        <v>1464</v>
      </c>
      <c r="R879" t="s">
        <v>1465</v>
      </c>
      <c r="S879" t="s">
        <v>1466</v>
      </c>
      <c r="T879" t="s">
        <v>1393</v>
      </c>
      <c r="U879" t="s">
        <v>1247</v>
      </c>
      <c r="V879" t="s">
        <v>1245</v>
      </c>
      <c r="W879" s="2">
        <v>1</v>
      </c>
      <c r="X879" s="33">
        <v>179614</v>
      </c>
      <c r="Y879" t="s">
        <v>34</v>
      </c>
      <c r="Z879" t="s">
        <v>1248</v>
      </c>
      <c r="AA879" t="s">
        <v>36</v>
      </c>
      <c r="AB879" t="s">
        <v>37</v>
      </c>
      <c r="AC879">
        <v>21</v>
      </c>
    </row>
    <row r="880" spans="1:29" customFormat="1" hidden="1" x14ac:dyDescent="0.25">
      <c r="A880" s="11">
        <v>880</v>
      </c>
      <c r="B880" s="20" t="s">
        <v>1677</v>
      </c>
      <c r="C880" s="3">
        <v>2.2119002520190001E+18</v>
      </c>
      <c r="D880" s="1">
        <v>43598</v>
      </c>
      <c r="E880" t="s">
        <v>1407</v>
      </c>
      <c r="F880" s="8">
        <f>IF(OR(ISNUMBER(SEARCH("террит",Q880)), ISNUMBER(SEARCH("ФОМС",E880)), ISNUMBER(SEARCH("ФОМС",Q880)), (ISNUMBER(SEARCH("страх",E880)))),1,0)</f>
        <v>0</v>
      </c>
      <c r="G880" s="8">
        <f>IF(OR(ISNUMBER(SEARCH("проектиро",E880)), ISNUMBER(SEARCH("разработка",E880)),  ISNUMBER(SEARCH("приобрет",E880)),  ISNUMBER(SEARCH("установк",E880)), ISNUMBER(SEARCH("постав",E880)),  (ISNUMBER(SEARCH("создани",E880)))),1,0)</f>
        <v>1</v>
      </c>
      <c r="H880" s="8">
        <f>IF(OR(ISNUMBER(SEARCH("развит",E880)), ISNUMBER(SEARCH("модифика",E880)), ISNUMBER(SEARCH("интегра",E880)),  ISNUMBER(SEARCH("внедрен",E880)), ISNUMBER(SEARCH("расшир",E880)), ISNUMBER(SEARCH("адаптац",E880)),ISNUMBER(SEARCH("настрой",E880)), ISNUMBER(SEARCH("подключ",E880)),   (ISNUMBER(SEARCH("модерниз",E880)))),1,0)</f>
        <v>0</v>
      </c>
      <c r="I880" s="8">
        <f>IF(OR(ISNUMBER(SEARCH("сопрово",E880)), ISNUMBER(SEARCH("поддержк",E880)), ISNUMBER(SEARCH("эксплуат",E880)), ISNUMBER(SEARCH("обслужи",E880)), ISNUMBER(SEARCH("подготов",E880)), (ISNUMBER(SEARCH("обуче",E880)))),1,0)</f>
        <v>0</v>
      </c>
      <c r="J880" s="9">
        <f>SUM(G880:I880)</f>
        <v>1</v>
      </c>
      <c r="K880" t="s">
        <v>25</v>
      </c>
      <c r="L880" t="s">
        <v>25</v>
      </c>
      <c r="M880" s="30">
        <v>230718</v>
      </c>
      <c r="N880" s="28" t="s">
        <v>39</v>
      </c>
      <c r="O880" s="6">
        <v>230718</v>
      </c>
      <c r="P880" s="28" t="s">
        <v>27</v>
      </c>
      <c r="Q880" s="4" t="s">
        <v>1464</v>
      </c>
      <c r="R880" t="s">
        <v>1465</v>
      </c>
      <c r="S880" t="s">
        <v>1466</v>
      </c>
      <c r="T880" t="s">
        <v>1393</v>
      </c>
      <c r="U880" t="s">
        <v>1247</v>
      </c>
      <c r="V880" t="s">
        <v>1245</v>
      </c>
      <c r="W880" s="2">
        <v>1</v>
      </c>
      <c r="X880" s="33">
        <v>230718</v>
      </c>
      <c r="Y880" t="s">
        <v>34</v>
      </c>
      <c r="Z880" t="s">
        <v>1248</v>
      </c>
      <c r="AA880" t="s">
        <v>36</v>
      </c>
      <c r="AB880" t="s">
        <v>37</v>
      </c>
      <c r="AC880">
        <v>21</v>
      </c>
    </row>
    <row r="881" spans="1:29" customFormat="1" hidden="1" x14ac:dyDescent="0.25">
      <c r="A881" s="11">
        <v>881</v>
      </c>
      <c r="B881" s="20" t="s">
        <v>1677</v>
      </c>
      <c r="C881" s="3">
        <v>2.2119002520190001E+18</v>
      </c>
      <c r="D881" s="1">
        <v>43598</v>
      </c>
      <c r="E881" t="s">
        <v>1407</v>
      </c>
      <c r="F881" s="8">
        <f>IF(OR(ISNUMBER(SEARCH("террит",Q881)), ISNUMBER(SEARCH("ФОМС",E881)), ISNUMBER(SEARCH("ФОМС",Q881)), (ISNUMBER(SEARCH("страх",E881)))),1,0)</f>
        <v>0</v>
      </c>
      <c r="G881" s="8">
        <f>IF(OR(ISNUMBER(SEARCH("проектиро",E881)), ISNUMBER(SEARCH("разработка",E881)),  ISNUMBER(SEARCH("приобрет",E881)),  ISNUMBER(SEARCH("установк",E881)), ISNUMBER(SEARCH("постав",E881)),  (ISNUMBER(SEARCH("создани",E881)))),1,0)</f>
        <v>1</v>
      </c>
      <c r="H881" s="8">
        <f>IF(OR(ISNUMBER(SEARCH("развит",E881)), ISNUMBER(SEARCH("модифика",E881)), ISNUMBER(SEARCH("интегра",E881)),  ISNUMBER(SEARCH("внедрен",E881)), ISNUMBER(SEARCH("расшир",E881)), ISNUMBER(SEARCH("адаптац",E881)),ISNUMBER(SEARCH("настрой",E881)), ISNUMBER(SEARCH("подключ",E881)),   (ISNUMBER(SEARCH("модерниз",E881)))),1,0)</f>
        <v>0</v>
      </c>
      <c r="I881" s="8">
        <f>IF(OR(ISNUMBER(SEARCH("сопрово",E881)), ISNUMBER(SEARCH("поддержк",E881)), ISNUMBER(SEARCH("эксплуат",E881)), ISNUMBER(SEARCH("обслужи",E881)), ISNUMBER(SEARCH("подготов",E881)), (ISNUMBER(SEARCH("обуче",E881)))),1,0)</f>
        <v>0</v>
      </c>
      <c r="J881" s="9">
        <f>SUM(G881:I881)</f>
        <v>1</v>
      </c>
      <c r="K881" t="s">
        <v>25</v>
      </c>
      <c r="L881" t="s">
        <v>25</v>
      </c>
      <c r="M881" s="30">
        <v>181079.67999999999</v>
      </c>
      <c r="N881" s="28" t="s">
        <v>39</v>
      </c>
      <c r="O881" s="6">
        <v>181079.67999999999</v>
      </c>
      <c r="P881" s="28" t="s">
        <v>27</v>
      </c>
      <c r="Q881" s="4" t="s">
        <v>1464</v>
      </c>
      <c r="R881" t="s">
        <v>1465</v>
      </c>
      <c r="S881" t="s">
        <v>1466</v>
      </c>
      <c r="T881" t="s">
        <v>1393</v>
      </c>
      <c r="U881" t="s">
        <v>1247</v>
      </c>
      <c r="V881" t="s">
        <v>1245</v>
      </c>
      <c r="W881" s="2">
        <v>1</v>
      </c>
      <c r="X881" s="33">
        <v>181079.67999999999</v>
      </c>
      <c r="Y881" t="s">
        <v>34</v>
      </c>
      <c r="Z881" t="s">
        <v>1248</v>
      </c>
      <c r="AA881" t="s">
        <v>36</v>
      </c>
      <c r="AB881" t="s">
        <v>37</v>
      </c>
      <c r="AC881">
        <v>21</v>
      </c>
    </row>
    <row r="882" spans="1:29" customFormat="1" hidden="1" x14ac:dyDescent="0.25">
      <c r="A882" s="11">
        <v>882</v>
      </c>
      <c r="B882" s="20" t="s">
        <v>1677</v>
      </c>
      <c r="C882" s="3">
        <v>2.2119002520190001E+18</v>
      </c>
      <c r="D882" s="1">
        <v>43600</v>
      </c>
      <c r="E882" t="s">
        <v>1407</v>
      </c>
      <c r="F882" s="8">
        <f>IF(OR(ISNUMBER(SEARCH("террит",Q882)), ISNUMBER(SEARCH("ФОМС",E882)), ISNUMBER(SEARCH("ФОМС",Q882)), (ISNUMBER(SEARCH("страх",E882)))),1,0)</f>
        <v>0</v>
      </c>
      <c r="G882" s="8">
        <f>IF(OR(ISNUMBER(SEARCH("проектиро",E882)), ISNUMBER(SEARCH("разработка",E882)),  ISNUMBER(SEARCH("приобрет",E882)),  ISNUMBER(SEARCH("установк",E882)), ISNUMBER(SEARCH("постав",E882)),  (ISNUMBER(SEARCH("создани",E882)))),1,0)</f>
        <v>1</v>
      </c>
      <c r="H882" s="8">
        <f>IF(OR(ISNUMBER(SEARCH("развит",E882)), ISNUMBER(SEARCH("модифика",E882)), ISNUMBER(SEARCH("интегра",E882)),  ISNUMBER(SEARCH("внедрен",E882)), ISNUMBER(SEARCH("расшир",E882)), ISNUMBER(SEARCH("адаптац",E882)),ISNUMBER(SEARCH("настрой",E882)), ISNUMBER(SEARCH("подключ",E882)),   (ISNUMBER(SEARCH("модерниз",E882)))),1,0)</f>
        <v>0</v>
      </c>
      <c r="I882" s="8">
        <f>IF(OR(ISNUMBER(SEARCH("сопрово",E882)), ISNUMBER(SEARCH("поддержк",E882)), ISNUMBER(SEARCH("эксплуат",E882)), ISNUMBER(SEARCH("обслужи",E882)), ISNUMBER(SEARCH("подготов",E882)), (ISNUMBER(SEARCH("обуче",E882)))),1,0)</f>
        <v>0</v>
      </c>
      <c r="J882" s="9">
        <f>SUM(G882:I882)</f>
        <v>1</v>
      </c>
      <c r="K882" t="s">
        <v>25</v>
      </c>
      <c r="L882" t="s">
        <v>25</v>
      </c>
      <c r="M882" s="30">
        <v>39577.17</v>
      </c>
      <c r="N882" s="28" t="s">
        <v>39</v>
      </c>
      <c r="O882" s="6">
        <v>39577.17</v>
      </c>
      <c r="P882" s="28" t="s">
        <v>27</v>
      </c>
      <c r="Q882" s="4" t="s">
        <v>1464</v>
      </c>
      <c r="R882" t="s">
        <v>1465</v>
      </c>
      <c r="S882" t="s">
        <v>1466</v>
      </c>
      <c r="T882" t="s">
        <v>1393</v>
      </c>
      <c r="U882" t="s">
        <v>1247</v>
      </c>
      <c r="V882" t="s">
        <v>1245</v>
      </c>
      <c r="W882" s="2">
        <v>1</v>
      </c>
      <c r="X882" s="33">
        <v>39577.17</v>
      </c>
      <c r="Y882" t="s">
        <v>34</v>
      </c>
      <c r="Z882" t="s">
        <v>1248</v>
      </c>
      <c r="AA882" t="s">
        <v>36</v>
      </c>
      <c r="AB882" t="s">
        <v>37</v>
      </c>
      <c r="AC882">
        <v>21</v>
      </c>
    </row>
    <row r="883" spans="1:29" customFormat="1" hidden="1" x14ac:dyDescent="0.25">
      <c r="A883" s="11">
        <v>883</v>
      </c>
      <c r="B883" s="20" t="s">
        <v>1677</v>
      </c>
      <c r="C883" s="3">
        <v>2.2120000768169999E+18</v>
      </c>
      <c r="D883" s="1">
        <v>42780</v>
      </c>
      <c r="E883" t="s">
        <v>1408</v>
      </c>
      <c r="F883" s="8">
        <f>IF(OR(ISNUMBER(SEARCH("террит",Q883)), ISNUMBER(SEARCH("ФОМС",E883)), ISNUMBER(SEARCH("ФОМС",Q883)), (ISNUMBER(SEARCH("страх",E883)))),1,0)</f>
        <v>0</v>
      </c>
      <c r="G883" s="8">
        <f>IF(OR(ISNUMBER(SEARCH("проектиро",E883)), ISNUMBER(SEARCH("разработка",E883)),  ISNUMBER(SEARCH("приобрет",E883)),  ISNUMBER(SEARCH("установк",E883)), ISNUMBER(SEARCH("постав",E883)),  (ISNUMBER(SEARCH("создани",E883)))),1,0)</f>
        <v>0</v>
      </c>
      <c r="H883" s="8">
        <f>IF(OR(ISNUMBER(SEARCH("развит",E883)), ISNUMBER(SEARCH("модифика",E883)), ISNUMBER(SEARCH("интегра",E883)),  ISNUMBER(SEARCH("внедрен",E883)), ISNUMBER(SEARCH("расшир",E883)), ISNUMBER(SEARCH("адаптац",E883)),ISNUMBER(SEARCH("настрой",E883)), ISNUMBER(SEARCH("подключ",E883)),   (ISNUMBER(SEARCH("модерниз",E883)))),1,0)</f>
        <v>1</v>
      </c>
      <c r="I883" s="8">
        <f>IF(OR(ISNUMBER(SEARCH("сопрово",E883)), ISNUMBER(SEARCH("поддержк",E883)), ISNUMBER(SEARCH("эксплуат",E883)), ISNUMBER(SEARCH("обслужи",E883)), ISNUMBER(SEARCH("подготов",E883)), (ISNUMBER(SEARCH("обуче",E883)))),1,0)</f>
        <v>1</v>
      </c>
      <c r="J883" s="9">
        <f>SUM(G883:I883)</f>
        <v>2</v>
      </c>
      <c r="K883" t="s">
        <v>64</v>
      </c>
      <c r="L883" t="s">
        <v>65</v>
      </c>
      <c r="M883" s="30">
        <v>181340.45</v>
      </c>
      <c r="N883" s="28" t="s">
        <v>264</v>
      </c>
      <c r="O883" s="6">
        <v>181340.45</v>
      </c>
      <c r="P883" s="28" t="s">
        <v>184</v>
      </c>
      <c r="Q883" s="4" t="s">
        <v>1468</v>
      </c>
      <c r="R883" t="s">
        <v>1375</v>
      </c>
      <c r="S883" t="s">
        <v>1376</v>
      </c>
      <c r="T883" t="s">
        <v>1393</v>
      </c>
      <c r="U883" t="s">
        <v>1247</v>
      </c>
      <c r="V883" t="s">
        <v>1245</v>
      </c>
      <c r="W883" s="2">
        <v>1</v>
      </c>
      <c r="X883" s="33">
        <v>181340.45</v>
      </c>
      <c r="Y883" t="s">
        <v>34</v>
      </c>
      <c r="Z883" t="s">
        <v>1248</v>
      </c>
      <c r="AA883" t="s">
        <v>36</v>
      </c>
      <c r="AB883" t="s">
        <v>37</v>
      </c>
      <c r="AC883">
        <v>21</v>
      </c>
    </row>
    <row r="884" spans="1:29" customFormat="1" hidden="1" x14ac:dyDescent="0.25">
      <c r="A884" s="11">
        <v>884</v>
      </c>
      <c r="B884" s="20" t="s">
        <v>1677</v>
      </c>
      <c r="C884" s="3">
        <v>2.2120000768169999E+18</v>
      </c>
      <c r="D884" s="1">
        <v>42780</v>
      </c>
      <c r="E884" t="s">
        <v>1404</v>
      </c>
      <c r="F884" s="8">
        <f>IF(OR(ISNUMBER(SEARCH("террит",Q884)), ISNUMBER(SEARCH("ФОМС",E884)), ISNUMBER(SEARCH("ФОМС",Q884)), (ISNUMBER(SEARCH("страх",E884)))),1,0)</f>
        <v>0</v>
      </c>
      <c r="G884" s="8">
        <f>IF(OR(ISNUMBER(SEARCH("проектиро",E884)), ISNUMBER(SEARCH("разработка",E884)),  ISNUMBER(SEARCH("приобрет",E884)),  ISNUMBER(SEARCH("установк",E884)), ISNUMBER(SEARCH("постав",E884)),  (ISNUMBER(SEARCH("создани",E884)))),1,0)</f>
        <v>0</v>
      </c>
      <c r="H884" s="8">
        <f>IF(OR(ISNUMBER(SEARCH("развит",E884)), ISNUMBER(SEARCH("модифика",E884)), ISNUMBER(SEARCH("интегра",E884)),  ISNUMBER(SEARCH("внедрен",E884)), ISNUMBER(SEARCH("расшир",E884)), ISNUMBER(SEARCH("адаптац",E884)),ISNUMBER(SEARCH("настрой",E884)), ISNUMBER(SEARCH("подключ",E884)),   (ISNUMBER(SEARCH("модерниз",E884)))),1,0)</f>
        <v>1</v>
      </c>
      <c r="I884" s="8">
        <f>IF(OR(ISNUMBER(SEARCH("сопрово",E884)), ISNUMBER(SEARCH("поддержк",E884)), ISNUMBER(SEARCH("эксплуат",E884)), ISNUMBER(SEARCH("обслужи",E884)), ISNUMBER(SEARCH("подготов",E884)), (ISNUMBER(SEARCH("обуче",E884)))),1,0)</f>
        <v>1</v>
      </c>
      <c r="J884" s="9">
        <f>SUM(G884:I884)</f>
        <v>2</v>
      </c>
      <c r="K884" t="s">
        <v>64</v>
      </c>
      <c r="L884" t="s">
        <v>65</v>
      </c>
      <c r="M884" s="30">
        <v>38350</v>
      </c>
      <c r="N884" s="28" t="s">
        <v>264</v>
      </c>
      <c r="O884" s="6">
        <v>38350</v>
      </c>
      <c r="P884" s="28" t="s">
        <v>184</v>
      </c>
      <c r="Q884" s="4" t="s">
        <v>1468</v>
      </c>
      <c r="R884" t="s">
        <v>1375</v>
      </c>
      <c r="S884" t="s">
        <v>1376</v>
      </c>
      <c r="T884" t="s">
        <v>1393</v>
      </c>
      <c r="U884" t="s">
        <v>1247</v>
      </c>
      <c r="V884" t="s">
        <v>1245</v>
      </c>
      <c r="W884" s="2">
        <v>1</v>
      </c>
      <c r="X884" s="33">
        <v>38350</v>
      </c>
      <c r="Y884" t="s">
        <v>34</v>
      </c>
      <c r="Z884" t="s">
        <v>1248</v>
      </c>
      <c r="AA884" t="s">
        <v>36</v>
      </c>
      <c r="AB884" t="s">
        <v>37</v>
      </c>
      <c r="AC884">
        <v>21</v>
      </c>
    </row>
    <row r="885" spans="1:29" customFormat="1" hidden="1" x14ac:dyDescent="0.25">
      <c r="A885" s="11">
        <v>885</v>
      </c>
      <c r="B885" s="20" t="s">
        <v>1677</v>
      </c>
      <c r="C885" s="3">
        <v>2.2120000768179999E+18</v>
      </c>
      <c r="D885" s="1">
        <v>43209</v>
      </c>
      <c r="E885" t="s">
        <v>1406</v>
      </c>
      <c r="F885" s="8">
        <f>IF(OR(ISNUMBER(SEARCH("террит",Q885)), ISNUMBER(SEARCH("ФОМС",E885)), ISNUMBER(SEARCH("ФОМС",Q885)), (ISNUMBER(SEARCH("страх",E885)))),1,0)</f>
        <v>0</v>
      </c>
      <c r="G885" s="8">
        <f>IF(OR(ISNUMBER(SEARCH("проектиро",E885)), ISNUMBER(SEARCH("разработка",E885)),  ISNUMBER(SEARCH("приобрет",E885)),  ISNUMBER(SEARCH("установк",E885)), ISNUMBER(SEARCH("постав",E885)),  (ISNUMBER(SEARCH("создани",E885)))),1,0)</f>
        <v>0</v>
      </c>
      <c r="H885" s="8">
        <f>IF(OR(ISNUMBER(SEARCH("развит",E885)), ISNUMBER(SEARCH("модифика",E885)), ISNUMBER(SEARCH("интегра",E885)),  ISNUMBER(SEARCH("внедрен",E885)), ISNUMBER(SEARCH("расшир",E885)), ISNUMBER(SEARCH("адаптац",E885)),ISNUMBER(SEARCH("настрой",E885)), ISNUMBER(SEARCH("подключ",E885)),   (ISNUMBER(SEARCH("модерниз",E885)))),1,0)</f>
        <v>0</v>
      </c>
      <c r="I885" s="8">
        <f>IF(OR(ISNUMBER(SEARCH("сопрово",E885)), ISNUMBER(SEARCH("поддержк",E885)), ISNUMBER(SEARCH("эксплуат",E885)), ISNUMBER(SEARCH("обслужи",E885)), ISNUMBER(SEARCH("подготов",E885)), (ISNUMBER(SEARCH("обуче",E885)))),1,0)</f>
        <v>1</v>
      </c>
      <c r="J885" s="9">
        <f>SUM(G885:I885)</f>
        <v>1</v>
      </c>
      <c r="K885" t="s">
        <v>64</v>
      </c>
      <c r="L885" t="s">
        <v>65</v>
      </c>
      <c r="M885" s="30">
        <v>187629</v>
      </c>
      <c r="N885" s="28" t="s">
        <v>26</v>
      </c>
      <c r="O885" s="6">
        <v>187629</v>
      </c>
      <c r="P885" s="28" t="s">
        <v>184</v>
      </c>
      <c r="Q885" s="4" t="s">
        <v>1468</v>
      </c>
      <c r="R885" t="s">
        <v>1375</v>
      </c>
      <c r="S885" t="s">
        <v>1376</v>
      </c>
      <c r="T885" t="s">
        <v>1393</v>
      </c>
      <c r="U885" t="s">
        <v>1247</v>
      </c>
      <c r="V885" t="s">
        <v>1245</v>
      </c>
      <c r="W885" s="2">
        <v>1</v>
      </c>
      <c r="X885" s="33">
        <v>187629</v>
      </c>
      <c r="Y885" t="s">
        <v>34</v>
      </c>
      <c r="Z885" t="s">
        <v>1248</v>
      </c>
      <c r="AA885" t="s">
        <v>36</v>
      </c>
      <c r="AB885" t="s">
        <v>37</v>
      </c>
      <c r="AC885">
        <v>21</v>
      </c>
    </row>
    <row r="886" spans="1:29" customFormat="1" hidden="1" x14ac:dyDescent="0.25">
      <c r="A886" s="11">
        <v>886</v>
      </c>
      <c r="B886" s="20" t="s">
        <v>1677</v>
      </c>
      <c r="C886" s="3">
        <v>2.2120000768179999E+18</v>
      </c>
      <c r="D886" s="1">
        <v>43209</v>
      </c>
      <c r="E886" t="s">
        <v>1403</v>
      </c>
      <c r="F886" s="8">
        <f>IF(OR(ISNUMBER(SEARCH("террит",Q886)), ISNUMBER(SEARCH("ФОМС",E886)), ISNUMBER(SEARCH("ФОМС",Q886)), (ISNUMBER(SEARCH("страх",E886)))),1,0)</f>
        <v>0</v>
      </c>
      <c r="G886" s="8">
        <f>IF(OR(ISNUMBER(SEARCH("проектиро",E886)), ISNUMBER(SEARCH("разработка",E886)),  ISNUMBER(SEARCH("приобрет",E886)),  ISNUMBER(SEARCH("установк",E886)), ISNUMBER(SEARCH("постав",E886)),  (ISNUMBER(SEARCH("создани",E886)))),1,0)</f>
        <v>0</v>
      </c>
      <c r="H886" s="8">
        <f>IF(OR(ISNUMBER(SEARCH("развит",E886)), ISNUMBER(SEARCH("модифика",E886)), ISNUMBER(SEARCH("интегра",E886)),  ISNUMBER(SEARCH("внедрен",E886)), ISNUMBER(SEARCH("расшир",E886)), ISNUMBER(SEARCH("адаптац",E886)),ISNUMBER(SEARCH("настрой",E886)), ISNUMBER(SEARCH("подключ",E886)),   (ISNUMBER(SEARCH("модерниз",E886)))),1,0)</f>
        <v>1</v>
      </c>
      <c r="I886" s="8">
        <f>IF(OR(ISNUMBER(SEARCH("сопрово",E886)), ISNUMBER(SEARCH("поддержк",E886)), ISNUMBER(SEARCH("эксплуат",E886)), ISNUMBER(SEARCH("обслужи",E886)), ISNUMBER(SEARCH("подготов",E886)), (ISNUMBER(SEARCH("обуче",E886)))),1,0)</f>
        <v>1</v>
      </c>
      <c r="J886" s="9">
        <f>SUM(G886:I886)</f>
        <v>2</v>
      </c>
      <c r="K886" t="s">
        <v>64</v>
      </c>
      <c r="L886" t="s">
        <v>65</v>
      </c>
      <c r="M886" s="30">
        <v>180975</v>
      </c>
      <c r="N886" s="28" t="s">
        <v>26</v>
      </c>
      <c r="O886" s="6">
        <v>180975</v>
      </c>
      <c r="P886" s="28" t="s">
        <v>184</v>
      </c>
      <c r="Q886" s="4" t="s">
        <v>1468</v>
      </c>
      <c r="R886" t="s">
        <v>1375</v>
      </c>
      <c r="S886" t="s">
        <v>1376</v>
      </c>
      <c r="T886" t="s">
        <v>1393</v>
      </c>
      <c r="U886" t="s">
        <v>1247</v>
      </c>
      <c r="V886" t="s">
        <v>1245</v>
      </c>
      <c r="W886" s="2">
        <v>1</v>
      </c>
      <c r="X886" s="33">
        <v>180975</v>
      </c>
      <c r="Y886" t="s">
        <v>34</v>
      </c>
      <c r="Z886" t="s">
        <v>1248</v>
      </c>
      <c r="AA886" t="s">
        <v>36</v>
      </c>
      <c r="AB886" t="s">
        <v>37</v>
      </c>
      <c r="AC886">
        <v>21</v>
      </c>
    </row>
    <row r="887" spans="1:29" customFormat="1" hidden="1" x14ac:dyDescent="0.25">
      <c r="A887" s="11">
        <v>887</v>
      </c>
      <c r="B887" s="20" t="s">
        <v>1677</v>
      </c>
      <c r="C887" s="3">
        <v>2.2120000768179999E+18</v>
      </c>
      <c r="D887" s="1">
        <v>43209</v>
      </c>
      <c r="E887" t="s">
        <v>1405</v>
      </c>
      <c r="F887" s="8">
        <f>IF(OR(ISNUMBER(SEARCH("террит",Q887)), ISNUMBER(SEARCH("ФОМС",E887)), ISNUMBER(SEARCH("ФОМС",Q887)), (ISNUMBER(SEARCH("страх",E887)))),1,0)</f>
        <v>0</v>
      </c>
      <c r="G887" s="8">
        <f>IF(OR(ISNUMBER(SEARCH("проектиро",E887)), ISNUMBER(SEARCH("разработка",E887)),  ISNUMBER(SEARCH("приобрет",E887)),  ISNUMBER(SEARCH("установк",E887)), ISNUMBER(SEARCH("постав",E887)),  (ISNUMBER(SEARCH("создани",E887)))),1,0)</f>
        <v>0</v>
      </c>
      <c r="H887" s="8">
        <f>IF(OR(ISNUMBER(SEARCH("развит",E887)), ISNUMBER(SEARCH("модифика",E887)), ISNUMBER(SEARCH("интегра",E887)),  ISNUMBER(SEARCH("внедрен",E887)), ISNUMBER(SEARCH("расшир",E887)), ISNUMBER(SEARCH("адаптац",E887)),ISNUMBER(SEARCH("настрой",E887)), ISNUMBER(SEARCH("подключ",E887)),   (ISNUMBER(SEARCH("модерниз",E887)))),1,0)</f>
        <v>0</v>
      </c>
      <c r="I887" s="8">
        <f>IF(OR(ISNUMBER(SEARCH("сопрово",E887)), ISNUMBER(SEARCH("поддержк",E887)), ISNUMBER(SEARCH("эксплуат",E887)), ISNUMBER(SEARCH("обслужи",E887)), ISNUMBER(SEARCH("подготов",E887)), (ISNUMBER(SEARCH("обуче",E887)))),1,0)</f>
        <v>1</v>
      </c>
      <c r="J887" s="9">
        <f>SUM(G887:I887)</f>
        <v>1</v>
      </c>
      <c r="K887" t="s">
        <v>64</v>
      </c>
      <c r="L887" t="s">
        <v>65</v>
      </c>
      <c r="M887" s="30">
        <v>37000</v>
      </c>
      <c r="N887" s="28" t="s">
        <v>26</v>
      </c>
      <c r="O887" s="6">
        <v>37000</v>
      </c>
      <c r="P887" s="28" t="s">
        <v>184</v>
      </c>
      <c r="Q887" s="4" t="s">
        <v>1468</v>
      </c>
      <c r="R887" t="s">
        <v>1375</v>
      </c>
      <c r="S887" t="s">
        <v>1376</v>
      </c>
      <c r="T887" t="s">
        <v>1393</v>
      </c>
      <c r="U887" t="s">
        <v>1247</v>
      </c>
      <c r="V887" t="s">
        <v>1245</v>
      </c>
      <c r="W887" s="2">
        <v>1</v>
      </c>
      <c r="X887" s="33">
        <v>37000</v>
      </c>
      <c r="Y887" t="s">
        <v>34</v>
      </c>
      <c r="Z887" t="s">
        <v>1248</v>
      </c>
      <c r="AA887" t="s">
        <v>36</v>
      </c>
      <c r="AB887" t="s">
        <v>37</v>
      </c>
      <c r="AC887">
        <v>21</v>
      </c>
    </row>
    <row r="888" spans="1:29" customFormat="1" hidden="1" x14ac:dyDescent="0.25">
      <c r="A888" s="11">
        <v>888</v>
      </c>
      <c r="B888" s="20" t="s">
        <v>1677</v>
      </c>
      <c r="C888" s="3">
        <v>2.2120000768190001E+18</v>
      </c>
      <c r="D888" s="1">
        <v>43598</v>
      </c>
      <c r="E888" t="s">
        <v>1407</v>
      </c>
      <c r="F888" s="8">
        <f>IF(OR(ISNUMBER(SEARCH("террит",Q888)), ISNUMBER(SEARCH("ФОМС",E888)), ISNUMBER(SEARCH("ФОМС",Q888)), (ISNUMBER(SEARCH("страх",E888)))),1,0)</f>
        <v>0</v>
      </c>
      <c r="G888" s="8">
        <f>IF(OR(ISNUMBER(SEARCH("проектиро",E888)), ISNUMBER(SEARCH("разработка",E888)),  ISNUMBER(SEARCH("приобрет",E888)),  ISNUMBER(SEARCH("установк",E888)), ISNUMBER(SEARCH("постав",E888)),  (ISNUMBER(SEARCH("создани",E888)))),1,0)</f>
        <v>1</v>
      </c>
      <c r="H888" s="8">
        <f>IF(OR(ISNUMBER(SEARCH("развит",E888)), ISNUMBER(SEARCH("модифика",E888)), ISNUMBER(SEARCH("интегра",E888)),  ISNUMBER(SEARCH("внедрен",E888)), ISNUMBER(SEARCH("расшир",E888)), ISNUMBER(SEARCH("адаптац",E888)),ISNUMBER(SEARCH("настрой",E888)), ISNUMBER(SEARCH("подключ",E888)),   (ISNUMBER(SEARCH("модерниз",E888)))),1,0)</f>
        <v>0</v>
      </c>
      <c r="I888" s="8">
        <f>IF(OR(ISNUMBER(SEARCH("сопрово",E888)), ISNUMBER(SEARCH("поддержк",E888)), ISNUMBER(SEARCH("эксплуат",E888)), ISNUMBER(SEARCH("обслужи",E888)), ISNUMBER(SEARCH("подготов",E888)), (ISNUMBER(SEARCH("обуче",E888)))),1,0)</f>
        <v>0</v>
      </c>
      <c r="J888" s="9">
        <f>SUM(G888:I888)</f>
        <v>1</v>
      </c>
      <c r="K888" t="s">
        <v>25</v>
      </c>
      <c r="L888" t="s">
        <v>25</v>
      </c>
      <c r="M888" s="30">
        <v>164200</v>
      </c>
      <c r="N888" s="28" t="s">
        <v>39</v>
      </c>
      <c r="O888" s="6">
        <v>164200</v>
      </c>
      <c r="P888" s="28" t="s">
        <v>27</v>
      </c>
      <c r="Q888" s="4" t="s">
        <v>1468</v>
      </c>
      <c r="R888" t="s">
        <v>1375</v>
      </c>
      <c r="S888" t="s">
        <v>1376</v>
      </c>
      <c r="T888" t="s">
        <v>1393</v>
      </c>
      <c r="U888" t="s">
        <v>1247</v>
      </c>
      <c r="V888" t="s">
        <v>1245</v>
      </c>
      <c r="W888" s="2">
        <v>1</v>
      </c>
      <c r="X888" s="33">
        <v>164200</v>
      </c>
      <c r="Y888" t="s">
        <v>34</v>
      </c>
      <c r="Z888" t="s">
        <v>1248</v>
      </c>
      <c r="AA888" t="s">
        <v>36</v>
      </c>
      <c r="AB888" t="s">
        <v>37</v>
      </c>
      <c r="AC888">
        <v>21</v>
      </c>
    </row>
    <row r="889" spans="1:29" customFormat="1" hidden="1" x14ac:dyDescent="0.25">
      <c r="A889" s="11">
        <v>889</v>
      </c>
      <c r="B889" s="20" t="s">
        <v>1677</v>
      </c>
      <c r="C889" s="3">
        <v>2.2120000768190001E+18</v>
      </c>
      <c r="D889" s="1">
        <v>43601</v>
      </c>
      <c r="E889" t="s">
        <v>1407</v>
      </c>
      <c r="F889" s="8">
        <f>IF(OR(ISNUMBER(SEARCH("террит",Q889)), ISNUMBER(SEARCH("ФОМС",E889)), ISNUMBER(SEARCH("ФОМС",Q889)), (ISNUMBER(SEARCH("страх",E889)))),1,0)</f>
        <v>0</v>
      </c>
      <c r="G889" s="8">
        <f>IF(OR(ISNUMBER(SEARCH("проектиро",E889)), ISNUMBER(SEARCH("разработка",E889)),  ISNUMBER(SEARCH("приобрет",E889)),  ISNUMBER(SEARCH("установк",E889)), ISNUMBER(SEARCH("постав",E889)),  (ISNUMBER(SEARCH("создани",E889)))),1,0)</f>
        <v>1</v>
      </c>
      <c r="H889" s="8">
        <f>IF(OR(ISNUMBER(SEARCH("развит",E889)), ISNUMBER(SEARCH("модифика",E889)), ISNUMBER(SEARCH("интегра",E889)),  ISNUMBER(SEARCH("внедрен",E889)), ISNUMBER(SEARCH("расшир",E889)), ISNUMBER(SEARCH("адаптац",E889)),ISNUMBER(SEARCH("настрой",E889)), ISNUMBER(SEARCH("подключ",E889)),   (ISNUMBER(SEARCH("модерниз",E889)))),1,0)</f>
        <v>0</v>
      </c>
      <c r="I889" s="8">
        <f>IF(OR(ISNUMBER(SEARCH("сопрово",E889)), ISNUMBER(SEARCH("поддержк",E889)), ISNUMBER(SEARCH("эксплуат",E889)), ISNUMBER(SEARCH("обслужи",E889)), ISNUMBER(SEARCH("подготов",E889)), (ISNUMBER(SEARCH("обуче",E889)))),1,0)</f>
        <v>0</v>
      </c>
      <c r="J889" s="9">
        <f>SUM(G889:I889)</f>
        <v>1</v>
      </c>
      <c r="K889" t="s">
        <v>25</v>
      </c>
      <c r="L889" t="s">
        <v>25</v>
      </c>
      <c r="M889" s="30">
        <v>35700</v>
      </c>
      <c r="N889" s="28" t="s">
        <v>39</v>
      </c>
      <c r="O889" s="6">
        <v>35700</v>
      </c>
      <c r="P889" s="28" t="s">
        <v>27</v>
      </c>
      <c r="Q889" s="4" t="s">
        <v>1468</v>
      </c>
      <c r="R889" t="s">
        <v>1375</v>
      </c>
      <c r="S889" t="s">
        <v>1376</v>
      </c>
      <c r="T889" t="s">
        <v>1393</v>
      </c>
      <c r="U889" t="s">
        <v>1247</v>
      </c>
      <c r="V889" t="s">
        <v>1245</v>
      </c>
      <c r="W889" s="2">
        <v>1</v>
      </c>
      <c r="X889" s="33">
        <v>35700</v>
      </c>
      <c r="Y889" t="s">
        <v>34</v>
      </c>
      <c r="Z889" t="s">
        <v>1248</v>
      </c>
      <c r="AA889" t="s">
        <v>36</v>
      </c>
      <c r="AB889" t="s">
        <v>37</v>
      </c>
      <c r="AC889">
        <v>21</v>
      </c>
    </row>
    <row r="890" spans="1:29" customFormat="1" hidden="1" x14ac:dyDescent="0.25">
      <c r="A890" s="11">
        <v>890</v>
      </c>
      <c r="B890" s="20" t="s">
        <v>1677</v>
      </c>
      <c r="C890" s="3">
        <v>2.2121001186190001E+18</v>
      </c>
      <c r="D890" s="1">
        <v>43598</v>
      </c>
      <c r="E890" t="s">
        <v>1407</v>
      </c>
      <c r="F890" s="8">
        <f>IF(OR(ISNUMBER(SEARCH("террит",Q890)), ISNUMBER(SEARCH("ФОМС",E890)), ISNUMBER(SEARCH("ФОМС",Q890)), (ISNUMBER(SEARCH("страх",E890)))),1,0)</f>
        <v>0</v>
      </c>
      <c r="G890" s="8">
        <f>IF(OR(ISNUMBER(SEARCH("проектиро",E890)), ISNUMBER(SEARCH("разработка",E890)),  ISNUMBER(SEARCH("приобрет",E890)),  ISNUMBER(SEARCH("установк",E890)), ISNUMBER(SEARCH("постав",E890)),  (ISNUMBER(SEARCH("создани",E890)))),1,0)</f>
        <v>1</v>
      </c>
      <c r="H890" s="8">
        <f>IF(OR(ISNUMBER(SEARCH("развит",E890)), ISNUMBER(SEARCH("модифика",E890)), ISNUMBER(SEARCH("интегра",E890)),  ISNUMBER(SEARCH("внедрен",E890)), ISNUMBER(SEARCH("расшир",E890)), ISNUMBER(SEARCH("адаптац",E890)),ISNUMBER(SEARCH("настрой",E890)), ISNUMBER(SEARCH("подключ",E890)),   (ISNUMBER(SEARCH("модерниз",E890)))),1,0)</f>
        <v>0</v>
      </c>
      <c r="I890" s="8">
        <f>IF(OR(ISNUMBER(SEARCH("сопрово",E890)), ISNUMBER(SEARCH("поддержк",E890)), ISNUMBER(SEARCH("эксплуат",E890)), ISNUMBER(SEARCH("обслужи",E890)), ISNUMBER(SEARCH("подготов",E890)), (ISNUMBER(SEARCH("обуче",E890)))),1,0)</f>
        <v>0</v>
      </c>
      <c r="J890" s="9">
        <f>SUM(G890:I890)</f>
        <v>1</v>
      </c>
      <c r="K890" t="s">
        <v>25</v>
      </c>
      <c r="L890" t="s">
        <v>25</v>
      </c>
      <c r="M890" s="30">
        <v>214535.73</v>
      </c>
      <c r="N890" s="28" t="s">
        <v>39</v>
      </c>
      <c r="O890" s="6">
        <v>214535.73</v>
      </c>
      <c r="P890" s="28" t="s">
        <v>27</v>
      </c>
      <c r="Q890" s="4" t="s">
        <v>1469</v>
      </c>
      <c r="R890" t="s">
        <v>1470</v>
      </c>
      <c r="S890" t="s">
        <v>1471</v>
      </c>
      <c r="T890" t="s">
        <v>1246</v>
      </c>
      <c r="U890" t="s">
        <v>1247</v>
      </c>
      <c r="V890" t="s">
        <v>1245</v>
      </c>
      <c r="W890" s="2">
        <v>1</v>
      </c>
      <c r="X890" s="33">
        <v>214535.73</v>
      </c>
      <c r="Y890" t="s">
        <v>34</v>
      </c>
      <c r="Z890" t="s">
        <v>1248</v>
      </c>
      <c r="AA890" t="s">
        <v>36</v>
      </c>
      <c r="AB890" t="s">
        <v>37</v>
      </c>
      <c r="AC890">
        <v>21</v>
      </c>
    </row>
    <row r="891" spans="1:29" customFormat="1" hidden="1" x14ac:dyDescent="0.25">
      <c r="A891" s="11">
        <v>891</v>
      </c>
      <c r="B891" s="20" t="s">
        <v>1677</v>
      </c>
      <c r="C891" s="3">
        <v>2.2121001186190001E+18</v>
      </c>
      <c r="D891" s="1">
        <v>43599</v>
      </c>
      <c r="E891" t="s">
        <v>1407</v>
      </c>
      <c r="F891" s="8">
        <f>IF(OR(ISNUMBER(SEARCH("террит",Q891)), ISNUMBER(SEARCH("ФОМС",E891)), ISNUMBER(SEARCH("ФОМС",Q891)), (ISNUMBER(SEARCH("страх",E891)))),1,0)</f>
        <v>0</v>
      </c>
      <c r="G891" s="8">
        <f>IF(OR(ISNUMBER(SEARCH("проектиро",E891)), ISNUMBER(SEARCH("разработка",E891)),  ISNUMBER(SEARCH("приобрет",E891)),  ISNUMBER(SEARCH("установк",E891)), ISNUMBER(SEARCH("постав",E891)),  (ISNUMBER(SEARCH("создани",E891)))),1,0)</f>
        <v>1</v>
      </c>
      <c r="H891" s="8">
        <f>IF(OR(ISNUMBER(SEARCH("развит",E891)), ISNUMBER(SEARCH("модифика",E891)), ISNUMBER(SEARCH("интегра",E891)),  ISNUMBER(SEARCH("внедрен",E891)), ISNUMBER(SEARCH("расшир",E891)), ISNUMBER(SEARCH("адаптац",E891)),ISNUMBER(SEARCH("настрой",E891)), ISNUMBER(SEARCH("подключ",E891)),   (ISNUMBER(SEARCH("модерниз",E891)))),1,0)</f>
        <v>0</v>
      </c>
      <c r="I891" s="8">
        <f>IF(OR(ISNUMBER(SEARCH("сопрово",E891)), ISNUMBER(SEARCH("поддержк",E891)), ISNUMBER(SEARCH("эксплуат",E891)), ISNUMBER(SEARCH("обслужи",E891)), ISNUMBER(SEARCH("подготов",E891)), (ISNUMBER(SEARCH("обуче",E891)))),1,0)</f>
        <v>0</v>
      </c>
      <c r="J891" s="9">
        <f>SUM(G891:I891)</f>
        <v>1</v>
      </c>
      <c r="K891" t="s">
        <v>25</v>
      </c>
      <c r="L891" t="s">
        <v>25</v>
      </c>
      <c r="M891" s="30">
        <v>163397.4</v>
      </c>
      <c r="N891" s="28" t="s">
        <v>39</v>
      </c>
      <c r="O891" s="6">
        <v>163397.4</v>
      </c>
      <c r="P891" s="28" t="s">
        <v>27</v>
      </c>
      <c r="Q891" s="4" t="s">
        <v>1469</v>
      </c>
      <c r="R891" t="s">
        <v>1470</v>
      </c>
      <c r="S891" t="s">
        <v>1471</v>
      </c>
      <c r="T891" t="s">
        <v>1246</v>
      </c>
      <c r="U891" t="s">
        <v>1247</v>
      </c>
      <c r="V891" t="s">
        <v>1245</v>
      </c>
      <c r="W891" s="2">
        <v>1</v>
      </c>
      <c r="X891" s="33">
        <v>163397.4</v>
      </c>
      <c r="Y891" t="s">
        <v>34</v>
      </c>
      <c r="Z891" t="s">
        <v>1248</v>
      </c>
      <c r="AA891" t="s">
        <v>36</v>
      </c>
      <c r="AB891" t="s">
        <v>37</v>
      </c>
      <c r="AC891">
        <v>21</v>
      </c>
    </row>
    <row r="892" spans="1:29" customFormat="1" hidden="1" x14ac:dyDescent="0.25">
      <c r="A892" s="11">
        <v>892</v>
      </c>
      <c r="B892" s="20" t="s">
        <v>1677</v>
      </c>
      <c r="C892" s="3">
        <v>2.2121001186190001E+18</v>
      </c>
      <c r="D892" s="1">
        <v>43599</v>
      </c>
      <c r="E892" t="s">
        <v>1407</v>
      </c>
      <c r="F892" s="8">
        <f>IF(OR(ISNUMBER(SEARCH("террит",Q892)), ISNUMBER(SEARCH("ФОМС",E892)), ISNUMBER(SEARCH("ФОМС",Q892)), (ISNUMBER(SEARCH("страх",E892)))),1,0)</f>
        <v>0</v>
      </c>
      <c r="G892" s="8">
        <f>IF(OR(ISNUMBER(SEARCH("проектиро",E892)), ISNUMBER(SEARCH("разработка",E892)),  ISNUMBER(SEARCH("приобрет",E892)),  ISNUMBER(SEARCH("установк",E892)), ISNUMBER(SEARCH("постав",E892)),  (ISNUMBER(SEARCH("создани",E892)))),1,0)</f>
        <v>1</v>
      </c>
      <c r="H892" s="8">
        <f>IF(OR(ISNUMBER(SEARCH("развит",E892)), ISNUMBER(SEARCH("модифика",E892)), ISNUMBER(SEARCH("интегра",E892)),  ISNUMBER(SEARCH("внедрен",E892)), ISNUMBER(SEARCH("расшир",E892)), ISNUMBER(SEARCH("адаптац",E892)),ISNUMBER(SEARCH("настрой",E892)), ISNUMBER(SEARCH("подключ",E892)),   (ISNUMBER(SEARCH("модерниз",E892)))),1,0)</f>
        <v>0</v>
      </c>
      <c r="I892" s="8">
        <f>IF(OR(ISNUMBER(SEARCH("сопрово",E892)), ISNUMBER(SEARCH("поддержк",E892)), ISNUMBER(SEARCH("эксплуат",E892)), ISNUMBER(SEARCH("обслужи",E892)), ISNUMBER(SEARCH("подготов",E892)), (ISNUMBER(SEARCH("обуче",E892)))),1,0)</f>
        <v>0</v>
      </c>
      <c r="J892" s="9">
        <f>SUM(G892:I892)</f>
        <v>1</v>
      </c>
      <c r="K892" t="s">
        <v>25</v>
      </c>
      <c r="L892" t="s">
        <v>25</v>
      </c>
      <c r="M892" s="30">
        <v>39577.17</v>
      </c>
      <c r="N892" s="28" t="s">
        <v>39</v>
      </c>
      <c r="O892" s="6">
        <v>39577.17</v>
      </c>
      <c r="P892" s="28" t="s">
        <v>27</v>
      </c>
      <c r="Q892" s="4" t="s">
        <v>1469</v>
      </c>
      <c r="R892" t="s">
        <v>1470</v>
      </c>
      <c r="S892" t="s">
        <v>1471</v>
      </c>
      <c r="T892" t="s">
        <v>1246</v>
      </c>
      <c r="U892" t="s">
        <v>1247</v>
      </c>
      <c r="V892" t="s">
        <v>1245</v>
      </c>
      <c r="W892" s="2">
        <v>1</v>
      </c>
      <c r="X892" s="33">
        <v>39577.17</v>
      </c>
      <c r="Y892" t="s">
        <v>34</v>
      </c>
      <c r="Z892" t="s">
        <v>1248</v>
      </c>
      <c r="AA892" t="s">
        <v>36</v>
      </c>
      <c r="AB892" t="s">
        <v>37</v>
      </c>
      <c r="AC892">
        <v>21</v>
      </c>
    </row>
    <row r="893" spans="1:29" customFormat="1" hidden="1" x14ac:dyDescent="0.25">
      <c r="A893" s="11">
        <v>893</v>
      </c>
      <c r="B893" s="20" t="s">
        <v>1677</v>
      </c>
      <c r="C893" s="3">
        <v>2.2123012970150001E+18</v>
      </c>
      <c r="D893" s="1">
        <v>41989</v>
      </c>
      <c r="E893" t="s">
        <v>1472</v>
      </c>
      <c r="F893" s="8">
        <f>IF(OR(ISNUMBER(SEARCH("террит",Q893)), ISNUMBER(SEARCH("ФОМС",E893)), ISNUMBER(SEARCH("ФОМС",Q893)), (ISNUMBER(SEARCH("страх",E893)))),1,0)</f>
        <v>1</v>
      </c>
      <c r="G893" s="8">
        <f>IF(OR(ISNUMBER(SEARCH("проектиро",E893)), ISNUMBER(SEARCH("разработка",E893)),  ISNUMBER(SEARCH("приобрет",E893)),  ISNUMBER(SEARCH("установк",E893)), ISNUMBER(SEARCH("постав",E893)),  (ISNUMBER(SEARCH("создани",E893)))),1,0)</f>
        <v>0</v>
      </c>
      <c r="H893" s="8">
        <f>IF(OR(ISNUMBER(SEARCH("развит",E893)), ISNUMBER(SEARCH("модифика",E893)), ISNUMBER(SEARCH("интегра",E893)),  ISNUMBER(SEARCH("внедрен",E893)), ISNUMBER(SEARCH("расшир",E893)), ISNUMBER(SEARCH("адаптац",E893)),ISNUMBER(SEARCH("настрой",E893)), ISNUMBER(SEARCH("подключ",E893)),   (ISNUMBER(SEARCH("модерниз",E893)))),1,0)</f>
        <v>1</v>
      </c>
      <c r="I893" s="8">
        <f>IF(OR(ISNUMBER(SEARCH("сопрово",E893)), ISNUMBER(SEARCH("поддержк",E893)), ISNUMBER(SEARCH("эксплуат",E893)), ISNUMBER(SEARCH("обслужи",E893)), ISNUMBER(SEARCH("подготов",E893)), (ISNUMBER(SEARCH("обуче",E893)))),1,0)</f>
        <v>0</v>
      </c>
      <c r="J893" s="9">
        <f>SUM(G893:I893)</f>
        <v>1</v>
      </c>
      <c r="K893" t="s">
        <v>456</v>
      </c>
      <c r="L893" t="s">
        <v>457</v>
      </c>
      <c r="M893" s="30">
        <v>17000</v>
      </c>
      <c r="N893" s="28" t="s">
        <v>329</v>
      </c>
      <c r="O893" s="6">
        <v>17000</v>
      </c>
      <c r="P893" s="28" t="s">
        <v>184</v>
      </c>
      <c r="Q893" s="4" t="s">
        <v>1473</v>
      </c>
      <c r="R893" t="s">
        <v>1297</v>
      </c>
      <c r="S893" t="s">
        <v>1298</v>
      </c>
      <c r="T893" t="s">
        <v>1393</v>
      </c>
      <c r="U893" t="s">
        <v>1247</v>
      </c>
      <c r="V893" t="s">
        <v>1245</v>
      </c>
      <c r="W893" s="2">
        <v>1</v>
      </c>
      <c r="X893" s="33">
        <v>17000</v>
      </c>
      <c r="Y893" t="s">
        <v>34</v>
      </c>
      <c r="Z893" t="s">
        <v>1248</v>
      </c>
      <c r="AA893" t="s">
        <v>36</v>
      </c>
      <c r="AB893" t="s">
        <v>37</v>
      </c>
      <c r="AC893">
        <v>21</v>
      </c>
    </row>
    <row r="894" spans="1:29" customFormat="1" hidden="1" x14ac:dyDescent="0.25">
      <c r="A894" s="11">
        <v>894</v>
      </c>
      <c r="B894" s="20" t="s">
        <v>1677</v>
      </c>
      <c r="C894" s="3">
        <v>2.212301297016E+18</v>
      </c>
      <c r="D894" s="1">
        <v>42038</v>
      </c>
      <c r="E894" t="s">
        <v>1437</v>
      </c>
      <c r="F894" s="8">
        <f>IF(OR(ISNUMBER(SEARCH("террит",Q894)), ISNUMBER(SEARCH("ФОМС",E894)), ISNUMBER(SEARCH("ФОМС",Q894)), (ISNUMBER(SEARCH("страх",E894)))),1,0)</f>
        <v>1</v>
      </c>
      <c r="G894" s="8">
        <f>IF(OR(ISNUMBER(SEARCH("проектиро",E894)), ISNUMBER(SEARCH("разработка",E894)),  ISNUMBER(SEARCH("приобрет",E894)),  ISNUMBER(SEARCH("установк",E894)), ISNUMBER(SEARCH("постав",E894)),  (ISNUMBER(SEARCH("создани",E894)))),1,0)</f>
        <v>0</v>
      </c>
      <c r="H894" s="8">
        <f>IF(OR(ISNUMBER(SEARCH("развит",E894)), ISNUMBER(SEARCH("модифика",E894)), ISNUMBER(SEARCH("интегра",E894)),  ISNUMBER(SEARCH("внедрен",E894)), ISNUMBER(SEARCH("расшир",E894)), ISNUMBER(SEARCH("адаптац",E894)),ISNUMBER(SEARCH("настрой",E894)), ISNUMBER(SEARCH("подключ",E894)),   (ISNUMBER(SEARCH("модерниз",E894)))),1,0)</f>
        <v>1</v>
      </c>
      <c r="I894" s="8">
        <f>IF(OR(ISNUMBER(SEARCH("сопрово",E894)), ISNUMBER(SEARCH("поддержк",E894)), ISNUMBER(SEARCH("эксплуат",E894)), ISNUMBER(SEARCH("обслужи",E894)), ISNUMBER(SEARCH("подготов",E894)), (ISNUMBER(SEARCH("обуче",E894)))),1,0)</f>
        <v>1</v>
      </c>
      <c r="J894" s="9">
        <f>SUM(G894:I894)</f>
        <v>2</v>
      </c>
      <c r="K894" t="s">
        <v>1474</v>
      </c>
      <c r="L894" t="s">
        <v>1475</v>
      </c>
      <c r="M894" s="30">
        <v>229835.72</v>
      </c>
      <c r="N894" s="28" t="s">
        <v>329</v>
      </c>
      <c r="O894" s="6">
        <v>229835.72</v>
      </c>
      <c r="P894" s="28" t="s">
        <v>184</v>
      </c>
      <c r="Q894" s="4" t="s">
        <v>1473</v>
      </c>
      <c r="R894" t="s">
        <v>1297</v>
      </c>
      <c r="S894" t="s">
        <v>1298</v>
      </c>
      <c r="T894" t="s">
        <v>1393</v>
      </c>
      <c r="U894" t="s">
        <v>1247</v>
      </c>
      <c r="V894" t="s">
        <v>1245</v>
      </c>
      <c r="W894" s="2">
        <v>1</v>
      </c>
      <c r="X894" s="33">
        <v>229835.72</v>
      </c>
      <c r="Y894" t="s">
        <v>34</v>
      </c>
      <c r="Z894" t="s">
        <v>1248</v>
      </c>
      <c r="AA894" t="s">
        <v>36</v>
      </c>
      <c r="AB894" t="s">
        <v>37</v>
      </c>
      <c r="AC894">
        <v>21</v>
      </c>
    </row>
    <row r="895" spans="1:29" customFormat="1" hidden="1" x14ac:dyDescent="0.25">
      <c r="A895" s="11">
        <v>895</v>
      </c>
      <c r="B895" s="20" t="s">
        <v>1677</v>
      </c>
      <c r="C895" s="3">
        <v>2.212301297016E+18</v>
      </c>
      <c r="D895" s="1">
        <v>42214</v>
      </c>
      <c r="E895" t="s">
        <v>1416</v>
      </c>
      <c r="F895" s="8">
        <f>IF(OR(ISNUMBER(SEARCH("террит",Q895)), ISNUMBER(SEARCH("ФОМС",E895)), ISNUMBER(SEARCH("ФОМС",Q895)), (ISNUMBER(SEARCH("страх",E895)))),1,0)</f>
        <v>1</v>
      </c>
      <c r="G895" s="8">
        <f>IF(OR(ISNUMBER(SEARCH("проектиро",E895)), ISNUMBER(SEARCH("разработка",E895)),  ISNUMBER(SEARCH("приобрет",E895)),  ISNUMBER(SEARCH("установк",E895)), ISNUMBER(SEARCH("постав",E895)),  (ISNUMBER(SEARCH("создани",E895)))),1,0)</f>
        <v>0</v>
      </c>
      <c r="H895" s="8">
        <f>IF(OR(ISNUMBER(SEARCH("развит",E895)), ISNUMBER(SEARCH("модифика",E895)), ISNUMBER(SEARCH("интегра",E895)),  ISNUMBER(SEARCH("внедрен",E895)), ISNUMBER(SEARCH("расшир",E895)), ISNUMBER(SEARCH("адаптац",E895)),ISNUMBER(SEARCH("настрой",E895)), ISNUMBER(SEARCH("подключ",E895)),   (ISNUMBER(SEARCH("модерниз",E895)))),1,0)</f>
        <v>0</v>
      </c>
      <c r="I895" s="8">
        <f>IF(OR(ISNUMBER(SEARCH("сопрово",E895)), ISNUMBER(SEARCH("поддержк",E895)), ISNUMBER(SEARCH("эксплуат",E895)), ISNUMBER(SEARCH("обслужи",E895)), ISNUMBER(SEARCH("подготов",E895)), (ISNUMBER(SEARCH("обуче",E895)))),1,0)</f>
        <v>1</v>
      </c>
      <c r="J895" s="9">
        <f>SUM(G895:I895)</f>
        <v>1</v>
      </c>
      <c r="K895" t="s">
        <v>142</v>
      </c>
      <c r="L895" t="s">
        <v>143</v>
      </c>
      <c r="M895" s="30">
        <v>50000</v>
      </c>
      <c r="N895" s="28" t="s">
        <v>1476</v>
      </c>
      <c r="O895" s="6">
        <v>50000</v>
      </c>
      <c r="P895" s="28" t="s">
        <v>184</v>
      </c>
      <c r="Q895" s="4" t="s">
        <v>1473</v>
      </c>
      <c r="R895" t="s">
        <v>1297</v>
      </c>
      <c r="S895" t="s">
        <v>1298</v>
      </c>
      <c r="T895" t="s">
        <v>1393</v>
      </c>
      <c r="U895" t="s">
        <v>1247</v>
      </c>
      <c r="V895" t="s">
        <v>1245</v>
      </c>
      <c r="W895" s="2">
        <v>1</v>
      </c>
      <c r="X895" s="33">
        <v>50000</v>
      </c>
      <c r="Y895" t="s">
        <v>34</v>
      </c>
      <c r="Z895" t="s">
        <v>1248</v>
      </c>
      <c r="AA895" t="s">
        <v>36</v>
      </c>
      <c r="AB895" t="s">
        <v>37</v>
      </c>
      <c r="AC895">
        <v>21</v>
      </c>
    </row>
    <row r="896" spans="1:29" customFormat="1" hidden="1" x14ac:dyDescent="0.25">
      <c r="A896" s="11">
        <v>896</v>
      </c>
      <c r="B896" s="20" t="s">
        <v>1677</v>
      </c>
      <c r="C896" s="3">
        <v>2.212301297016E+18</v>
      </c>
      <c r="D896" s="1">
        <v>42410</v>
      </c>
      <c r="E896" t="s">
        <v>1397</v>
      </c>
      <c r="F896" s="8">
        <f>IF(OR(ISNUMBER(SEARCH("террит",Q896)), ISNUMBER(SEARCH("ФОМС",E896)), ISNUMBER(SEARCH("ФОМС",Q896)), (ISNUMBER(SEARCH("страх",E896)))),1,0)</f>
        <v>1</v>
      </c>
      <c r="G896" s="8">
        <f>IF(OR(ISNUMBER(SEARCH("проектиро",E896)), ISNUMBER(SEARCH("разработка",E896)),  ISNUMBER(SEARCH("приобрет",E896)),  ISNUMBER(SEARCH("установк",E896)), ISNUMBER(SEARCH("постав",E896)),  (ISNUMBER(SEARCH("создани",E896)))),1,0)</f>
        <v>0</v>
      </c>
      <c r="H896" s="8">
        <f>IF(OR(ISNUMBER(SEARCH("развит",E896)), ISNUMBER(SEARCH("модифика",E896)), ISNUMBER(SEARCH("интегра",E896)),  ISNUMBER(SEARCH("внедрен",E896)), ISNUMBER(SEARCH("расшир",E896)), ISNUMBER(SEARCH("адаптац",E896)),ISNUMBER(SEARCH("настрой",E896)), ISNUMBER(SEARCH("подключ",E896)),   (ISNUMBER(SEARCH("модерниз",E896)))),1,0)</f>
        <v>0</v>
      </c>
      <c r="I896" s="8">
        <f>IF(OR(ISNUMBER(SEARCH("сопрово",E896)), ISNUMBER(SEARCH("поддержк",E896)), ISNUMBER(SEARCH("эксплуат",E896)), ISNUMBER(SEARCH("обслужи",E896)), ISNUMBER(SEARCH("подготов",E896)), (ISNUMBER(SEARCH("обуче",E896)))),1,0)</f>
        <v>1</v>
      </c>
      <c r="J896" s="9">
        <f>SUM(G896:I896)</f>
        <v>1</v>
      </c>
      <c r="K896" t="s">
        <v>1477</v>
      </c>
      <c r="L896" t="s">
        <v>1478</v>
      </c>
      <c r="M896" s="30">
        <v>223440</v>
      </c>
      <c r="N896" s="28" t="s">
        <v>329</v>
      </c>
      <c r="O896" s="6">
        <v>223440</v>
      </c>
      <c r="P896" s="28" t="s">
        <v>184</v>
      </c>
      <c r="Q896" s="4" t="s">
        <v>1473</v>
      </c>
      <c r="R896" t="s">
        <v>1297</v>
      </c>
      <c r="S896" t="s">
        <v>1298</v>
      </c>
      <c r="T896" t="s">
        <v>1393</v>
      </c>
      <c r="U896" t="s">
        <v>1247</v>
      </c>
      <c r="V896" t="s">
        <v>1245</v>
      </c>
      <c r="W896" s="2">
        <v>1</v>
      </c>
      <c r="X896" s="33">
        <v>223440</v>
      </c>
      <c r="Y896" t="s">
        <v>34</v>
      </c>
      <c r="Z896" t="s">
        <v>1248</v>
      </c>
      <c r="AA896" t="s">
        <v>36</v>
      </c>
      <c r="AB896" t="s">
        <v>37</v>
      </c>
      <c r="AC896">
        <v>21</v>
      </c>
    </row>
    <row r="897" spans="1:29" customFormat="1" hidden="1" x14ac:dyDescent="0.25">
      <c r="A897" s="11">
        <v>897</v>
      </c>
      <c r="B897" s="20" t="s">
        <v>1677</v>
      </c>
      <c r="C897" s="3">
        <v>2.212301297016E+18</v>
      </c>
      <c r="D897" s="1">
        <v>42410</v>
      </c>
      <c r="E897" t="s">
        <v>1418</v>
      </c>
      <c r="F897" s="8">
        <f>IF(OR(ISNUMBER(SEARCH("террит",Q897)), ISNUMBER(SEARCH("ФОМС",E897)), ISNUMBER(SEARCH("ФОМС",Q897)), (ISNUMBER(SEARCH("страх",E897)))),1,0)</f>
        <v>1</v>
      </c>
      <c r="G897" s="8">
        <f>IF(OR(ISNUMBER(SEARCH("проектиро",E897)), ISNUMBER(SEARCH("разработка",E897)),  ISNUMBER(SEARCH("приобрет",E897)),  ISNUMBER(SEARCH("установк",E897)), ISNUMBER(SEARCH("постав",E897)),  (ISNUMBER(SEARCH("создани",E897)))),1,0)</f>
        <v>0</v>
      </c>
      <c r="H897" s="8">
        <f>IF(OR(ISNUMBER(SEARCH("развит",E897)), ISNUMBER(SEARCH("модифика",E897)), ISNUMBER(SEARCH("интегра",E897)),  ISNUMBER(SEARCH("внедрен",E897)), ISNUMBER(SEARCH("расшир",E897)), ISNUMBER(SEARCH("адаптац",E897)),ISNUMBER(SEARCH("настрой",E897)), ISNUMBER(SEARCH("подключ",E897)),   (ISNUMBER(SEARCH("модерниз",E897)))),1,0)</f>
        <v>0</v>
      </c>
      <c r="I897" s="8">
        <f>IF(OR(ISNUMBER(SEARCH("сопрово",E897)), ISNUMBER(SEARCH("поддержк",E897)), ISNUMBER(SEARCH("эксплуат",E897)), ISNUMBER(SEARCH("обслужи",E897)), ISNUMBER(SEARCH("подготов",E897)), (ISNUMBER(SEARCH("обуче",E897)))),1,0)</f>
        <v>1</v>
      </c>
      <c r="J897" s="9">
        <f>SUM(G897:I897)</f>
        <v>1</v>
      </c>
      <c r="K897" t="s">
        <v>1477</v>
      </c>
      <c r="L897" t="s">
        <v>1478</v>
      </c>
      <c r="M897" s="30">
        <v>229940</v>
      </c>
      <c r="N897" s="28" t="s">
        <v>329</v>
      </c>
      <c r="O897" s="6">
        <v>229940</v>
      </c>
      <c r="P897" s="28" t="s">
        <v>184</v>
      </c>
      <c r="Q897" s="4" t="s">
        <v>1473</v>
      </c>
      <c r="R897" t="s">
        <v>1297</v>
      </c>
      <c r="S897" t="s">
        <v>1298</v>
      </c>
      <c r="T897" t="s">
        <v>1393</v>
      </c>
      <c r="U897" t="s">
        <v>1247</v>
      </c>
      <c r="V897" t="s">
        <v>1245</v>
      </c>
      <c r="W897" s="2">
        <v>1</v>
      </c>
      <c r="X897" s="33">
        <v>229940</v>
      </c>
      <c r="Y897" t="s">
        <v>34</v>
      </c>
      <c r="Z897" t="s">
        <v>1248</v>
      </c>
      <c r="AA897" t="s">
        <v>36</v>
      </c>
      <c r="AB897" t="s">
        <v>37</v>
      </c>
      <c r="AC897">
        <v>21</v>
      </c>
    </row>
    <row r="898" spans="1:29" customFormat="1" hidden="1" x14ac:dyDescent="0.25">
      <c r="A898" s="11">
        <v>898</v>
      </c>
      <c r="B898" s="20" t="s">
        <v>1677</v>
      </c>
      <c r="C898" s="3">
        <v>2.212301297016E+18</v>
      </c>
      <c r="D898" s="1">
        <v>42410</v>
      </c>
      <c r="E898" t="s">
        <v>1416</v>
      </c>
      <c r="F898" s="8">
        <f>IF(OR(ISNUMBER(SEARCH("террит",Q898)), ISNUMBER(SEARCH("ФОМС",E898)), ISNUMBER(SEARCH("ФОМС",Q898)), (ISNUMBER(SEARCH("страх",E898)))),1,0)</f>
        <v>1</v>
      </c>
      <c r="G898" s="8">
        <f>IF(OR(ISNUMBER(SEARCH("проектиро",E898)), ISNUMBER(SEARCH("разработка",E898)),  ISNUMBER(SEARCH("приобрет",E898)),  ISNUMBER(SEARCH("установк",E898)), ISNUMBER(SEARCH("постав",E898)),  (ISNUMBER(SEARCH("создани",E898)))),1,0)</f>
        <v>0</v>
      </c>
      <c r="H898" s="8">
        <f>IF(OR(ISNUMBER(SEARCH("развит",E898)), ISNUMBER(SEARCH("модифика",E898)), ISNUMBER(SEARCH("интегра",E898)),  ISNUMBER(SEARCH("внедрен",E898)), ISNUMBER(SEARCH("расшир",E898)), ISNUMBER(SEARCH("адаптац",E898)),ISNUMBER(SEARCH("настрой",E898)), ISNUMBER(SEARCH("подключ",E898)),   (ISNUMBER(SEARCH("модерниз",E898)))),1,0)</f>
        <v>0</v>
      </c>
      <c r="I898" s="8">
        <f>IF(OR(ISNUMBER(SEARCH("сопрово",E898)), ISNUMBER(SEARCH("поддержк",E898)), ISNUMBER(SEARCH("эксплуат",E898)), ISNUMBER(SEARCH("обслужи",E898)), ISNUMBER(SEARCH("подготов",E898)), (ISNUMBER(SEARCH("обуче",E898)))),1,0)</f>
        <v>1</v>
      </c>
      <c r="J898" s="9">
        <f>SUM(G898:I898)</f>
        <v>1</v>
      </c>
      <c r="K898" t="s">
        <v>1477</v>
      </c>
      <c r="L898" t="s">
        <v>1478</v>
      </c>
      <c r="M898" s="30">
        <v>50000</v>
      </c>
      <c r="N898" s="28" t="s">
        <v>329</v>
      </c>
      <c r="O898" s="6">
        <v>50000</v>
      </c>
      <c r="P898" s="28" t="s">
        <v>184</v>
      </c>
      <c r="Q898" s="4" t="s">
        <v>1473</v>
      </c>
      <c r="R898" t="s">
        <v>1297</v>
      </c>
      <c r="S898" t="s">
        <v>1298</v>
      </c>
      <c r="T898" t="s">
        <v>1393</v>
      </c>
      <c r="U898" t="s">
        <v>1247</v>
      </c>
      <c r="V898" t="s">
        <v>1245</v>
      </c>
      <c r="W898" s="2">
        <v>1</v>
      </c>
      <c r="X898" s="33">
        <v>50000</v>
      </c>
      <c r="Y898" t="s">
        <v>34</v>
      </c>
      <c r="Z898" t="s">
        <v>1248</v>
      </c>
      <c r="AA898" t="s">
        <v>36</v>
      </c>
      <c r="AB898" t="s">
        <v>37</v>
      </c>
      <c r="AC898">
        <v>21</v>
      </c>
    </row>
    <row r="899" spans="1:29" customFormat="1" hidden="1" x14ac:dyDescent="0.25">
      <c r="A899" s="11">
        <v>899</v>
      </c>
      <c r="B899" s="20" t="s">
        <v>1677</v>
      </c>
      <c r="C899" s="3">
        <v>2.212301297016E+18</v>
      </c>
      <c r="D899" s="1">
        <v>42724</v>
      </c>
      <c r="E899" t="s">
        <v>1479</v>
      </c>
      <c r="F899" s="8">
        <f>IF(OR(ISNUMBER(SEARCH("террит",Q899)), ISNUMBER(SEARCH("ФОМС",E899)), ISNUMBER(SEARCH("ФОМС",Q899)), (ISNUMBER(SEARCH("страх",E899)))),1,0)</f>
        <v>1</v>
      </c>
      <c r="G899" s="8">
        <f>IF(OR(ISNUMBER(SEARCH("проектиро",E899)), ISNUMBER(SEARCH("разработка",E899)),  ISNUMBER(SEARCH("приобрет",E899)),  ISNUMBER(SEARCH("установк",E899)), ISNUMBER(SEARCH("постав",E899)),  (ISNUMBER(SEARCH("создани",E899)))),1,0)</f>
        <v>0</v>
      </c>
      <c r="H899" s="8">
        <f>IF(OR(ISNUMBER(SEARCH("развит",E899)), ISNUMBER(SEARCH("модифика",E899)), ISNUMBER(SEARCH("интегра",E899)),  ISNUMBER(SEARCH("внедрен",E899)), ISNUMBER(SEARCH("расшир",E899)), ISNUMBER(SEARCH("адаптац",E899)),ISNUMBER(SEARCH("настрой",E899)), ISNUMBER(SEARCH("подключ",E899)),   (ISNUMBER(SEARCH("модерниз",E899)))),1,0)</f>
        <v>1</v>
      </c>
      <c r="I899" s="8">
        <f>IF(OR(ISNUMBER(SEARCH("сопрово",E899)), ISNUMBER(SEARCH("поддержк",E899)), ISNUMBER(SEARCH("эксплуат",E899)), ISNUMBER(SEARCH("обслужи",E899)), ISNUMBER(SEARCH("подготов",E899)), (ISNUMBER(SEARCH("обуче",E899)))),1,0)</f>
        <v>0</v>
      </c>
      <c r="J899" s="9">
        <f>SUM(G899:I899)</f>
        <v>1</v>
      </c>
      <c r="K899" t="s">
        <v>186</v>
      </c>
      <c r="L899" t="s">
        <v>187</v>
      </c>
      <c r="M899" s="30">
        <v>633000</v>
      </c>
      <c r="N899" s="28" t="s">
        <v>264</v>
      </c>
      <c r="O899" s="6">
        <v>633000</v>
      </c>
      <c r="P899" s="28" t="s">
        <v>184</v>
      </c>
      <c r="Q899" s="4" t="s">
        <v>1480</v>
      </c>
      <c r="R899" t="s">
        <v>1297</v>
      </c>
      <c r="S899" t="s">
        <v>1298</v>
      </c>
      <c r="T899" t="s">
        <v>1393</v>
      </c>
      <c r="U899" t="s">
        <v>1247</v>
      </c>
      <c r="V899" t="s">
        <v>1245</v>
      </c>
      <c r="W899" s="2">
        <v>1</v>
      </c>
      <c r="X899" s="33">
        <v>633000</v>
      </c>
      <c r="Y899" t="s">
        <v>34</v>
      </c>
      <c r="Z899" t="s">
        <v>1248</v>
      </c>
      <c r="AA899" t="s">
        <v>36</v>
      </c>
      <c r="AB899" t="s">
        <v>37</v>
      </c>
      <c r="AC899">
        <v>21</v>
      </c>
    </row>
    <row r="900" spans="1:29" customFormat="1" hidden="1" x14ac:dyDescent="0.25">
      <c r="A900" s="11">
        <v>900</v>
      </c>
      <c r="B900" s="20" t="s">
        <v>1677</v>
      </c>
      <c r="C900" s="3">
        <v>2.2123012970169999E+18</v>
      </c>
      <c r="D900" s="1">
        <v>42781</v>
      </c>
      <c r="E900" t="s">
        <v>1408</v>
      </c>
      <c r="F900" s="8">
        <f>IF(OR(ISNUMBER(SEARCH("террит",Q900)), ISNUMBER(SEARCH("ФОМС",E900)), ISNUMBER(SEARCH("ФОМС",Q900)), (ISNUMBER(SEARCH("страх",E900)))),1,0)</f>
        <v>1</v>
      </c>
      <c r="G900" s="8">
        <f>IF(OR(ISNUMBER(SEARCH("проектиро",E900)), ISNUMBER(SEARCH("разработка",E900)),  ISNUMBER(SEARCH("приобрет",E900)),  ISNUMBER(SEARCH("установк",E900)), ISNUMBER(SEARCH("постав",E900)),  (ISNUMBER(SEARCH("создани",E900)))),1,0)</f>
        <v>0</v>
      </c>
      <c r="H900" s="8">
        <f>IF(OR(ISNUMBER(SEARCH("развит",E900)), ISNUMBER(SEARCH("модифика",E900)), ISNUMBER(SEARCH("интегра",E900)),  ISNUMBER(SEARCH("внедрен",E900)), ISNUMBER(SEARCH("расшир",E900)), ISNUMBER(SEARCH("адаптац",E900)),ISNUMBER(SEARCH("настрой",E900)), ISNUMBER(SEARCH("подключ",E900)),   (ISNUMBER(SEARCH("модерниз",E900)))),1,0)</f>
        <v>1</v>
      </c>
      <c r="I900" s="8">
        <f>IF(OR(ISNUMBER(SEARCH("сопрово",E900)), ISNUMBER(SEARCH("поддержк",E900)), ISNUMBER(SEARCH("эксплуат",E900)), ISNUMBER(SEARCH("обслужи",E900)), ISNUMBER(SEARCH("подготов",E900)), (ISNUMBER(SEARCH("обуче",E900)))),1,0)</f>
        <v>1</v>
      </c>
      <c r="J900" s="9">
        <f>SUM(G900:I900)</f>
        <v>2</v>
      </c>
      <c r="K900" t="s">
        <v>64</v>
      </c>
      <c r="L900" t="s">
        <v>65</v>
      </c>
      <c r="M900" s="30">
        <v>223456.18</v>
      </c>
      <c r="N900" s="28" t="s">
        <v>264</v>
      </c>
      <c r="O900" s="6">
        <v>223456.18</v>
      </c>
      <c r="P900" s="28" t="s">
        <v>184</v>
      </c>
      <c r="Q900" s="4" t="s">
        <v>1480</v>
      </c>
      <c r="R900" t="s">
        <v>1297</v>
      </c>
      <c r="S900" t="s">
        <v>1298</v>
      </c>
      <c r="T900" t="s">
        <v>1393</v>
      </c>
      <c r="U900" t="s">
        <v>1247</v>
      </c>
      <c r="V900" t="s">
        <v>1245</v>
      </c>
      <c r="W900" s="2">
        <v>1</v>
      </c>
      <c r="X900" s="33">
        <v>223456.18</v>
      </c>
      <c r="Y900" t="s">
        <v>34</v>
      </c>
      <c r="Z900" t="s">
        <v>1248</v>
      </c>
      <c r="AA900" t="s">
        <v>36</v>
      </c>
      <c r="AB900" t="s">
        <v>37</v>
      </c>
      <c r="AC900">
        <v>21</v>
      </c>
    </row>
    <row r="901" spans="1:29" customFormat="1" hidden="1" x14ac:dyDescent="0.25">
      <c r="A901" s="11">
        <v>901</v>
      </c>
      <c r="B901" s="20" t="s">
        <v>1677</v>
      </c>
      <c r="C901" s="3">
        <v>2.2123012970169999E+18</v>
      </c>
      <c r="D901" s="1">
        <v>42781</v>
      </c>
      <c r="E901" t="s">
        <v>1403</v>
      </c>
      <c r="F901" s="8">
        <f>IF(OR(ISNUMBER(SEARCH("террит",Q901)), ISNUMBER(SEARCH("ФОМС",E901)), ISNUMBER(SEARCH("ФОМС",Q901)), (ISNUMBER(SEARCH("страх",E901)))),1,0)</f>
        <v>1</v>
      </c>
      <c r="G901" s="8">
        <f>IF(OR(ISNUMBER(SEARCH("проектиро",E901)), ISNUMBER(SEARCH("разработка",E901)),  ISNUMBER(SEARCH("приобрет",E901)),  ISNUMBER(SEARCH("установк",E901)), ISNUMBER(SEARCH("постав",E901)),  (ISNUMBER(SEARCH("создани",E901)))),1,0)</f>
        <v>0</v>
      </c>
      <c r="H901" s="8">
        <f>IF(OR(ISNUMBER(SEARCH("развит",E901)), ISNUMBER(SEARCH("модифика",E901)), ISNUMBER(SEARCH("интегра",E901)),  ISNUMBER(SEARCH("внедрен",E901)), ISNUMBER(SEARCH("расшир",E901)), ISNUMBER(SEARCH("адаптац",E901)),ISNUMBER(SEARCH("настрой",E901)), ISNUMBER(SEARCH("подключ",E901)),   (ISNUMBER(SEARCH("модерниз",E901)))),1,0)</f>
        <v>1</v>
      </c>
      <c r="I901" s="8">
        <f>IF(OR(ISNUMBER(SEARCH("сопрово",E901)), ISNUMBER(SEARCH("поддержк",E901)), ISNUMBER(SEARCH("эксплуат",E901)), ISNUMBER(SEARCH("обслужи",E901)), ISNUMBER(SEARCH("подготов",E901)), (ISNUMBER(SEARCH("обуче",E901)))),1,0)</f>
        <v>1</v>
      </c>
      <c r="J901" s="9">
        <f>SUM(G901:I901)</f>
        <v>2</v>
      </c>
      <c r="K901" t="s">
        <v>64</v>
      </c>
      <c r="L901" t="s">
        <v>65</v>
      </c>
      <c r="M901" s="30">
        <v>229944</v>
      </c>
      <c r="N901" s="28" t="s">
        <v>264</v>
      </c>
      <c r="O901" s="6">
        <v>229944</v>
      </c>
      <c r="P901" s="28" t="s">
        <v>184</v>
      </c>
      <c r="Q901" s="4" t="s">
        <v>1480</v>
      </c>
      <c r="R901" t="s">
        <v>1297</v>
      </c>
      <c r="S901" t="s">
        <v>1298</v>
      </c>
      <c r="T901" t="s">
        <v>1393</v>
      </c>
      <c r="U901" t="s">
        <v>1247</v>
      </c>
      <c r="V901" t="s">
        <v>1245</v>
      </c>
      <c r="W901" s="2">
        <v>1</v>
      </c>
      <c r="X901" s="33">
        <v>229944</v>
      </c>
      <c r="Y901" t="s">
        <v>34</v>
      </c>
      <c r="Z901" t="s">
        <v>1248</v>
      </c>
      <c r="AA901" t="s">
        <v>36</v>
      </c>
      <c r="AB901" t="s">
        <v>37</v>
      </c>
      <c r="AC901">
        <v>21</v>
      </c>
    </row>
    <row r="902" spans="1:29" customFormat="1" hidden="1" x14ac:dyDescent="0.25">
      <c r="A902" s="11">
        <v>902</v>
      </c>
      <c r="B902" s="20" t="s">
        <v>1677</v>
      </c>
      <c r="C902" s="3">
        <v>2.2123012970169999E+18</v>
      </c>
      <c r="D902" s="1">
        <v>42781</v>
      </c>
      <c r="E902" t="s">
        <v>1404</v>
      </c>
      <c r="F902" s="8">
        <f>IF(OR(ISNUMBER(SEARCH("террит",Q902)), ISNUMBER(SEARCH("ФОМС",E902)), ISNUMBER(SEARCH("ФОМС",Q902)), (ISNUMBER(SEARCH("страх",E902)))),1,0)</f>
        <v>1</v>
      </c>
      <c r="G902" s="8">
        <f>IF(OR(ISNUMBER(SEARCH("проектиро",E902)), ISNUMBER(SEARCH("разработка",E902)),  ISNUMBER(SEARCH("приобрет",E902)),  ISNUMBER(SEARCH("установк",E902)), ISNUMBER(SEARCH("постав",E902)),  (ISNUMBER(SEARCH("создани",E902)))),1,0)</f>
        <v>0</v>
      </c>
      <c r="H902" s="8">
        <f>IF(OR(ISNUMBER(SEARCH("развит",E902)), ISNUMBER(SEARCH("модифика",E902)), ISNUMBER(SEARCH("интегра",E902)),  ISNUMBER(SEARCH("внедрен",E902)), ISNUMBER(SEARCH("расшир",E902)), ISNUMBER(SEARCH("адаптац",E902)),ISNUMBER(SEARCH("настрой",E902)), ISNUMBER(SEARCH("подключ",E902)),   (ISNUMBER(SEARCH("модерниз",E902)))),1,0)</f>
        <v>1</v>
      </c>
      <c r="I902" s="8">
        <f>IF(OR(ISNUMBER(SEARCH("сопрово",E902)), ISNUMBER(SEARCH("поддержк",E902)), ISNUMBER(SEARCH("эксплуат",E902)), ISNUMBER(SEARCH("обслужи",E902)), ISNUMBER(SEARCH("подготов",E902)), (ISNUMBER(SEARCH("обуче",E902)))),1,0)</f>
        <v>1</v>
      </c>
      <c r="J902" s="9">
        <f>SUM(G902:I902)</f>
        <v>2</v>
      </c>
      <c r="K902" t="s">
        <v>64</v>
      </c>
      <c r="L902" t="s">
        <v>65</v>
      </c>
      <c r="M902" s="30">
        <v>38350</v>
      </c>
      <c r="N902" s="28" t="s">
        <v>264</v>
      </c>
      <c r="O902" s="6">
        <v>38350</v>
      </c>
      <c r="P902" s="28" t="s">
        <v>184</v>
      </c>
      <c r="Q902" s="4" t="s">
        <v>1480</v>
      </c>
      <c r="R902" t="s">
        <v>1297</v>
      </c>
      <c r="S902" t="s">
        <v>1298</v>
      </c>
      <c r="T902" t="s">
        <v>1393</v>
      </c>
      <c r="U902" t="s">
        <v>1247</v>
      </c>
      <c r="V902" t="s">
        <v>1245</v>
      </c>
      <c r="W902" s="2">
        <v>1</v>
      </c>
      <c r="X902" s="33">
        <v>38350</v>
      </c>
      <c r="Y902" t="s">
        <v>34</v>
      </c>
      <c r="Z902" t="s">
        <v>1248</v>
      </c>
      <c r="AA902" t="s">
        <v>36</v>
      </c>
      <c r="AB902" t="s">
        <v>37</v>
      </c>
      <c r="AC902">
        <v>21</v>
      </c>
    </row>
    <row r="903" spans="1:29" customFormat="1" hidden="1" x14ac:dyDescent="0.25">
      <c r="A903" s="11">
        <v>903</v>
      </c>
      <c r="B903" s="20" t="s">
        <v>1677</v>
      </c>
      <c r="C903" s="3">
        <v>2.2123012970179999E+18</v>
      </c>
      <c r="D903" s="1">
        <v>43209</v>
      </c>
      <c r="E903" t="s">
        <v>1403</v>
      </c>
      <c r="F903" s="8">
        <f>IF(OR(ISNUMBER(SEARCH("террит",Q903)), ISNUMBER(SEARCH("ФОМС",E903)), ISNUMBER(SEARCH("ФОМС",Q903)), (ISNUMBER(SEARCH("страх",E903)))),1,0)</f>
        <v>1</v>
      </c>
      <c r="G903" s="8">
        <f>IF(OR(ISNUMBER(SEARCH("проектиро",E903)), ISNUMBER(SEARCH("разработка",E903)),  ISNUMBER(SEARCH("приобрет",E903)),  ISNUMBER(SEARCH("установк",E903)), ISNUMBER(SEARCH("постав",E903)),  (ISNUMBER(SEARCH("создани",E903)))),1,0)</f>
        <v>0</v>
      </c>
      <c r="H903" s="8">
        <f>IF(OR(ISNUMBER(SEARCH("развит",E903)), ISNUMBER(SEARCH("модифика",E903)), ISNUMBER(SEARCH("интегра",E903)),  ISNUMBER(SEARCH("внедрен",E903)), ISNUMBER(SEARCH("расшир",E903)), ISNUMBER(SEARCH("адаптац",E903)),ISNUMBER(SEARCH("настрой",E903)), ISNUMBER(SEARCH("подключ",E903)),   (ISNUMBER(SEARCH("модерниз",E903)))),1,0)</f>
        <v>1</v>
      </c>
      <c r="I903" s="8">
        <f>IF(OR(ISNUMBER(SEARCH("сопрово",E903)), ISNUMBER(SEARCH("поддержк",E903)), ISNUMBER(SEARCH("эксплуат",E903)), ISNUMBER(SEARCH("обслужи",E903)), ISNUMBER(SEARCH("подготов",E903)), (ISNUMBER(SEARCH("обуче",E903)))),1,0)</f>
        <v>1</v>
      </c>
      <c r="J903" s="9">
        <f>SUM(G903:I903)</f>
        <v>2</v>
      </c>
      <c r="K903" t="s">
        <v>64</v>
      </c>
      <c r="L903" t="s">
        <v>65</v>
      </c>
      <c r="M903" s="30">
        <v>236022</v>
      </c>
      <c r="N903" s="28" t="s">
        <v>26</v>
      </c>
      <c r="O903" s="6">
        <v>236022</v>
      </c>
      <c r="P903" s="28" t="s">
        <v>184</v>
      </c>
      <c r="Q903" s="4" t="s">
        <v>1480</v>
      </c>
      <c r="R903" t="s">
        <v>1297</v>
      </c>
      <c r="S903" t="s">
        <v>1298</v>
      </c>
      <c r="T903" t="s">
        <v>1393</v>
      </c>
      <c r="U903" t="s">
        <v>1247</v>
      </c>
      <c r="V903" t="s">
        <v>1245</v>
      </c>
      <c r="W903" s="2">
        <v>1</v>
      </c>
      <c r="X903" s="33">
        <v>236022</v>
      </c>
      <c r="Y903" t="s">
        <v>34</v>
      </c>
      <c r="Z903" t="s">
        <v>1248</v>
      </c>
      <c r="AA903" t="s">
        <v>36</v>
      </c>
      <c r="AB903" t="s">
        <v>37</v>
      </c>
      <c r="AC903">
        <v>21</v>
      </c>
    </row>
    <row r="904" spans="1:29" customFormat="1" hidden="1" x14ac:dyDescent="0.25">
      <c r="A904" s="11">
        <v>904</v>
      </c>
      <c r="B904" s="20" t="s">
        <v>1677</v>
      </c>
      <c r="C904" s="3">
        <v>2.2123012970179999E+18</v>
      </c>
      <c r="D904" s="1">
        <v>43209</v>
      </c>
      <c r="E904" t="s">
        <v>1405</v>
      </c>
      <c r="F904" s="8">
        <f>IF(OR(ISNUMBER(SEARCH("террит",Q904)), ISNUMBER(SEARCH("ФОМС",E904)), ISNUMBER(SEARCH("ФОМС",Q904)), (ISNUMBER(SEARCH("страх",E904)))),1,0)</f>
        <v>1</v>
      </c>
      <c r="G904" s="8">
        <f>IF(OR(ISNUMBER(SEARCH("проектиро",E904)), ISNUMBER(SEARCH("разработка",E904)),  ISNUMBER(SEARCH("приобрет",E904)),  ISNUMBER(SEARCH("установк",E904)), ISNUMBER(SEARCH("постав",E904)),  (ISNUMBER(SEARCH("создани",E904)))),1,0)</f>
        <v>0</v>
      </c>
      <c r="H904" s="8">
        <f>IF(OR(ISNUMBER(SEARCH("развит",E904)), ISNUMBER(SEARCH("модифика",E904)), ISNUMBER(SEARCH("интегра",E904)),  ISNUMBER(SEARCH("внедрен",E904)), ISNUMBER(SEARCH("расшир",E904)), ISNUMBER(SEARCH("адаптац",E904)),ISNUMBER(SEARCH("настрой",E904)), ISNUMBER(SEARCH("подключ",E904)),   (ISNUMBER(SEARCH("модерниз",E904)))),1,0)</f>
        <v>0</v>
      </c>
      <c r="I904" s="8">
        <f>IF(OR(ISNUMBER(SEARCH("сопрово",E904)), ISNUMBER(SEARCH("поддержк",E904)), ISNUMBER(SEARCH("эксплуат",E904)), ISNUMBER(SEARCH("обслужи",E904)), ISNUMBER(SEARCH("подготов",E904)), (ISNUMBER(SEARCH("обуче",E904)))),1,0)</f>
        <v>1</v>
      </c>
      <c r="J904" s="9">
        <f>SUM(G904:I904)</f>
        <v>1</v>
      </c>
      <c r="K904" t="s">
        <v>64</v>
      </c>
      <c r="L904" t="s">
        <v>65</v>
      </c>
      <c r="M904" s="30">
        <v>51699</v>
      </c>
      <c r="N904" s="28" t="s">
        <v>26</v>
      </c>
      <c r="O904" s="6">
        <v>51699</v>
      </c>
      <c r="P904" s="28" t="s">
        <v>184</v>
      </c>
      <c r="Q904" s="4" t="s">
        <v>1480</v>
      </c>
      <c r="R904" t="s">
        <v>1297</v>
      </c>
      <c r="S904" t="s">
        <v>1298</v>
      </c>
      <c r="T904" t="s">
        <v>1393</v>
      </c>
      <c r="U904" t="s">
        <v>1247</v>
      </c>
      <c r="V904" t="s">
        <v>1245</v>
      </c>
      <c r="W904" s="2">
        <v>1</v>
      </c>
      <c r="X904" s="33">
        <v>51699</v>
      </c>
      <c r="Y904" t="s">
        <v>34</v>
      </c>
      <c r="Z904" t="s">
        <v>1248</v>
      </c>
      <c r="AA904" t="s">
        <v>36</v>
      </c>
      <c r="AB904" t="s">
        <v>37</v>
      </c>
      <c r="AC904">
        <v>21</v>
      </c>
    </row>
    <row r="905" spans="1:29" customFormat="1" hidden="1" x14ac:dyDescent="0.25">
      <c r="A905" s="11">
        <v>905</v>
      </c>
      <c r="B905" s="20" t="s">
        <v>1677</v>
      </c>
      <c r="C905" s="3">
        <v>2.2123012970179999E+18</v>
      </c>
      <c r="D905" s="1">
        <v>43209</v>
      </c>
      <c r="E905" t="s">
        <v>1406</v>
      </c>
      <c r="F905" s="8">
        <f>IF(OR(ISNUMBER(SEARCH("террит",Q905)), ISNUMBER(SEARCH("ФОМС",E905)), ISNUMBER(SEARCH("ФОМС",Q905)), (ISNUMBER(SEARCH("страх",E905)))),1,0)</f>
        <v>1</v>
      </c>
      <c r="G905" s="8">
        <f>IF(OR(ISNUMBER(SEARCH("проектиро",E905)), ISNUMBER(SEARCH("разработка",E905)),  ISNUMBER(SEARCH("приобрет",E905)),  ISNUMBER(SEARCH("установк",E905)), ISNUMBER(SEARCH("постав",E905)),  (ISNUMBER(SEARCH("создани",E905)))),1,0)</f>
        <v>0</v>
      </c>
      <c r="H905" s="8">
        <f>IF(OR(ISNUMBER(SEARCH("развит",E905)), ISNUMBER(SEARCH("модифика",E905)), ISNUMBER(SEARCH("интегра",E905)),  ISNUMBER(SEARCH("внедрен",E905)), ISNUMBER(SEARCH("расшир",E905)), ISNUMBER(SEARCH("адаптац",E905)),ISNUMBER(SEARCH("настрой",E905)), ISNUMBER(SEARCH("подключ",E905)),   (ISNUMBER(SEARCH("модерниз",E905)))),1,0)</f>
        <v>0</v>
      </c>
      <c r="I905" s="8">
        <f>IF(OR(ISNUMBER(SEARCH("сопрово",E905)), ISNUMBER(SEARCH("поддержк",E905)), ISNUMBER(SEARCH("эксплуат",E905)), ISNUMBER(SEARCH("обслужи",E905)), ISNUMBER(SEARCH("подготов",E905)), (ISNUMBER(SEARCH("обуче",E905)))),1,0)</f>
        <v>1</v>
      </c>
      <c r="J905" s="9">
        <f>SUM(G905:I905)</f>
        <v>1</v>
      </c>
      <c r="K905" t="s">
        <v>64</v>
      </c>
      <c r="L905" t="s">
        <v>65</v>
      </c>
      <c r="M905" s="30">
        <v>231206.37</v>
      </c>
      <c r="N905" s="28" t="s">
        <v>26</v>
      </c>
      <c r="O905" s="6">
        <v>231206.37</v>
      </c>
      <c r="P905" s="28" t="s">
        <v>184</v>
      </c>
      <c r="Q905" s="4" t="s">
        <v>1480</v>
      </c>
      <c r="R905" t="s">
        <v>1297</v>
      </c>
      <c r="S905" t="s">
        <v>1298</v>
      </c>
      <c r="T905" t="s">
        <v>1393</v>
      </c>
      <c r="U905" t="s">
        <v>1247</v>
      </c>
      <c r="V905" t="s">
        <v>1245</v>
      </c>
      <c r="W905" s="2">
        <v>1</v>
      </c>
      <c r="X905" s="33">
        <v>231206.37</v>
      </c>
      <c r="Y905" t="s">
        <v>34</v>
      </c>
      <c r="Z905" t="s">
        <v>1248</v>
      </c>
      <c r="AA905" t="s">
        <v>36</v>
      </c>
      <c r="AB905" t="s">
        <v>37</v>
      </c>
      <c r="AC905">
        <v>21</v>
      </c>
    </row>
    <row r="906" spans="1:29" customFormat="1" hidden="1" x14ac:dyDescent="0.25">
      <c r="A906" s="11">
        <v>906</v>
      </c>
      <c r="B906" s="20" t="s">
        <v>1677</v>
      </c>
      <c r="C906" s="3">
        <v>2.2123012970190001E+18</v>
      </c>
      <c r="D906" s="1">
        <v>43593</v>
      </c>
      <c r="E906" t="s">
        <v>1407</v>
      </c>
      <c r="F906" s="8">
        <f>IF(OR(ISNUMBER(SEARCH("террит",Q906)), ISNUMBER(SEARCH("ФОМС",E906)), ISNUMBER(SEARCH("ФОМС",Q906)), (ISNUMBER(SEARCH("страх",E906)))),1,0)</f>
        <v>1</v>
      </c>
      <c r="G906" s="8">
        <f>IF(OR(ISNUMBER(SEARCH("проектиро",E906)), ISNUMBER(SEARCH("разработка",E906)),  ISNUMBER(SEARCH("приобрет",E906)),  ISNUMBER(SEARCH("установк",E906)), ISNUMBER(SEARCH("постав",E906)),  (ISNUMBER(SEARCH("создани",E906)))),1,0)</f>
        <v>1</v>
      </c>
      <c r="H906" s="8">
        <f>IF(OR(ISNUMBER(SEARCH("развит",E906)), ISNUMBER(SEARCH("модифика",E906)), ISNUMBER(SEARCH("интегра",E906)),  ISNUMBER(SEARCH("внедрен",E906)), ISNUMBER(SEARCH("расшир",E906)), ISNUMBER(SEARCH("адаптац",E906)),ISNUMBER(SEARCH("настрой",E906)), ISNUMBER(SEARCH("подключ",E906)),   (ISNUMBER(SEARCH("модерниз",E906)))),1,0)</f>
        <v>0</v>
      </c>
      <c r="I906" s="8">
        <f>IF(OR(ISNUMBER(SEARCH("сопрово",E906)), ISNUMBER(SEARCH("поддержк",E906)), ISNUMBER(SEARCH("эксплуат",E906)), ISNUMBER(SEARCH("обслужи",E906)), ISNUMBER(SEARCH("подготов",E906)), (ISNUMBER(SEARCH("обуче",E906)))),1,0)</f>
        <v>0</v>
      </c>
      <c r="J906" s="9">
        <f>SUM(G906:I906)</f>
        <v>1</v>
      </c>
      <c r="K906" t="s">
        <v>25</v>
      </c>
      <c r="L906" t="s">
        <v>25</v>
      </c>
      <c r="M906" s="30">
        <v>51482.5</v>
      </c>
      <c r="N906" s="28" t="s">
        <v>39</v>
      </c>
      <c r="O906" s="6">
        <v>51482.5</v>
      </c>
      <c r="P906" s="28" t="s">
        <v>27</v>
      </c>
      <c r="Q906" s="4" t="s">
        <v>1480</v>
      </c>
      <c r="R906" t="s">
        <v>1297</v>
      </c>
      <c r="S906" t="s">
        <v>1298</v>
      </c>
      <c r="T906" t="s">
        <v>1246</v>
      </c>
      <c r="U906" t="s">
        <v>1247</v>
      </c>
      <c r="V906" t="s">
        <v>1245</v>
      </c>
      <c r="W906" s="2">
        <v>1</v>
      </c>
      <c r="X906" s="33">
        <v>51482.5</v>
      </c>
      <c r="Y906" t="s">
        <v>34</v>
      </c>
      <c r="Z906" t="s">
        <v>1248</v>
      </c>
      <c r="AA906" t="s">
        <v>36</v>
      </c>
      <c r="AB906" t="s">
        <v>37</v>
      </c>
      <c r="AC906">
        <v>21</v>
      </c>
    </row>
    <row r="907" spans="1:29" customFormat="1" hidden="1" x14ac:dyDescent="0.25">
      <c r="A907" s="11">
        <v>907</v>
      </c>
      <c r="B907" s="20" t="s">
        <v>1677</v>
      </c>
      <c r="C907" s="3">
        <v>2.2123012970190001E+18</v>
      </c>
      <c r="D907" s="1">
        <v>43593</v>
      </c>
      <c r="E907" t="s">
        <v>1407</v>
      </c>
      <c r="F907" s="8">
        <f>IF(OR(ISNUMBER(SEARCH("террит",Q907)), ISNUMBER(SEARCH("ФОМС",E907)), ISNUMBER(SEARCH("ФОМС",Q907)), (ISNUMBER(SEARCH("страх",E907)))),1,0)</f>
        <v>1</v>
      </c>
      <c r="G907" s="8">
        <f>IF(OR(ISNUMBER(SEARCH("проектиро",E907)), ISNUMBER(SEARCH("разработка",E907)),  ISNUMBER(SEARCH("приобрет",E907)),  ISNUMBER(SEARCH("установк",E907)), ISNUMBER(SEARCH("постав",E907)),  (ISNUMBER(SEARCH("создани",E907)))),1,0)</f>
        <v>1</v>
      </c>
      <c r="H907" s="8">
        <f>IF(OR(ISNUMBER(SEARCH("развит",E907)), ISNUMBER(SEARCH("модифика",E907)), ISNUMBER(SEARCH("интегра",E907)),  ISNUMBER(SEARCH("внедрен",E907)), ISNUMBER(SEARCH("расшир",E907)), ISNUMBER(SEARCH("адаптац",E907)),ISNUMBER(SEARCH("настрой",E907)), ISNUMBER(SEARCH("подключ",E907)),   (ISNUMBER(SEARCH("модерниз",E907)))),1,0)</f>
        <v>0</v>
      </c>
      <c r="I907" s="8">
        <f>IF(OR(ISNUMBER(SEARCH("сопрово",E907)), ISNUMBER(SEARCH("поддержк",E907)), ISNUMBER(SEARCH("эксплуат",E907)), ISNUMBER(SEARCH("обслужи",E907)), ISNUMBER(SEARCH("подготов",E907)), (ISNUMBER(SEARCH("обуче",E907)))),1,0)</f>
        <v>0</v>
      </c>
      <c r="J907" s="9">
        <f>SUM(G907:I907)</f>
        <v>1</v>
      </c>
      <c r="K907" t="s">
        <v>25</v>
      </c>
      <c r="L907" t="s">
        <v>25</v>
      </c>
      <c r="M907" s="30">
        <v>286405</v>
      </c>
      <c r="N907" s="28" t="s">
        <v>39</v>
      </c>
      <c r="O907" s="6">
        <v>286405</v>
      </c>
      <c r="P907" s="28" t="s">
        <v>27</v>
      </c>
      <c r="Q907" s="4" t="s">
        <v>1480</v>
      </c>
      <c r="R907" t="s">
        <v>1297</v>
      </c>
      <c r="S907" t="s">
        <v>1298</v>
      </c>
      <c r="T907" t="s">
        <v>1246</v>
      </c>
      <c r="U907" t="s">
        <v>1247</v>
      </c>
      <c r="V907" t="s">
        <v>1245</v>
      </c>
      <c r="W907" s="2">
        <v>1</v>
      </c>
      <c r="X907" s="33">
        <v>286405</v>
      </c>
      <c r="Y907" t="s">
        <v>34</v>
      </c>
      <c r="Z907" t="s">
        <v>1248</v>
      </c>
      <c r="AA907" t="s">
        <v>36</v>
      </c>
      <c r="AB907" t="s">
        <v>37</v>
      </c>
      <c r="AC907">
        <v>21</v>
      </c>
    </row>
    <row r="908" spans="1:29" customFormat="1" hidden="1" x14ac:dyDescent="0.25">
      <c r="A908" s="11">
        <v>908</v>
      </c>
      <c r="B908" s="20" t="s">
        <v>1677</v>
      </c>
      <c r="C908" s="3">
        <v>2.2123012970190001E+18</v>
      </c>
      <c r="D908" s="1">
        <v>43593</v>
      </c>
      <c r="E908" t="s">
        <v>1407</v>
      </c>
      <c r="F908" s="8">
        <f>IF(OR(ISNUMBER(SEARCH("террит",Q908)), ISNUMBER(SEARCH("ФОМС",E908)), ISNUMBER(SEARCH("ФОМС",Q908)), (ISNUMBER(SEARCH("страх",E908)))),1,0)</f>
        <v>1</v>
      </c>
      <c r="G908" s="8">
        <f>IF(OR(ISNUMBER(SEARCH("проектиро",E908)), ISNUMBER(SEARCH("разработка",E908)),  ISNUMBER(SEARCH("приобрет",E908)),  ISNUMBER(SEARCH("установк",E908)), ISNUMBER(SEARCH("постав",E908)),  (ISNUMBER(SEARCH("создани",E908)))),1,0)</f>
        <v>1</v>
      </c>
      <c r="H908" s="8">
        <f>IF(OR(ISNUMBER(SEARCH("развит",E908)), ISNUMBER(SEARCH("модифика",E908)), ISNUMBER(SEARCH("интегра",E908)),  ISNUMBER(SEARCH("внедрен",E908)), ISNUMBER(SEARCH("расшир",E908)), ISNUMBER(SEARCH("адаптац",E908)),ISNUMBER(SEARCH("настрой",E908)), ISNUMBER(SEARCH("подключ",E908)),   (ISNUMBER(SEARCH("модерниз",E908)))),1,0)</f>
        <v>0</v>
      </c>
      <c r="I908" s="8">
        <f>IF(OR(ISNUMBER(SEARCH("сопрово",E908)), ISNUMBER(SEARCH("поддержк",E908)), ISNUMBER(SEARCH("эксплуат",E908)), ISNUMBER(SEARCH("обслужи",E908)), ISNUMBER(SEARCH("подготов",E908)), (ISNUMBER(SEARCH("обуче",E908)))),1,0)</f>
        <v>0</v>
      </c>
      <c r="J908" s="9">
        <f>SUM(G908:I908)</f>
        <v>1</v>
      </c>
      <c r="K908" t="s">
        <v>25</v>
      </c>
      <c r="L908" t="s">
        <v>25</v>
      </c>
      <c r="M908" s="30">
        <v>237959</v>
      </c>
      <c r="N908" s="28" t="s">
        <v>39</v>
      </c>
      <c r="O908" s="6">
        <v>237959</v>
      </c>
      <c r="P908" s="28" t="s">
        <v>27</v>
      </c>
      <c r="Q908" s="4" t="s">
        <v>1480</v>
      </c>
      <c r="R908" t="s">
        <v>1297</v>
      </c>
      <c r="S908" t="s">
        <v>1298</v>
      </c>
      <c r="T908" t="s">
        <v>1246</v>
      </c>
      <c r="U908" t="s">
        <v>1247</v>
      </c>
      <c r="V908" t="s">
        <v>1245</v>
      </c>
      <c r="W908" s="2">
        <v>1</v>
      </c>
      <c r="X908" s="33">
        <v>237959</v>
      </c>
      <c r="Y908" t="s">
        <v>34</v>
      </c>
      <c r="Z908" t="s">
        <v>1248</v>
      </c>
      <c r="AA908" t="s">
        <v>36</v>
      </c>
      <c r="AB908" t="s">
        <v>37</v>
      </c>
      <c r="AC908">
        <v>21</v>
      </c>
    </row>
    <row r="909" spans="1:29" customFormat="1" hidden="1" x14ac:dyDescent="0.25">
      <c r="A909" s="11">
        <v>909</v>
      </c>
      <c r="B909" s="20" t="s">
        <v>1677</v>
      </c>
      <c r="C909" s="3">
        <v>2.2124009994150001E+18</v>
      </c>
      <c r="D909" s="1">
        <v>42052</v>
      </c>
      <c r="E909" t="s">
        <v>1439</v>
      </c>
      <c r="F909" s="8">
        <f>IF(OR(ISNUMBER(SEARCH("террит",Q909)), ISNUMBER(SEARCH("ФОМС",E909)), ISNUMBER(SEARCH("ФОМС",Q909)), (ISNUMBER(SEARCH("страх",E909)))),1,0)</f>
        <v>0</v>
      </c>
      <c r="G909" s="8">
        <f>IF(OR(ISNUMBER(SEARCH("проектиро",E909)), ISNUMBER(SEARCH("разработка",E909)),  ISNUMBER(SEARCH("приобрет",E909)),  ISNUMBER(SEARCH("установк",E909)), ISNUMBER(SEARCH("постав",E909)),  (ISNUMBER(SEARCH("создани",E909)))),1,0)</f>
        <v>0</v>
      </c>
      <c r="H909" s="8">
        <f>IF(OR(ISNUMBER(SEARCH("развит",E909)), ISNUMBER(SEARCH("модифика",E909)), ISNUMBER(SEARCH("интегра",E909)),  ISNUMBER(SEARCH("внедрен",E909)), ISNUMBER(SEARCH("расшир",E909)), ISNUMBER(SEARCH("адаптац",E909)),ISNUMBER(SEARCH("настрой",E909)), ISNUMBER(SEARCH("подключ",E909)),   (ISNUMBER(SEARCH("модерниз",E909)))),1,0)</f>
        <v>1</v>
      </c>
      <c r="I909" s="8">
        <f>IF(OR(ISNUMBER(SEARCH("сопрово",E909)), ISNUMBER(SEARCH("поддержк",E909)), ISNUMBER(SEARCH("эксплуат",E909)), ISNUMBER(SEARCH("обслужи",E909)), ISNUMBER(SEARCH("подготов",E909)), (ISNUMBER(SEARCH("обуче",E909)))),1,0)</f>
        <v>1</v>
      </c>
      <c r="J909" s="9">
        <f>SUM(G909:I909)</f>
        <v>2</v>
      </c>
      <c r="K909" t="s">
        <v>453</v>
      </c>
      <c r="L909" t="s">
        <v>454</v>
      </c>
      <c r="M909" s="30">
        <v>199197.58</v>
      </c>
      <c r="N909" s="28" t="s">
        <v>264</v>
      </c>
      <c r="O909" s="6">
        <v>199197.58</v>
      </c>
      <c r="P909" s="28" t="s">
        <v>184</v>
      </c>
      <c r="Q909" s="4" t="s">
        <v>1481</v>
      </c>
      <c r="R909" t="s">
        <v>1379</v>
      </c>
      <c r="S909" t="s">
        <v>1380</v>
      </c>
      <c r="T909" t="s">
        <v>1268</v>
      </c>
      <c r="U909" t="s">
        <v>1247</v>
      </c>
      <c r="V909" t="s">
        <v>1245</v>
      </c>
      <c r="W909" s="2">
        <v>1</v>
      </c>
      <c r="X909" s="33">
        <v>199197.58</v>
      </c>
      <c r="Y909" t="s">
        <v>34</v>
      </c>
      <c r="Z909" t="s">
        <v>1248</v>
      </c>
      <c r="AA909" t="s">
        <v>36</v>
      </c>
      <c r="AB909" t="s">
        <v>37</v>
      </c>
      <c r="AC909">
        <v>21</v>
      </c>
    </row>
    <row r="910" spans="1:29" customFormat="1" hidden="1" x14ac:dyDescent="0.25">
      <c r="A910" s="11">
        <v>910</v>
      </c>
      <c r="B910" s="20" t="s">
        <v>1677</v>
      </c>
      <c r="C910" s="3">
        <v>2.2124009994150001E+18</v>
      </c>
      <c r="D910" s="1">
        <v>42054</v>
      </c>
      <c r="E910" t="s">
        <v>1437</v>
      </c>
      <c r="F910" s="8">
        <f>IF(OR(ISNUMBER(SEARCH("террит",Q910)), ISNUMBER(SEARCH("ФОМС",E910)), ISNUMBER(SEARCH("ФОМС",Q910)), (ISNUMBER(SEARCH("страх",E910)))),1,0)</f>
        <v>0</v>
      </c>
      <c r="G910" s="8">
        <f>IF(OR(ISNUMBER(SEARCH("проектиро",E910)), ISNUMBER(SEARCH("разработка",E910)),  ISNUMBER(SEARCH("приобрет",E910)),  ISNUMBER(SEARCH("установк",E910)), ISNUMBER(SEARCH("постав",E910)),  (ISNUMBER(SEARCH("создани",E910)))),1,0)</f>
        <v>0</v>
      </c>
      <c r="H910" s="8">
        <f>IF(OR(ISNUMBER(SEARCH("развит",E910)), ISNUMBER(SEARCH("модифика",E910)), ISNUMBER(SEARCH("интегра",E910)),  ISNUMBER(SEARCH("внедрен",E910)), ISNUMBER(SEARCH("расшир",E910)), ISNUMBER(SEARCH("адаптац",E910)),ISNUMBER(SEARCH("настрой",E910)), ISNUMBER(SEARCH("подключ",E910)),   (ISNUMBER(SEARCH("модерниз",E910)))),1,0)</f>
        <v>1</v>
      </c>
      <c r="I910" s="8">
        <f>IF(OR(ISNUMBER(SEARCH("сопрово",E910)), ISNUMBER(SEARCH("поддержк",E910)), ISNUMBER(SEARCH("эксплуат",E910)), ISNUMBER(SEARCH("обслужи",E910)), ISNUMBER(SEARCH("подготов",E910)), (ISNUMBER(SEARCH("обуче",E910)))),1,0)</f>
        <v>1</v>
      </c>
      <c r="J910" s="9">
        <f>SUM(G910:I910)</f>
        <v>2</v>
      </c>
      <c r="K910" t="s">
        <v>453</v>
      </c>
      <c r="L910" t="s">
        <v>454</v>
      </c>
      <c r="M910" s="30">
        <v>183450.4</v>
      </c>
      <c r="N910" s="28" t="s">
        <v>264</v>
      </c>
      <c r="O910" s="6">
        <v>183450.4</v>
      </c>
      <c r="P910" s="28" t="s">
        <v>184</v>
      </c>
      <c r="Q910" s="4" t="s">
        <v>1481</v>
      </c>
      <c r="R910" t="s">
        <v>1379</v>
      </c>
      <c r="S910" t="s">
        <v>1380</v>
      </c>
      <c r="T910" t="s">
        <v>1268</v>
      </c>
      <c r="U910" t="s">
        <v>1247</v>
      </c>
      <c r="V910" t="s">
        <v>1245</v>
      </c>
      <c r="W910" s="2">
        <v>1</v>
      </c>
      <c r="X910" s="33">
        <v>183450.4</v>
      </c>
      <c r="Y910" t="s">
        <v>34</v>
      </c>
      <c r="Z910" t="s">
        <v>1248</v>
      </c>
      <c r="AA910" t="s">
        <v>36</v>
      </c>
      <c r="AB910" t="s">
        <v>37</v>
      </c>
      <c r="AC910">
        <v>21</v>
      </c>
    </row>
    <row r="911" spans="1:29" customFormat="1" hidden="1" x14ac:dyDescent="0.25">
      <c r="A911" s="11">
        <v>911</v>
      </c>
      <c r="B911" s="20" t="s">
        <v>1677</v>
      </c>
      <c r="C911" s="3">
        <v>2.212400999416E+18</v>
      </c>
      <c r="D911" s="1">
        <v>42410</v>
      </c>
      <c r="E911" t="s">
        <v>1482</v>
      </c>
      <c r="F911" s="8">
        <f>IF(OR(ISNUMBER(SEARCH("террит",Q911)), ISNUMBER(SEARCH("ФОМС",E911)), ISNUMBER(SEARCH("ФОМС",Q911)), (ISNUMBER(SEARCH("страх",E911)))),1,0)</f>
        <v>0</v>
      </c>
      <c r="G911" s="8">
        <f>IF(OR(ISNUMBER(SEARCH("проектиро",E911)), ISNUMBER(SEARCH("разработка",E911)),  ISNUMBER(SEARCH("приобрет",E911)),  ISNUMBER(SEARCH("установк",E911)), ISNUMBER(SEARCH("постав",E911)),  (ISNUMBER(SEARCH("создани",E911)))),1,0)</f>
        <v>0</v>
      </c>
      <c r="H911" s="8">
        <f>IF(OR(ISNUMBER(SEARCH("развит",E911)), ISNUMBER(SEARCH("модифика",E911)), ISNUMBER(SEARCH("интегра",E911)),  ISNUMBER(SEARCH("внедрен",E911)), ISNUMBER(SEARCH("расшир",E911)), ISNUMBER(SEARCH("адаптац",E911)),ISNUMBER(SEARCH("настрой",E911)), ISNUMBER(SEARCH("подключ",E911)),   (ISNUMBER(SEARCH("модерниз",E911)))),1,0)</f>
        <v>1</v>
      </c>
      <c r="I911" s="8">
        <f>IF(OR(ISNUMBER(SEARCH("сопрово",E911)), ISNUMBER(SEARCH("поддержк",E911)), ISNUMBER(SEARCH("эксплуат",E911)), ISNUMBER(SEARCH("обслужи",E911)), ISNUMBER(SEARCH("подготов",E911)), (ISNUMBER(SEARCH("обуче",E911)))),1,0)</f>
        <v>1</v>
      </c>
      <c r="J911" s="9">
        <f>SUM(G911:I911)</f>
        <v>2</v>
      </c>
      <c r="K911" t="s">
        <v>186</v>
      </c>
      <c r="L911" t="s">
        <v>187</v>
      </c>
      <c r="M911" s="30">
        <v>199200</v>
      </c>
      <c r="N911" s="28" t="s">
        <v>329</v>
      </c>
      <c r="O911" s="6">
        <v>199200</v>
      </c>
      <c r="P911" s="28" t="s">
        <v>184</v>
      </c>
      <c r="Q911" s="4" t="s">
        <v>1483</v>
      </c>
      <c r="R911" t="s">
        <v>1379</v>
      </c>
      <c r="S911" t="s">
        <v>1380</v>
      </c>
      <c r="T911" t="s">
        <v>1393</v>
      </c>
      <c r="U911" t="s">
        <v>1247</v>
      </c>
      <c r="V911" t="s">
        <v>1245</v>
      </c>
      <c r="W911" s="2">
        <v>1</v>
      </c>
      <c r="X911" s="33">
        <v>199200</v>
      </c>
      <c r="Y911" t="s">
        <v>34</v>
      </c>
      <c r="Z911" t="s">
        <v>1248</v>
      </c>
      <c r="AA911" t="s">
        <v>36</v>
      </c>
      <c r="AB911" t="s">
        <v>37</v>
      </c>
      <c r="AC911">
        <v>21</v>
      </c>
    </row>
    <row r="912" spans="1:29" customFormat="1" hidden="1" x14ac:dyDescent="0.25">
      <c r="A912" s="11">
        <v>912</v>
      </c>
      <c r="B912" s="20" t="s">
        <v>1677</v>
      </c>
      <c r="C912" s="3">
        <v>2.212400999416E+18</v>
      </c>
      <c r="D912" s="1">
        <v>42410</v>
      </c>
      <c r="E912" t="s">
        <v>1484</v>
      </c>
      <c r="F912" s="8">
        <f>IF(OR(ISNUMBER(SEARCH("террит",Q912)), ISNUMBER(SEARCH("ФОМС",E912)), ISNUMBER(SEARCH("ФОМС",Q912)), (ISNUMBER(SEARCH("страх",E912)))),1,0)</f>
        <v>0</v>
      </c>
      <c r="G912" s="8">
        <f>IF(OR(ISNUMBER(SEARCH("проектиро",E912)), ISNUMBER(SEARCH("разработка",E912)),  ISNUMBER(SEARCH("приобрет",E912)),  ISNUMBER(SEARCH("установк",E912)), ISNUMBER(SEARCH("постав",E912)),  (ISNUMBER(SEARCH("создани",E912)))),1,0)</f>
        <v>0</v>
      </c>
      <c r="H912" s="8">
        <f>IF(OR(ISNUMBER(SEARCH("развит",E912)), ISNUMBER(SEARCH("модифика",E912)), ISNUMBER(SEARCH("интегра",E912)),  ISNUMBER(SEARCH("внедрен",E912)), ISNUMBER(SEARCH("расшир",E912)), ISNUMBER(SEARCH("адаптац",E912)),ISNUMBER(SEARCH("настрой",E912)), ISNUMBER(SEARCH("подключ",E912)),   (ISNUMBER(SEARCH("модерниз",E912)))),1,0)</f>
        <v>0</v>
      </c>
      <c r="I912" s="8">
        <f>IF(OR(ISNUMBER(SEARCH("сопрово",E912)), ISNUMBER(SEARCH("поддержк",E912)), ISNUMBER(SEARCH("эксплуат",E912)), ISNUMBER(SEARCH("обслужи",E912)), ISNUMBER(SEARCH("подготов",E912)), (ISNUMBER(SEARCH("обуче",E912)))),1,0)</f>
        <v>1</v>
      </c>
      <c r="J912" s="9">
        <f>SUM(G912:I912)</f>
        <v>1</v>
      </c>
      <c r="K912" t="s">
        <v>186</v>
      </c>
      <c r="L912" t="s">
        <v>187</v>
      </c>
      <c r="M912" s="30">
        <v>183520</v>
      </c>
      <c r="N912" s="28" t="s">
        <v>329</v>
      </c>
      <c r="O912" s="6">
        <v>183520</v>
      </c>
      <c r="P912" s="28" t="s">
        <v>184</v>
      </c>
      <c r="Q912" s="4" t="s">
        <v>1483</v>
      </c>
      <c r="R912" t="s">
        <v>1379</v>
      </c>
      <c r="S912" t="s">
        <v>1380</v>
      </c>
      <c r="T912" t="s">
        <v>1393</v>
      </c>
      <c r="U912" t="s">
        <v>1247</v>
      </c>
      <c r="V912" t="s">
        <v>1245</v>
      </c>
      <c r="W912" s="2">
        <v>1</v>
      </c>
      <c r="X912" s="33">
        <v>183520</v>
      </c>
      <c r="Y912" t="s">
        <v>34</v>
      </c>
      <c r="Z912" t="s">
        <v>1248</v>
      </c>
      <c r="AA912" t="s">
        <v>36</v>
      </c>
      <c r="AB912" t="s">
        <v>37</v>
      </c>
      <c r="AC912">
        <v>21</v>
      </c>
    </row>
    <row r="913" spans="1:29" customFormat="1" hidden="1" x14ac:dyDescent="0.25">
      <c r="A913" s="11">
        <v>913</v>
      </c>
      <c r="B913" s="20" t="s">
        <v>1677</v>
      </c>
      <c r="C913" s="3">
        <v>2.212400999416E+18</v>
      </c>
      <c r="D913" s="1">
        <v>42530</v>
      </c>
      <c r="E913" t="s">
        <v>1485</v>
      </c>
      <c r="F913" s="8">
        <f>IF(OR(ISNUMBER(SEARCH("террит",Q913)), ISNUMBER(SEARCH("ФОМС",E913)), ISNUMBER(SEARCH("ФОМС",Q913)), (ISNUMBER(SEARCH("страх",E913)))),1,0)</f>
        <v>0</v>
      </c>
      <c r="G913" s="8">
        <f>IF(OR(ISNUMBER(SEARCH("проектиро",E913)), ISNUMBER(SEARCH("разработка",E913)),  ISNUMBER(SEARCH("приобрет",E913)),  ISNUMBER(SEARCH("установк",E913)), ISNUMBER(SEARCH("постав",E913)),  (ISNUMBER(SEARCH("создани",E913)))),1,0)</f>
        <v>0</v>
      </c>
      <c r="H913" s="8">
        <f>IF(OR(ISNUMBER(SEARCH("развит",E913)), ISNUMBER(SEARCH("модифика",E913)), ISNUMBER(SEARCH("интегра",E913)),  ISNUMBER(SEARCH("внедрен",E913)), ISNUMBER(SEARCH("расшир",E913)), ISNUMBER(SEARCH("адаптац",E913)),ISNUMBER(SEARCH("настрой",E913)), ISNUMBER(SEARCH("подключ",E913)),   (ISNUMBER(SEARCH("модерниз",E913)))),1,0)</f>
        <v>1</v>
      </c>
      <c r="I913" s="8">
        <f>IF(OR(ISNUMBER(SEARCH("сопрово",E913)), ISNUMBER(SEARCH("поддержк",E913)), ISNUMBER(SEARCH("эксплуат",E913)), ISNUMBER(SEARCH("обслужи",E913)), ISNUMBER(SEARCH("подготов",E913)), (ISNUMBER(SEARCH("обуче",E913)))),1,0)</f>
        <v>0</v>
      </c>
      <c r="J913" s="9">
        <f>SUM(G913:I913)</f>
        <v>1</v>
      </c>
      <c r="K913" t="s">
        <v>186</v>
      </c>
      <c r="L913" t="s">
        <v>187</v>
      </c>
      <c r="M913" s="30">
        <v>735400</v>
      </c>
      <c r="N913" s="28" t="s">
        <v>264</v>
      </c>
      <c r="O913" s="6">
        <v>735400</v>
      </c>
      <c r="P913" s="28" t="s">
        <v>184</v>
      </c>
      <c r="Q913" s="4" t="s">
        <v>1486</v>
      </c>
      <c r="R913" t="s">
        <v>1379</v>
      </c>
      <c r="S913" t="s">
        <v>1380</v>
      </c>
      <c r="T913" t="s">
        <v>1393</v>
      </c>
      <c r="U913" t="s">
        <v>1247</v>
      </c>
      <c r="V913" t="s">
        <v>1245</v>
      </c>
      <c r="W913" s="2">
        <v>1</v>
      </c>
      <c r="X913" s="33">
        <v>735400</v>
      </c>
      <c r="Y913" t="s">
        <v>34</v>
      </c>
      <c r="Z913" t="s">
        <v>1248</v>
      </c>
      <c r="AA913" t="s">
        <v>36</v>
      </c>
      <c r="AB913" t="s">
        <v>37</v>
      </c>
      <c r="AC913">
        <v>21</v>
      </c>
    </row>
    <row r="914" spans="1:29" customFormat="1" hidden="1" x14ac:dyDescent="0.25">
      <c r="A914" s="11">
        <v>914</v>
      </c>
      <c r="B914" s="20" t="s">
        <v>1677</v>
      </c>
      <c r="C914" s="3">
        <v>2.212400999416E+18</v>
      </c>
      <c r="D914" s="1">
        <v>42536</v>
      </c>
      <c r="E914" t="s">
        <v>1487</v>
      </c>
      <c r="F914" s="8">
        <f>IF(OR(ISNUMBER(SEARCH("террит",Q914)), ISNUMBER(SEARCH("ФОМС",E914)), ISNUMBER(SEARCH("ФОМС",Q914)), (ISNUMBER(SEARCH("страх",E914)))),1,0)</f>
        <v>0</v>
      </c>
      <c r="G914" s="8">
        <f>IF(OR(ISNUMBER(SEARCH("проектиро",E914)), ISNUMBER(SEARCH("разработка",E914)),  ISNUMBER(SEARCH("приобрет",E914)),  ISNUMBER(SEARCH("установк",E914)), ISNUMBER(SEARCH("постав",E914)),  (ISNUMBER(SEARCH("создани",E914)))),1,0)</f>
        <v>0</v>
      </c>
      <c r="H914" s="8">
        <f>IF(OR(ISNUMBER(SEARCH("развит",E914)), ISNUMBER(SEARCH("модифика",E914)), ISNUMBER(SEARCH("интегра",E914)),  ISNUMBER(SEARCH("внедрен",E914)), ISNUMBER(SEARCH("расшир",E914)), ISNUMBER(SEARCH("адаптац",E914)),ISNUMBER(SEARCH("настрой",E914)), ISNUMBER(SEARCH("подключ",E914)),   (ISNUMBER(SEARCH("модерниз",E914)))),1,0)</f>
        <v>0</v>
      </c>
      <c r="I914" s="8">
        <f>IF(OR(ISNUMBER(SEARCH("сопрово",E914)), ISNUMBER(SEARCH("поддержк",E914)), ISNUMBER(SEARCH("эксплуат",E914)), ISNUMBER(SEARCH("обслужи",E914)), ISNUMBER(SEARCH("подготов",E914)), (ISNUMBER(SEARCH("обуче",E914)))),1,0)</f>
        <v>0</v>
      </c>
      <c r="J914" s="9">
        <f>SUM(G914:I914)</f>
        <v>0</v>
      </c>
      <c r="K914" t="s">
        <v>1488</v>
      </c>
      <c r="L914" t="s">
        <v>1489</v>
      </c>
      <c r="M914" s="30">
        <v>14998.59</v>
      </c>
      <c r="N914" s="28" t="s">
        <v>329</v>
      </c>
      <c r="O914" s="6">
        <v>14998.59</v>
      </c>
      <c r="P914" s="28" t="s">
        <v>184</v>
      </c>
      <c r="Q914" s="4" t="s">
        <v>1486</v>
      </c>
      <c r="R914" t="s">
        <v>1379</v>
      </c>
      <c r="S914" t="s">
        <v>1380</v>
      </c>
      <c r="T914" t="s">
        <v>1393</v>
      </c>
      <c r="U914" t="s">
        <v>1247</v>
      </c>
      <c r="V914" t="s">
        <v>1245</v>
      </c>
      <c r="W914" s="2">
        <v>1</v>
      </c>
      <c r="X914" s="33">
        <v>647595.75</v>
      </c>
      <c r="Y914" t="s">
        <v>34</v>
      </c>
      <c r="Z914" t="s">
        <v>1248</v>
      </c>
      <c r="AA914" t="s">
        <v>36</v>
      </c>
      <c r="AB914" t="s">
        <v>37</v>
      </c>
      <c r="AC914">
        <v>21</v>
      </c>
    </row>
    <row r="915" spans="1:29" customFormat="1" hidden="1" x14ac:dyDescent="0.25">
      <c r="A915" s="11">
        <v>915</v>
      </c>
      <c r="B915" s="20" t="s">
        <v>1677</v>
      </c>
      <c r="C915" s="3">
        <v>2.2124009994169999E+18</v>
      </c>
      <c r="D915" s="1">
        <v>42780</v>
      </c>
      <c r="E915" t="s">
        <v>1408</v>
      </c>
      <c r="F915" s="8">
        <f>IF(OR(ISNUMBER(SEARCH("террит",Q915)), ISNUMBER(SEARCH("ФОМС",E915)), ISNUMBER(SEARCH("ФОМС",Q915)), (ISNUMBER(SEARCH("страх",E915)))),1,0)</f>
        <v>0</v>
      </c>
      <c r="G915" s="8">
        <f>IF(OR(ISNUMBER(SEARCH("проектиро",E915)), ISNUMBER(SEARCH("разработка",E915)),  ISNUMBER(SEARCH("приобрет",E915)),  ISNUMBER(SEARCH("установк",E915)), ISNUMBER(SEARCH("постав",E915)),  (ISNUMBER(SEARCH("создани",E915)))),1,0)</f>
        <v>0</v>
      </c>
      <c r="H915" s="8">
        <f>IF(OR(ISNUMBER(SEARCH("развит",E915)), ISNUMBER(SEARCH("модифика",E915)), ISNUMBER(SEARCH("интегра",E915)),  ISNUMBER(SEARCH("внедрен",E915)), ISNUMBER(SEARCH("расшир",E915)), ISNUMBER(SEARCH("адаптац",E915)),ISNUMBER(SEARCH("настрой",E915)), ISNUMBER(SEARCH("подключ",E915)),   (ISNUMBER(SEARCH("модерниз",E915)))),1,0)</f>
        <v>1</v>
      </c>
      <c r="I915" s="8">
        <f>IF(OR(ISNUMBER(SEARCH("сопрово",E915)), ISNUMBER(SEARCH("поддержк",E915)), ISNUMBER(SEARCH("эксплуат",E915)), ISNUMBER(SEARCH("обслужи",E915)), ISNUMBER(SEARCH("подготов",E915)), (ISNUMBER(SEARCH("обуче",E915)))),1,0)</f>
        <v>1</v>
      </c>
      <c r="J915" s="9">
        <f>SUM(G915:I915)</f>
        <v>2</v>
      </c>
      <c r="K915" t="s">
        <v>64</v>
      </c>
      <c r="L915" t="s">
        <v>65</v>
      </c>
      <c r="M915" s="30">
        <v>199205</v>
      </c>
      <c r="N915" s="28" t="s">
        <v>264</v>
      </c>
      <c r="O915" s="6">
        <v>199205</v>
      </c>
      <c r="P915" s="28" t="s">
        <v>184</v>
      </c>
      <c r="Q915" s="4" t="s">
        <v>1486</v>
      </c>
      <c r="R915" t="s">
        <v>1379</v>
      </c>
      <c r="S915" t="s">
        <v>1380</v>
      </c>
      <c r="T915" t="s">
        <v>1393</v>
      </c>
      <c r="U915" t="s">
        <v>1247</v>
      </c>
      <c r="V915" t="s">
        <v>1245</v>
      </c>
      <c r="W915" s="2">
        <v>1</v>
      </c>
      <c r="X915" s="33">
        <v>199205</v>
      </c>
      <c r="Y915" t="s">
        <v>34</v>
      </c>
      <c r="Z915" t="s">
        <v>1248</v>
      </c>
      <c r="AA915" t="s">
        <v>36</v>
      </c>
      <c r="AB915" t="s">
        <v>37</v>
      </c>
      <c r="AC915">
        <v>21</v>
      </c>
    </row>
    <row r="916" spans="1:29" customFormat="1" hidden="1" x14ac:dyDescent="0.25">
      <c r="A916" s="11">
        <v>916</v>
      </c>
      <c r="B916" s="20" t="s">
        <v>1677</v>
      </c>
      <c r="C916" s="3">
        <v>2.2124009994169999E+18</v>
      </c>
      <c r="D916" s="1">
        <v>42780</v>
      </c>
      <c r="E916" t="s">
        <v>1403</v>
      </c>
      <c r="F916" s="8">
        <f>IF(OR(ISNUMBER(SEARCH("террит",Q916)), ISNUMBER(SEARCH("ФОМС",E916)), ISNUMBER(SEARCH("ФОМС",Q916)), (ISNUMBER(SEARCH("страх",E916)))),1,0)</f>
        <v>0</v>
      </c>
      <c r="G916" s="8">
        <f>IF(OR(ISNUMBER(SEARCH("проектиро",E916)), ISNUMBER(SEARCH("разработка",E916)),  ISNUMBER(SEARCH("приобрет",E916)),  ISNUMBER(SEARCH("установк",E916)), ISNUMBER(SEARCH("постав",E916)),  (ISNUMBER(SEARCH("создани",E916)))),1,0)</f>
        <v>0</v>
      </c>
      <c r="H916" s="8">
        <f>IF(OR(ISNUMBER(SEARCH("развит",E916)), ISNUMBER(SEARCH("модифика",E916)), ISNUMBER(SEARCH("интегра",E916)),  ISNUMBER(SEARCH("внедрен",E916)), ISNUMBER(SEARCH("расшир",E916)), ISNUMBER(SEARCH("адаптац",E916)),ISNUMBER(SEARCH("настрой",E916)), ISNUMBER(SEARCH("подключ",E916)),   (ISNUMBER(SEARCH("модерниз",E916)))),1,0)</f>
        <v>1</v>
      </c>
      <c r="I916" s="8">
        <f>IF(OR(ISNUMBER(SEARCH("сопрово",E916)), ISNUMBER(SEARCH("поддержк",E916)), ISNUMBER(SEARCH("эксплуат",E916)), ISNUMBER(SEARCH("обслужи",E916)), ISNUMBER(SEARCH("подготов",E916)), (ISNUMBER(SEARCH("обуче",E916)))),1,0)</f>
        <v>1</v>
      </c>
      <c r="J916" s="9">
        <f>SUM(G916:I916)</f>
        <v>2</v>
      </c>
      <c r="K916" t="s">
        <v>64</v>
      </c>
      <c r="L916" t="s">
        <v>65</v>
      </c>
      <c r="M916" s="30">
        <v>183537</v>
      </c>
      <c r="N916" s="28" t="s">
        <v>264</v>
      </c>
      <c r="O916" s="6">
        <v>183537</v>
      </c>
      <c r="P916" s="28" t="s">
        <v>184</v>
      </c>
      <c r="Q916" s="4" t="s">
        <v>1486</v>
      </c>
      <c r="R916" t="s">
        <v>1379</v>
      </c>
      <c r="S916" t="s">
        <v>1380</v>
      </c>
      <c r="T916" t="s">
        <v>1393</v>
      </c>
      <c r="U916" t="s">
        <v>1247</v>
      </c>
      <c r="V916" t="s">
        <v>1245</v>
      </c>
      <c r="W916" s="2">
        <v>1</v>
      </c>
      <c r="X916" s="33">
        <v>183537</v>
      </c>
      <c r="Y916" t="s">
        <v>34</v>
      </c>
      <c r="Z916" t="s">
        <v>1248</v>
      </c>
      <c r="AA916" t="s">
        <v>36</v>
      </c>
      <c r="AB916" t="s">
        <v>37</v>
      </c>
      <c r="AC916">
        <v>21</v>
      </c>
    </row>
    <row r="917" spans="1:29" customFormat="1" hidden="1" x14ac:dyDescent="0.25">
      <c r="A917" s="11">
        <v>917</v>
      </c>
      <c r="B917" s="20" t="s">
        <v>1677</v>
      </c>
      <c r="C917" s="3">
        <v>2.2124009994179999E+18</v>
      </c>
      <c r="D917" s="1">
        <v>43208</v>
      </c>
      <c r="E917" t="s">
        <v>1406</v>
      </c>
      <c r="F917" s="8">
        <f>IF(OR(ISNUMBER(SEARCH("террит",Q917)), ISNUMBER(SEARCH("ФОМС",E917)), ISNUMBER(SEARCH("ФОМС",Q917)), (ISNUMBER(SEARCH("страх",E917)))),1,0)</f>
        <v>0</v>
      </c>
      <c r="G917" s="8">
        <f>IF(OR(ISNUMBER(SEARCH("проектиро",E917)), ISNUMBER(SEARCH("разработка",E917)),  ISNUMBER(SEARCH("приобрет",E917)),  ISNUMBER(SEARCH("установк",E917)), ISNUMBER(SEARCH("постав",E917)),  (ISNUMBER(SEARCH("создани",E917)))),1,0)</f>
        <v>0</v>
      </c>
      <c r="H917" s="8">
        <f>IF(OR(ISNUMBER(SEARCH("развит",E917)), ISNUMBER(SEARCH("модифика",E917)), ISNUMBER(SEARCH("интегра",E917)),  ISNUMBER(SEARCH("внедрен",E917)), ISNUMBER(SEARCH("расшир",E917)), ISNUMBER(SEARCH("адаптац",E917)),ISNUMBER(SEARCH("настрой",E917)), ISNUMBER(SEARCH("подключ",E917)),   (ISNUMBER(SEARCH("модерниз",E917)))),1,0)</f>
        <v>0</v>
      </c>
      <c r="I917" s="8">
        <f>IF(OR(ISNUMBER(SEARCH("сопрово",E917)), ISNUMBER(SEARCH("поддержк",E917)), ISNUMBER(SEARCH("эксплуат",E917)), ISNUMBER(SEARCH("обслужи",E917)), ISNUMBER(SEARCH("подготов",E917)), (ISNUMBER(SEARCH("обуче",E917)))),1,0)</f>
        <v>1</v>
      </c>
      <c r="J917" s="9">
        <f>SUM(G917:I917)</f>
        <v>1</v>
      </c>
      <c r="K917" t="s">
        <v>64</v>
      </c>
      <c r="L917" t="s">
        <v>65</v>
      </c>
      <c r="M917" s="30">
        <v>206114</v>
      </c>
      <c r="N917" s="28" t="s">
        <v>26</v>
      </c>
      <c r="O917" s="6">
        <v>206114</v>
      </c>
      <c r="P917" s="28" t="s">
        <v>184</v>
      </c>
      <c r="Q917" s="4" t="s">
        <v>1486</v>
      </c>
      <c r="R917" t="s">
        <v>1379</v>
      </c>
      <c r="S917" t="s">
        <v>1380</v>
      </c>
      <c r="T917" t="s">
        <v>1393</v>
      </c>
      <c r="U917" t="s">
        <v>1247</v>
      </c>
      <c r="V917" t="s">
        <v>1245</v>
      </c>
      <c r="W917" s="2">
        <v>1</v>
      </c>
      <c r="X917" s="33">
        <v>206114</v>
      </c>
      <c r="Y917" t="s">
        <v>34</v>
      </c>
      <c r="Z917" t="s">
        <v>1248</v>
      </c>
      <c r="AA917" t="s">
        <v>36</v>
      </c>
      <c r="AB917" t="s">
        <v>37</v>
      </c>
      <c r="AC917">
        <v>21</v>
      </c>
    </row>
    <row r="918" spans="1:29" customFormat="1" hidden="1" x14ac:dyDescent="0.25">
      <c r="A918" s="11">
        <v>918</v>
      </c>
      <c r="B918" s="20" t="s">
        <v>1677</v>
      </c>
      <c r="C918" s="3">
        <v>2.2124009994179999E+18</v>
      </c>
      <c r="D918" s="1">
        <v>43208</v>
      </c>
      <c r="E918" t="s">
        <v>1403</v>
      </c>
      <c r="F918" s="8">
        <f>IF(OR(ISNUMBER(SEARCH("террит",Q918)), ISNUMBER(SEARCH("ФОМС",E918)), ISNUMBER(SEARCH("ФОМС",Q918)), (ISNUMBER(SEARCH("страх",E918)))),1,0)</f>
        <v>0</v>
      </c>
      <c r="G918" s="8">
        <f>IF(OR(ISNUMBER(SEARCH("проектиро",E918)), ISNUMBER(SEARCH("разработка",E918)),  ISNUMBER(SEARCH("приобрет",E918)),  ISNUMBER(SEARCH("установк",E918)), ISNUMBER(SEARCH("постав",E918)),  (ISNUMBER(SEARCH("создани",E918)))),1,0)</f>
        <v>0</v>
      </c>
      <c r="H918" s="8">
        <f>IF(OR(ISNUMBER(SEARCH("развит",E918)), ISNUMBER(SEARCH("модифика",E918)), ISNUMBER(SEARCH("интегра",E918)),  ISNUMBER(SEARCH("внедрен",E918)), ISNUMBER(SEARCH("расшир",E918)), ISNUMBER(SEARCH("адаптац",E918)),ISNUMBER(SEARCH("настрой",E918)), ISNUMBER(SEARCH("подключ",E918)),   (ISNUMBER(SEARCH("модерниз",E918)))),1,0)</f>
        <v>1</v>
      </c>
      <c r="I918" s="8">
        <f>IF(OR(ISNUMBER(SEARCH("сопрово",E918)), ISNUMBER(SEARCH("поддержк",E918)), ISNUMBER(SEARCH("эксплуат",E918)), ISNUMBER(SEARCH("обслужи",E918)), ISNUMBER(SEARCH("подготов",E918)), (ISNUMBER(SEARCH("обуче",E918)))),1,0)</f>
        <v>1</v>
      </c>
      <c r="J918" s="9">
        <f>SUM(G918:I918)</f>
        <v>2</v>
      </c>
      <c r="K918" t="s">
        <v>64</v>
      </c>
      <c r="L918" t="s">
        <v>65</v>
      </c>
      <c r="M918" s="30">
        <v>188388</v>
      </c>
      <c r="N918" s="28" t="s">
        <v>26</v>
      </c>
      <c r="O918" s="6">
        <v>188388</v>
      </c>
      <c r="P918" s="28" t="s">
        <v>184</v>
      </c>
      <c r="Q918" s="4" t="s">
        <v>1486</v>
      </c>
      <c r="R918" t="s">
        <v>1379</v>
      </c>
      <c r="S918" t="s">
        <v>1380</v>
      </c>
      <c r="T918" t="s">
        <v>1393</v>
      </c>
      <c r="U918" t="s">
        <v>1247</v>
      </c>
      <c r="V918" t="s">
        <v>1245</v>
      </c>
      <c r="W918" s="2">
        <v>1</v>
      </c>
      <c r="X918" s="33">
        <v>188388</v>
      </c>
      <c r="Y918" t="s">
        <v>34</v>
      </c>
      <c r="Z918" t="s">
        <v>1248</v>
      </c>
      <c r="AA918" t="s">
        <v>36</v>
      </c>
      <c r="AB918" t="s">
        <v>37</v>
      </c>
      <c r="AC918">
        <v>21</v>
      </c>
    </row>
    <row r="919" spans="1:29" customFormat="1" hidden="1" x14ac:dyDescent="0.25">
      <c r="A919" s="11">
        <v>919</v>
      </c>
      <c r="B919" s="20" t="s">
        <v>1677</v>
      </c>
      <c r="C919" s="3">
        <v>2.2124009994190001E+18</v>
      </c>
      <c r="D919" s="1">
        <v>43592</v>
      </c>
      <c r="E919" t="s">
        <v>1407</v>
      </c>
      <c r="F919" s="8">
        <f>IF(OR(ISNUMBER(SEARCH("террит",Q919)), ISNUMBER(SEARCH("ФОМС",E919)), ISNUMBER(SEARCH("ФОМС",Q919)), (ISNUMBER(SEARCH("страх",E919)))),1,0)</f>
        <v>0</v>
      </c>
      <c r="G919" s="8">
        <f>IF(OR(ISNUMBER(SEARCH("проектиро",E919)), ISNUMBER(SEARCH("разработка",E919)),  ISNUMBER(SEARCH("приобрет",E919)),  ISNUMBER(SEARCH("установк",E919)), ISNUMBER(SEARCH("постав",E919)),  (ISNUMBER(SEARCH("создани",E919)))),1,0)</f>
        <v>1</v>
      </c>
      <c r="H919" s="8">
        <f>IF(OR(ISNUMBER(SEARCH("развит",E919)), ISNUMBER(SEARCH("модифика",E919)), ISNUMBER(SEARCH("интегра",E919)),  ISNUMBER(SEARCH("внедрен",E919)), ISNUMBER(SEARCH("расшир",E919)), ISNUMBER(SEARCH("адаптац",E919)),ISNUMBER(SEARCH("настрой",E919)), ISNUMBER(SEARCH("подключ",E919)),   (ISNUMBER(SEARCH("модерниз",E919)))),1,0)</f>
        <v>0</v>
      </c>
      <c r="I919" s="8">
        <f>IF(OR(ISNUMBER(SEARCH("сопрово",E919)), ISNUMBER(SEARCH("поддержк",E919)), ISNUMBER(SEARCH("эксплуат",E919)), ISNUMBER(SEARCH("обслужи",E919)), ISNUMBER(SEARCH("подготов",E919)), (ISNUMBER(SEARCH("обуче",E919)))),1,0)</f>
        <v>0</v>
      </c>
      <c r="J919" s="9">
        <f>SUM(G919:I919)</f>
        <v>1</v>
      </c>
      <c r="K919" t="s">
        <v>25</v>
      </c>
      <c r="L919" t="s">
        <v>25</v>
      </c>
      <c r="M919" s="30">
        <v>189920.83</v>
      </c>
      <c r="N919" s="28" t="s">
        <v>39</v>
      </c>
      <c r="O919" s="6">
        <v>189920.83</v>
      </c>
      <c r="P919" s="28" t="s">
        <v>27</v>
      </c>
      <c r="Q919" s="4" t="s">
        <v>1486</v>
      </c>
      <c r="R919" t="s">
        <v>1379</v>
      </c>
      <c r="S919" t="s">
        <v>1380</v>
      </c>
      <c r="T919" t="s">
        <v>1393</v>
      </c>
      <c r="U919" t="s">
        <v>1247</v>
      </c>
      <c r="V919" t="s">
        <v>1245</v>
      </c>
      <c r="W919" s="2">
        <v>1</v>
      </c>
      <c r="X919" s="33">
        <v>189920.83</v>
      </c>
      <c r="Y919" t="s">
        <v>34</v>
      </c>
      <c r="Z919" t="s">
        <v>1248</v>
      </c>
      <c r="AA919" t="s">
        <v>36</v>
      </c>
      <c r="AB919" t="s">
        <v>37</v>
      </c>
      <c r="AC919">
        <v>21</v>
      </c>
    </row>
    <row r="920" spans="1:29" customFormat="1" hidden="1" x14ac:dyDescent="0.25">
      <c r="A920" s="11">
        <v>920</v>
      </c>
      <c r="B920" s="20" t="s">
        <v>1677</v>
      </c>
      <c r="C920" s="3">
        <v>2.2124009994190001E+18</v>
      </c>
      <c r="D920" s="1">
        <v>43593</v>
      </c>
      <c r="E920" t="s">
        <v>1407</v>
      </c>
      <c r="F920" s="8">
        <f>IF(OR(ISNUMBER(SEARCH("террит",Q920)), ISNUMBER(SEARCH("ФОМС",E920)), ISNUMBER(SEARCH("ФОМС",Q920)), (ISNUMBER(SEARCH("страх",E920)))),1,0)</f>
        <v>0</v>
      </c>
      <c r="G920" s="8">
        <f>IF(OR(ISNUMBER(SEARCH("проектиро",E920)), ISNUMBER(SEARCH("разработка",E920)),  ISNUMBER(SEARCH("приобрет",E920)),  ISNUMBER(SEARCH("установк",E920)), ISNUMBER(SEARCH("постав",E920)),  (ISNUMBER(SEARCH("создани",E920)))),1,0)</f>
        <v>1</v>
      </c>
      <c r="H920" s="8">
        <f>IF(OR(ISNUMBER(SEARCH("развит",E920)), ISNUMBER(SEARCH("модифика",E920)), ISNUMBER(SEARCH("интегра",E920)),  ISNUMBER(SEARCH("внедрен",E920)), ISNUMBER(SEARCH("расшир",E920)), ISNUMBER(SEARCH("адаптац",E920)),ISNUMBER(SEARCH("настрой",E920)), ISNUMBER(SEARCH("подключ",E920)),   (ISNUMBER(SEARCH("модерниз",E920)))),1,0)</f>
        <v>0</v>
      </c>
      <c r="I920" s="8">
        <f>IF(OR(ISNUMBER(SEARCH("сопрово",E920)), ISNUMBER(SEARCH("поддержк",E920)), ISNUMBER(SEARCH("эксплуат",E920)), ISNUMBER(SEARCH("обслужи",E920)), ISNUMBER(SEARCH("подготов",E920)), (ISNUMBER(SEARCH("обуче",E920)))),1,0)</f>
        <v>0</v>
      </c>
      <c r="J920" s="9">
        <f>SUM(G920:I920)</f>
        <v>1</v>
      </c>
      <c r="K920" t="s">
        <v>25</v>
      </c>
      <c r="L920" t="s">
        <v>25</v>
      </c>
      <c r="M920" s="30">
        <v>261118</v>
      </c>
      <c r="N920" s="28" t="s">
        <v>39</v>
      </c>
      <c r="O920" s="6">
        <v>261118</v>
      </c>
      <c r="P920" s="28" t="s">
        <v>27</v>
      </c>
      <c r="Q920" s="4" t="s">
        <v>1486</v>
      </c>
      <c r="R920" t="s">
        <v>1379</v>
      </c>
      <c r="S920" t="s">
        <v>1380</v>
      </c>
      <c r="T920" t="s">
        <v>1393</v>
      </c>
      <c r="U920" t="s">
        <v>1247</v>
      </c>
      <c r="V920" t="s">
        <v>1245</v>
      </c>
      <c r="W920" s="2">
        <v>1</v>
      </c>
      <c r="X920" s="33">
        <v>261118</v>
      </c>
      <c r="Y920" t="s">
        <v>34</v>
      </c>
      <c r="Z920" t="s">
        <v>1248</v>
      </c>
      <c r="AA920" t="s">
        <v>36</v>
      </c>
      <c r="AB920" t="s">
        <v>37</v>
      </c>
      <c r="AC920">
        <v>21</v>
      </c>
    </row>
    <row r="921" spans="1:29" customFormat="1" hidden="1" x14ac:dyDescent="0.25">
      <c r="A921" s="11">
        <v>921</v>
      </c>
      <c r="B921" s="20" t="s">
        <v>1677</v>
      </c>
      <c r="C921" s="3">
        <v>2.212403685316E+18</v>
      </c>
      <c r="D921" s="1">
        <v>42410</v>
      </c>
      <c r="E921" t="s">
        <v>1397</v>
      </c>
      <c r="F921" s="8">
        <f>IF(OR(ISNUMBER(SEARCH("террит",Q921)), ISNUMBER(SEARCH("ФОМС",E921)), ISNUMBER(SEARCH("ФОМС",Q921)), (ISNUMBER(SEARCH("страх",E921)))),1,0)</f>
        <v>0</v>
      </c>
      <c r="G921" s="8">
        <f>IF(OR(ISNUMBER(SEARCH("проектиро",E921)), ISNUMBER(SEARCH("разработка",E921)),  ISNUMBER(SEARCH("приобрет",E921)),  ISNUMBER(SEARCH("установк",E921)), ISNUMBER(SEARCH("постав",E921)),  (ISNUMBER(SEARCH("создани",E921)))),1,0)</f>
        <v>0</v>
      </c>
      <c r="H921" s="8">
        <f>IF(OR(ISNUMBER(SEARCH("развит",E921)), ISNUMBER(SEARCH("модифика",E921)), ISNUMBER(SEARCH("интегра",E921)),  ISNUMBER(SEARCH("внедрен",E921)), ISNUMBER(SEARCH("расшир",E921)), ISNUMBER(SEARCH("адаптац",E921)),ISNUMBER(SEARCH("настрой",E921)), ISNUMBER(SEARCH("подключ",E921)),   (ISNUMBER(SEARCH("модерниз",E921)))),1,0)</f>
        <v>0</v>
      </c>
      <c r="I921" s="8">
        <f>IF(OR(ISNUMBER(SEARCH("сопрово",E921)), ISNUMBER(SEARCH("поддержк",E921)), ISNUMBER(SEARCH("эксплуат",E921)), ISNUMBER(SEARCH("обслужи",E921)), ISNUMBER(SEARCH("подготов",E921)), (ISNUMBER(SEARCH("обуче",E921)))),1,0)</f>
        <v>1</v>
      </c>
      <c r="J921" s="9">
        <f>SUM(G921:I921)</f>
        <v>1</v>
      </c>
      <c r="K921" t="s">
        <v>1490</v>
      </c>
      <c r="L921" t="s">
        <v>1491</v>
      </c>
      <c r="M921" s="30">
        <v>204700</v>
      </c>
      <c r="N921" s="28" t="s">
        <v>264</v>
      </c>
      <c r="O921" s="6">
        <v>204700</v>
      </c>
      <c r="P921" s="28" t="s">
        <v>184</v>
      </c>
      <c r="Q921" s="4" t="s">
        <v>1492</v>
      </c>
      <c r="R921" t="s">
        <v>1493</v>
      </c>
      <c r="S921" t="s">
        <v>1380</v>
      </c>
      <c r="T921" t="s">
        <v>1393</v>
      </c>
      <c r="U921" t="s">
        <v>1247</v>
      </c>
      <c r="V921" t="s">
        <v>1245</v>
      </c>
      <c r="W921" s="2">
        <v>1</v>
      </c>
      <c r="X921" s="33">
        <v>204700</v>
      </c>
      <c r="Y921" t="s">
        <v>34</v>
      </c>
      <c r="Z921" t="s">
        <v>1248</v>
      </c>
      <c r="AA921" t="s">
        <v>36</v>
      </c>
      <c r="AB921" t="s">
        <v>37</v>
      </c>
      <c r="AC921">
        <v>21</v>
      </c>
    </row>
    <row r="922" spans="1:29" customFormat="1" hidden="1" x14ac:dyDescent="0.25">
      <c r="A922" s="11">
        <v>922</v>
      </c>
      <c r="B922" s="20" t="s">
        <v>1677</v>
      </c>
      <c r="C922" s="3">
        <v>2.212403685316E+18</v>
      </c>
      <c r="D922" s="1">
        <v>42410</v>
      </c>
      <c r="E922" t="s">
        <v>1428</v>
      </c>
      <c r="F922" s="8">
        <f>IF(OR(ISNUMBER(SEARCH("террит",Q922)), ISNUMBER(SEARCH("ФОМС",E922)), ISNUMBER(SEARCH("ФОМС",Q922)), (ISNUMBER(SEARCH("страх",E922)))),1,0)</f>
        <v>0</v>
      </c>
      <c r="G922" s="8">
        <f>IF(OR(ISNUMBER(SEARCH("проектиро",E922)), ISNUMBER(SEARCH("разработка",E922)),  ISNUMBER(SEARCH("приобрет",E922)),  ISNUMBER(SEARCH("установк",E922)), ISNUMBER(SEARCH("постав",E922)),  (ISNUMBER(SEARCH("создани",E922)))),1,0)</f>
        <v>0</v>
      </c>
      <c r="H922" s="8">
        <f>IF(OR(ISNUMBER(SEARCH("развит",E922)), ISNUMBER(SEARCH("модифика",E922)), ISNUMBER(SEARCH("интегра",E922)),  ISNUMBER(SEARCH("внедрен",E922)), ISNUMBER(SEARCH("расшир",E922)), ISNUMBER(SEARCH("адаптац",E922)),ISNUMBER(SEARCH("настрой",E922)), ISNUMBER(SEARCH("подключ",E922)),   (ISNUMBER(SEARCH("модерниз",E922)))),1,0)</f>
        <v>0</v>
      </c>
      <c r="I922" s="8">
        <f>IF(OR(ISNUMBER(SEARCH("сопрово",E922)), ISNUMBER(SEARCH("поддержк",E922)), ISNUMBER(SEARCH("эксплуат",E922)), ISNUMBER(SEARCH("обслужи",E922)), ISNUMBER(SEARCH("подготов",E922)), (ISNUMBER(SEARCH("обуче",E922)))),1,0)</f>
        <v>1</v>
      </c>
      <c r="J922" s="9">
        <f>SUM(G922:I922)</f>
        <v>1</v>
      </c>
      <c r="K922" t="s">
        <v>1490</v>
      </c>
      <c r="L922" t="s">
        <v>1491</v>
      </c>
      <c r="M922" s="30">
        <v>210660</v>
      </c>
      <c r="N922" s="28" t="s">
        <v>264</v>
      </c>
      <c r="O922" s="6">
        <v>210660</v>
      </c>
      <c r="P922" s="28" t="s">
        <v>184</v>
      </c>
      <c r="Q922" s="4" t="s">
        <v>1492</v>
      </c>
      <c r="R922" t="s">
        <v>1493</v>
      </c>
      <c r="S922" t="s">
        <v>1380</v>
      </c>
      <c r="T922" t="s">
        <v>1393</v>
      </c>
      <c r="U922" t="s">
        <v>1247</v>
      </c>
      <c r="V922" t="s">
        <v>1245</v>
      </c>
      <c r="W922" s="2">
        <v>1</v>
      </c>
      <c r="X922" s="33">
        <v>210660</v>
      </c>
      <c r="Y922" t="s">
        <v>34</v>
      </c>
      <c r="Z922" t="s">
        <v>1248</v>
      </c>
      <c r="AA922" t="s">
        <v>36</v>
      </c>
      <c r="AB922" t="s">
        <v>37</v>
      </c>
      <c r="AC922">
        <v>21</v>
      </c>
    </row>
    <row r="923" spans="1:29" customFormat="1" hidden="1" x14ac:dyDescent="0.25">
      <c r="A923" s="11">
        <v>923</v>
      </c>
      <c r="B923" s="20" t="s">
        <v>1677</v>
      </c>
      <c r="C923" s="3">
        <v>2.212403685316E+18</v>
      </c>
      <c r="D923" s="1">
        <v>42410</v>
      </c>
      <c r="E923" t="s">
        <v>1494</v>
      </c>
      <c r="F923" s="8">
        <f>IF(OR(ISNUMBER(SEARCH("террит",Q923)), ISNUMBER(SEARCH("ФОМС",E923)), ISNUMBER(SEARCH("ФОМС",Q923)), (ISNUMBER(SEARCH("страх",E923)))),1,0)</f>
        <v>0</v>
      </c>
      <c r="G923" s="8">
        <f>IF(OR(ISNUMBER(SEARCH("проектиро",E923)), ISNUMBER(SEARCH("разработка",E923)),  ISNUMBER(SEARCH("приобрет",E923)),  ISNUMBER(SEARCH("установк",E923)), ISNUMBER(SEARCH("постав",E923)),  (ISNUMBER(SEARCH("создани",E923)))),1,0)</f>
        <v>0</v>
      </c>
      <c r="H923" s="8">
        <f>IF(OR(ISNUMBER(SEARCH("развит",E923)), ISNUMBER(SEARCH("модифика",E923)), ISNUMBER(SEARCH("интегра",E923)),  ISNUMBER(SEARCH("внедрен",E923)), ISNUMBER(SEARCH("расшир",E923)), ISNUMBER(SEARCH("адаптац",E923)),ISNUMBER(SEARCH("настрой",E923)), ISNUMBER(SEARCH("подключ",E923)),   (ISNUMBER(SEARCH("модерниз",E923)))),1,0)</f>
        <v>0</v>
      </c>
      <c r="I923" s="8">
        <f>IF(OR(ISNUMBER(SEARCH("сопрово",E923)), ISNUMBER(SEARCH("поддержк",E923)), ISNUMBER(SEARCH("эксплуат",E923)), ISNUMBER(SEARCH("обслужи",E923)), ISNUMBER(SEARCH("подготов",E923)), (ISNUMBER(SEARCH("обуче",E923)))),1,0)</f>
        <v>1</v>
      </c>
      <c r="J923" s="9">
        <f>SUM(G923:I923)</f>
        <v>1</v>
      </c>
      <c r="K923" t="s">
        <v>1490</v>
      </c>
      <c r="L923" t="s">
        <v>1491</v>
      </c>
      <c r="M923" s="30">
        <v>70000</v>
      </c>
      <c r="N923" s="28" t="s">
        <v>264</v>
      </c>
      <c r="O923" s="6">
        <v>70000</v>
      </c>
      <c r="P923" s="28" t="s">
        <v>184</v>
      </c>
      <c r="Q923" s="4" t="s">
        <v>1492</v>
      </c>
      <c r="R923" t="s">
        <v>1493</v>
      </c>
      <c r="S923" t="s">
        <v>1380</v>
      </c>
      <c r="T923" t="s">
        <v>1393</v>
      </c>
      <c r="U923" t="s">
        <v>1247</v>
      </c>
      <c r="V923" t="s">
        <v>1245</v>
      </c>
      <c r="W923" s="2">
        <v>1</v>
      </c>
      <c r="X923" s="33">
        <v>70000</v>
      </c>
      <c r="Y923" t="s">
        <v>34</v>
      </c>
      <c r="Z923" t="s">
        <v>1248</v>
      </c>
      <c r="AA923" t="s">
        <v>36</v>
      </c>
      <c r="AB923" t="s">
        <v>37</v>
      </c>
      <c r="AC923">
        <v>21</v>
      </c>
    </row>
    <row r="924" spans="1:29" customFormat="1" hidden="1" x14ac:dyDescent="0.25">
      <c r="A924" s="11">
        <v>924</v>
      </c>
      <c r="B924" s="20" t="s">
        <v>1677</v>
      </c>
      <c r="C924" s="3">
        <v>2.212403685316E+18</v>
      </c>
      <c r="D924" s="1">
        <v>42583</v>
      </c>
      <c r="E924" t="s">
        <v>1495</v>
      </c>
      <c r="F924" s="8">
        <f>IF(OR(ISNUMBER(SEARCH("террит",Q924)), ISNUMBER(SEARCH("ФОМС",E924)), ISNUMBER(SEARCH("ФОМС",Q924)), (ISNUMBER(SEARCH("страх",E924)))),1,0)</f>
        <v>0</v>
      </c>
      <c r="G924" s="8">
        <f>IF(OR(ISNUMBER(SEARCH("проектиро",E924)), ISNUMBER(SEARCH("разработка",E924)),  ISNUMBER(SEARCH("приобрет",E924)),  ISNUMBER(SEARCH("установк",E924)), ISNUMBER(SEARCH("постав",E924)),  (ISNUMBER(SEARCH("создани",E924)))),1,0)</f>
        <v>0</v>
      </c>
      <c r="H924" s="8">
        <f>IF(OR(ISNUMBER(SEARCH("развит",E924)), ISNUMBER(SEARCH("модифика",E924)), ISNUMBER(SEARCH("интегра",E924)),  ISNUMBER(SEARCH("внедрен",E924)), ISNUMBER(SEARCH("расшир",E924)), ISNUMBER(SEARCH("адаптац",E924)),ISNUMBER(SEARCH("настрой",E924)), ISNUMBER(SEARCH("подключ",E924)),   (ISNUMBER(SEARCH("модерниз",E924)))),1,0)</f>
        <v>1</v>
      </c>
      <c r="I924" s="8">
        <f>IF(OR(ISNUMBER(SEARCH("сопрово",E924)), ISNUMBER(SEARCH("поддержк",E924)), ISNUMBER(SEARCH("эксплуат",E924)), ISNUMBER(SEARCH("обслужи",E924)), ISNUMBER(SEARCH("подготов",E924)), (ISNUMBER(SEARCH("обуче",E924)))),1,0)</f>
        <v>0</v>
      </c>
      <c r="J924" s="9">
        <f>SUM(G924:I924)</f>
        <v>1</v>
      </c>
      <c r="K924" t="s">
        <v>186</v>
      </c>
      <c r="L924" t="s">
        <v>187</v>
      </c>
      <c r="M924" s="30">
        <v>250000</v>
      </c>
      <c r="N924" s="28" t="s">
        <v>264</v>
      </c>
      <c r="O924" s="6">
        <v>250000</v>
      </c>
      <c r="P924" s="28" t="s">
        <v>184</v>
      </c>
      <c r="Q924" s="4" t="s">
        <v>1492</v>
      </c>
      <c r="R924" t="s">
        <v>1493</v>
      </c>
      <c r="S924" t="s">
        <v>1380</v>
      </c>
      <c r="T924" t="s">
        <v>1393</v>
      </c>
      <c r="U924" t="s">
        <v>1247</v>
      </c>
      <c r="V924" t="s">
        <v>1245</v>
      </c>
      <c r="W924" s="2">
        <v>1</v>
      </c>
      <c r="X924" s="33">
        <v>250000</v>
      </c>
      <c r="Y924" t="s">
        <v>34</v>
      </c>
      <c r="Z924" t="s">
        <v>1248</v>
      </c>
      <c r="AA924" t="s">
        <v>36</v>
      </c>
      <c r="AB924" t="s">
        <v>37</v>
      </c>
      <c r="AC924">
        <v>21</v>
      </c>
    </row>
    <row r="925" spans="1:29" customFormat="1" hidden="1" x14ac:dyDescent="0.25">
      <c r="A925" s="11">
        <v>925</v>
      </c>
      <c r="B925" s="20" t="s">
        <v>1677</v>
      </c>
      <c r="C925" s="3">
        <v>2.2124036853169999E+18</v>
      </c>
      <c r="D925" s="1">
        <v>42780</v>
      </c>
      <c r="E925" t="s">
        <v>1408</v>
      </c>
      <c r="F925" s="8">
        <f>IF(OR(ISNUMBER(SEARCH("террит",Q925)), ISNUMBER(SEARCH("ФОМС",E925)), ISNUMBER(SEARCH("ФОМС",Q925)), (ISNUMBER(SEARCH("страх",E925)))),1,0)</f>
        <v>0</v>
      </c>
      <c r="G925" s="8">
        <f>IF(OR(ISNUMBER(SEARCH("проектиро",E925)), ISNUMBER(SEARCH("разработка",E925)),  ISNUMBER(SEARCH("приобрет",E925)),  ISNUMBER(SEARCH("установк",E925)), ISNUMBER(SEARCH("постав",E925)),  (ISNUMBER(SEARCH("создани",E925)))),1,0)</f>
        <v>0</v>
      </c>
      <c r="H925" s="8">
        <f>IF(OR(ISNUMBER(SEARCH("развит",E925)), ISNUMBER(SEARCH("модифика",E925)), ISNUMBER(SEARCH("интегра",E925)),  ISNUMBER(SEARCH("внедрен",E925)), ISNUMBER(SEARCH("расшир",E925)), ISNUMBER(SEARCH("адаптац",E925)),ISNUMBER(SEARCH("настрой",E925)), ISNUMBER(SEARCH("подключ",E925)),   (ISNUMBER(SEARCH("модерниз",E925)))),1,0)</f>
        <v>1</v>
      </c>
      <c r="I925" s="8">
        <f>IF(OR(ISNUMBER(SEARCH("сопрово",E925)), ISNUMBER(SEARCH("поддержк",E925)), ISNUMBER(SEARCH("эксплуат",E925)), ISNUMBER(SEARCH("обслужи",E925)), ISNUMBER(SEARCH("подготов",E925)), (ISNUMBER(SEARCH("обуче",E925)))),1,0)</f>
        <v>1</v>
      </c>
      <c r="J925" s="9">
        <f>SUM(G925:I925)</f>
        <v>2</v>
      </c>
      <c r="K925" t="s">
        <v>64</v>
      </c>
      <c r="L925" t="s">
        <v>65</v>
      </c>
      <c r="M925" s="30">
        <v>204718</v>
      </c>
      <c r="N925" s="28" t="s">
        <v>264</v>
      </c>
      <c r="O925" s="6">
        <v>204718</v>
      </c>
      <c r="P925" s="28" t="s">
        <v>184</v>
      </c>
      <c r="Q925" s="4" t="s">
        <v>1492</v>
      </c>
      <c r="R925" t="s">
        <v>1493</v>
      </c>
      <c r="S925" t="s">
        <v>1380</v>
      </c>
      <c r="T925" t="s">
        <v>1393</v>
      </c>
      <c r="U925" t="s">
        <v>1247</v>
      </c>
      <c r="V925" t="s">
        <v>1245</v>
      </c>
      <c r="W925" s="2">
        <v>1</v>
      </c>
      <c r="X925" s="33">
        <v>204718</v>
      </c>
      <c r="Y925" t="s">
        <v>34</v>
      </c>
      <c r="Z925" t="s">
        <v>1248</v>
      </c>
      <c r="AA925" t="s">
        <v>36</v>
      </c>
      <c r="AB925" t="s">
        <v>37</v>
      </c>
      <c r="AC925">
        <v>21</v>
      </c>
    </row>
    <row r="926" spans="1:29" customFormat="1" hidden="1" x14ac:dyDescent="0.25">
      <c r="A926" s="11">
        <v>926</v>
      </c>
      <c r="B926" s="20" t="s">
        <v>1677</v>
      </c>
      <c r="C926" s="3">
        <v>2.2124036853169999E+18</v>
      </c>
      <c r="D926" s="1">
        <v>42780</v>
      </c>
      <c r="E926" t="s">
        <v>1403</v>
      </c>
      <c r="F926" s="8">
        <f>IF(OR(ISNUMBER(SEARCH("террит",Q926)), ISNUMBER(SEARCH("ФОМС",E926)), ISNUMBER(SEARCH("ФОМС",Q926)), (ISNUMBER(SEARCH("страх",E926)))),1,0)</f>
        <v>0</v>
      </c>
      <c r="G926" s="8">
        <f>IF(OR(ISNUMBER(SEARCH("проектиро",E926)), ISNUMBER(SEARCH("разработка",E926)),  ISNUMBER(SEARCH("приобрет",E926)),  ISNUMBER(SEARCH("установк",E926)), ISNUMBER(SEARCH("постав",E926)),  (ISNUMBER(SEARCH("создани",E926)))),1,0)</f>
        <v>0</v>
      </c>
      <c r="H926" s="8">
        <f>IF(OR(ISNUMBER(SEARCH("развит",E926)), ISNUMBER(SEARCH("модифика",E926)), ISNUMBER(SEARCH("интегра",E926)),  ISNUMBER(SEARCH("внедрен",E926)), ISNUMBER(SEARCH("расшир",E926)), ISNUMBER(SEARCH("адаптац",E926)),ISNUMBER(SEARCH("настрой",E926)), ISNUMBER(SEARCH("подключ",E926)),   (ISNUMBER(SEARCH("модерниз",E926)))),1,0)</f>
        <v>1</v>
      </c>
      <c r="I926" s="8">
        <f>IF(OR(ISNUMBER(SEARCH("сопрово",E926)), ISNUMBER(SEARCH("поддержк",E926)), ISNUMBER(SEARCH("эксплуат",E926)), ISNUMBER(SEARCH("обслужи",E926)), ISNUMBER(SEARCH("подготов",E926)), (ISNUMBER(SEARCH("обуче",E926)))),1,0)</f>
        <v>1</v>
      </c>
      <c r="J926" s="9">
        <f>SUM(G926:I926)</f>
        <v>2</v>
      </c>
      <c r="K926" t="s">
        <v>64</v>
      </c>
      <c r="L926" t="s">
        <v>65</v>
      </c>
      <c r="M926" s="30">
        <v>210662</v>
      </c>
      <c r="N926" s="28" t="s">
        <v>264</v>
      </c>
      <c r="O926" s="6">
        <v>210662</v>
      </c>
      <c r="P926" s="28" t="s">
        <v>184</v>
      </c>
      <c r="Q926" s="4" t="s">
        <v>1492</v>
      </c>
      <c r="R926" t="s">
        <v>1493</v>
      </c>
      <c r="S926" t="s">
        <v>1380</v>
      </c>
      <c r="T926" t="s">
        <v>1393</v>
      </c>
      <c r="U926" t="s">
        <v>1247</v>
      </c>
      <c r="V926" t="s">
        <v>1245</v>
      </c>
      <c r="W926" s="2">
        <v>1</v>
      </c>
      <c r="X926" s="33">
        <v>210662</v>
      </c>
      <c r="Y926" t="s">
        <v>34</v>
      </c>
      <c r="Z926" t="s">
        <v>1248</v>
      </c>
      <c r="AA926" t="s">
        <v>36</v>
      </c>
      <c r="AB926" t="s">
        <v>37</v>
      </c>
      <c r="AC926">
        <v>21</v>
      </c>
    </row>
    <row r="927" spans="1:29" customFormat="1" hidden="1" x14ac:dyDescent="0.25">
      <c r="A927" s="11">
        <v>927</v>
      </c>
      <c r="B927" s="20" t="s">
        <v>1677</v>
      </c>
      <c r="C927" s="3">
        <v>2.2124036853169999E+18</v>
      </c>
      <c r="D927" s="1">
        <v>42780</v>
      </c>
      <c r="E927" t="s">
        <v>1404</v>
      </c>
      <c r="F927" s="8">
        <f>IF(OR(ISNUMBER(SEARCH("террит",Q927)), ISNUMBER(SEARCH("ФОМС",E927)), ISNUMBER(SEARCH("ФОМС",Q927)), (ISNUMBER(SEARCH("страх",E927)))),1,0)</f>
        <v>0</v>
      </c>
      <c r="G927" s="8">
        <f>IF(OR(ISNUMBER(SEARCH("проектиро",E927)), ISNUMBER(SEARCH("разработка",E927)),  ISNUMBER(SEARCH("приобрет",E927)),  ISNUMBER(SEARCH("установк",E927)), ISNUMBER(SEARCH("постав",E927)),  (ISNUMBER(SEARCH("создани",E927)))),1,0)</f>
        <v>0</v>
      </c>
      <c r="H927" s="8">
        <f>IF(OR(ISNUMBER(SEARCH("развит",E927)), ISNUMBER(SEARCH("модифика",E927)), ISNUMBER(SEARCH("интегра",E927)),  ISNUMBER(SEARCH("внедрен",E927)), ISNUMBER(SEARCH("расшир",E927)), ISNUMBER(SEARCH("адаптац",E927)),ISNUMBER(SEARCH("настрой",E927)), ISNUMBER(SEARCH("подключ",E927)),   (ISNUMBER(SEARCH("модерниз",E927)))),1,0)</f>
        <v>1</v>
      </c>
      <c r="I927" s="8">
        <f>IF(OR(ISNUMBER(SEARCH("сопрово",E927)), ISNUMBER(SEARCH("поддержк",E927)), ISNUMBER(SEARCH("эксплуат",E927)), ISNUMBER(SEARCH("обслужи",E927)), ISNUMBER(SEARCH("подготов",E927)), (ISNUMBER(SEARCH("обуче",E927)))),1,0)</f>
        <v>1</v>
      </c>
      <c r="J927" s="9">
        <f>SUM(G927:I927)</f>
        <v>2</v>
      </c>
      <c r="K927" t="s">
        <v>64</v>
      </c>
      <c r="L927" t="s">
        <v>65</v>
      </c>
      <c r="M927" s="30">
        <v>70000</v>
      </c>
      <c r="N927" s="28" t="s">
        <v>264</v>
      </c>
      <c r="O927" s="6">
        <v>70000</v>
      </c>
      <c r="P927" s="28" t="s">
        <v>184</v>
      </c>
      <c r="Q927" s="4" t="s">
        <v>1492</v>
      </c>
      <c r="R927" t="s">
        <v>1493</v>
      </c>
      <c r="S927" t="s">
        <v>1380</v>
      </c>
      <c r="T927" t="s">
        <v>1393</v>
      </c>
      <c r="U927" t="s">
        <v>1247</v>
      </c>
      <c r="V927" t="s">
        <v>1245</v>
      </c>
      <c r="W927" s="2">
        <v>1</v>
      </c>
      <c r="X927" s="33">
        <v>70000</v>
      </c>
      <c r="Y927" t="s">
        <v>34</v>
      </c>
      <c r="Z927" t="s">
        <v>1248</v>
      </c>
      <c r="AA927" t="s">
        <v>36</v>
      </c>
      <c r="AB927" t="s">
        <v>37</v>
      </c>
      <c r="AC927">
        <v>21</v>
      </c>
    </row>
    <row r="928" spans="1:29" customFormat="1" hidden="1" x14ac:dyDescent="0.25">
      <c r="A928" s="11">
        <v>928</v>
      </c>
      <c r="B928" s="20" t="s">
        <v>1677</v>
      </c>
      <c r="C928" s="3">
        <v>2.2124036853169999E+18</v>
      </c>
      <c r="D928" s="1">
        <v>42888</v>
      </c>
      <c r="E928" t="s">
        <v>1496</v>
      </c>
      <c r="F928" s="8">
        <f>IF(OR(ISNUMBER(SEARCH("террит",Q928)), ISNUMBER(SEARCH("ФОМС",E928)), ISNUMBER(SEARCH("ФОМС",Q928)), (ISNUMBER(SEARCH("страх",E928)))),1,0)</f>
        <v>0</v>
      </c>
      <c r="G928" s="8">
        <f>IF(OR(ISNUMBER(SEARCH("проектиро",E928)), ISNUMBER(SEARCH("разработка",E928)),  ISNUMBER(SEARCH("приобрет",E928)),  ISNUMBER(SEARCH("установк",E928)), ISNUMBER(SEARCH("постав",E928)),  (ISNUMBER(SEARCH("создани",E928)))),1,0)</f>
        <v>0</v>
      </c>
      <c r="H928" s="8">
        <f>IF(OR(ISNUMBER(SEARCH("развит",E928)), ISNUMBER(SEARCH("модифика",E928)), ISNUMBER(SEARCH("интегра",E928)),  ISNUMBER(SEARCH("внедрен",E928)), ISNUMBER(SEARCH("расшир",E928)), ISNUMBER(SEARCH("адаптац",E928)),ISNUMBER(SEARCH("настрой",E928)), ISNUMBER(SEARCH("подключ",E928)),   (ISNUMBER(SEARCH("модерниз",E928)))),1,0)</f>
        <v>1</v>
      </c>
      <c r="I928" s="8">
        <f>IF(OR(ISNUMBER(SEARCH("сопрово",E928)), ISNUMBER(SEARCH("поддержк",E928)), ISNUMBER(SEARCH("эксплуат",E928)), ISNUMBER(SEARCH("обслужи",E928)), ISNUMBER(SEARCH("подготов",E928)), (ISNUMBER(SEARCH("обуче",E928)))),1,0)</f>
        <v>0</v>
      </c>
      <c r="J928" s="9">
        <f>SUM(G928:I928)</f>
        <v>1</v>
      </c>
      <c r="K928" t="s">
        <v>186</v>
      </c>
      <c r="L928" t="s">
        <v>187</v>
      </c>
      <c r="M928" s="30">
        <v>410000</v>
      </c>
      <c r="N928" s="28" t="s">
        <v>264</v>
      </c>
      <c r="O928" s="6">
        <v>410000</v>
      </c>
      <c r="P928" s="28" t="s">
        <v>184</v>
      </c>
      <c r="Q928" s="4" t="s">
        <v>1492</v>
      </c>
      <c r="R928" t="s">
        <v>1493</v>
      </c>
      <c r="S928" t="s">
        <v>1380</v>
      </c>
      <c r="T928" t="s">
        <v>1393</v>
      </c>
      <c r="U928" t="s">
        <v>1247</v>
      </c>
      <c r="V928" t="s">
        <v>1245</v>
      </c>
      <c r="W928" s="2">
        <v>1</v>
      </c>
      <c r="X928" s="33">
        <v>410000</v>
      </c>
      <c r="Y928" t="s">
        <v>34</v>
      </c>
      <c r="Z928" t="s">
        <v>1248</v>
      </c>
      <c r="AA928" t="s">
        <v>36</v>
      </c>
      <c r="AB928" t="s">
        <v>37</v>
      </c>
      <c r="AC928">
        <v>21</v>
      </c>
    </row>
    <row r="929" spans="1:29" customFormat="1" hidden="1" x14ac:dyDescent="0.25">
      <c r="A929" s="11">
        <v>929</v>
      </c>
      <c r="B929" s="20" t="s">
        <v>1677</v>
      </c>
      <c r="C929" s="3">
        <v>2.2124036853180001E+18</v>
      </c>
      <c r="D929" s="1">
        <v>43207</v>
      </c>
      <c r="E929" t="s">
        <v>1403</v>
      </c>
      <c r="F929" s="8">
        <f>IF(OR(ISNUMBER(SEARCH("террит",Q929)), ISNUMBER(SEARCH("ФОМС",E929)), ISNUMBER(SEARCH("ФОМС",Q929)), (ISNUMBER(SEARCH("страх",E929)))),1,0)</f>
        <v>0</v>
      </c>
      <c r="G929" s="8">
        <f>IF(OR(ISNUMBER(SEARCH("проектиро",E929)), ISNUMBER(SEARCH("разработка",E929)),  ISNUMBER(SEARCH("приобрет",E929)),  ISNUMBER(SEARCH("установк",E929)), ISNUMBER(SEARCH("постав",E929)),  (ISNUMBER(SEARCH("создани",E929)))),1,0)</f>
        <v>0</v>
      </c>
      <c r="H929" s="8">
        <f>IF(OR(ISNUMBER(SEARCH("развит",E929)), ISNUMBER(SEARCH("модифика",E929)), ISNUMBER(SEARCH("интегра",E929)),  ISNUMBER(SEARCH("внедрен",E929)), ISNUMBER(SEARCH("расшир",E929)), ISNUMBER(SEARCH("адаптац",E929)),ISNUMBER(SEARCH("настрой",E929)), ISNUMBER(SEARCH("подключ",E929)),   (ISNUMBER(SEARCH("модерниз",E929)))),1,0)</f>
        <v>1</v>
      </c>
      <c r="I929" s="8">
        <f>IF(OR(ISNUMBER(SEARCH("сопрово",E929)), ISNUMBER(SEARCH("поддержк",E929)), ISNUMBER(SEARCH("эксплуат",E929)), ISNUMBER(SEARCH("обслужи",E929)), ISNUMBER(SEARCH("подготов",E929)), (ISNUMBER(SEARCH("обуче",E929)))),1,0)</f>
        <v>1</v>
      </c>
      <c r="J929" s="9">
        <f>SUM(G929:I929)</f>
        <v>2</v>
      </c>
      <c r="K929" t="s">
        <v>64</v>
      </c>
      <c r="L929" t="s">
        <v>65</v>
      </c>
      <c r="M929" s="30">
        <v>216230</v>
      </c>
      <c r="N929" s="28" t="s">
        <v>26</v>
      </c>
      <c r="O929" s="6">
        <v>216230</v>
      </c>
      <c r="P929" s="28" t="s">
        <v>184</v>
      </c>
      <c r="Q929" s="4" t="s">
        <v>1492</v>
      </c>
      <c r="R929" t="s">
        <v>1493</v>
      </c>
      <c r="S929" t="s">
        <v>1380</v>
      </c>
      <c r="T929" t="s">
        <v>1393</v>
      </c>
      <c r="U929" t="s">
        <v>1247</v>
      </c>
      <c r="V929" t="s">
        <v>1245</v>
      </c>
      <c r="W929" s="2">
        <v>1</v>
      </c>
      <c r="X929" s="33">
        <v>216230</v>
      </c>
      <c r="Y929" t="s">
        <v>34</v>
      </c>
      <c r="Z929" t="s">
        <v>1248</v>
      </c>
      <c r="AA929" t="s">
        <v>36</v>
      </c>
      <c r="AB929" t="s">
        <v>37</v>
      </c>
      <c r="AC929">
        <v>21</v>
      </c>
    </row>
    <row r="930" spans="1:29" customFormat="1" hidden="1" x14ac:dyDescent="0.25">
      <c r="A930" s="11">
        <v>930</v>
      </c>
      <c r="B930" s="20" t="s">
        <v>1677</v>
      </c>
      <c r="C930" s="3">
        <v>2.2124036853180001E+18</v>
      </c>
      <c r="D930" s="1">
        <v>43207</v>
      </c>
      <c r="E930" t="s">
        <v>1406</v>
      </c>
      <c r="F930" s="8">
        <f>IF(OR(ISNUMBER(SEARCH("террит",Q930)), ISNUMBER(SEARCH("ФОМС",E930)), ISNUMBER(SEARCH("ФОМС",Q930)), (ISNUMBER(SEARCH("страх",E930)))),1,0)</f>
        <v>0</v>
      </c>
      <c r="G930" s="8">
        <f>IF(OR(ISNUMBER(SEARCH("проектиро",E930)), ISNUMBER(SEARCH("разработка",E930)),  ISNUMBER(SEARCH("приобрет",E930)),  ISNUMBER(SEARCH("установк",E930)), ISNUMBER(SEARCH("постав",E930)),  (ISNUMBER(SEARCH("создани",E930)))),1,0)</f>
        <v>0</v>
      </c>
      <c r="H930" s="8">
        <f>IF(OR(ISNUMBER(SEARCH("развит",E930)), ISNUMBER(SEARCH("модифика",E930)), ISNUMBER(SEARCH("интегра",E930)),  ISNUMBER(SEARCH("внедрен",E930)), ISNUMBER(SEARCH("расшир",E930)), ISNUMBER(SEARCH("адаптац",E930)),ISNUMBER(SEARCH("настрой",E930)), ISNUMBER(SEARCH("подключ",E930)),   (ISNUMBER(SEARCH("модерниз",E930)))),1,0)</f>
        <v>0</v>
      </c>
      <c r="I930" s="8">
        <f>IF(OR(ISNUMBER(SEARCH("сопрово",E930)), ISNUMBER(SEARCH("поддержк",E930)), ISNUMBER(SEARCH("эксплуат",E930)), ISNUMBER(SEARCH("обслужи",E930)), ISNUMBER(SEARCH("подготов",E930)), (ISNUMBER(SEARCH("обуче",E930)))),1,0)</f>
        <v>1</v>
      </c>
      <c r="J930" s="9">
        <f>SUM(G930:I930)</f>
        <v>1</v>
      </c>
      <c r="K930" t="s">
        <v>64</v>
      </c>
      <c r="L930" t="s">
        <v>65</v>
      </c>
      <c r="M930" s="30">
        <v>211817</v>
      </c>
      <c r="N930" s="28" t="s">
        <v>26</v>
      </c>
      <c r="O930" s="6">
        <v>211817</v>
      </c>
      <c r="P930" s="28" t="s">
        <v>184</v>
      </c>
      <c r="Q930" s="4" t="s">
        <v>1492</v>
      </c>
      <c r="R930" t="s">
        <v>1493</v>
      </c>
      <c r="S930" t="s">
        <v>1380</v>
      </c>
      <c r="T930" t="s">
        <v>1393</v>
      </c>
      <c r="U930" t="s">
        <v>1247</v>
      </c>
      <c r="V930" t="s">
        <v>1245</v>
      </c>
      <c r="W930" s="2">
        <v>1</v>
      </c>
      <c r="X930" s="33">
        <v>211817</v>
      </c>
      <c r="Y930" t="s">
        <v>34</v>
      </c>
      <c r="Z930" t="s">
        <v>1248</v>
      </c>
      <c r="AA930" t="s">
        <v>36</v>
      </c>
      <c r="AB930" t="s">
        <v>37</v>
      </c>
      <c r="AC930">
        <v>21</v>
      </c>
    </row>
    <row r="931" spans="1:29" customFormat="1" hidden="1" x14ac:dyDescent="0.25">
      <c r="A931" s="11">
        <v>931</v>
      </c>
      <c r="B931" s="20" t="s">
        <v>1677</v>
      </c>
      <c r="C931" s="3">
        <v>2.2124036853180001E+18</v>
      </c>
      <c r="D931" s="1">
        <v>43207</v>
      </c>
      <c r="E931" t="s">
        <v>1405</v>
      </c>
      <c r="F931" s="8">
        <f>IF(OR(ISNUMBER(SEARCH("террит",Q931)), ISNUMBER(SEARCH("ФОМС",E931)), ISNUMBER(SEARCH("ФОМС",Q931)), (ISNUMBER(SEARCH("страх",E931)))),1,0)</f>
        <v>0</v>
      </c>
      <c r="G931" s="8">
        <f>IF(OR(ISNUMBER(SEARCH("проектиро",E931)), ISNUMBER(SEARCH("разработка",E931)),  ISNUMBER(SEARCH("приобрет",E931)),  ISNUMBER(SEARCH("установк",E931)), ISNUMBER(SEARCH("постав",E931)),  (ISNUMBER(SEARCH("создани",E931)))),1,0)</f>
        <v>0</v>
      </c>
      <c r="H931" s="8">
        <f>IF(OR(ISNUMBER(SEARCH("развит",E931)), ISNUMBER(SEARCH("модифика",E931)), ISNUMBER(SEARCH("интегра",E931)),  ISNUMBER(SEARCH("внедрен",E931)), ISNUMBER(SEARCH("расшир",E931)), ISNUMBER(SEARCH("адаптац",E931)),ISNUMBER(SEARCH("настрой",E931)), ISNUMBER(SEARCH("подключ",E931)),   (ISNUMBER(SEARCH("модерниз",E931)))),1,0)</f>
        <v>0</v>
      </c>
      <c r="I931" s="8">
        <f>IF(OR(ISNUMBER(SEARCH("сопрово",E931)), ISNUMBER(SEARCH("поддержк",E931)), ISNUMBER(SEARCH("эксплуат",E931)), ISNUMBER(SEARCH("обслужи",E931)), ISNUMBER(SEARCH("подготов",E931)), (ISNUMBER(SEARCH("обуче",E931)))),1,0)</f>
        <v>1</v>
      </c>
      <c r="J931" s="9">
        <f>SUM(G931:I931)</f>
        <v>1</v>
      </c>
      <c r="K931" t="s">
        <v>64</v>
      </c>
      <c r="L931" t="s">
        <v>65</v>
      </c>
      <c r="M931" s="30">
        <v>72378</v>
      </c>
      <c r="N931" s="28" t="s">
        <v>26</v>
      </c>
      <c r="O931" s="6">
        <v>72378</v>
      </c>
      <c r="P931" s="28" t="s">
        <v>184</v>
      </c>
      <c r="Q931" s="4" t="s">
        <v>1492</v>
      </c>
      <c r="R931" t="s">
        <v>1493</v>
      </c>
      <c r="S931" t="s">
        <v>1380</v>
      </c>
      <c r="T931" t="s">
        <v>1393</v>
      </c>
      <c r="U931" t="s">
        <v>1247</v>
      </c>
      <c r="V931" t="s">
        <v>1245</v>
      </c>
      <c r="W931" s="2">
        <v>1</v>
      </c>
      <c r="X931" s="33">
        <v>72378</v>
      </c>
      <c r="Y931" t="s">
        <v>34</v>
      </c>
      <c r="Z931" t="s">
        <v>1248</v>
      </c>
      <c r="AA931" t="s">
        <v>36</v>
      </c>
      <c r="AB931" t="s">
        <v>37</v>
      </c>
      <c r="AC931">
        <v>21</v>
      </c>
    </row>
    <row r="932" spans="1:29" customFormat="1" hidden="1" x14ac:dyDescent="0.25">
      <c r="A932" s="11">
        <v>932</v>
      </c>
      <c r="B932" s="20" t="s">
        <v>1677</v>
      </c>
      <c r="C932" s="3">
        <v>2.2124036853190001E+18</v>
      </c>
      <c r="D932" s="1">
        <v>43598</v>
      </c>
      <c r="E932" t="s">
        <v>1407</v>
      </c>
      <c r="F932" s="8">
        <f>IF(OR(ISNUMBER(SEARCH("террит",Q932)), ISNUMBER(SEARCH("ФОМС",E932)), ISNUMBER(SEARCH("ФОМС",Q932)), (ISNUMBER(SEARCH("страх",E932)))),1,0)</f>
        <v>0</v>
      </c>
      <c r="G932" s="8">
        <f>IF(OR(ISNUMBER(SEARCH("проектиро",E932)), ISNUMBER(SEARCH("разработка",E932)),  ISNUMBER(SEARCH("приобрет",E932)),  ISNUMBER(SEARCH("установк",E932)), ISNUMBER(SEARCH("постав",E932)),  (ISNUMBER(SEARCH("создани",E932)))),1,0)</f>
        <v>1</v>
      </c>
      <c r="H932" s="8">
        <f>IF(OR(ISNUMBER(SEARCH("развит",E932)), ISNUMBER(SEARCH("модифика",E932)), ISNUMBER(SEARCH("интегра",E932)),  ISNUMBER(SEARCH("внедрен",E932)), ISNUMBER(SEARCH("расшир",E932)), ISNUMBER(SEARCH("адаптац",E932)),ISNUMBER(SEARCH("настрой",E932)), ISNUMBER(SEARCH("подключ",E932)),   (ISNUMBER(SEARCH("модерниз",E932)))),1,0)</f>
        <v>0</v>
      </c>
      <c r="I932" s="8">
        <f>IF(OR(ISNUMBER(SEARCH("сопрово",E932)), ISNUMBER(SEARCH("поддержк",E932)), ISNUMBER(SEARCH("эксплуат",E932)), ISNUMBER(SEARCH("обслужи",E932)), ISNUMBER(SEARCH("подготов",E932)), (ISNUMBER(SEARCH("обуче",E932)))),1,0)</f>
        <v>0</v>
      </c>
      <c r="J932" s="9">
        <f>SUM(G932:I932)</f>
        <v>1</v>
      </c>
      <c r="K932" t="s">
        <v>25</v>
      </c>
      <c r="L932" t="s">
        <v>25</v>
      </c>
      <c r="M932" s="30">
        <v>266865</v>
      </c>
      <c r="N932" s="28" t="s">
        <v>39</v>
      </c>
      <c r="O932" s="6">
        <v>266865</v>
      </c>
      <c r="P932" s="28" t="s">
        <v>27</v>
      </c>
      <c r="Q932" s="4" t="s">
        <v>1492</v>
      </c>
      <c r="R932" t="s">
        <v>1493</v>
      </c>
      <c r="S932" t="s">
        <v>1380</v>
      </c>
      <c r="T932" t="s">
        <v>1246</v>
      </c>
      <c r="U932" t="s">
        <v>1247</v>
      </c>
      <c r="V932" t="s">
        <v>1245</v>
      </c>
      <c r="W932" s="2">
        <v>1</v>
      </c>
      <c r="X932" s="33">
        <v>266865</v>
      </c>
      <c r="Y932" t="s">
        <v>34</v>
      </c>
      <c r="Z932" t="s">
        <v>1248</v>
      </c>
      <c r="AA932" t="s">
        <v>36</v>
      </c>
      <c r="AB932" t="s">
        <v>37</v>
      </c>
      <c r="AC932">
        <v>21</v>
      </c>
    </row>
    <row r="933" spans="1:29" customFormat="1" hidden="1" x14ac:dyDescent="0.25">
      <c r="A933" s="11">
        <v>933</v>
      </c>
      <c r="B933" s="20" t="s">
        <v>1677</v>
      </c>
      <c r="C933" s="3">
        <v>2.2124036853190001E+18</v>
      </c>
      <c r="D933" s="1">
        <v>43598</v>
      </c>
      <c r="E933" t="s">
        <v>1407</v>
      </c>
      <c r="F933" s="8">
        <f>IF(OR(ISNUMBER(SEARCH("террит",Q933)), ISNUMBER(SEARCH("ФОМС",E933)), ISNUMBER(SEARCH("ФОМС",Q933)), (ISNUMBER(SEARCH("страх",E933)))),1,0)</f>
        <v>0</v>
      </c>
      <c r="G933" s="8">
        <f>IF(OR(ISNUMBER(SEARCH("проектиро",E933)), ISNUMBER(SEARCH("разработка",E933)),  ISNUMBER(SEARCH("приобрет",E933)),  ISNUMBER(SEARCH("установк",E933)), ISNUMBER(SEARCH("постав",E933)),  (ISNUMBER(SEARCH("создани",E933)))),1,0)</f>
        <v>1</v>
      </c>
      <c r="H933" s="8">
        <f>IF(OR(ISNUMBER(SEARCH("развит",E933)), ISNUMBER(SEARCH("модифика",E933)), ISNUMBER(SEARCH("интегра",E933)),  ISNUMBER(SEARCH("внедрен",E933)), ISNUMBER(SEARCH("расшир",E933)), ISNUMBER(SEARCH("адаптац",E933)),ISNUMBER(SEARCH("настрой",E933)), ISNUMBER(SEARCH("подключ",E933)),   (ISNUMBER(SEARCH("модерниз",E933)))),1,0)</f>
        <v>0</v>
      </c>
      <c r="I933" s="8">
        <f>IF(OR(ISNUMBER(SEARCH("сопрово",E933)), ISNUMBER(SEARCH("поддержк",E933)), ISNUMBER(SEARCH("эксплуат",E933)), ISNUMBER(SEARCH("обслужи",E933)), ISNUMBER(SEARCH("подготов",E933)), (ISNUMBER(SEARCH("обуче",E933)))),1,0)</f>
        <v>0</v>
      </c>
      <c r="J933" s="9">
        <f>SUM(G933:I933)</f>
        <v>1</v>
      </c>
      <c r="K933" t="s">
        <v>25</v>
      </c>
      <c r="L933" t="s">
        <v>25</v>
      </c>
      <c r="M933" s="30">
        <v>217099.15</v>
      </c>
      <c r="N933" s="28" t="s">
        <v>39</v>
      </c>
      <c r="O933" s="6">
        <v>217099.15</v>
      </c>
      <c r="P933" s="28" t="s">
        <v>27</v>
      </c>
      <c r="Q933" s="4" t="s">
        <v>1492</v>
      </c>
      <c r="R933" t="s">
        <v>1493</v>
      </c>
      <c r="S933" t="s">
        <v>1380</v>
      </c>
      <c r="T933" t="s">
        <v>1246</v>
      </c>
      <c r="U933" t="s">
        <v>1247</v>
      </c>
      <c r="V933" t="s">
        <v>1245</v>
      </c>
      <c r="W933" s="2">
        <v>1</v>
      </c>
      <c r="X933" s="33">
        <v>217099.15</v>
      </c>
      <c r="Y933" t="s">
        <v>34</v>
      </c>
      <c r="Z933" t="s">
        <v>1248</v>
      </c>
      <c r="AA933" t="s">
        <v>36</v>
      </c>
      <c r="AB933" t="s">
        <v>37</v>
      </c>
      <c r="AC933">
        <v>21</v>
      </c>
    </row>
    <row r="934" spans="1:29" customFormat="1" hidden="1" x14ac:dyDescent="0.25">
      <c r="A934" s="11">
        <v>934</v>
      </c>
      <c r="B934" s="20" t="s">
        <v>1677</v>
      </c>
      <c r="C934" s="3">
        <v>2.2124036853190001E+18</v>
      </c>
      <c r="D934" s="1">
        <v>43598</v>
      </c>
      <c r="E934" t="s">
        <v>1407</v>
      </c>
      <c r="F934" s="8">
        <f>IF(OR(ISNUMBER(SEARCH("террит",Q934)), ISNUMBER(SEARCH("ФОМС",E934)), ISNUMBER(SEARCH("ФОМС",Q934)), (ISNUMBER(SEARCH("страх",E934)))),1,0)</f>
        <v>0</v>
      </c>
      <c r="G934" s="8">
        <f>IF(OR(ISNUMBER(SEARCH("проектиро",E934)), ISNUMBER(SEARCH("разработка",E934)),  ISNUMBER(SEARCH("приобрет",E934)),  ISNUMBER(SEARCH("установк",E934)), ISNUMBER(SEARCH("постав",E934)),  (ISNUMBER(SEARCH("создани",E934)))),1,0)</f>
        <v>1</v>
      </c>
      <c r="H934" s="8">
        <f>IF(OR(ISNUMBER(SEARCH("развит",E934)), ISNUMBER(SEARCH("модифика",E934)), ISNUMBER(SEARCH("интегра",E934)),  ISNUMBER(SEARCH("внедрен",E934)), ISNUMBER(SEARCH("расшир",E934)), ISNUMBER(SEARCH("адаптац",E934)),ISNUMBER(SEARCH("настрой",E934)), ISNUMBER(SEARCH("подключ",E934)),   (ISNUMBER(SEARCH("модерниз",E934)))),1,0)</f>
        <v>0</v>
      </c>
      <c r="I934" s="8">
        <f>IF(OR(ISNUMBER(SEARCH("сопрово",E934)), ISNUMBER(SEARCH("поддержк",E934)), ISNUMBER(SEARCH("эксплуат",E934)), ISNUMBER(SEARCH("обслужи",E934)), ISNUMBER(SEARCH("подготов",E934)), (ISNUMBER(SEARCH("обуче",E934)))),1,0)</f>
        <v>0</v>
      </c>
      <c r="J934" s="9">
        <f>SUM(G934:I934)</f>
        <v>1</v>
      </c>
      <c r="K934" t="s">
        <v>25</v>
      </c>
      <c r="L934" t="s">
        <v>25</v>
      </c>
      <c r="M934" s="30">
        <v>72378</v>
      </c>
      <c r="N934" s="28" t="s">
        <v>39</v>
      </c>
      <c r="O934" s="6">
        <v>72378</v>
      </c>
      <c r="P934" s="28" t="s">
        <v>27</v>
      </c>
      <c r="Q934" s="4" t="s">
        <v>1492</v>
      </c>
      <c r="R934" t="s">
        <v>1493</v>
      </c>
      <c r="S934" t="s">
        <v>1380</v>
      </c>
      <c r="T934" t="s">
        <v>1246</v>
      </c>
      <c r="U934" t="s">
        <v>1247</v>
      </c>
      <c r="V934" t="s">
        <v>1245</v>
      </c>
      <c r="W934" s="2">
        <v>1</v>
      </c>
      <c r="X934" s="33">
        <v>72378</v>
      </c>
      <c r="Y934" t="s">
        <v>34</v>
      </c>
      <c r="Z934" t="s">
        <v>1248</v>
      </c>
      <c r="AA934" t="s">
        <v>36</v>
      </c>
      <c r="AB934" t="s">
        <v>37</v>
      </c>
      <c r="AC934">
        <v>21</v>
      </c>
    </row>
    <row r="935" spans="1:29" customFormat="1" hidden="1" x14ac:dyDescent="0.25">
      <c r="A935" s="11">
        <v>935</v>
      </c>
      <c r="B935" s="20" t="s">
        <v>1677</v>
      </c>
      <c r="C935" s="3">
        <v>2.2125008440150001E+18</v>
      </c>
      <c r="D935" s="1">
        <v>42213</v>
      </c>
      <c r="E935" t="s">
        <v>1416</v>
      </c>
      <c r="F935" s="8">
        <f>IF(OR(ISNUMBER(SEARCH("террит",Q935)), ISNUMBER(SEARCH("ФОМС",E935)), ISNUMBER(SEARCH("ФОМС",Q935)), (ISNUMBER(SEARCH("страх",E935)))),1,0)</f>
        <v>1</v>
      </c>
      <c r="G935" s="8">
        <f>IF(OR(ISNUMBER(SEARCH("проектиро",E935)), ISNUMBER(SEARCH("разработка",E935)),  ISNUMBER(SEARCH("приобрет",E935)),  ISNUMBER(SEARCH("установк",E935)), ISNUMBER(SEARCH("постав",E935)),  (ISNUMBER(SEARCH("создани",E935)))),1,0)</f>
        <v>0</v>
      </c>
      <c r="H935" s="8">
        <f>IF(OR(ISNUMBER(SEARCH("развит",E935)), ISNUMBER(SEARCH("модифика",E935)), ISNUMBER(SEARCH("интегра",E935)),  ISNUMBER(SEARCH("внедрен",E935)), ISNUMBER(SEARCH("расшир",E935)), ISNUMBER(SEARCH("адаптац",E935)),ISNUMBER(SEARCH("настрой",E935)), ISNUMBER(SEARCH("подключ",E935)),   (ISNUMBER(SEARCH("модерниз",E935)))),1,0)</f>
        <v>0</v>
      </c>
      <c r="I935" s="8">
        <f>IF(OR(ISNUMBER(SEARCH("сопрово",E935)), ISNUMBER(SEARCH("поддержк",E935)), ISNUMBER(SEARCH("эксплуат",E935)), ISNUMBER(SEARCH("обслужи",E935)), ISNUMBER(SEARCH("подготов",E935)), (ISNUMBER(SEARCH("обуче",E935)))),1,0)</f>
        <v>1</v>
      </c>
      <c r="J935" s="9">
        <f>SUM(G935:I935)</f>
        <v>1</v>
      </c>
      <c r="K935" t="s">
        <v>453</v>
      </c>
      <c r="L935" t="s">
        <v>454</v>
      </c>
      <c r="M935" s="30">
        <v>38350</v>
      </c>
      <c r="N935" s="28" t="s">
        <v>264</v>
      </c>
      <c r="O935" s="6">
        <v>38350</v>
      </c>
      <c r="P935" s="28" t="s">
        <v>184</v>
      </c>
      <c r="Q935" s="4" t="s">
        <v>1497</v>
      </c>
      <c r="R935" t="s">
        <v>1498</v>
      </c>
      <c r="S935" t="s">
        <v>1499</v>
      </c>
      <c r="T935" t="s">
        <v>1393</v>
      </c>
      <c r="U935" t="s">
        <v>1247</v>
      </c>
      <c r="V935" t="s">
        <v>1245</v>
      </c>
      <c r="W935" s="2">
        <v>1</v>
      </c>
      <c r="X935" s="33">
        <v>38350</v>
      </c>
      <c r="Y935" t="s">
        <v>34</v>
      </c>
      <c r="Z935" t="s">
        <v>1248</v>
      </c>
      <c r="AA935" t="s">
        <v>36</v>
      </c>
      <c r="AB935" t="s">
        <v>37</v>
      </c>
      <c r="AC935">
        <v>21</v>
      </c>
    </row>
    <row r="936" spans="1:29" customFormat="1" hidden="1" x14ac:dyDescent="0.25">
      <c r="A936" s="11">
        <v>936</v>
      </c>
      <c r="B936" s="20" t="s">
        <v>1677</v>
      </c>
      <c r="C936" s="3">
        <v>2.212500844016E+18</v>
      </c>
      <c r="D936" s="1">
        <v>42410</v>
      </c>
      <c r="E936" t="s">
        <v>1416</v>
      </c>
      <c r="F936" s="8">
        <f>IF(OR(ISNUMBER(SEARCH("террит",Q936)), ISNUMBER(SEARCH("ФОМС",E936)), ISNUMBER(SEARCH("ФОМС",Q936)), (ISNUMBER(SEARCH("страх",E936)))),1,0)</f>
        <v>1</v>
      </c>
      <c r="G936" s="8">
        <f>IF(OR(ISNUMBER(SEARCH("проектиро",E936)), ISNUMBER(SEARCH("разработка",E936)),  ISNUMBER(SEARCH("приобрет",E936)),  ISNUMBER(SEARCH("установк",E936)), ISNUMBER(SEARCH("постав",E936)),  (ISNUMBER(SEARCH("создани",E936)))),1,0)</f>
        <v>0</v>
      </c>
      <c r="H936" s="8">
        <f>IF(OR(ISNUMBER(SEARCH("развит",E936)), ISNUMBER(SEARCH("модифика",E936)), ISNUMBER(SEARCH("интегра",E936)),  ISNUMBER(SEARCH("внедрен",E936)), ISNUMBER(SEARCH("расшир",E936)), ISNUMBER(SEARCH("адаптац",E936)),ISNUMBER(SEARCH("настрой",E936)), ISNUMBER(SEARCH("подключ",E936)),   (ISNUMBER(SEARCH("модерниз",E936)))),1,0)</f>
        <v>0</v>
      </c>
      <c r="I936" s="8">
        <f>IF(OR(ISNUMBER(SEARCH("сопрово",E936)), ISNUMBER(SEARCH("поддержк",E936)), ISNUMBER(SEARCH("эксплуат",E936)), ISNUMBER(SEARCH("обслужи",E936)), ISNUMBER(SEARCH("подготов",E936)), (ISNUMBER(SEARCH("обуче",E936)))),1,0)</f>
        <v>1</v>
      </c>
      <c r="J936" s="9">
        <f>SUM(G936:I936)</f>
        <v>1</v>
      </c>
      <c r="K936" t="s">
        <v>1679</v>
      </c>
      <c r="L936" t="s">
        <v>143</v>
      </c>
      <c r="M936" s="30">
        <v>38300</v>
      </c>
      <c r="N936" s="28" t="s">
        <v>264</v>
      </c>
      <c r="O936" s="6">
        <v>38300</v>
      </c>
      <c r="P936" s="28" t="s">
        <v>184</v>
      </c>
      <c r="Q936" s="4" t="s">
        <v>1500</v>
      </c>
      <c r="R936" t="s">
        <v>1498</v>
      </c>
      <c r="S936" t="s">
        <v>1499</v>
      </c>
      <c r="T936" t="s">
        <v>1393</v>
      </c>
      <c r="U936" t="s">
        <v>1247</v>
      </c>
      <c r="V936" t="s">
        <v>1245</v>
      </c>
      <c r="W936" s="2">
        <v>1</v>
      </c>
      <c r="X936" s="33">
        <v>38300</v>
      </c>
      <c r="Y936" t="s">
        <v>34</v>
      </c>
      <c r="Z936" t="s">
        <v>1248</v>
      </c>
      <c r="AA936" t="s">
        <v>36</v>
      </c>
      <c r="AB936" t="s">
        <v>37</v>
      </c>
      <c r="AC936">
        <v>21</v>
      </c>
    </row>
    <row r="937" spans="1:29" customFormat="1" hidden="1" x14ac:dyDescent="0.25">
      <c r="A937" s="11">
        <v>937</v>
      </c>
      <c r="B937" s="20" t="s">
        <v>1677</v>
      </c>
      <c r="C937" s="3">
        <v>2.212500844016E+18</v>
      </c>
      <c r="D937" s="1">
        <v>42410</v>
      </c>
      <c r="E937" t="s">
        <v>1397</v>
      </c>
      <c r="F937" s="8">
        <f>IF(OR(ISNUMBER(SEARCH("террит",Q937)), ISNUMBER(SEARCH("ФОМС",E937)), ISNUMBER(SEARCH("ФОМС",Q937)), (ISNUMBER(SEARCH("страх",E937)))),1,0)</f>
        <v>1</v>
      </c>
      <c r="G937" s="8">
        <f>IF(OR(ISNUMBER(SEARCH("проектиро",E937)), ISNUMBER(SEARCH("разработка",E937)),  ISNUMBER(SEARCH("приобрет",E937)),  ISNUMBER(SEARCH("установк",E937)), ISNUMBER(SEARCH("постав",E937)),  (ISNUMBER(SEARCH("создани",E937)))),1,0)</f>
        <v>0</v>
      </c>
      <c r="H937" s="8">
        <f>IF(OR(ISNUMBER(SEARCH("развит",E937)), ISNUMBER(SEARCH("модифика",E937)), ISNUMBER(SEARCH("интегра",E937)),  ISNUMBER(SEARCH("внедрен",E937)), ISNUMBER(SEARCH("расшир",E937)), ISNUMBER(SEARCH("адаптац",E937)),ISNUMBER(SEARCH("настрой",E937)), ISNUMBER(SEARCH("подключ",E937)),   (ISNUMBER(SEARCH("модерниз",E937)))),1,0)</f>
        <v>0</v>
      </c>
      <c r="I937" s="8">
        <f>IF(OR(ISNUMBER(SEARCH("сопрово",E937)), ISNUMBER(SEARCH("поддержк",E937)), ISNUMBER(SEARCH("эксплуат",E937)), ISNUMBER(SEARCH("обслужи",E937)), ISNUMBER(SEARCH("подготов",E937)), (ISNUMBER(SEARCH("обуче",E937)))),1,0)</f>
        <v>1</v>
      </c>
      <c r="J937" s="9">
        <f>SUM(G937:I937)</f>
        <v>1</v>
      </c>
      <c r="K937" t="s">
        <v>1683</v>
      </c>
      <c r="L937" t="s">
        <v>937</v>
      </c>
      <c r="M937" s="30">
        <v>269340</v>
      </c>
      <c r="N937" s="28" t="s">
        <v>264</v>
      </c>
      <c r="O937" s="6">
        <v>269340</v>
      </c>
      <c r="P937" s="28" t="s">
        <v>184</v>
      </c>
      <c r="Q937" s="4" t="s">
        <v>1500</v>
      </c>
      <c r="R937" t="s">
        <v>1498</v>
      </c>
      <c r="S937" t="s">
        <v>1499</v>
      </c>
      <c r="T937" t="s">
        <v>1393</v>
      </c>
      <c r="U937" t="s">
        <v>1247</v>
      </c>
      <c r="V937" t="s">
        <v>1245</v>
      </c>
      <c r="W937" s="2">
        <v>1</v>
      </c>
      <c r="X937" s="33">
        <v>269340</v>
      </c>
      <c r="Y937" t="s">
        <v>34</v>
      </c>
      <c r="Z937" t="s">
        <v>1248</v>
      </c>
      <c r="AA937" t="s">
        <v>36</v>
      </c>
      <c r="AB937" t="s">
        <v>37</v>
      </c>
      <c r="AC937">
        <v>21</v>
      </c>
    </row>
    <row r="938" spans="1:29" customFormat="1" hidden="1" x14ac:dyDescent="0.25">
      <c r="A938" s="11">
        <v>938</v>
      </c>
      <c r="B938" s="20" t="s">
        <v>1677</v>
      </c>
      <c r="C938" s="3">
        <v>2.2125008440169999E+18</v>
      </c>
      <c r="D938" s="1">
        <v>42780</v>
      </c>
      <c r="E938" t="s">
        <v>1501</v>
      </c>
      <c r="F938" s="8">
        <f>IF(OR(ISNUMBER(SEARCH("террит",Q938)), ISNUMBER(SEARCH("ФОМС",E938)), ISNUMBER(SEARCH("ФОМС",Q938)), (ISNUMBER(SEARCH("страх",E938)))),1,0)</f>
        <v>1</v>
      </c>
      <c r="G938" s="8">
        <f>IF(OR(ISNUMBER(SEARCH("проектиро",E938)), ISNUMBER(SEARCH("разработка",E938)),  ISNUMBER(SEARCH("приобрет",E938)),  ISNUMBER(SEARCH("установк",E938)), ISNUMBER(SEARCH("постав",E938)),  (ISNUMBER(SEARCH("создани",E938)))),1,0)</f>
        <v>0</v>
      </c>
      <c r="H938" s="8">
        <f>IF(OR(ISNUMBER(SEARCH("развит",E938)), ISNUMBER(SEARCH("модифика",E938)), ISNUMBER(SEARCH("интегра",E938)),  ISNUMBER(SEARCH("внедрен",E938)), ISNUMBER(SEARCH("расшир",E938)), ISNUMBER(SEARCH("адаптац",E938)),ISNUMBER(SEARCH("настрой",E938)), ISNUMBER(SEARCH("подключ",E938)),   (ISNUMBER(SEARCH("модерниз",E938)))),1,0)</f>
        <v>1</v>
      </c>
      <c r="I938" s="8">
        <f>IF(OR(ISNUMBER(SEARCH("сопрово",E938)), ISNUMBER(SEARCH("поддержк",E938)), ISNUMBER(SEARCH("эксплуат",E938)), ISNUMBER(SEARCH("обслужи",E938)), ISNUMBER(SEARCH("подготов",E938)), (ISNUMBER(SEARCH("обуче",E938)))),1,0)</f>
        <v>1</v>
      </c>
      <c r="J938" s="9">
        <f>SUM(G938:I938)</f>
        <v>2</v>
      </c>
      <c r="K938" t="s">
        <v>64</v>
      </c>
      <c r="L938" t="s">
        <v>65</v>
      </c>
      <c r="M938" s="30">
        <v>269342</v>
      </c>
      <c r="N938" s="28" t="s">
        <v>264</v>
      </c>
      <c r="O938" s="6">
        <v>269342</v>
      </c>
      <c r="P938" s="28" t="s">
        <v>184</v>
      </c>
      <c r="Q938" s="4" t="s">
        <v>1502</v>
      </c>
      <c r="R938" t="s">
        <v>1498</v>
      </c>
      <c r="S938" t="s">
        <v>1499</v>
      </c>
      <c r="T938" t="s">
        <v>1393</v>
      </c>
      <c r="U938" t="s">
        <v>1247</v>
      </c>
      <c r="V938" t="s">
        <v>1245</v>
      </c>
      <c r="W938" s="2">
        <v>1</v>
      </c>
      <c r="X938" s="33">
        <v>269342</v>
      </c>
      <c r="Y938" t="s">
        <v>34</v>
      </c>
      <c r="Z938" t="s">
        <v>1248</v>
      </c>
      <c r="AA938" t="s">
        <v>36</v>
      </c>
      <c r="AB938" t="s">
        <v>37</v>
      </c>
      <c r="AC938">
        <v>21</v>
      </c>
    </row>
    <row r="939" spans="1:29" customFormat="1" hidden="1" x14ac:dyDescent="0.25">
      <c r="A939" s="11">
        <v>939</v>
      </c>
      <c r="B939" s="20" t="s">
        <v>1677</v>
      </c>
      <c r="C939" s="3">
        <v>2.2125008440169999E+18</v>
      </c>
      <c r="D939" s="1">
        <v>42780</v>
      </c>
      <c r="E939" t="s">
        <v>1503</v>
      </c>
      <c r="F939" s="8">
        <f>IF(OR(ISNUMBER(SEARCH("террит",Q939)), ISNUMBER(SEARCH("ФОМС",E939)), ISNUMBER(SEARCH("ФОМС",Q939)), (ISNUMBER(SEARCH("страх",E939)))),1,0)</f>
        <v>1</v>
      </c>
      <c r="G939" s="8">
        <f>IF(OR(ISNUMBER(SEARCH("проектиро",E939)), ISNUMBER(SEARCH("разработка",E939)),  ISNUMBER(SEARCH("приобрет",E939)),  ISNUMBER(SEARCH("установк",E939)), ISNUMBER(SEARCH("постав",E939)),  (ISNUMBER(SEARCH("создани",E939)))),1,0)</f>
        <v>0</v>
      </c>
      <c r="H939" s="8">
        <f>IF(OR(ISNUMBER(SEARCH("развит",E939)), ISNUMBER(SEARCH("модифика",E939)), ISNUMBER(SEARCH("интегра",E939)),  ISNUMBER(SEARCH("внедрен",E939)), ISNUMBER(SEARCH("расшир",E939)), ISNUMBER(SEARCH("адаптац",E939)),ISNUMBER(SEARCH("настрой",E939)), ISNUMBER(SEARCH("подключ",E939)),   (ISNUMBER(SEARCH("модерниз",E939)))),1,0)</f>
        <v>1</v>
      </c>
      <c r="I939" s="8">
        <f>IF(OR(ISNUMBER(SEARCH("сопрово",E939)), ISNUMBER(SEARCH("поддержк",E939)), ISNUMBER(SEARCH("эксплуат",E939)), ISNUMBER(SEARCH("обслужи",E939)), ISNUMBER(SEARCH("подготов",E939)), (ISNUMBER(SEARCH("обуче",E939)))),1,0)</f>
        <v>1</v>
      </c>
      <c r="J939" s="9">
        <f>SUM(G939:I939)</f>
        <v>2</v>
      </c>
      <c r="K939" t="s">
        <v>64</v>
      </c>
      <c r="L939" t="s">
        <v>65</v>
      </c>
      <c r="M939" s="30">
        <v>38350</v>
      </c>
      <c r="N939" s="28" t="s">
        <v>264</v>
      </c>
      <c r="O939" s="6">
        <v>38350</v>
      </c>
      <c r="P939" s="28" t="s">
        <v>184</v>
      </c>
      <c r="Q939" s="4" t="s">
        <v>1502</v>
      </c>
      <c r="R939" t="s">
        <v>1498</v>
      </c>
      <c r="S939" t="s">
        <v>1499</v>
      </c>
      <c r="T939" t="s">
        <v>1393</v>
      </c>
      <c r="U939" t="s">
        <v>1247</v>
      </c>
      <c r="V939" t="s">
        <v>1245</v>
      </c>
      <c r="W939" s="2">
        <v>1</v>
      </c>
      <c r="X939" s="33">
        <v>38350</v>
      </c>
      <c r="Y939" t="s">
        <v>34</v>
      </c>
      <c r="Z939" t="s">
        <v>1248</v>
      </c>
      <c r="AA939" t="s">
        <v>36</v>
      </c>
      <c r="AB939" t="s">
        <v>37</v>
      </c>
      <c r="AC939">
        <v>21</v>
      </c>
    </row>
    <row r="940" spans="1:29" customFormat="1" hidden="1" x14ac:dyDescent="0.25">
      <c r="A940" s="11">
        <v>940</v>
      </c>
      <c r="B940" s="20" t="s">
        <v>1677</v>
      </c>
      <c r="C940" s="3">
        <v>2.2125008440179999E+18</v>
      </c>
      <c r="D940" s="1">
        <v>43210</v>
      </c>
      <c r="E940" t="s">
        <v>1405</v>
      </c>
      <c r="F940" s="8">
        <f>IF(OR(ISNUMBER(SEARCH("террит",Q940)), ISNUMBER(SEARCH("ФОМС",E940)), ISNUMBER(SEARCH("ФОМС",Q940)), (ISNUMBER(SEARCH("страх",E940)))),1,0)</f>
        <v>1</v>
      </c>
      <c r="G940" s="8">
        <f>IF(OR(ISNUMBER(SEARCH("проектиро",E940)), ISNUMBER(SEARCH("разработка",E940)),  ISNUMBER(SEARCH("приобрет",E940)),  ISNUMBER(SEARCH("установк",E940)), ISNUMBER(SEARCH("постав",E940)),  (ISNUMBER(SEARCH("создани",E940)))),1,0)</f>
        <v>0</v>
      </c>
      <c r="H940" s="8">
        <f>IF(OR(ISNUMBER(SEARCH("развит",E940)), ISNUMBER(SEARCH("модифика",E940)), ISNUMBER(SEARCH("интегра",E940)),  ISNUMBER(SEARCH("внедрен",E940)), ISNUMBER(SEARCH("расшир",E940)), ISNUMBER(SEARCH("адаптац",E940)),ISNUMBER(SEARCH("настрой",E940)), ISNUMBER(SEARCH("подключ",E940)),   (ISNUMBER(SEARCH("модерниз",E940)))),1,0)</f>
        <v>0</v>
      </c>
      <c r="I940" s="8">
        <f>IF(OR(ISNUMBER(SEARCH("сопрово",E940)), ISNUMBER(SEARCH("поддержк",E940)), ISNUMBER(SEARCH("эксплуат",E940)), ISNUMBER(SEARCH("обслужи",E940)), ISNUMBER(SEARCH("подготов",E940)), (ISNUMBER(SEARCH("обуче",E940)))),1,0)</f>
        <v>1</v>
      </c>
      <c r="J940" s="9">
        <f>SUM(G940:I940)</f>
        <v>1</v>
      </c>
      <c r="K940" t="s">
        <v>64</v>
      </c>
      <c r="L940" t="s">
        <v>65</v>
      </c>
      <c r="M940" s="30">
        <v>53690</v>
      </c>
      <c r="N940" s="28" t="s">
        <v>26</v>
      </c>
      <c r="O940" s="6">
        <v>53690</v>
      </c>
      <c r="P940" s="28" t="s">
        <v>184</v>
      </c>
      <c r="Q940" s="4" t="s">
        <v>1502</v>
      </c>
      <c r="R940" t="s">
        <v>1498</v>
      </c>
      <c r="S940" t="s">
        <v>1499</v>
      </c>
      <c r="T940" t="s">
        <v>1393</v>
      </c>
      <c r="U940" t="s">
        <v>1247</v>
      </c>
      <c r="V940" t="s">
        <v>1245</v>
      </c>
      <c r="W940" s="2">
        <v>1</v>
      </c>
      <c r="X940" s="33">
        <v>53690</v>
      </c>
      <c r="Y940" t="s">
        <v>34</v>
      </c>
      <c r="Z940" t="s">
        <v>1248</v>
      </c>
      <c r="AA940" t="s">
        <v>36</v>
      </c>
      <c r="AB940" t="s">
        <v>37</v>
      </c>
      <c r="AC940">
        <v>21</v>
      </c>
    </row>
    <row r="941" spans="1:29" customFormat="1" hidden="1" x14ac:dyDescent="0.25">
      <c r="A941" s="11">
        <v>941</v>
      </c>
      <c r="B941" s="20" t="s">
        <v>1677</v>
      </c>
      <c r="C941" s="3">
        <v>2.2125008440179999E+18</v>
      </c>
      <c r="D941" s="1">
        <v>43210</v>
      </c>
      <c r="E941" t="s">
        <v>1403</v>
      </c>
      <c r="F941" s="8">
        <f>IF(OR(ISNUMBER(SEARCH("террит",Q941)), ISNUMBER(SEARCH("ФОМС",E941)), ISNUMBER(SEARCH("ФОМС",Q941)), (ISNUMBER(SEARCH("страх",E941)))),1,0)</f>
        <v>1</v>
      </c>
      <c r="G941" s="8">
        <f>IF(OR(ISNUMBER(SEARCH("проектиро",E941)), ISNUMBER(SEARCH("разработка",E941)),  ISNUMBER(SEARCH("приобрет",E941)),  ISNUMBER(SEARCH("установк",E941)), ISNUMBER(SEARCH("постав",E941)),  (ISNUMBER(SEARCH("создани",E941)))),1,0)</f>
        <v>0</v>
      </c>
      <c r="H941" s="8">
        <f>IF(OR(ISNUMBER(SEARCH("развит",E941)), ISNUMBER(SEARCH("модифика",E941)), ISNUMBER(SEARCH("интегра",E941)),  ISNUMBER(SEARCH("внедрен",E941)), ISNUMBER(SEARCH("расшир",E941)), ISNUMBER(SEARCH("адаптац",E941)),ISNUMBER(SEARCH("настрой",E941)), ISNUMBER(SEARCH("подключ",E941)),   (ISNUMBER(SEARCH("модерниз",E941)))),1,0)</f>
        <v>1</v>
      </c>
      <c r="I941" s="8">
        <f>IF(OR(ISNUMBER(SEARCH("сопрово",E941)), ISNUMBER(SEARCH("поддержк",E941)), ISNUMBER(SEARCH("эксплуат",E941)), ISNUMBER(SEARCH("обслужи",E941)), ISNUMBER(SEARCH("подготов",E941)), (ISNUMBER(SEARCH("обуче",E941)))),1,0)</f>
        <v>1</v>
      </c>
      <c r="J941" s="9">
        <f>SUM(G941:I941)</f>
        <v>2</v>
      </c>
      <c r="K941" t="s">
        <v>64</v>
      </c>
      <c r="L941" t="s">
        <v>65</v>
      </c>
      <c r="M941" s="30">
        <v>328261</v>
      </c>
      <c r="N941" s="28" t="s">
        <v>26</v>
      </c>
      <c r="O941" s="6">
        <v>328261</v>
      </c>
      <c r="P941" s="28" t="s">
        <v>184</v>
      </c>
      <c r="Q941" s="4" t="s">
        <v>1502</v>
      </c>
      <c r="R941" t="s">
        <v>1498</v>
      </c>
      <c r="S941" t="s">
        <v>1499</v>
      </c>
      <c r="T941" t="s">
        <v>1393</v>
      </c>
      <c r="U941" t="s">
        <v>1247</v>
      </c>
      <c r="V941" t="s">
        <v>1245</v>
      </c>
      <c r="W941" s="2">
        <v>1</v>
      </c>
      <c r="X941" s="33">
        <v>328261</v>
      </c>
      <c r="Y941" t="s">
        <v>34</v>
      </c>
      <c r="Z941" t="s">
        <v>1248</v>
      </c>
      <c r="AA941" t="s">
        <v>36</v>
      </c>
      <c r="AB941" t="s">
        <v>37</v>
      </c>
      <c r="AC941">
        <v>21</v>
      </c>
    </row>
    <row r="942" spans="1:29" customFormat="1" hidden="1" x14ac:dyDescent="0.25">
      <c r="A942" s="11">
        <v>942</v>
      </c>
      <c r="B942" s="20" t="s">
        <v>1677</v>
      </c>
      <c r="C942" s="3">
        <v>2.2125008440179999E+18</v>
      </c>
      <c r="D942" s="1">
        <v>43210</v>
      </c>
      <c r="E942" t="s">
        <v>1406</v>
      </c>
      <c r="F942" s="8">
        <f>IF(OR(ISNUMBER(SEARCH("террит",Q942)), ISNUMBER(SEARCH("ФОМС",E942)), ISNUMBER(SEARCH("ФОМС",Q942)), (ISNUMBER(SEARCH("страх",E942)))),1,0)</f>
        <v>1</v>
      </c>
      <c r="G942" s="8">
        <f>IF(OR(ISNUMBER(SEARCH("проектиро",E942)), ISNUMBER(SEARCH("разработка",E942)),  ISNUMBER(SEARCH("приобрет",E942)),  ISNUMBER(SEARCH("установк",E942)), ISNUMBER(SEARCH("постав",E942)),  (ISNUMBER(SEARCH("создани",E942)))),1,0)</f>
        <v>0</v>
      </c>
      <c r="H942" s="8">
        <f>IF(OR(ISNUMBER(SEARCH("развит",E942)), ISNUMBER(SEARCH("модифика",E942)), ISNUMBER(SEARCH("интегра",E942)),  ISNUMBER(SEARCH("внедрен",E942)), ISNUMBER(SEARCH("расшир",E942)), ISNUMBER(SEARCH("адаптац",E942)),ISNUMBER(SEARCH("настрой",E942)), ISNUMBER(SEARCH("подключ",E942)),   (ISNUMBER(SEARCH("модерниз",E942)))),1,0)</f>
        <v>0</v>
      </c>
      <c r="I942" s="8">
        <f>IF(OR(ISNUMBER(SEARCH("сопрово",E942)), ISNUMBER(SEARCH("поддержк",E942)), ISNUMBER(SEARCH("эксплуат",E942)), ISNUMBER(SEARCH("обслужи",E942)), ISNUMBER(SEARCH("подготов",E942)), (ISNUMBER(SEARCH("обуче",E942)))),1,0)</f>
        <v>1</v>
      </c>
      <c r="J942" s="9">
        <f>SUM(G942:I942)</f>
        <v>1</v>
      </c>
      <c r="K942" t="s">
        <v>64</v>
      </c>
      <c r="L942" t="s">
        <v>65</v>
      </c>
      <c r="M942" s="30">
        <v>318999</v>
      </c>
      <c r="N942" s="28" t="s">
        <v>26</v>
      </c>
      <c r="O942" s="6">
        <v>318999</v>
      </c>
      <c r="P942" s="28" t="s">
        <v>184</v>
      </c>
      <c r="Q942" s="4" t="s">
        <v>1502</v>
      </c>
      <c r="R942" t="s">
        <v>1498</v>
      </c>
      <c r="S942" t="s">
        <v>1499</v>
      </c>
      <c r="T942" t="s">
        <v>1393</v>
      </c>
      <c r="U942" t="s">
        <v>1247</v>
      </c>
      <c r="V942" t="s">
        <v>1245</v>
      </c>
      <c r="W942" s="2">
        <v>1</v>
      </c>
      <c r="X942" s="33">
        <v>318999</v>
      </c>
      <c r="Y942" t="s">
        <v>34</v>
      </c>
      <c r="Z942" t="s">
        <v>1248</v>
      </c>
      <c r="AA942" t="s">
        <v>36</v>
      </c>
      <c r="AB942" t="s">
        <v>37</v>
      </c>
      <c r="AC942">
        <v>21</v>
      </c>
    </row>
    <row r="943" spans="1:29" customFormat="1" hidden="1" x14ac:dyDescent="0.25">
      <c r="A943" s="11">
        <v>943</v>
      </c>
      <c r="B943" s="20" t="s">
        <v>1677</v>
      </c>
      <c r="C943" s="3">
        <v>2.2125008440190001E+18</v>
      </c>
      <c r="D943" s="1">
        <v>43592</v>
      </c>
      <c r="E943" t="s">
        <v>1407</v>
      </c>
      <c r="F943" s="8">
        <f>IF(OR(ISNUMBER(SEARCH("террит",Q943)), ISNUMBER(SEARCH("ФОМС",E943)), ISNUMBER(SEARCH("ФОМС",Q943)), (ISNUMBER(SEARCH("страх",E943)))),1,0)</f>
        <v>1</v>
      </c>
      <c r="G943" s="8">
        <f>IF(OR(ISNUMBER(SEARCH("проектиро",E943)), ISNUMBER(SEARCH("разработка",E943)),  ISNUMBER(SEARCH("приобрет",E943)),  ISNUMBER(SEARCH("установк",E943)), ISNUMBER(SEARCH("постав",E943)),  (ISNUMBER(SEARCH("создани",E943)))),1,0)</f>
        <v>1</v>
      </c>
      <c r="H943" s="8">
        <f>IF(OR(ISNUMBER(SEARCH("развит",E943)), ISNUMBER(SEARCH("модифика",E943)), ISNUMBER(SEARCH("интегра",E943)),  ISNUMBER(SEARCH("внедрен",E943)), ISNUMBER(SEARCH("расшир",E943)), ISNUMBER(SEARCH("адаптац",E943)),ISNUMBER(SEARCH("настрой",E943)), ISNUMBER(SEARCH("подключ",E943)),   (ISNUMBER(SEARCH("модерниз",E943)))),1,0)</f>
        <v>0</v>
      </c>
      <c r="I943" s="8">
        <f>IF(OR(ISNUMBER(SEARCH("сопрово",E943)), ISNUMBER(SEARCH("поддержк",E943)), ISNUMBER(SEARCH("эксплуат",E943)), ISNUMBER(SEARCH("обслужи",E943)), ISNUMBER(SEARCH("подготов",E943)), (ISNUMBER(SEARCH("обуче",E943)))),1,0)</f>
        <v>0</v>
      </c>
      <c r="J943" s="9">
        <f>SUM(G943:I943)</f>
        <v>1</v>
      </c>
      <c r="K943" t="s">
        <v>25</v>
      </c>
      <c r="L943" t="s">
        <v>25</v>
      </c>
      <c r="M943" s="30">
        <v>53690</v>
      </c>
      <c r="N943" s="28" t="s">
        <v>39</v>
      </c>
      <c r="O943" s="6">
        <v>53690</v>
      </c>
      <c r="P943" s="28" t="s">
        <v>27</v>
      </c>
      <c r="Q943" s="4" t="s">
        <v>1502</v>
      </c>
      <c r="R943" t="s">
        <v>1498</v>
      </c>
      <c r="S943" t="s">
        <v>1499</v>
      </c>
      <c r="T943" t="s">
        <v>1393</v>
      </c>
      <c r="U943" t="s">
        <v>1247</v>
      </c>
      <c r="V943" t="s">
        <v>1245</v>
      </c>
      <c r="W943" s="2">
        <v>1</v>
      </c>
      <c r="X943" s="33">
        <v>53690</v>
      </c>
      <c r="Y943" t="s">
        <v>34</v>
      </c>
      <c r="Z943" t="s">
        <v>1248</v>
      </c>
      <c r="AA943" t="s">
        <v>36</v>
      </c>
      <c r="AB943" t="s">
        <v>37</v>
      </c>
      <c r="AC943">
        <v>21</v>
      </c>
    </row>
    <row r="944" spans="1:29" customFormat="1" hidden="1" x14ac:dyDescent="0.25">
      <c r="A944" s="11">
        <v>944</v>
      </c>
      <c r="B944" s="20" t="s">
        <v>1677</v>
      </c>
      <c r="C944" s="3">
        <v>2.2125008440190001E+18</v>
      </c>
      <c r="D944" s="1">
        <v>43592</v>
      </c>
      <c r="E944" t="s">
        <v>1407</v>
      </c>
      <c r="F944" s="8">
        <f>IF(OR(ISNUMBER(SEARCH("террит",Q944)), ISNUMBER(SEARCH("ФОМС",E944)), ISNUMBER(SEARCH("ФОМС",Q944)), (ISNUMBER(SEARCH("страх",E944)))),1,0)</f>
        <v>1</v>
      </c>
      <c r="G944" s="8">
        <f>IF(OR(ISNUMBER(SEARCH("проектиро",E944)), ISNUMBER(SEARCH("разработка",E944)),  ISNUMBER(SEARCH("приобрет",E944)),  ISNUMBER(SEARCH("установк",E944)), ISNUMBER(SEARCH("постав",E944)),  (ISNUMBER(SEARCH("создани",E944)))),1,0)</f>
        <v>1</v>
      </c>
      <c r="H944" s="8">
        <f>IF(OR(ISNUMBER(SEARCH("развит",E944)), ISNUMBER(SEARCH("модифика",E944)), ISNUMBER(SEARCH("интегра",E944)),  ISNUMBER(SEARCH("внедрен",E944)), ISNUMBER(SEARCH("расшир",E944)), ISNUMBER(SEARCH("адаптац",E944)),ISNUMBER(SEARCH("настрой",E944)), ISNUMBER(SEARCH("подключ",E944)),   (ISNUMBER(SEARCH("модерниз",E944)))),1,0)</f>
        <v>0</v>
      </c>
      <c r="I944" s="8">
        <f>IF(OR(ISNUMBER(SEARCH("сопрово",E944)), ISNUMBER(SEARCH("поддержк",E944)), ISNUMBER(SEARCH("эксплуат",E944)), ISNUMBER(SEARCH("обслужи",E944)), ISNUMBER(SEARCH("подготов",E944)), (ISNUMBER(SEARCH("обуче",E944)))),1,0)</f>
        <v>0</v>
      </c>
      <c r="J944" s="9">
        <f>SUM(G944:I944)</f>
        <v>1</v>
      </c>
      <c r="K944" t="s">
        <v>25</v>
      </c>
      <c r="L944" t="s">
        <v>25</v>
      </c>
      <c r="M944" s="30">
        <v>374220.41</v>
      </c>
      <c r="N944" s="28" t="s">
        <v>39</v>
      </c>
      <c r="O944" s="6">
        <v>374220.41</v>
      </c>
      <c r="P944" s="28" t="s">
        <v>27</v>
      </c>
      <c r="Q944" s="4" t="s">
        <v>1502</v>
      </c>
      <c r="R944" t="s">
        <v>1498</v>
      </c>
      <c r="S944" t="s">
        <v>1499</v>
      </c>
      <c r="T944" t="s">
        <v>1393</v>
      </c>
      <c r="U944" t="s">
        <v>1247</v>
      </c>
      <c r="V944" t="s">
        <v>1245</v>
      </c>
      <c r="W944" s="2">
        <v>1</v>
      </c>
      <c r="X944" s="33">
        <v>374220.41</v>
      </c>
      <c r="Y944" t="s">
        <v>34</v>
      </c>
      <c r="Z944" t="s">
        <v>1248</v>
      </c>
      <c r="AA944" t="s">
        <v>36</v>
      </c>
      <c r="AB944" t="s">
        <v>37</v>
      </c>
      <c r="AC944">
        <v>21</v>
      </c>
    </row>
    <row r="945" spans="1:29" customFormat="1" hidden="1" x14ac:dyDescent="0.25">
      <c r="A945" s="11">
        <v>945</v>
      </c>
      <c r="B945" s="20" t="s">
        <v>1677</v>
      </c>
      <c r="C945" s="3">
        <v>2.2125008440190001E+18</v>
      </c>
      <c r="D945" s="1">
        <v>43593</v>
      </c>
      <c r="E945" t="s">
        <v>1407</v>
      </c>
      <c r="F945" s="8">
        <f>IF(OR(ISNUMBER(SEARCH("террит",Q945)), ISNUMBER(SEARCH("ФОМС",E945)), ISNUMBER(SEARCH("ФОМС",Q945)), (ISNUMBER(SEARCH("страх",E945)))),1,0)</f>
        <v>1</v>
      </c>
      <c r="G945" s="8">
        <f>IF(OR(ISNUMBER(SEARCH("проектиро",E945)), ISNUMBER(SEARCH("разработка",E945)),  ISNUMBER(SEARCH("приобрет",E945)),  ISNUMBER(SEARCH("установк",E945)), ISNUMBER(SEARCH("постав",E945)),  (ISNUMBER(SEARCH("создани",E945)))),1,0)</f>
        <v>1</v>
      </c>
      <c r="H945" s="8">
        <f>IF(OR(ISNUMBER(SEARCH("развит",E945)), ISNUMBER(SEARCH("модифика",E945)), ISNUMBER(SEARCH("интегра",E945)),  ISNUMBER(SEARCH("внедрен",E945)), ISNUMBER(SEARCH("расшир",E945)), ISNUMBER(SEARCH("адаптац",E945)),ISNUMBER(SEARCH("настрой",E945)), ISNUMBER(SEARCH("подключ",E945)),   (ISNUMBER(SEARCH("модерниз",E945)))),1,0)</f>
        <v>0</v>
      </c>
      <c r="I945" s="8">
        <f>IF(OR(ISNUMBER(SEARCH("сопрово",E945)), ISNUMBER(SEARCH("поддержк",E945)), ISNUMBER(SEARCH("эксплуат",E945)), ISNUMBER(SEARCH("обслужи",E945)), ISNUMBER(SEARCH("подготов",E945)), (ISNUMBER(SEARCH("обуче",E945)))),1,0)</f>
        <v>0</v>
      </c>
      <c r="J945" s="9">
        <f>SUM(G945:I945)</f>
        <v>1</v>
      </c>
      <c r="K945" t="s">
        <v>25</v>
      </c>
      <c r="L945" t="s">
        <v>25</v>
      </c>
      <c r="M945" s="30">
        <v>330955</v>
      </c>
      <c r="N945" s="28" t="s">
        <v>39</v>
      </c>
      <c r="O945" s="6">
        <v>330955</v>
      </c>
      <c r="P945" s="28" t="s">
        <v>27</v>
      </c>
      <c r="Q945" s="4" t="s">
        <v>1502</v>
      </c>
      <c r="R945" t="s">
        <v>1498</v>
      </c>
      <c r="S945" t="s">
        <v>1499</v>
      </c>
      <c r="T945" t="s">
        <v>1393</v>
      </c>
      <c r="U945" t="s">
        <v>1247</v>
      </c>
      <c r="V945" t="s">
        <v>1245</v>
      </c>
      <c r="W945" s="2">
        <v>1</v>
      </c>
      <c r="X945" s="33">
        <v>330955</v>
      </c>
      <c r="Y945" t="s">
        <v>34</v>
      </c>
      <c r="Z945" t="s">
        <v>1248</v>
      </c>
      <c r="AA945" t="s">
        <v>36</v>
      </c>
      <c r="AB945" t="s">
        <v>37</v>
      </c>
      <c r="AC945">
        <v>21</v>
      </c>
    </row>
    <row r="946" spans="1:29" customFormat="1" hidden="1" x14ac:dyDescent="0.25">
      <c r="A946" s="11">
        <v>946</v>
      </c>
      <c r="B946" s="20" t="s">
        <v>1677</v>
      </c>
      <c r="C946" s="3">
        <v>2.2126002377150001E+18</v>
      </c>
      <c r="D946" s="1">
        <v>42038</v>
      </c>
      <c r="E946" t="s">
        <v>1504</v>
      </c>
      <c r="F946" s="8">
        <f>IF(OR(ISNUMBER(SEARCH("террит",Q946)), ISNUMBER(SEARCH("ФОМС",E946)), ISNUMBER(SEARCH("ФОМС",Q946)), (ISNUMBER(SEARCH("страх",E946)))),1,0)</f>
        <v>0</v>
      </c>
      <c r="G946" s="8">
        <f>IF(OR(ISNUMBER(SEARCH("проектиро",E946)), ISNUMBER(SEARCH("разработка",E946)),  ISNUMBER(SEARCH("приобрет",E946)),  ISNUMBER(SEARCH("установк",E946)), ISNUMBER(SEARCH("постав",E946)),  (ISNUMBER(SEARCH("создани",E946)))),1,0)</f>
        <v>0</v>
      </c>
      <c r="H946" s="8">
        <f>IF(OR(ISNUMBER(SEARCH("развит",E946)), ISNUMBER(SEARCH("модифика",E946)), ISNUMBER(SEARCH("интегра",E946)),  ISNUMBER(SEARCH("внедрен",E946)), ISNUMBER(SEARCH("расшир",E946)), ISNUMBER(SEARCH("адаптац",E946)),ISNUMBER(SEARCH("настрой",E946)), ISNUMBER(SEARCH("подключ",E946)),   (ISNUMBER(SEARCH("модерниз",E946)))),1,0)</f>
        <v>1</v>
      </c>
      <c r="I946" s="8">
        <f>IF(OR(ISNUMBER(SEARCH("сопрово",E946)), ISNUMBER(SEARCH("поддержк",E946)), ISNUMBER(SEARCH("эксплуат",E946)), ISNUMBER(SEARCH("обслужи",E946)), ISNUMBER(SEARCH("подготов",E946)), (ISNUMBER(SEARCH("обуче",E946)))),1,0)</f>
        <v>1</v>
      </c>
      <c r="J946" s="9">
        <f>SUM(G946:I946)</f>
        <v>2</v>
      </c>
      <c r="K946" t="s">
        <v>453</v>
      </c>
      <c r="L946" t="s">
        <v>454</v>
      </c>
      <c r="M946" s="30">
        <v>12648.17</v>
      </c>
      <c r="N946" s="28" t="s">
        <v>266</v>
      </c>
      <c r="O946" s="6">
        <v>139129.85999999999</v>
      </c>
      <c r="P946" s="28" t="s">
        <v>926</v>
      </c>
      <c r="Q946" s="4" t="s">
        <v>1505</v>
      </c>
      <c r="R946" t="s">
        <v>1308</v>
      </c>
      <c r="S946" t="s">
        <v>1245</v>
      </c>
      <c r="T946" t="s">
        <v>1393</v>
      </c>
      <c r="U946" t="s">
        <v>1247</v>
      </c>
      <c r="V946" t="s">
        <v>1245</v>
      </c>
      <c r="W946" s="2">
        <v>1</v>
      </c>
      <c r="X946" s="33">
        <v>139129.85999999999</v>
      </c>
      <c r="Y946" t="s">
        <v>34</v>
      </c>
      <c r="Z946" t="s">
        <v>1248</v>
      </c>
      <c r="AA946" t="s">
        <v>36</v>
      </c>
      <c r="AB946" t="s">
        <v>37</v>
      </c>
      <c r="AC946">
        <v>21</v>
      </c>
    </row>
    <row r="947" spans="1:29" customFormat="1" hidden="1" x14ac:dyDescent="0.25">
      <c r="A947" s="11">
        <v>947</v>
      </c>
      <c r="B947" s="20" t="s">
        <v>1677</v>
      </c>
      <c r="C947" s="3">
        <v>2.2126002377150001E+18</v>
      </c>
      <c r="D947" s="1">
        <v>42041</v>
      </c>
      <c r="E947" t="s">
        <v>1504</v>
      </c>
      <c r="F947" s="8">
        <f>IF(OR(ISNUMBER(SEARCH("террит",Q947)), ISNUMBER(SEARCH("ФОМС",E947)), ISNUMBER(SEARCH("ФОМС",Q947)), (ISNUMBER(SEARCH("страх",E947)))),1,0)</f>
        <v>0</v>
      </c>
      <c r="G947" s="8">
        <f>IF(OR(ISNUMBER(SEARCH("проектиро",E947)), ISNUMBER(SEARCH("разработка",E947)),  ISNUMBER(SEARCH("приобрет",E947)),  ISNUMBER(SEARCH("установк",E947)), ISNUMBER(SEARCH("постав",E947)),  (ISNUMBER(SEARCH("создани",E947)))),1,0)</f>
        <v>0</v>
      </c>
      <c r="H947" s="8">
        <f>IF(OR(ISNUMBER(SEARCH("развит",E947)), ISNUMBER(SEARCH("модифика",E947)), ISNUMBER(SEARCH("интегра",E947)),  ISNUMBER(SEARCH("внедрен",E947)), ISNUMBER(SEARCH("расшир",E947)), ISNUMBER(SEARCH("адаптац",E947)),ISNUMBER(SEARCH("настрой",E947)), ISNUMBER(SEARCH("подключ",E947)),   (ISNUMBER(SEARCH("модерниз",E947)))),1,0)</f>
        <v>1</v>
      </c>
      <c r="I947" s="8">
        <f>IF(OR(ISNUMBER(SEARCH("сопрово",E947)), ISNUMBER(SEARCH("поддержк",E947)), ISNUMBER(SEARCH("эксплуат",E947)), ISNUMBER(SEARCH("обслужи",E947)), ISNUMBER(SEARCH("подготов",E947)), (ISNUMBER(SEARCH("обуче",E947)))),1,0)</f>
        <v>1</v>
      </c>
      <c r="J947" s="9">
        <f>SUM(G947:I947)</f>
        <v>2</v>
      </c>
      <c r="K947" t="s">
        <v>453</v>
      </c>
      <c r="L947" t="s">
        <v>454</v>
      </c>
      <c r="M947" s="30">
        <v>14114.8</v>
      </c>
      <c r="N947" s="28" t="s">
        <v>266</v>
      </c>
      <c r="O947" s="6">
        <v>155262.81</v>
      </c>
      <c r="P947" s="28" t="s">
        <v>926</v>
      </c>
      <c r="Q947" s="4" t="s">
        <v>1505</v>
      </c>
      <c r="R947" t="s">
        <v>1308</v>
      </c>
      <c r="S947" t="s">
        <v>1245</v>
      </c>
      <c r="T947" t="s">
        <v>1393</v>
      </c>
      <c r="U947" t="s">
        <v>1247</v>
      </c>
      <c r="V947" t="s">
        <v>1245</v>
      </c>
      <c r="W947" s="2">
        <v>1</v>
      </c>
      <c r="X947" s="33">
        <v>155262.81</v>
      </c>
      <c r="Y947" t="s">
        <v>34</v>
      </c>
      <c r="Z947" t="s">
        <v>1248</v>
      </c>
      <c r="AA947" t="s">
        <v>36</v>
      </c>
      <c r="AB947" t="s">
        <v>37</v>
      </c>
      <c r="AC947">
        <v>21</v>
      </c>
    </row>
    <row r="948" spans="1:29" customFormat="1" hidden="1" x14ac:dyDescent="0.25">
      <c r="A948" s="11">
        <v>948</v>
      </c>
      <c r="B948" s="20" t="s">
        <v>1677</v>
      </c>
      <c r="C948" s="3">
        <v>2.2126002377150001E+18</v>
      </c>
      <c r="D948" s="1">
        <v>42214</v>
      </c>
      <c r="E948" t="s">
        <v>1494</v>
      </c>
      <c r="F948" s="8">
        <f>IF(OR(ISNUMBER(SEARCH("террит",Q948)), ISNUMBER(SEARCH("ФОМС",E948)), ISNUMBER(SEARCH("ФОМС",Q948)), (ISNUMBER(SEARCH("страх",E948)))),1,0)</f>
        <v>0</v>
      </c>
      <c r="G948" s="8">
        <f>IF(OR(ISNUMBER(SEARCH("проектиро",E948)), ISNUMBER(SEARCH("разработка",E948)),  ISNUMBER(SEARCH("приобрет",E948)),  ISNUMBER(SEARCH("установк",E948)), ISNUMBER(SEARCH("постав",E948)),  (ISNUMBER(SEARCH("создани",E948)))),1,0)</f>
        <v>0</v>
      </c>
      <c r="H948" s="8">
        <f>IF(OR(ISNUMBER(SEARCH("развит",E948)), ISNUMBER(SEARCH("модифика",E948)), ISNUMBER(SEARCH("интегра",E948)),  ISNUMBER(SEARCH("внедрен",E948)), ISNUMBER(SEARCH("расшир",E948)), ISNUMBER(SEARCH("адаптац",E948)),ISNUMBER(SEARCH("настрой",E948)), ISNUMBER(SEARCH("подключ",E948)),   (ISNUMBER(SEARCH("модерниз",E948)))),1,0)</f>
        <v>0</v>
      </c>
      <c r="I948" s="8">
        <f>IF(OR(ISNUMBER(SEARCH("сопрово",E948)), ISNUMBER(SEARCH("поддержк",E948)), ISNUMBER(SEARCH("эксплуат",E948)), ISNUMBER(SEARCH("обслужи",E948)), ISNUMBER(SEARCH("подготов",E948)), (ISNUMBER(SEARCH("обуче",E948)))),1,0)</f>
        <v>1</v>
      </c>
      <c r="J948" s="9">
        <f>SUM(G948:I948)</f>
        <v>1</v>
      </c>
      <c r="K948" t="s">
        <v>453</v>
      </c>
      <c r="L948" t="s">
        <v>454</v>
      </c>
      <c r="M948" s="30">
        <v>9000</v>
      </c>
      <c r="N948" s="28" t="s">
        <v>266</v>
      </c>
      <c r="O948" s="6">
        <v>45000</v>
      </c>
      <c r="P948" s="28" t="s">
        <v>1049</v>
      </c>
      <c r="Q948" s="4" t="s">
        <v>1505</v>
      </c>
      <c r="R948" t="s">
        <v>1308</v>
      </c>
      <c r="S948" t="s">
        <v>1245</v>
      </c>
      <c r="T948" t="s">
        <v>1393</v>
      </c>
      <c r="U948" t="s">
        <v>1247</v>
      </c>
      <c r="V948" t="s">
        <v>1245</v>
      </c>
      <c r="W948" s="2">
        <v>1</v>
      </c>
      <c r="X948" s="33">
        <v>45000</v>
      </c>
      <c r="Y948" t="s">
        <v>34</v>
      </c>
      <c r="Z948" t="s">
        <v>1248</v>
      </c>
      <c r="AA948" t="s">
        <v>36</v>
      </c>
      <c r="AB948" t="s">
        <v>37</v>
      </c>
      <c r="AC948">
        <v>21</v>
      </c>
    </row>
    <row r="949" spans="1:29" customFormat="1" hidden="1" x14ac:dyDescent="0.25">
      <c r="A949" s="11">
        <v>949</v>
      </c>
      <c r="B949" s="20" t="s">
        <v>1677</v>
      </c>
      <c r="C949" s="3">
        <v>2.2126002384150001E+18</v>
      </c>
      <c r="D949" s="1">
        <v>42041</v>
      </c>
      <c r="E949" t="s">
        <v>1437</v>
      </c>
      <c r="F949" s="8">
        <f>IF(OR(ISNUMBER(SEARCH("террит",Q949)), ISNUMBER(SEARCH("ФОМС",E949)), ISNUMBER(SEARCH("ФОМС",Q949)), (ISNUMBER(SEARCH("страх",E949)))),1,0)</f>
        <v>0</v>
      </c>
      <c r="G949" s="8">
        <f>IF(OR(ISNUMBER(SEARCH("проектиро",E949)), ISNUMBER(SEARCH("разработка",E949)),  ISNUMBER(SEARCH("приобрет",E949)),  ISNUMBER(SEARCH("установк",E949)), ISNUMBER(SEARCH("постав",E949)),  (ISNUMBER(SEARCH("создани",E949)))),1,0)</f>
        <v>0</v>
      </c>
      <c r="H949" s="8">
        <f>IF(OR(ISNUMBER(SEARCH("развит",E949)), ISNUMBER(SEARCH("модифика",E949)), ISNUMBER(SEARCH("интегра",E949)),  ISNUMBER(SEARCH("внедрен",E949)), ISNUMBER(SEARCH("расшир",E949)), ISNUMBER(SEARCH("адаптац",E949)),ISNUMBER(SEARCH("настрой",E949)), ISNUMBER(SEARCH("подключ",E949)),   (ISNUMBER(SEARCH("модерниз",E949)))),1,0)</f>
        <v>1</v>
      </c>
      <c r="I949" s="8">
        <f>IF(OR(ISNUMBER(SEARCH("сопрово",E949)), ISNUMBER(SEARCH("поддержк",E949)), ISNUMBER(SEARCH("эксплуат",E949)), ISNUMBER(SEARCH("обслужи",E949)), ISNUMBER(SEARCH("подготов",E949)), (ISNUMBER(SEARCH("обуче",E949)))),1,0)</f>
        <v>1</v>
      </c>
      <c r="J949" s="9">
        <f>SUM(G949:I949)</f>
        <v>2</v>
      </c>
      <c r="K949" t="s">
        <v>453</v>
      </c>
      <c r="L949" t="s">
        <v>454</v>
      </c>
      <c r="M949" s="30">
        <v>148404.76999999999</v>
      </c>
      <c r="N949" s="28" t="s">
        <v>329</v>
      </c>
      <c r="O949" s="6">
        <v>148404.76999999999</v>
      </c>
      <c r="P949" s="28" t="s">
        <v>184</v>
      </c>
      <c r="Q949" s="4" t="s">
        <v>1506</v>
      </c>
      <c r="R949" t="s">
        <v>1369</v>
      </c>
      <c r="S949" t="s">
        <v>1245</v>
      </c>
      <c r="T949" t="s">
        <v>1268</v>
      </c>
      <c r="U949" t="s">
        <v>1247</v>
      </c>
      <c r="V949" t="s">
        <v>1245</v>
      </c>
      <c r="W949" s="2">
        <v>1</v>
      </c>
      <c r="X949" s="33">
        <v>148404.76999999999</v>
      </c>
      <c r="Y949" t="s">
        <v>34</v>
      </c>
      <c r="Z949" t="s">
        <v>1248</v>
      </c>
      <c r="AA949" t="s">
        <v>36</v>
      </c>
      <c r="AB949" t="s">
        <v>37</v>
      </c>
      <c r="AC949">
        <v>21</v>
      </c>
    </row>
    <row r="950" spans="1:29" customFormat="1" hidden="1" x14ac:dyDescent="0.25">
      <c r="A950" s="11">
        <v>950</v>
      </c>
      <c r="B950" s="20" t="s">
        <v>1677</v>
      </c>
      <c r="C950" s="3">
        <v>2.2126002384150001E+18</v>
      </c>
      <c r="D950" s="1">
        <v>42041</v>
      </c>
      <c r="E950" t="s">
        <v>1439</v>
      </c>
      <c r="F950" s="8">
        <f>IF(OR(ISNUMBER(SEARCH("террит",Q950)), ISNUMBER(SEARCH("ФОМС",E950)), ISNUMBER(SEARCH("ФОМС",Q950)), (ISNUMBER(SEARCH("страх",E950)))),1,0)</f>
        <v>0</v>
      </c>
      <c r="G950" s="8">
        <f>IF(OR(ISNUMBER(SEARCH("проектиро",E950)), ISNUMBER(SEARCH("разработка",E950)),  ISNUMBER(SEARCH("приобрет",E950)),  ISNUMBER(SEARCH("установк",E950)), ISNUMBER(SEARCH("постав",E950)),  (ISNUMBER(SEARCH("создани",E950)))),1,0)</f>
        <v>0</v>
      </c>
      <c r="H950" s="8">
        <f>IF(OR(ISNUMBER(SEARCH("развит",E950)), ISNUMBER(SEARCH("модифика",E950)), ISNUMBER(SEARCH("интегра",E950)),  ISNUMBER(SEARCH("внедрен",E950)), ISNUMBER(SEARCH("расшир",E950)), ISNUMBER(SEARCH("адаптац",E950)),ISNUMBER(SEARCH("настрой",E950)), ISNUMBER(SEARCH("подключ",E950)),   (ISNUMBER(SEARCH("модерниз",E950)))),1,0)</f>
        <v>1</v>
      </c>
      <c r="I950" s="8">
        <f>IF(OR(ISNUMBER(SEARCH("сопрово",E950)), ISNUMBER(SEARCH("поддержк",E950)), ISNUMBER(SEARCH("эксплуат",E950)), ISNUMBER(SEARCH("обслужи",E950)), ISNUMBER(SEARCH("подготов",E950)), (ISNUMBER(SEARCH("обуче",E950)))),1,0)</f>
        <v>1</v>
      </c>
      <c r="J950" s="9">
        <f>SUM(G950:I950)</f>
        <v>2</v>
      </c>
      <c r="K950" t="s">
        <v>453</v>
      </c>
      <c r="L950" t="s">
        <v>454</v>
      </c>
      <c r="M950" s="30">
        <v>144280.88</v>
      </c>
      <c r="N950" s="28" t="s">
        <v>329</v>
      </c>
      <c r="O950" s="6">
        <v>144280.88</v>
      </c>
      <c r="P950" s="28" t="s">
        <v>184</v>
      </c>
      <c r="Q950" s="4" t="s">
        <v>1506</v>
      </c>
      <c r="R950" t="s">
        <v>1369</v>
      </c>
      <c r="S950" t="s">
        <v>1245</v>
      </c>
      <c r="T950" t="s">
        <v>1268</v>
      </c>
      <c r="U950" t="s">
        <v>1247</v>
      </c>
      <c r="V950" t="s">
        <v>1245</v>
      </c>
      <c r="W950" s="2">
        <v>1</v>
      </c>
      <c r="X950" s="33">
        <v>144280.88</v>
      </c>
      <c r="Y950" t="s">
        <v>34</v>
      </c>
      <c r="Z950" t="s">
        <v>1248</v>
      </c>
      <c r="AA950" t="s">
        <v>36</v>
      </c>
      <c r="AB950" t="s">
        <v>37</v>
      </c>
      <c r="AC950">
        <v>21</v>
      </c>
    </row>
    <row r="951" spans="1:29" customFormat="1" hidden="1" x14ac:dyDescent="0.25">
      <c r="A951" s="11">
        <v>951</v>
      </c>
      <c r="B951" s="20" t="s">
        <v>1677</v>
      </c>
      <c r="C951" s="3">
        <v>2.212600238416E+18</v>
      </c>
      <c r="D951" s="1">
        <v>42410</v>
      </c>
      <c r="E951" t="s">
        <v>1397</v>
      </c>
      <c r="F951" s="8">
        <f>IF(OR(ISNUMBER(SEARCH("террит",Q951)), ISNUMBER(SEARCH("ФОМС",E951)), ISNUMBER(SEARCH("ФОМС",Q951)), (ISNUMBER(SEARCH("страх",E951)))),1,0)</f>
        <v>0</v>
      </c>
      <c r="G951" s="8">
        <f>IF(OR(ISNUMBER(SEARCH("проектиро",E951)), ISNUMBER(SEARCH("разработка",E951)),  ISNUMBER(SEARCH("приобрет",E951)),  ISNUMBER(SEARCH("установк",E951)), ISNUMBER(SEARCH("постав",E951)),  (ISNUMBER(SEARCH("создани",E951)))),1,0)</f>
        <v>0</v>
      </c>
      <c r="H951" s="8">
        <f>IF(OR(ISNUMBER(SEARCH("развит",E951)), ISNUMBER(SEARCH("модифика",E951)), ISNUMBER(SEARCH("интегра",E951)),  ISNUMBER(SEARCH("внедрен",E951)), ISNUMBER(SEARCH("расшир",E951)), ISNUMBER(SEARCH("адаптац",E951)),ISNUMBER(SEARCH("настрой",E951)), ISNUMBER(SEARCH("подключ",E951)),   (ISNUMBER(SEARCH("модерниз",E951)))),1,0)</f>
        <v>0</v>
      </c>
      <c r="I951" s="8">
        <f>IF(OR(ISNUMBER(SEARCH("сопрово",E951)), ISNUMBER(SEARCH("поддержк",E951)), ISNUMBER(SEARCH("эксплуат",E951)), ISNUMBER(SEARCH("обслужи",E951)), ISNUMBER(SEARCH("подготов",E951)), (ISNUMBER(SEARCH("обуче",E951)))),1,0)</f>
        <v>1</v>
      </c>
      <c r="J951" s="9">
        <f>SUM(G951:I951)</f>
        <v>1</v>
      </c>
      <c r="K951" t="s">
        <v>453</v>
      </c>
      <c r="L951" t="s">
        <v>454</v>
      </c>
      <c r="M951" s="30">
        <v>144280</v>
      </c>
      <c r="N951" s="28" t="s">
        <v>264</v>
      </c>
      <c r="O951" s="6">
        <v>144280</v>
      </c>
      <c r="P951" s="28" t="s">
        <v>184</v>
      </c>
      <c r="Q951" s="4" t="s">
        <v>1507</v>
      </c>
      <c r="R951" t="s">
        <v>1369</v>
      </c>
      <c r="S951" t="s">
        <v>1245</v>
      </c>
      <c r="T951" t="s">
        <v>1393</v>
      </c>
      <c r="U951" t="s">
        <v>1247</v>
      </c>
      <c r="V951" t="s">
        <v>1245</v>
      </c>
      <c r="W951" s="2">
        <v>1</v>
      </c>
      <c r="X951" s="33">
        <v>144280</v>
      </c>
      <c r="Y951" t="s">
        <v>34</v>
      </c>
      <c r="Z951" t="s">
        <v>1248</v>
      </c>
      <c r="AA951" t="s">
        <v>36</v>
      </c>
      <c r="AB951" t="s">
        <v>37</v>
      </c>
      <c r="AC951">
        <v>21</v>
      </c>
    </row>
    <row r="952" spans="1:29" customFormat="1" hidden="1" x14ac:dyDescent="0.25">
      <c r="A952" s="11">
        <v>952</v>
      </c>
      <c r="B952" s="20" t="s">
        <v>1677</v>
      </c>
      <c r="C952" s="3">
        <v>2.212600238416E+18</v>
      </c>
      <c r="D952" s="1">
        <v>42410</v>
      </c>
      <c r="E952" t="s">
        <v>1418</v>
      </c>
      <c r="F952" s="8">
        <f>IF(OR(ISNUMBER(SEARCH("террит",Q952)), ISNUMBER(SEARCH("ФОМС",E952)), ISNUMBER(SEARCH("ФОМС",Q952)), (ISNUMBER(SEARCH("страх",E952)))),1,0)</f>
        <v>0</v>
      </c>
      <c r="G952" s="8">
        <f>IF(OR(ISNUMBER(SEARCH("проектиро",E952)), ISNUMBER(SEARCH("разработка",E952)),  ISNUMBER(SEARCH("приобрет",E952)),  ISNUMBER(SEARCH("установк",E952)), ISNUMBER(SEARCH("постав",E952)),  (ISNUMBER(SEARCH("создани",E952)))),1,0)</f>
        <v>0</v>
      </c>
      <c r="H952" s="8">
        <f>IF(OR(ISNUMBER(SEARCH("развит",E952)), ISNUMBER(SEARCH("модифика",E952)), ISNUMBER(SEARCH("интегра",E952)),  ISNUMBER(SEARCH("внедрен",E952)), ISNUMBER(SEARCH("расшир",E952)), ISNUMBER(SEARCH("адаптац",E952)),ISNUMBER(SEARCH("настрой",E952)), ISNUMBER(SEARCH("подключ",E952)),   (ISNUMBER(SEARCH("модерниз",E952)))),1,0)</f>
        <v>0</v>
      </c>
      <c r="I952" s="8">
        <f>IF(OR(ISNUMBER(SEARCH("сопрово",E952)), ISNUMBER(SEARCH("поддержк",E952)), ISNUMBER(SEARCH("эксплуат",E952)), ISNUMBER(SEARCH("обслужи",E952)), ISNUMBER(SEARCH("подготов",E952)), (ISNUMBER(SEARCH("обуче",E952)))),1,0)</f>
        <v>1</v>
      </c>
      <c r="J952" s="9">
        <f>SUM(G952:I952)</f>
        <v>1</v>
      </c>
      <c r="K952" t="s">
        <v>1684</v>
      </c>
      <c r="L952" t="s">
        <v>1508</v>
      </c>
      <c r="M952" s="30">
        <v>148460</v>
      </c>
      <c r="N952" s="28" t="s">
        <v>264</v>
      </c>
      <c r="O952" s="6">
        <v>148460</v>
      </c>
      <c r="P952" s="28" t="s">
        <v>184</v>
      </c>
      <c r="Q952" s="4" t="s">
        <v>1507</v>
      </c>
      <c r="R952" t="s">
        <v>1369</v>
      </c>
      <c r="S952" t="s">
        <v>1245</v>
      </c>
      <c r="T952" t="s">
        <v>1393</v>
      </c>
      <c r="U952" t="s">
        <v>1247</v>
      </c>
      <c r="V952" t="s">
        <v>1245</v>
      </c>
      <c r="W952" s="2">
        <v>1</v>
      </c>
      <c r="X952" s="33">
        <v>148460</v>
      </c>
      <c r="Y952" t="s">
        <v>34</v>
      </c>
      <c r="Z952" t="s">
        <v>1248</v>
      </c>
      <c r="AA952" t="s">
        <v>36</v>
      </c>
      <c r="AB952" t="s">
        <v>37</v>
      </c>
      <c r="AC952">
        <v>21</v>
      </c>
    </row>
    <row r="953" spans="1:29" customFormat="1" hidden="1" x14ac:dyDescent="0.25">
      <c r="A953" s="11">
        <v>953</v>
      </c>
      <c r="B953" s="20" t="s">
        <v>1677</v>
      </c>
      <c r="C953" s="3">
        <v>2.212600238416E+18</v>
      </c>
      <c r="D953" s="1">
        <v>42527</v>
      </c>
      <c r="E953" t="s">
        <v>1509</v>
      </c>
      <c r="F953" s="8">
        <f>IF(OR(ISNUMBER(SEARCH("террит",Q953)), ISNUMBER(SEARCH("ФОМС",E953)), ISNUMBER(SEARCH("ФОМС",Q953)), (ISNUMBER(SEARCH("страх",E953)))),1,0)</f>
        <v>0</v>
      </c>
      <c r="G953" s="8">
        <f>IF(OR(ISNUMBER(SEARCH("проектиро",E953)), ISNUMBER(SEARCH("разработка",E953)),  ISNUMBER(SEARCH("приобрет",E953)),  ISNUMBER(SEARCH("установк",E953)), ISNUMBER(SEARCH("постав",E953)),  (ISNUMBER(SEARCH("создани",E953)))),1,0)</f>
        <v>1</v>
      </c>
      <c r="H953" s="8">
        <f>IF(OR(ISNUMBER(SEARCH("развит",E953)), ISNUMBER(SEARCH("модифика",E953)), ISNUMBER(SEARCH("интегра",E953)),  ISNUMBER(SEARCH("внедрен",E953)), ISNUMBER(SEARCH("расшир",E953)), ISNUMBER(SEARCH("адаптац",E953)),ISNUMBER(SEARCH("настрой",E953)), ISNUMBER(SEARCH("подключ",E953)),   (ISNUMBER(SEARCH("модерниз",E953)))),1,0)</f>
        <v>0</v>
      </c>
      <c r="I953" s="8">
        <f>IF(OR(ISNUMBER(SEARCH("сопрово",E953)), ISNUMBER(SEARCH("поддержк",E953)), ISNUMBER(SEARCH("эксплуат",E953)), ISNUMBER(SEARCH("обслужи",E953)), ISNUMBER(SEARCH("подготов",E953)), (ISNUMBER(SEARCH("обуче",E953)))),1,0)</f>
        <v>0</v>
      </c>
      <c r="J953" s="9">
        <f>SUM(G953:I953)</f>
        <v>1</v>
      </c>
      <c r="K953" t="s">
        <v>1685</v>
      </c>
      <c r="L953" t="s">
        <v>1511</v>
      </c>
      <c r="M953" s="30">
        <v>169150</v>
      </c>
      <c r="N953" s="28" t="s">
        <v>1512</v>
      </c>
      <c r="O953" s="6">
        <v>169150</v>
      </c>
      <c r="P953" s="28" t="s">
        <v>184</v>
      </c>
      <c r="Q953" s="4" t="s">
        <v>1507</v>
      </c>
      <c r="R953" t="s">
        <v>1369</v>
      </c>
      <c r="S953" t="s">
        <v>1245</v>
      </c>
      <c r="T953" t="s">
        <v>1393</v>
      </c>
      <c r="U953" t="s">
        <v>1247</v>
      </c>
      <c r="V953" t="s">
        <v>1245</v>
      </c>
      <c r="W953" s="2">
        <v>1</v>
      </c>
      <c r="X953" s="33">
        <v>169150</v>
      </c>
      <c r="Y953" t="s">
        <v>34</v>
      </c>
      <c r="Z953" t="s">
        <v>1248</v>
      </c>
      <c r="AA953" t="s">
        <v>36</v>
      </c>
      <c r="AB953" t="s">
        <v>37</v>
      </c>
      <c r="AC953">
        <v>21</v>
      </c>
    </row>
    <row r="954" spans="1:29" customFormat="1" hidden="1" x14ac:dyDescent="0.25">
      <c r="A954" s="11">
        <v>954</v>
      </c>
      <c r="B954" s="20" t="s">
        <v>1677</v>
      </c>
      <c r="C954" s="3">
        <v>2.2126002384169999E+18</v>
      </c>
      <c r="D954" s="1">
        <v>42780</v>
      </c>
      <c r="E954" t="s">
        <v>1408</v>
      </c>
      <c r="F954" s="8">
        <f>IF(OR(ISNUMBER(SEARCH("террит",Q954)), ISNUMBER(SEARCH("ФОМС",E954)), ISNUMBER(SEARCH("ФОМС",Q954)), (ISNUMBER(SEARCH("страх",E954)))),1,0)</f>
        <v>0</v>
      </c>
      <c r="G954" s="8">
        <f>IF(OR(ISNUMBER(SEARCH("проектиро",E954)), ISNUMBER(SEARCH("разработка",E954)),  ISNUMBER(SEARCH("приобрет",E954)),  ISNUMBER(SEARCH("установк",E954)), ISNUMBER(SEARCH("постав",E954)),  (ISNUMBER(SEARCH("создани",E954)))),1,0)</f>
        <v>0</v>
      </c>
      <c r="H954" s="8">
        <f>IF(OR(ISNUMBER(SEARCH("развит",E954)), ISNUMBER(SEARCH("модифика",E954)), ISNUMBER(SEARCH("интегра",E954)),  ISNUMBER(SEARCH("внедрен",E954)), ISNUMBER(SEARCH("расшир",E954)), ISNUMBER(SEARCH("адаптац",E954)),ISNUMBER(SEARCH("настрой",E954)), ISNUMBER(SEARCH("подключ",E954)),   (ISNUMBER(SEARCH("модерниз",E954)))),1,0)</f>
        <v>1</v>
      </c>
      <c r="I954" s="8">
        <f>IF(OR(ISNUMBER(SEARCH("сопрово",E954)), ISNUMBER(SEARCH("поддержк",E954)), ISNUMBER(SEARCH("эксплуат",E954)), ISNUMBER(SEARCH("обслужи",E954)), ISNUMBER(SEARCH("подготов",E954)), (ISNUMBER(SEARCH("обуче",E954)))),1,0)</f>
        <v>1</v>
      </c>
      <c r="J954" s="9">
        <f>SUM(G954:I954)</f>
        <v>2</v>
      </c>
      <c r="K954" t="s">
        <v>64</v>
      </c>
      <c r="L954" t="s">
        <v>65</v>
      </c>
      <c r="M954" s="30">
        <v>144286</v>
      </c>
      <c r="N954" s="28" t="s">
        <v>264</v>
      </c>
      <c r="O954" s="6">
        <v>144286</v>
      </c>
      <c r="P954" s="28" t="s">
        <v>184</v>
      </c>
      <c r="Q954" s="4" t="s">
        <v>1513</v>
      </c>
      <c r="R954" t="s">
        <v>1369</v>
      </c>
      <c r="S954" t="s">
        <v>1245</v>
      </c>
      <c r="T954" t="s">
        <v>1393</v>
      </c>
      <c r="U954" t="s">
        <v>1247</v>
      </c>
      <c r="V954" t="s">
        <v>1245</v>
      </c>
      <c r="W954" s="2">
        <v>1</v>
      </c>
      <c r="X954" s="33">
        <v>144286</v>
      </c>
      <c r="Y954" t="s">
        <v>34</v>
      </c>
      <c r="Z954" t="s">
        <v>1248</v>
      </c>
      <c r="AA954" t="s">
        <v>36</v>
      </c>
      <c r="AB954" t="s">
        <v>37</v>
      </c>
      <c r="AC954">
        <v>21</v>
      </c>
    </row>
    <row r="955" spans="1:29" customFormat="1" hidden="1" x14ac:dyDescent="0.25">
      <c r="A955" s="11">
        <v>955</v>
      </c>
      <c r="B955" s="20" t="s">
        <v>1677</v>
      </c>
      <c r="C955" s="3">
        <v>2.2126002384169999E+18</v>
      </c>
      <c r="D955" s="1">
        <v>42780</v>
      </c>
      <c r="E955" t="s">
        <v>1403</v>
      </c>
      <c r="F955" s="8">
        <f>IF(OR(ISNUMBER(SEARCH("террит",Q955)), ISNUMBER(SEARCH("ФОМС",E955)), ISNUMBER(SEARCH("ФОМС",Q955)), (ISNUMBER(SEARCH("страх",E955)))),1,0)</f>
        <v>0</v>
      </c>
      <c r="G955" s="8">
        <f>IF(OR(ISNUMBER(SEARCH("проектиро",E955)), ISNUMBER(SEARCH("разработка",E955)),  ISNUMBER(SEARCH("приобрет",E955)),  ISNUMBER(SEARCH("установк",E955)), ISNUMBER(SEARCH("постав",E955)),  (ISNUMBER(SEARCH("создани",E955)))),1,0)</f>
        <v>0</v>
      </c>
      <c r="H955" s="8">
        <f>IF(OR(ISNUMBER(SEARCH("развит",E955)), ISNUMBER(SEARCH("модифика",E955)), ISNUMBER(SEARCH("интегра",E955)),  ISNUMBER(SEARCH("внедрен",E955)), ISNUMBER(SEARCH("расшир",E955)), ISNUMBER(SEARCH("адаптац",E955)),ISNUMBER(SEARCH("настрой",E955)), ISNUMBER(SEARCH("подключ",E955)),   (ISNUMBER(SEARCH("модерниз",E955)))),1,0)</f>
        <v>1</v>
      </c>
      <c r="I955" s="8">
        <f>IF(OR(ISNUMBER(SEARCH("сопрово",E955)), ISNUMBER(SEARCH("поддержк",E955)), ISNUMBER(SEARCH("эксплуат",E955)), ISNUMBER(SEARCH("обслужи",E955)), ISNUMBER(SEARCH("подготов",E955)), (ISNUMBER(SEARCH("обуче",E955)))),1,0)</f>
        <v>1</v>
      </c>
      <c r="J955" s="9">
        <f>SUM(G955:I955)</f>
        <v>2</v>
      </c>
      <c r="K955" t="s">
        <v>64</v>
      </c>
      <c r="L955" t="s">
        <v>65</v>
      </c>
      <c r="M955" s="30">
        <v>148475</v>
      </c>
      <c r="N955" s="28" t="s">
        <v>264</v>
      </c>
      <c r="O955" s="6">
        <v>148475</v>
      </c>
      <c r="P955" s="28" t="s">
        <v>184</v>
      </c>
      <c r="Q955" s="4" t="s">
        <v>1513</v>
      </c>
      <c r="R955" t="s">
        <v>1369</v>
      </c>
      <c r="S955" t="s">
        <v>1245</v>
      </c>
      <c r="T955" t="s">
        <v>1393</v>
      </c>
      <c r="U955" t="s">
        <v>1247</v>
      </c>
      <c r="V955" t="s">
        <v>1245</v>
      </c>
      <c r="W955" s="2">
        <v>1</v>
      </c>
      <c r="X955" s="33">
        <v>148475</v>
      </c>
      <c r="Y955" t="s">
        <v>34</v>
      </c>
      <c r="Z955" t="s">
        <v>1248</v>
      </c>
      <c r="AA955" t="s">
        <v>36</v>
      </c>
      <c r="AB955" t="s">
        <v>37</v>
      </c>
      <c r="AC955">
        <v>21</v>
      </c>
    </row>
    <row r="956" spans="1:29" customFormat="1" hidden="1" x14ac:dyDescent="0.25">
      <c r="A956" s="11">
        <v>956</v>
      </c>
      <c r="B956" s="20" t="s">
        <v>1677</v>
      </c>
      <c r="C956" s="3">
        <v>2.2126002384179999E+18</v>
      </c>
      <c r="D956" s="1">
        <v>43210</v>
      </c>
      <c r="E956" t="s">
        <v>1406</v>
      </c>
      <c r="F956" s="8">
        <f>IF(OR(ISNUMBER(SEARCH("террит",Q956)), ISNUMBER(SEARCH("ФОМС",E956)), ISNUMBER(SEARCH("ФОМС",Q956)), (ISNUMBER(SEARCH("страх",E956)))),1,0)</f>
        <v>0</v>
      </c>
      <c r="G956" s="8">
        <f>IF(OR(ISNUMBER(SEARCH("проектиро",E956)), ISNUMBER(SEARCH("разработка",E956)),  ISNUMBER(SEARCH("приобрет",E956)),  ISNUMBER(SEARCH("установк",E956)), ISNUMBER(SEARCH("постав",E956)),  (ISNUMBER(SEARCH("создани",E956)))),1,0)</f>
        <v>0</v>
      </c>
      <c r="H956" s="8">
        <f>IF(OR(ISNUMBER(SEARCH("развит",E956)), ISNUMBER(SEARCH("модифика",E956)), ISNUMBER(SEARCH("интегра",E956)),  ISNUMBER(SEARCH("внедрен",E956)), ISNUMBER(SEARCH("расшир",E956)), ISNUMBER(SEARCH("адаптац",E956)),ISNUMBER(SEARCH("настрой",E956)), ISNUMBER(SEARCH("подключ",E956)),   (ISNUMBER(SEARCH("модерниз",E956)))),1,0)</f>
        <v>0</v>
      </c>
      <c r="I956" s="8">
        <f>IF(OR(ISNUMBER(SEARCH("сопрово",E956)), ISNUMBER(SEARCH("поддержк",E956)), ISNUMBER(SEARCH("эксплуат",E956)), ISNUMBER(SEARCH("обслужи",E956)), ISNUMBER(SEARCH("подготов",E956)), (ISNUMBER(SEARCH("обуче",E956)))),1,0)</f>
        <v>1</v>
      </c>
      <c r="J956" s="9">
        <f>SUM(G956:I956)</f>
        <v>1</v>
      </c>
      <c r="K956" t="s">
        <v>64</v>
      </c>
      <c r="L956" t="s">
        <v>65</v>
      </c>
      <c r="M956" s="30">
        <v>149290</v>
      </c>
      <c r="N956" s="28" t="s">
        <v>26</v>
      </c>
      <c r="O956" s="6">
        <v>149290</v>
      </c>
      <c r="P956" s="28" t="s">
        <v>184</v>
      </c>
      <c r="Q956" s="4" t="s">
        <v>1513</v>
      </c>
      <c r="R956" t="s">
        <v>1369</v>
      </c>
      <c r="S956" t="s">
        <v>1245</v>
      </c>
      <c r="T956" t="s">
        <v>1393</v>
      </c>
      <c r="U956" t="s">
        <v>1247</v>
      </c>
      <c r="V956" t="s">
        <v>1245</v>
      </c>
      <c r="W956" s="2">
        <v>1</v>
      </c>
      <c r="X956" s="33">
        <v>149290</v>
      </c>
      <c r="Y956" t="s">
        <v>34</v>
      </c>
      <c r="Z956" t="s">
        <v>1248</v>
      </c>
      <c r="AA956" t="s">
        <v>36</v>
      </c>
      <c r="AB956" t="s">
        <v>37</v>
      </c>
      <c r="AC956">
        <v>21</v>
      </c>
    </row>
    <row r="957" spans="1:29" customFormat="1" hidden="1" x14ac:dyDescent="0.25">
      <c r="A957" s="11">
        <v>957</v>
      </c>
      <c r="B957" s="20" t="s">
        <v>1677</v>
      </c>
      <c r="C957" s="3">
        <v>2.2126002384179999E+18</v>
      </c>
      <c r="D957" s="1">
        <v>43210</v>
      </c>
      <c r="E957" t="s">
        <v>1403</v>
      </c>
      <c r="F957" s="8">
        <f>IF(OR(ISNUMBER(SEARCH("террит",Q957)), ISNUMBER(SEARCH("ФОМС",E957)), ISNUMBER(SEARCH("ФОМС",Q957)), (ISNUMBER(SEARCH("страх",E957)))),1,0)</f>
        <v>0</v>
      </c>
      <c r="G957" s="8">
        <f>IF(OR(ISNUMBER(SEARCH("проектиро",E957)), ISNUMBER(SEARCH("разработка",E957)),  ISNUMBER(SEARCH("приобрет",E957)),  ISNUMBER(SEARCH("установк",E957)), ISNUMBER(SEARCH("постав",E957)),  (ISNUMBER(SEARCH("создани",E957)))),1,0)</f>
        <v>0</v>
      </c>
      <c r="H957" s="8">
        <f>IF(OR(ISNUMBER(SEARCH("развит",E957)), ISNUMBER(SEARCH("модифика",E957)), ISNUMBER(SEARCH("интегра",E957)),  ISNUMBER(SEARCH("внедрен",E957)), ISNUMBER(SEARCH("расшир",E957)), ISNUMBER(SEARCH("адаптац",E957)),ISNUMBER(SEARCH("настрой",E957)), ISNUMBER(SEARCH("подключ",E957)),   (ISNUMBER(SEARCH("модерниз",E957)))),1,0)</f>
        <v>1</v>
      </c>
      <c r="I957" s="8">
        <f>IF(OR(ISNUMBER(SEARCH("сопрово",E957)), ISNUMBER(SEARCH("поддержк",E957)), ISNUMBER(SEARCH("эксплуат",E957)), ISNUMBER(SEARCH("обслужи",E957)), ISNUMBER(SEARCH("подготов",E957)), (ISNUMBER(SEARCH("обуче",E957)))),1,0)</f>
        <v>1</v>
      </c>
      <c r="J957" s="9">
        <f>SUM(G957:I957)</f>
        <v>2</v>
      </c>
      <c r="K957" t="s">
        <v>64</v>
      </c>
      <c r="L957" t="s">
        <v>65</v>
      </c>
      <c r="M957" s="30">
        <v>152399</v>
      </c>
      <c r="N957" s="28" t="s">
        <v>26</v>
      </c>
      <c r="O957" s="6">
        <v>152399</v>
      </c>
      <c r="P957" s="28" t="s">
        <v>184</v>
      </c>
      <c r="Q957" s="4" t="s">
        <v>1513</v>
      </c>
      <c r="R957" t="s">
        <v>1369</v>
      </c>
      <c r="S957" t="s">
        <v>1245</v>
      </c>
      <c r="T957" t="s">
        <v>1393</v>
      </c>
      <c r="U957" t="s">
        <v>1247</v>
      </c>
      <c r="V957" t="s">
        <v>1245</v>
      </c>
      <c r="W957" s="2">
        <v>1</v>
      </c>
      <c r="X957" s="33">
        <v>152399</v>
      </c>
      <c r="Y957" t="s">
        <v>34</v>
      </c>
      <c r="Z957" t="s">
        <v>1248</v>
      </c>
      <c r="AA957" t="s">
        <v>36</v>
      </c>
      <c r="AB957" t="s">
        <v>37</v>
      </c>
      <c r="AC957">
        <v>21</v>
      </c>
    </row>
    <row r="958" spans="1:29" customFormat="1" hidden="1" x14ac:dyDescent="0.25">
      <c r="A958" s="11">
        <v>958</v>
      </c>
      <c r="B958" s="20" t="s">
        <v>1677</v>
      </c>
      <c r="C958" s="3">
        <v>2.2126002384190001E+18</v>
      </c>
      <c r="D958" s="1">
        <v>43593</v>
      </c>
      <c r="E958" t="s">
        <v>1407</v>
      </c>
      <c r="F958" s="8">
        <f>IF(OR(ISNUMBER(SEARCH("террит",Q958)), ISNUMBER(SEARCH("ФОМС",E958)), ISNUMBER(SEARCH("ФОМС",Q958)), (ISNUMBER(SEARCH("страх",E958)))),1,0)</f>
        <v>0</v>
      </c>
      <c r="G958" s="8">
        <f>IF(OR(ISNUMBER(SEARCH("проектиро",E958)), ISNUMBER(SEARCH("разработка",E958)),  ISNUMBER(SEARCH("приобрет",E958)),  ISNUMBER(SEARCH("установк",E958)), ISNUMBER(SEARCH("постав",E958)),  (ISNUMBER(SEARCH("создани",E958)))),1,0)</f>
        <v>1</v>
      </c>
      <c r="H958" s="8">
        <f>IF(OR(ISNUMBER(SEARCH("развит",E958)), ISNUMBER(SEARCH("модифика",E958)), ISNUMBER(SEARCH("интегра",E958)),  ISNUMBER(SEARCH("внедрен",E958)), ISNUMBER(SEARCH("расшир",E958)), ISNUMBER(SEARCH("адаптац",E958)),ISNUMBER(SEARCH("настрой",E958)), ISNUMBER(SEARCH("подключ",E958)),   (ISNUMBER(SEARCH("модерниз",E958)))),1,0)</f>
        <v>0</v>
      </c>
      <c r="I958" s="8">
        <f>IF(OR(ISNUMBER(SEARCH("сопрово",E958)), ISNUMBER(SEARCH("поддержк",E958)), ISNUMBER(SEARCH("эксплуат",E958)), ISNUMBER(SEARCH("обслужи",E958)), ISNUMBER(SEARCH("подготов",E958)), (ISNUMBER(SEARCH("обуче",E958)))),1,0)</f>
        <v>0</v>
      </c>
      <c r="J958" s="9">
        <f>SUM(G958:I958)</f>
        <v>1</v>
      </c>
      <c r="K958" t="s">
        <v>25</v>
      </c>
      <c r="L958" t="s">
        <v>25</v>
      </c>
      <c r="M958" s="30">
        <v>153573.91</v>
      </c>
      <c r="N958" s="28" t="s">
        <v>39</v>
      </c>
      <c r="O958" s="6">
        <v>153573.91</v>
      </c>
      <c r="P958" s="28" t="s">
        <v>27</v>
      </c>
      <c r="Q958" s="4" t="s">
        <v>1513</v>
      </c>
      <c r="R958" t="s">
        <v>1369</v>
      </c>
      <c r="S958" t="s">
        <v>1245</v>
      </c>
      <c r="T958" t="s">
        <v>1246</v>
      </c>
      <c r="U958" t="s">
        <v>1247</v>
      </c>
      <c r="V958" t="s">
        <v>1245</v>
      </c>
      <c r="W958" s="2">
        <v>1</v>
      </c>
      <c r="X958" s="33">
        <v>153573.91</v>
      </c>
      <c r="Y958" t="s">
        <v>34</v>
      </c>
      <c r="Z958" t="s">
        <v>1248</v>
      </c>
      <c r="AA958" t="s">
        <v>36</v>
      </c>
      <c r="AB958" t="s">
        <v>37</v>
      </c>
      <c r="AC958">
        <v>21</v>
      </c>
    </row>
    <row r="959" spans="1:29" customFormat="1" hidden="1" x14ac:dyDescent="0.25">
      <c r="A959" s="11">
        <v>959</v>
      </c>
      <c r="B959" s="20" t="s">
        <v>1677</v>
      </c>
      <c r="C959" s="3">
        <v>2.2126002384190001E+18</v>
      </c>
      <c r="D959" s="1">
        <v>43593</v>
      </c>
      <c r="E959" t="s">
        <v>1407</v>
      </c>
      <c r="F959" s="8">
        <f>IF(OR(ISNUMBER(SEARCH("террит",Q959)), ISNUMBER(SEARCH("ФОМС",E959)), ISNUMBER(SEARCH("ФОМС",Q959)), (ISNUMBER(SEARCH("страх",E959)))),1,0)</f>
        <v>0</v>
      </c>
      <c r="G959" s="8">
        <f>IF(OR(ISNUMBER(SEARCH("проектиро",E959)), ISNUMBER(SEARCH("разработка",E959)),  ISNUMBER(SEARCH("приобрет",E959)),  ISNUMBER(SEARCH("установк",E959)), ISNUMBER(SEARCH("постав",E959)),  (ISNUMBER(SEARCH("создани",E959)))),1,0)</f>
        <v>1</v>
      </c>
      <c r="H959" s="8">
        <f>IF(OR(ISNUMBER(SEARCH("развит",E959)), ISNUMBER(SEARCH("модифика",E959)), ISNUMBER(SEARCH("интегра",E959)),  ISNUMBER(SEARCH("внедрен",E959)), ISNUMBER(SEARCH("расшир",E959)), ISNUMBER(SEARCH("адаптац",E959)),ISNUMBER(SEARCH("настрой",E959)), ISNUMBER(SEARCH("подключ",E959)),   (ISNUMBER(SEARCH("модерниз",E959)))),1,0)</f>
        <v>0</v>
      </c>
      <c r="I959" s="8">
        <f>IF(OR(ISNUMBER(SEARCH("сопрово",E959)), ISNUMBER(SEARCH("поддержк",E959)), ISNUMBER(SEARCH("эксплуат",E959)), ISNUMBER(SEARCH("обслужи",E959)), ISNUMBER(SEARCH("подготов",E959)), (ISNUMBER(SEARCH("обуче",E959)))),1,0)</f>
        <v>0</v>
      </c>
      <c r="J959" s="9">
        <f>SUM(G959:I959)</f>
        <v>1</v>
      </c>
      <c r="K959" t="s">
        <v>25</v>
      </c>
      <c r="L959" t="s">
        <v>25</v>
      </c>
      <c r="M959" s="30">
        <v>203581</v>
      </c>
      <c r="N959" s="28" t="s">
        <v>39</v>
      </c>
      <c r="O959" s="6">
        <v>203581</v>
      </c>
      <c r="P959" s="28" t="s">
        <v>27</v>
      </c>
      <c r="Q959" s="4" t="s">
        <v>1513</v>
      </c>
      <c r="R959" t="s">
        <v>1369</v>
      </c>
      <c r="S959" t="s">
        <v>1245</v>
      </c>
      <c r="T959" t="s">
        <v>1246</v>
      </c>
      <c r="U959" t="s">
        <v>1247</v>
      </c>
      <c r="V959" t="s">
        <v>1245</v>
      </c>
      <c r="W959" s="2">
        <v>1</v>
      </c>
      <c r="X959" s="33">
        <v>203581</v>
      </c>
      <c r="Y959" t="s">
        <v>34</v>
      </c>
      <c r="Z959" t="s">
        <v>1248</v>
      </c>
      <c r="AA959" t="s">
        <v>36</v>
      </c>
      <c r="AB959" t="s">
        <v>37</v>
      </c>
      <c r="AC959">
        <v>21</v>
      </c>
    </row>
    <row r="960" spans="1:29" customFormat="1" hidden="1" x14ac:dyDescent="0.25">
      <c r="A960" s="11">
        <v>960</v>
      </c>
      <c r="B960" s="20" t="s">
        <v>1677</v>
      </c>
      <c r="C960" s="3">
        <v>2.2126002641150001E+18</v>
      </c>
      <c r="D960" s="1">
        <v>42039</v>
      </c>
      <c r="E960" t="s">
        <v>1514</v>
      </c>
      <c r="F960" s="8">
        <f>IF(OR(ISNUMBER(SEARCH("террит",Q960)), ISNUMBER(SEARCH("ФОМС",E960)), ISNUMBER(SEARCH("ФОМС",Q960)), (ISNUMBER(SEARCH("страх",E960)))),1,0)</f>
        <v>0</v>
      </c>
      <c r="G960" s="8">
        <f>IF(OR(ISNUMBER(SEARCH("проектиро",E960)), ISNUMBER(SEARCH("разработка",E960)),  ISNUMBER(SEARCH("приобрет",E960)),  ISNUMBER(SEARCH("установк",E960)), ISNUMBER(SEARCH("постав",E960)),  (ISNUMBER(SEARCH("создани",E960)))),1,0)</f>
        <v>0</v>
      </c>
      <c r="H960" s="8">
        <f>IF(OR(ISNUMBER(SEARCH("развит",E960)), ISNUMBER(SEARCH("модифика",E960)), ISNUMBER(SEARCH("интегра",E960)),  ISNUMBER(SEARCH("внедрен",E960)), ISNUMBER(SEARCH("расшир",E960)), ISNUMBER(SEARCH("адаптац",E960)),ISNUMBER(SEARCH("настрой",E960)), ISNUMBER(SEARCH("подключ",E960)),   (ISNUMBER(SEARCH("модерниз",E960)))),1,0)</f>
        <v>1</v>
      </c>
      <c r="I960" s="8">
        <f>IF(OR(ISNUMBER(SEARCH("сопрово",E960)), ISNUMBER(SEARCH("поддержк",E960)), ISNUMBER(SEARCH("эксплуат",E960)), ISNUMBER(SEARCH("обслужи",E960)), ISNUMBER(SEARCH("подготов",E960)), (ISNUMBER(SEARCH("обуче",E960)))),1,0)</f>
        <v>1</v>
      </c>
      <c r="J960" s="9">
        <f>SUM(G960:I960)</f>
        <v>2</v>
      </c>
      <c r="K960" t="s">
        <v>453</v>
      </c>
      <c r="L960" t="s">
        <v>454</v>
      </c>
      <c r="M960" s="30">
        <v>198877.35</v>
      </c>
      <c r="N960" s="28" t="s">
        <v>329</v>
      </c>
      <c r="O960" s="6">
        <v>198877.35</v>
      </c>
      <c r="P960" s="28" t="s">
        <v>184</v>
      </c>
      <c r="Q960" s="4" t="s">
        <v>1515</v>
      </c>
      <c r="R960" t="s">
        <v>1301</v>
      </c>
      <c r="S960" t="s">
        <v>1245</v>
      </c>
      <c r="T960" t="s">
        <v>1268</v>
      </c>
      <c r="U960" t="s">
        <v>1247</v>
      </c>
      <c r="V960" t="s">
        <v>1245</v>
      </c>
      <c r="W960" s="2">
        <v>1</v>
      </c>
      <c r="X960" s="33">
        <v>198877.35</v>
      </c>
      <c r="Y960" t="s">
        <v>34</v>
      </c>
      <c r="Z960" t="s">
        <v>1248</v>
      </c>
      <c r="AA960" t="s">
        <v>36</v>
      </c>
      <c r="AB960" t="s">
        <v>37</v>
      </c>
      <c r="AC960">
        <v>21</v>
      </c>
    </row>
    <row r="961" spans="1:29" customFormat="1" hidden="1" x14ac:dyDescent="0.25">
      <c r="A961" s="11">
        <v>961</v>
      </c>
      <c r="B961" s="20" t="s">
        <v>1677</v>
      </c>
      <c r="C961" s="3">
        <v>2.2126002641150001E+18</v>
      </c>
      <c r="D961" s="1">
        <v>42041</v>
      </c>
      <c r="E961" t="s">
        <v>1439</v>
      </c>
      <c r="F961" s="8">
        <f>IF(OR(ISNUMBER(SEARCH("террит",Q961)), ISNUMBER(SEARCH("ФОМС",E961)), ISNUMBER(SEARCH("ФОМС",Q961)), (ISNUMBER(SEARCH("страх",E961)))),1,0)</f>
        <v>0</v>
      </c>
      <c r="G961" s="8">
        <f>IF(OR(ISNUMBER(SEARCH("проектиро",E961)), ISNUMBER(SEARCH("разработка",E961)),  ISNUMBER(SEARCH("приобрет",E961)),  ISNUMBER(SEARCH("установк",E961)), ISNUMBER(SEARCH("постав",E961)),  (ISNUMBER(SEARCH("создани",E961)))),1,0)</f>
        <v>0</v>
      </c>
      <c r="H961" s="8">
        <f>IF(OR(ISNUMBER(SEARCH("развит",E961)), ISNUMBER(SEARCH("модифика",E961)), ISNUMBER(SEARCH("интегра",E961)),  ISNUMBER(SEARCH("внедрен",E961)), ISNUMBER(SEARCH("расшир",E961)), ISNUMBER(SEARCH("адаптац",E961)),ISNUMBER(SEARCH("настрой",E961)), ISNUMBER(SEARCH("подключ",E961)),   (ISNUMBER(SEARCH("модерниз",E961)))),1,0)</f>
        <v>1</v>
      </c>
      <c r="I961" s="8">
        <f>IF(OR(ISNUMBER(SEARCH("сопрово",E961)), ISNUMBER(SEARCH("поддержк",E961)), ISNUMBER(SEARCH("эксплуат",E961)), ISNUMBER(SEARCH("обслужи",E961)), ISNUMBER(SEARCH("подготов",E961)), (ISNUMBER(SEARCH("обуче",E961)))),1,0)</f>
        <v>1</v>
      </c>
      <c r="J961" s="9">
        <f>SUM(G961:I961)</f>
        <v>2</v>
      </c>
      <c r="K961" t="s">
        <v>453</v>
      </c>
      <c r="L961" t="s">
        <v>454</v>
      </c>
      <c r="M961" s="30">
        <v>193349.99</v>
      </c>
      <c r="N961" s="28" t="s">
        <v>329</v>
      </c>
      <c r="O961" s="6">
        <v>193349.99</v>
      </c>
      <c r="P961" s="28" t="s">
        <v>184</v>
      </c>
      <c r="Q961" s="4" t="s">
        <v>1515</v>
      </c>
      <c r="R961" t="s">
        <v>1301</v>
      </c>
      <c r="S961" t="s">
        <v>1245</v>
      </c>
      <c r="T961" t="s">
        <v>1268</v>
      </c>
      <c r="U961" t="s">
        <v>1247</v>
      </c>
      <c r="V961" t="s">
        <v>1245</v>
      </c>
      <c r="W961" s="2">
        <v>1</v>
      </c>
      <c r="X961" s="33">
        <v>193349.99</v>
      </c>
      <c r="Y961" t="s">
        <v>34</v>
      </c>
      <c r="Z961" t="s">
        <v>1248</v>
      </c>
      <c r="AA961" t="s">
        <v>36</v>
      </c>
      <c r="AB961" t="s">
        <v>37</v>
      </c>
      <c r="AC961">
        <v>21</v>
      </c>
    </row>
    <row r="962" spans="1:29" customFormat="1" hidden="1" x14ac:dyDescent="0.25">
      <c r="A962" s="11">
        <v>962</v>
      </c>
      <c r="B962" s="20" t="s">
        <v>1677</v>
      </c>
      <c r="C962" s="3">
        <v>2.2126002641150001E+18</v>
      </c>
      <c r="D962" s="1">
        <v>42208</v>
      </c>
      <c r="E962" t="s">
        <v>1416</v>
      </c>
      <c r="F962" s="8">
        <f>IF(OR(ISNUMBER(SEARCH("террит",Q962)), ISNUMBER(SEARCH("ФОМС",E962)), ISNUMBER(SEARCH("ФОМС",Q962)), (ISNUMBER(SEARCH("страх",E962)))),1,0)</f>
        <v>0</v>
      </c>
      <c r="G962" s="8">
        <f>IF(OR(ISNUMBER(SEARCH("проектиро",E962)), ISNUMBER(SEARCH("разработка",E962)),  ISNUMBER(SEARCH("приобрет",E962)),  ISNUMBER(SEARCH("установк",E962)), ISNUMBER(SEARCH("постав",E962)),  (ISNUMBER(SEARCH("создани",E962)))),1,0)</f>
        <v>0</v>
      </c>
      <c r="H962" s="8">
        <f>IF(OR(ISNUMBER(SEARCH("развит",E962)), ISNUMBER(SEARCH("модифика",E962)), ISNUMBER(SEARCH("интегра",E962)),  ISNUMBER(SEARCH("внедрен",E962)), ISNUMBER(SEARCH("расшир",E962)), ISNUMBER(SEARCH("адаптац",E962)),ISNUMBER(SEARCH("настрой",E962)), ISNUMBER(SEARCH("подключ",E962)),   (ISNUMBER(SEARCH("модерниз",E962)))),1,0)</f>
        <v>0</v>
      </c>
      <c r="I962" s="8">
        <f>IF(OR(ISNUMBER(SEARCH("сопрово",E962)), ISNUMBER(SEARCH("поддержк",E962)), ISNUMBER(SEARCH("эксплуат",E962)), ISNUMBER(SEARCH("обслужи",E962)), ISNUMBER(SEARCH("подготов",E962)), (ISNUMBER(SEARCH("обуче",E962)))),1,0)</f>
        <v>1</v>
      </c>
      <c r="J962" s="9">
        <f>SUM(G962:I962)</f>
        <v>1</v>
      </c>
      <c r="K962" t="s">
        <v>453</v>
      </c>
      <c r="L962" t="s">
        <v>454</v>
      </c>
      <c r="M962" s="30">
        <v>38350</v>
      </c>
      <c r="N962" s="28" t="s">
        <v>329</v>
      </c>
      <c r="O962" s="6">
        <v>38350</v>
      </c>
      <c r="P962" s="28" t="s">
        <v>184</v>
      </c>
      <c r="Q962" s="4" t="s">
        <v>1515</v>
      </c>
      <c r="R962" t="s">
        <v>1301</v>
      </c>
      <c r="S962" t="s">
        <v>1245</v>
      </c>
      <c r="T962" t="s">
        <v>1393</v>
      </c>
      <c r="U962" t="s">
        <v>1247</v>
      </c>
      <c r="V962" t="s">
        <v>1245</v>
      </c>
      <c r="W962" s="2">
        <v>1</v>
      </c>
      <c r="X962" s="33">
        <v>38350</v>
      </c>
      <c r="Y962" t="s">
        <v>34</v>
      </c>
      <c r="Z962" t="s">
        <v>1248</v>
      </c>
      <c r="AA962" t="s">
        <v>36</v>
      </c>
      <c r="AB962" t="s">
        <v>37</v>
      </c>
      <c r="AC962">
        <v>21</v>
      </c>
    </row>
    <row r="963" spans="1:29" customFormat="1" hidden="1" x14ac:dyDescent="0.25">
      <c r="A963" s="11">
        <v>963</v>
      </c>
      <c r="B963" s="20" t="s">
        <v>1677</v>
      </c>
      <c r="C963" s="3">
        <v>2.212600264116E+18</v>
      </c>
      <c r="D963" s="1">
        <v>42410</v>
      </c>
      <c r="E963" t="s">
        <v>1418</v>
      </c>
      <c r="F963" s="8">
        <f>IF(OR(ISNUMBER(SEARCH("террит",Q963)), ISNUMBER(SEARCH("ФОМС",E963)), ISNUMBER(SEARCH("ФОМС",Q963)), (ISNUMBER(SEARCH("страх",E963)))),1,0)</f>
        <v>0</v>
      </c>
      <c r="G963" s="8">
        <f>IF(OR(ISNUMBER(SEARCH("проектиро",E963)), ISNUMBER(SEARCH("разработка",E963)),  ISNUMBER(SEARCH("приобрет",E963)),  ISNUMBER(SEARCH("установк",E963)), ISNUMBER(SEARCH("постав",E963)),  (ISNUMBER(SEARCH("создани",E963)))),1,0)</f>
        <v>0</v>
      </c>
      <c r="H963" s="8">
        <f>IF(OR(ISNUMBER(SEARCH("развит",E963)), ISNUMBER(SEARCH("модифика",E963)), ISNUMBER(SEARCH("интегра",E963)),  ISNUMBER(SEARCH("внедрен",E963)), ISNUMBER(SEARCH("расшир",E963)), ISNUMBER(SEARCH("адаптац",E963)),ISNUMBER(SEARCH("настрой",E963)), ISNUMBER(SEARCH("подключ",E963)),   (ISNUMBER(SEARCH("модерниз",E963)))),1,0)</f>
        <v>0</v>
      </c>
      <c r="I963" s="8">
        <f>IF(OR(ISNUMBER(SEARCH("сопрово",E963)), ISNUMBER(SEARCH("поддержк",E963)), ISNUMBER(SEARCH("эксплуат",E963)), ISNUMBER(SEARCH("обслужи",E963)), ISNUMBER(SEARCH("подготов",E963)), (ISNUMBER(SEARCH("обуче",E963)))),1,0)</f>
        <v>1</v>
      </c>
      <c r="J963" s="9">
        <f>SUM(G963:I963)</f>
        <v>1</v>
      </c>
      <c r="K963" t="s">
        <v>1236</v>
      </c>
      <c r="L963" t="s">
        <v>52</v>
      </c>
      <c r="M963" s="30">
        <v>198960</v>
      </c>
      <c r="N963" s="28" t="s">
        <v>329</v>
      </c>
      <c r="O963" s="6">
        <v>198960</v>
      </c>
      <c r="P963" s="28" t="s">
        <v>184</v>
      </c>
      <c r="Q963" s="4" t="s">
        <v>1516</v>
      </c>
      <c r="R963" t="s">
        <v>1301</v>
      </c>
      <c r="S963" t="s">
        <v>1245</v>
      </c>
      <c r="T963" t="s">
        <v>1393</v>
      </c>
      <c r="U963" t="s">
        <v>1247</v>
      </c>
      <c r="V963" t="s">
        <v>1245</v>
      </c>
      <c r="W963" s="2">
        <v>1</v>
      </c>
      <c r="X963" s="33">
        <v>198960</v>
      </c>
      <c r="Y963" t="s">
        <v>34</v>
      </c>
      <c r="Z963" t="s">
        <v>1248</v>
      </c>
      <c r="AA963" t="s">
        <v>36</v>
      </c>
      <c r="AB963" t="s">
        <v>37</v>
      </c>
      <c r="AC963">
        <v>21</v>
      </c>
    </row>
    <row r="964" spans="1:29" customFormat="1" hidden="1" x14ac:dyDescent="0.25">
      <c r="A964" s="11">
        <v>964</v>
      </c>
      <c r="B964" s="20" t="s">
        <v>1677</v>
      </c>
      <c r="C964" s="3">
        <v>2.2126002641169999E+18</v>
      </c>
      <c r="D964" s="1">
        <v>42776</v>
      </c>
      <c r="E964" t="s">
        <v>1408</v>
      </c>
      <c r="F964" s="8">
        <f>IF(OR(ISNUMBER(SEARCH("террит",Q964)), ISNUMBER(SEARCH("ФОМС",E964)), ISNUMBER(SEARCH("ФОМС",Q964)), (ISNUMBER(SEARCH("страх",E964)))),1,0)</f>
        <v>0</v>
      </c>
      <c r="G964" s="8">
        <f>IF(OR(ISNUMBER(SEARCH("проектиро",E964)), ISNUMBER(SEARCH("разработка",E964)),  ISNUMBER(SEARCH("приобрет",E964)),  ISNUMBER(SEARCH("установк",E964)), ISNUMBER(SEARCH("постав",E964)),  (ISNUMBER(SEARCH("создани",E964)))),1,0)</f>
        <v>0</v>
      </c>
      <c r="H964" s="8">
        <f>IF(OR(ISNUMBER(SEARCH("развит",E964)), ISNUMBER(SEARCH("модифика",E964)), ISNUMBER(SEARCH("интегра",E964)),  ISNUMBER(SEARCH("внедрен",E964)), ISNUMBER(SEARCH("расшир",E964)), ISNUMBER(SEARCH("адаптац",E964)),ISNUMBER(SEARCH("настрой",E964)), ISNUMBER(SEARCH("подключ",E964)),   (ISNUMBER(SEARCH("модерниз",E964)))),1,0)</f>
        <v>1</v>
      </c>
      <c r="I964" s="8">
        <f>IF(OR(ISNUMBER(SEARCH("сопрово",E964)), ISNUMBER(SEARCH("поддержк",E964)), ISNUMBER(SEARCH("эксплуат",E964)), ISNUMBER(SEARCH("обслужи",E964)), ISNUMBER(SEARCH("подготов",E964)), (ISNUMBER(SEARCH("обуче",E964)))),1,0)</f>
        <v>1</v>
      </c>
      <c r="J964" s="9">
        <f>SUM(G964:I964)</f>
        <v>2</v>
      </c>
      <c r="K964" t="s">
        <v>64</v>
      </c>
      <c r="L964" t="s">
        <v>65</v>
      </c>
      <c r="M964" s="30">
        <v>193357.91</v>
      </c>
      <c r="N964" s="28" t="s">
        <v>264</v>
      </c>
      <c r="O964" s="6">
        <v>193357.91</v>
      </c>
      <c r="P964" s="28" t="s">
        <v>184</v>
      </c>
      <c r="Q964" s="4" t="s">
        <v>1517</v>
      </c>
      <c r="R964" t="s">
        <v>1301</v>
      </c>
      <c r="S964" t="s">
        <v>1245</v>
      </c>
      <c r="T964" t="s">
        <v>1393</v>
      </c>
      <c r="U964" t="s">
        <v>1247</v>
      </c>
      <c r="V964" t="s">
        <v>1245</v>
      </c>
      <c r="W964" s="2">
        <v>1</v>
      </c>
      <c r="X964" s="33">
        <v>193357.91</v>
      </c>
      <c r="Y964" t="s">
        <v>34</v>
      </c>
      <c r="Z964" t="s">
        <v>1248</v>
      </c>
      <c r="AA964" t="s">
        <v>36</v>
      </c>
      <c r="AB964" t="s">
        <v>37</v>
      </c>
      <c r="AC964">
        <v>21</v>
      </c>
    </row>
    <row r="965" spans="1:29" customFormat="1" hidden="1" x14ac:dyDescent="0.25">
      <c r="A965" s="11">
        <v>965</v>
      </c>
      <c r="B965" s="20" t="s">
        <v>1677</v>
      </c>
      <c r="C965" s="3">
        <v>2.2126002641169999E+18</v>
      </c>
      <c r="D965" s="1">
        <v>42776</v>
      </c>
      <c r="E965" t="s">
        <v>1403</v>
      </c>
      <c r="F965" s="8">
        <f>IF(OR(ISNUMBER(SEARCH("террит",Q965)), ISNUMBER(SEARCH("ФОМС",E965)), ISNUMBER(SEARCH("ФОМС",Q965)), (ISNUMBER(SEARCH("страх",E965)))),1,0)</f>
        <v>0</v>
      </c>
      <c r="G965" s="8">
        <f>IF(OR(ISNUMBER(SEARCH("проектиро",E965)), ISNUMBER(SEARCH("разработка",E965)),  ISNUMBER(SEARCH("приобрет",E965)),  ISNUMBER(SEARCH("установк",E965)), ISNUMBER(SEARCH("постав",E965)),  (ISNUMBER(SEARCH("создани",E965)))),1,0)</f>
        <v>0</v>
      </c>
      <c r="H965" s="8">
        <f>IF(OR(ISNUMBER(SEARCH("развит",E965)), ISNUMBER(SEARCH("модифика",E965)), ISNUMBER(SEARCH("интегра",E965)),  ISNUMBER(SEARCH("внедрен",E965)), ISNUMBER(SEARCH("расшир",E965)), ISNUMBER(SEARCH("адаптац",E965)),ISNUMBER(SEARCH("настрой",E965)), ISNUMBER(SEARCH("подключ",E965)),   (ISNUMBER(SEARCH("модерниз",E965)))),1,0)</f>
        <v>1</v>
      </c>
      <c r="I965" s="8">
        <f>IF(OR(ISNUMBER(SEARCH("сопрово",E965)), ISNUMBER(SEARCH("поддержк",E965)), ISNUMBER(SEARCH("эксплуат",E965)), ISNUMBER(SEARCH("обслужи",E965)), ISNUMBER(SEARCH("подготов",E965)), (ISNUMBER(SEARCH("обуче",E965)))),1,0)</f>
        <v>1</v>
      </c>
      <c r="J965" s="9">
        <f>SUM(G965:I965)</f>
        <v>2</v>
      </c>
      <c r="K965" t="s">
        <v>64</v>
      </c>
      <c r="L965" t="s">
        <v>65</v>
      </c>
      <c r="M965" s="30">
        <v>198972</v>
      </c>
      <c r="N965" s="28" t="s">
        <v>264</v>
      </c>
      <c r="O965" s="6">
        <v>198972</v>
      </c>
      <c r="P965" s="28" t="s">
        <v>184</v>
      </c>
      <c r="Q965" s="4" t="s">
        <v>1517</v>
      </c>
      <c r="R965" t="s">
        <v>1301</v>
      </c>
      <c r="S965" t="s">
        <v>1245</v>
      </c>
      <c r="T965" t="s">
        <v>1393</v>
      </c>
      <c r="U965" t="s">
        <v>1247</v>
      </c>
      <c r="V965" t="s">
        <v>1245</v>
      </c>
      <c r="W965" s="2">
        <v>1</v>
      </c>
      <c r="X965" s="33">
        <v>198972</v>
      </c>
      <c r="Y965" t="s">
        <v>34</v>
      </c>
      <c r="Z965" t="s">
        <v>1248</v>
      </c>
      <c r="AA965" t="s">
        <v>36</v>
      </c>
      <c r="AB965" t="s">
        <v>37</v>
      </c>
      <c r="AC965">
        <v>21</v>
      </c>
    </row>
    <row r="966" spans="1:29" customFormat="1" hidden="1" x14ac:dyDescent="0.25">
      <c r="A966" s="11">
        <v>966</v>
      </c>
      <c r="B966" s="20" t="s">
        <v>1677</v>
      </c>
      <c r="C966" s="3">
        <v>2.2126002641169999E+18</v>
      </c>
      <c r="D966" s="1">
        <v>42776</v>
      </c>
      <c r="E966" t="s">
        <v>1404</v>
      </c>
      <c r="F966" s="8">
        <f>IF(OR(ISNUMBER(SEARCH("террит",Q966)), ISNUMBER(SEARCH("ФОМС",E966)), ISNUMBER(SEARCH("ФОМС",Q966)), (ISNUMBER(SEARCH("страх",E966)))),1,0)</f>
        <v>0</v>
      </c>
      <c r="G966" s="8">
        <f>IF(OR(ISNUMBER(SEARCH("проектиро",E966)), ISNUMBER(SEARCH("разработка",E966)),  ISNUMBER(SEARCH("приобрет",E966)),  ISNUMBER(SEARCH("установк",E966)), ISNUMBER(SEARCH("постав",E966)),  (ISNUMBER(SEARCH("создани",E966)))),1,0)</f>
        <v>0</v>
      </c>
      <c r="H966" s="8">
        <f>IF(OR(ISNUMBER(SEARCH("развит",E966)), ISNUMBER(SEARCH("модифика",E966)), ISNUMBER(SEARCH("интегра",E966)),  ISNUMBER(SEARCH("внедрен",E966)), ISNUMBER(SEARCH("расшир",E966)), ISNUMBER(SEARCH("адаптац",E966)),ISNUMBER(SEARCH("настрой",E966)), ISNUMBER(SEARCH("подключ",E966)),   (ISNUMBER(SEARCH("модерниз",E966)))),1,0)</f>
        <v>1</v>
      </c>
      <c r="I966" s="8">
        <f>IF(OR(ISNUMBER(SEARCH("сопрово",E966)), ISNUMBER(SEARCH("поддержк",E966)), ISNUMBER(SEARCH("эксплуат",E966)), ISNUMBER(SEARCH("обслужи",E966)), ISNUMBER(SEARCH("подготов",E966)), (ISNUMBER(SEARCH("обуче",E966)))),1,0)</f>
        <v>1</v>
      </c>
      <c r="J966" s="9">
        <f>SUM(G966:I966)</f>
        <v>2</v>
      </c>
      <c r="K966" t="s">
        <v>64</v>
      </c>
      <c r="L966" t="s">
        <v>65</v>
      </c>
      <c r="M966" s="30">
        <v>38350</v>
      </c>
      <c r="N966" s="28" t="s">
        <v>264</v>
      </c>
      <c r="O966" s="6">
        <v>38350</v>
      </c>
      <c r="P966" s="28" t="s">
        <v>184</v>
      </c>
      <c r="Q966" s="4" t="s">
        <v>1517</v>
      </c>
      <c r="R966" t="s">
        <v>1301</v>
      </c>
      <c r="S966" t="s">
        <v>1245</v>
      </c>
      <c r="T966" t="s">
        <v>1393</v>
      </c>
      <c r="U966" t="s">
        <v>1247</v>
      </c>
      <c r="V966" t="s">
        <v>1245</v>
      </c>
      <c r="W966" s="2">
        <v>1</v>
      </c>
      <c r="X966" s="33">
        <v>38350</v>
      </c>
      <c r="Y966" t="s">
        <v>34</v>
      </c>
      <c r="Z966" t="s">
        <v>1248</v>
      </c>
      <c r="AA966" t="s">
        <v>36</v>
      </c>
      <c r="AB966" t="s">
        <v>37</v>
      </c>
      <c r="AC966">
        <v>21</v>
      </c>
    </row>
    <row r="967" spans="1:29" customFormat="1" hidden="1" x14ac:dyDescent="0.25">
      <c r="A967" s="11">
        <v>967</v>
      </c>
      <c r="B967" s="20" t="s">
        <v>1677</v>
      </c>
      <c r="C967" s="3">
        <v>2.2126002641180001E+18</v>
      </c>
      <c r="D967" s="1">
        <v>43208</v>
      </c>
      <c r="E967" t="s">
        <v>1405</v>
      </c>
      <c r="F967" s="8">
        <f>IF(OR(ISNUMBER(SEARCH("террит",Q967)), ISNUMBER(SEARCH("ФОМС",E967)), ISNUMBER(SEARCH("ФОМС",Q967)), (ISNUMBER(SEARCH("страх",E967)))),1,0)</f>
        <v>0</v>
      </c>
      <c r="G967" s="8">
        <f>IF(OR(ISNUMBER(SEARCH("проектиро",E967)), ISNUMBER(SEARCH("разработка",E967)),  ISNUMBER(SEARCH("приобрет",E967)),  ISNUMBER(SEARCH("установк",E967)), ISNUMBER(SEARCH("постав",E967)),  (ISNUMBER(SEARCH("создани",E967)))),1,0)</f>
        <v>0</v>
      </c>
      <c r="H967" s="8">
        <f>IF(OR(ISNUMBER(SEARCH("развит",E967)), ISNUMBER(SEARCH("модифика",E967)), ISNUMBER(SEARCH("интегра",E967)),  ISNUMBER(SEARCH("внедрен",E967)), ISNUMBER(SEARCH("расшир",E967)), ISNUMBER(SEARCH("адаптац",E967)),ISNUMBER(SEARCH("настрой",E967)), ISNUMBER(SEARCH("подключ",E967)),   (ISNUMBER(SEARCH("модерниз",E967)))),1,0)</f>
        <v>0</v>
      </c>
      <c r="I967" s="8">
        <f>IF(OR(ISNUMBER(SEARCH("сопрово",E967)), ISNUMBER(SEARCH("поддержк",E967)), ISNUMBER(SEARCH("эксплуат",E967)), ISNUMBER(SEARCH("обслужи",E967)), ISNUMBER(SEARCH("подготов",E967)), (ISNUMBER(SEARCH("обуче",E967)))),1,0)</f>
        <v>1</v>
      </c>
      <c r="J967" s="9">
        <f>SUM(G967:I967)</f>
        <v>1</v>
      </c>
      <c r="K967" t="s">
        <v>64</v>
      </c>
      <c r="L967" t="s">
        <v>65</v>
      </c>
      <c r="M967" s="30">
        <v>39653</v>
      </c>
      <c r="N967" s="28" t="s">
        <v>26</v>
      </c>
      <c r="O967" s="6">
        <v>39653</v>
      </c>
      <c r="P967" s="28" t="s">
        <v>184</v>
      </c>
      <c r="Q967" s="4" t="s">
        <v>1517</v>
      </c>
      <c r="R967" t="s">
        <v>1301</v>
      </c>
      <c r="S967" t="s">
        <v>1245</v>
      </c>
      <c r="T967" t="s">
        <v>1393</v>
      </c>
      <c r="U967" t="s">
        <v>1247</v>
      </c>
      <c r="V967" t="s">
        <v>1245</v>
      </c>
      <c r="W967" s="2">
        <v>1</v>
      </c>
      <c r="X967" s="33">
        <v>39653</v>
      </c>
      <c r="Y967" t="s">
        <v>34</v>
      </c>
      <c r="Z967" t="s">
        <v>1248</v>
      </c>
      <c r="AA967" t="s">
        <v>36</v>
      </c>
      <c r="AB967" t="s">
        <v>37</v>
      </c>
      <c r="AC967">
        <v>21</v>
      </c>
    </row>
    <row r="968" spans="1:29" customFormat="1" hidden="1" x14ac:dyDescent="0.25">
      <c r="A968" s="11">
        <v>968</v>
      </c>
      <c r="B968" s="20" t="s">
        <v>1677</v>
      </c>
      <c r="C968" s="3">
        <v>2.2126002641180001E+18</v>
      </c>
      <c r="D968" s="1">
        <v>43208</v>
      </c>
      <c r="E968" t="s">
        <v>1406</v>
      </c>
      <c r="F968" s="8">
        <f>IF(OR(ISNUMBER(SEARCH("террит",Q968)), ISNUMBER(SEARCH("ФОМС",E968)), ISNUMBER(SEARCH("ФОМС",Q968)), (ISNUMBER(SEARCH("страх",E968)))),1,0)</f>
        <v>0</v>
      </c>
      <c r="G968" s="8">
        <f>IF(OR(ISNUMBER(SEARCH("проектиро",E968)), ISNUMBER(SEARCH("разработка",E968)),  ISNUMBER(SEARCH("приобрет",E968)),  ISNUMBER(SEARCH("установк",E968)), ISNUMBER(SEARCH("постав",E968)),  (ISNUMBER(SEARCH("создани",E968)))),1,0)</f>
        <v>0</v>
      </c>
      <c r="H968" s="8">
        <f>IF(OR(ISNUMBER(SEARCH("развит",E968)), ISNUMBER(SEARCH("модифика",E968)), ISNUMBER(SEARCH("интегра",E968)),  ISNUMBER(SEARCH("внедрен",E968)), ISNUMBER(SEARCH("расшир",E968)), ISNUMBER(SEARCH("адаптац",E968)),ISNUMBER(SEARCH("настрой",E968)), ISNUMBER(SEARCH("подключ",E968)),   (ISNUMBER(SEARCH("модерниз",E968)))),1,0)</f>
        <v>0</v>
      </c>
      <c r="I968" s="8">
        <f>IF(OR(ISNUMBER(SEARCH("сопрово",E968)), ISNUMBER(SEARCH("поддержк",E968)), ISNUMBER(SEARCH("эксплуат",E968)), ISNUMBER(SEARCH("обслужи",E968)), ISNUMBER(SEARCH("подготов",E968)), (ISNUMBER(SEARCH("обуче",E968)))),1,0)</f>
        <v>1</v>
      </c>
      <c r="J968" s="9">
        <f>SUM(G968:I968)</f>
        <v>1</v>
      </c>
      <c r="K968" t="s">
        <v>64</v>
      </c>
      <c r="L968" t="s">
        <v>65</v>
      </c>
      <c r="M968" s="30">
        <v>200063</v>
      </c>
      <c r="N968" s="28" t="s">
        <v>26</v>
      </c>
      <c r="O968" s="6">
        <v>200063</v>
      </c>
      <c r="P968" s="28" t="s">
        <v>184</v>
      </c>
      <c r="Q968" s="4" t="s">
        <v>1517</v>
      </c>
      <c r="R968" t="s">
        <v>1301</v>
      </c>
      <c r="S968" t="s">
        <v>1245</v>
      </c>
      <c r="T968" t="s">
        <v>1393</v>
      </c>
      <c r="U968" t="s">
        <v>1247</v>
      </c>
      <c r="V968" t="s">
        <v>1245</v>
      </c>
      <c r="W968" s="2">
        <v>1</v>
      </c>
      <c r="X968" s="33">
        <v>200063</v>
      </c>
      <c r="Y968" t="s">
        <v>34</v>
      </c>
      <c r="Z968" t="s">
        <v>1248</v>
      </c>
      <c r="AA968" t="s">
        <v>36</v>
      </c>
      <c r="AB968" t="s">
        <v>37</v>
      </c>
      <c r="AC968">
        <v>21</v>
      </c>
    </row>
    <row r="969" spans="1:29" customFormat="1" hidden="1" x14ac:dyDescent="0.25">
      <c r="A969" s="11">
        <v>969</v>
      </c>
      <c r="B969" s="20" t="s">
        <v>1677</v>
      </c>
      <c r="C969" s="3">
        <v>2.2126002641180001E+18</v>
      </c>
      <c r="D969" s="1">
        <v>43208</v>
      </c>
      <c r="E969" t="s">
        <v>1403</v>
      </c>
      <c r="F969" s="8">
        <f>IF(OR(ISNUMBER(SEARCH("террит",Q969)), ISNUMBER(SEARCH("ФОМС",E969)), ISNUMBER(SEARCH("ФОМС",Q969)), (ISNUMBER(SEARCH("страх",E969)))),1,0)</f>
        <v>0</v>
      </c>
      <c r="G969" s="8">
        <f>IF(OR(ISNUMBER(SEARCH("проектиро",E969)), ISNUMBER(SEARCH("разработка",E969)),  ISNUMBER(SEARCH("приобрет",E969)),  ISNUMBER(SEARCH("установк",E969)), ISNUMBER(SEARCH("постав",E969)),  (ISNUMBER(SEARCH("создани",E969)))),1,0)</f>
        <v>0</v>
      </c>
      <c r="H969" s="8">
        <f>IF(OR(ISNUMBER(SEARCH("развит",E969)), ISNUMBER(SEARCH("модифика",E969)), ISNUMBER(SEARCH("интегра",E969)),  ISNUMBER(SEARCH("внедрен",E969)), ISNUMBER(SEARCH("расшир",E969)), ISNUMBER(SEARCH("адаптац",E969)),ISNUMBER(SEARCH("настрой",E969)), ISNUMBER(SEARCH("подключ",E969)),   (ISNUMBER(SEARCH("модерниз",E969)))),1,0)</f>
        <v>1</v>
      </c>
      <c r="I969" s="8">
        <f>IF(OR(ISNUMBER(SEARCH("сопрово",E969)), ISNUMBER(SEARCH("поддержк",E969)), ISNUMBER(SEARCH("эксплуат",E969)), ISNUMBER(SEARCH("обслужи",E969)), ISNUMBER(SEARCH("подготов",E969)), (ISNUMBER(SEARCH("обуче",E969)))),1,0)</f>
        <v>1</v>
      </c>
      <c r="J969" s="9">
        <f>SUM(G969:I969)</f>
        <v>2</v>
      </c>
      <c r="K969" t="s">
        <v>64</v>
      </c>
      <c r="L969" t="s">
        <v>65</v>
      </c>
      <c r="M969" s="30">
        <v>204231</v>
      </c>
      <c r="N969" s="28" t="s">
        <v>26</v>
      </c>
      <c r="O969" s="6">
        <v>204231</v>
      </c>
      <c r="P969" s="28" t="s">
        <v>184</v>
      </c>
      <c r="Q969" s="4" t="s">
        <v>1517</v>
      </c>
      <c r="R969" t="s">
        <v>1301</v>
      </c>
      <c r="S969" t="s">
        <v>1245</v>
      </c>
      <c r="T969" t="s">
        <v>1393</v>
      </c>
      <c r="U969" t="s">
        <v>1247</v>
      </c>
      <c r="V969" t="s">
        <v>1245</v>
      </c>
      <c r="W969" s="2">
        <v>1</v>
      </c>
      <c r="X969" s="33">
        <v>204231</v>
      </c>
      <c r="Y969" t="s">
        <v>34</v>
      </c>
      <c r="Z969" t="s">
        <v>1248</v>
      </c>
      <c r="AA969" t="s">
        <v>36</v>
      </c>
      <c r="AB969" t="s">
        <v>37</v>
      </c>
      <c r="AC969">
        <v>21</v>
      </c>
    </row>
    <row r="970" spans="1:29" customFormat="1" hidden="1" x14ac:dyDescent="0.25">
      <c r="A970" s="11">
        <v>970</v>
      </c>
      <c r="B970" s="20" t="s">
        <v>1677</v>
      </c>
      <c r="C970" s="3">
        <v>2.2126002641190001E+18</v>
      </c>
      <c r="D970" s="1">
        <v>43598</v>
      </c>
      <c r="E970" t="s">
        <v>1407</v>
      </c>
      <c r="F970" s="8">
        <f>IF(OR(ISNUMBER(SEARCH("террит",Q970)), ISNUMBER(SEARCH("ФОМС",E970)), ISNUMBER(SEARCH("ФОМС",Q970)), (ISNUMBER(SEARCH("страх",E970)))),1,0)</f>
        <v>0</v>
      </c>
      <c r="G970" s="8">
        <f>IF(OR(ISNUMBER(SEARCH("проектиро",E970)), ISNUMBER(SEARCH("разработка",E970)),  ISNUMBER(SEARCH("приобрет",E970)),  ISNUMBER(SEARCH("установк",E970)), ISNUMBER(SEARCH("постав",E970)),  (ISNUMBER(SEARCH("создани",E970)))),1,0)</f>
        <v>1</v>
      </c>
      <c r="H970" s="8">
        <f>IF(OR(ISNUMBER(SEARCH("развит",E970)), ISNUMBER(SEARCH("модифика",E970)), ISNUMBER(SEARCH("интегра",E970)),  ISNUMBER(SEARCH("внедрен",E970)), ISNUMBER(SEARCH("расшир",E970)), ISNUMBER(SEARCH("адаптац",E970)),ISNUMBER(SEARCH("настрой",E970)), ISNUMBER(SEARCH("подключ",E970)),   (ISNUMBER(SEARCH("модерниз",E970)))),1,0)</f>
        <v>0</v>
      </c>
      <c r="I970" s="8">
        <f>IF(OR(ISNUMBER(SEARCH("сопрово",E970)), ISNUMBER(SEARCH("поддержк",E970)), ISNUMBER(SEARCH("эксплуат",E970)), ISNUMBER(SEARCH("обслужи",E970)), ISNUMBER(SEARCH("подготов",E970)), (ISNUMBER(SEARCH("обуче",E970)))),1,0)</f>
        <v>0</v>
      </c>
      <c r="J970" s="9">
        <f>SUM(G970:I970)</f>
        <v>1</v>
      </c>
      <c r="K970" t="s">
        <v>25</v>
      </c>
      <c r="L970" t="s">
        <v>25</v>
      </c>
      <c r="M970" s="30">
        <v>39577.17</v>
      </c>
      <c r="N970" s="28" t="s">
        <v>39</v>
      </c>
      <c r="O970" s="6">
        <v>39577.17</v>
      </c>
      <c r="P970" s="28" t="s">
        <v>27</v>
      </c>
      <c r="Q970" s="4" t="s">
        <v>1517</v>
      </c>
      <c r="R970" t="s">
        <v>1301</v>
      </c>
      <c r="S970" t="s">
        <v>1245</v>
      </c>
      <c r="T970" t="s">
        <v>1246</v>
      </c>
      <c r="U970" t="s">
        <v>1247</v>
      </c>
      <c r="V970" t="s">
        <v>1245</v>
      </c>
      <c r="W970" s="2">
        <v>1</v>
      </c>
      <c r="X970" s="33">
        <v>39577.17</v>
      </c>
      <c r="Y970" t="s">
        <v>34</v>
      </c>
      <c r="Z970" t="s">
        <v>1248</v>
      </c>
      <c r="AA970" t="s">
        <v>36</v>
      </c>
      <c r="AB970" t="s">
        <v>37</v>
      </c>
      <c r="AC970">
        <v>21</v>
      </c>
    </row>
    <row r="971" spans="1:29" customFormat="1" hidden="1" x14ac:dyDescent="0.25">
      <c r="A971" s="11">
        <v>971</v>
      </c>
      <c r="B971" s="20" t="s">
        <v>1677</v>
      </c>
      <c r="C971" s="3">
        <v>2.2126002641190001E+18</v>
      </c>
      <c r="D971" s="1">
        <v>43598</v>
      </c>
      <c r="E971" t="s">
        <v>1407</v>
      </c>
      <c r="F971" s="8">
        <f>IF(OR(ISNUMBER(SEARCH("террит",Q971)), ISNUMBER(SEARCH("ФОМС",E971)), ISNUMBER(SEARCH("ФОМС",Q971)), (ISNUMBER(SEARCH("страх",E971)))),1,0)</f>
        <v>0</v>
      </c>
      <c r="G971" s="8">
        <f>IF(OR(ISNUMBER(SEARCH("проектиро",E971)), ISNUMBER(SEARCH("разработка",E971)),  ISNUMBER(SEARCH("приобрет",E971)),  ISNUMBER(SEARCH("установк",E971)), ISNUMBER(SEARCH("постав",E971)),  (ISNUMBER(SEARCH("создани",E971)))),1,0)</f>
        <v>1</v>
      </c>
      <c r="H971" s="8">
        <f>IF(OR(ISNUMBER(SEARCH("развит",E971)), ISNUMBER(SEARCH("модифика",E971)), ISNUMBER(SEARCH("интегра",E971)),  ISNUMBER(SEARCH("внедрен",E971)), ISNUMBER(SEARCH("расшир",E971)), ISNUMBER(SEARCH("адаптац",E971)),ISNUMBER(SEARCH("настрой",E971)), ISNUMBER(SEARCH("подключ",E971)),   (ISNUMBER(SEARCH("модерниз",E971)))),1,0)</f>
        <v>0</v>
      </c>
      <c r="I971" s="8">
        <f>IF(OR(ISNUMBER(SEARCH("сопрово",E971)), ISNUMBER(SEARCH("поддержк",E971)), ISNUMBER(SEARCH("эксплуат",E971)), ISNUMBER(SEARCH("обслужи",E971)), ISNUMBER(SEARCH("подготов",E971)), (ISNUMBER(SEARCH("обуче",E971)))),1,0)</f>
        <v>0</v>
      </c>
      <c r="J971" s="9">
        <f>SUM(G971:I971)</f>
        <v>1</v>
      </c>
      <c r="K971" t="s">
        <v>25</v>
      </c>
      <c r="L971" t="s">
        <v>25</v>
      </c>
      <c r="M971" s="30">
        <v>255020</v>
      </c>
      <c r="N971" s="28" t="s">
        <v>39</v>
      </c>
      <c r="O971" s="6">
        <v>255020</v>
      </c>
      <c r="P971" s="28" t="s">
        <v>27</v>
      </c>
      <c r="Q971" s="4" t="s">
        <v>1517</v>
      </c>
      <c r="R971" t="s">
        <v>1301</v>
      </c>
      <c r="S971" t="s">
        <v>1245</v>
      </c>
      <c r="T971" t="s">
        <v>1246</v>
      </c>
      <c r="U971" t="s">
        <v>1247</v>
      </c>
      <c r="V971" t="s">
        <v>1245</v>
      </c>
      <c r="W971" s="2">
        <v>1</v>
      </c>
      <c r="X971" s="33">
        <v>255020</v>
      </c>
      <c r="Y971" t="s">
        <v>34</v>
      </c>
      <c r="Z971" t="s">
        <v>1248</v>
      </c>
      <c r="AA971" t="s">
        <v>36</v>
      </c>
      <c r="AB971" t="s">
        <v>37</v>
      </c>
      <c r="AC971">
        <v>21</v>
      </c>
    </row>
    <row r="972" spans="1:29" customFormat="1" hidden="1" x14ac:dyDescent="0.25">
      <c r="A972" s="11">
        <v>972</v>
      </c>
      <c r="B972" s="20" t="s">
        <v>1677</v>
      </c>
      <c r="C972" s="3">
        <v>2.2126002641190001E+18</v>
      </c>
      <c r="D972" s="1">
        <v>43598</v>
      </c>
      <c r="E972" t="s">
        <v>1407</v>
      </c>
      <c r="F972" s="8">
        <f>IF(OR(ISNUMBER(SEARCH("террит",Q972)), ISNUMBER(SEARCH("ФОМС",E972)), ISNUMBER(SEARCH("ФОМС",Q972)), (ISNUMBER(SEARCH("страх",E972)))),1,0)</f>
        <v>0</v>
      </c>
      <c r="G972" s="8">
        <f>IF(OR(ISNUMBER(SEARCH("проектиро",E972)), ISNUMBER(SEARCH("разработка",E972)),  ISNUMBER(SEARCH("приобрет",E972)),  ISNUMBER(SEARCH("установк",E972)), ISNUMBER(SEARCH("постав",E972)),  (ISNUMBER(SEARCH("создани",E972)))),1,0)</f>
        <v>1</v>
      </c>
      <c r="H972" s="8">
        <f>IF(OR(ISNUMBER(SEARCH("развит",E972)), ISNUMBER(SEARCH("модифика",E972)), ISNUMBER(SEARCH("интегра",E972)),  ISNUMBER(SEARCH("внедрен",E972)), ISNUMBER(SEARCH("расшир",E972)), ISNUMBER(SEARCH("адаптац",E972)),ISNUMBER(SEARCH("настрой",E972)), ISNUMBER(SEARCH("подключ",E972)),   (ISNUMBER(SEARCH("модерниз",E972)))),1,0)</f>
        <v>0</v>
      </c>
      <c r="I972" s="8">
        <f>IF(OR(ISNUMBER(SEARCH("сопрово",E972)), ISNUMBER(SEARCH("поддержк",E972)), ISNUMBER(SEARCH("эксплуат",E972)), ISNUMBER(SEARCH("обслужи",E972)), ISNUMBER(SEARCH("подготов",E972)), (ISNUMBER(SEARCH("обуче",E972)))),1,0)</f>
        <v>0</v>
      </c>
      <c r="J972" s="9">
        <f>SUM(G972:I972)</f>
        <v>1</v>
      </c>
      <c r="K972" t="s">
        <v>25</v>
      </c>
      <c r="L972" t="s">
        <v>25</v>
      </c>
      <c r="M972" s="30">
        <v>205907</v>
      </c>
      <c r="N972" s="28" t="s">
        <v>39</v>
      </c>
      <c r="O972" s="6">
        <v>205907</v>
      </c>
      <c r="P972" s="28" t="s">
        <v>27</v>
      </c>
      <c r="Q972" s="4" t="s">
        <v>1517</v>
      </c>
      <c r="R972" t="s">
        <v>1301</v>
      </c>
      <c r="S972" t="s">
        <v>1245</v>
      </c>
      <c r="T972" t="s">
        <v>1246</v>
      </c>
      <c r="U972" t="s">
        <v>1247</v>
      </c>
      <c r="V972" t="s">
        <v>1245</v>
      </c>
      <c r="W972" s="2">
        <v>1</v>
      </c>
      <c r="X972" s="33">
        <v>205907</v>
      </c>
      <c r="Y972" t="s">
        <v>34</v>
      </c>
      <c r="Z972" t="s">
        <v>1248</v>
      </c>
      <c r="AA972" t="s">
        <v>36</v>
      </c>
      <c r="AB972" t="s">
        <v>37</v>
      </c>
      <c r="AC972">
        <v>21</v>
      </c>
    </row>
    <row r="973" spans="1:29" customFormat="1" hidden="1" x14ac:dyDescent="0.25">
      <c r="A973" s="11">
        <v>973</v>
      </c>
      <c r="B973" s="20" t="s">
        <v>1677</v>
      </c>
      <c r="C973" s="3">
        <v>2.2126002659150001E+18</v>
      </c>
      <c r="D973" s="1">
        <v>42041</v>
      </c>
      <c r="E973" t="s">
        <v>1439</v>
      </c>
      <c r="F973" s="8">
        <f>IF(OR(ISNUMBER(SEARCH("террит",Q973)), ISNUMBER(SEARCH("ФОМС",E973)), ISNUMBER(SEARCH("ФОМС",Q973)), (ISNUMBER(SEARCH("страх",E973)))),1,0)</f>
        <v>0</v>
      </c>
      <c r="G973" s="8">
        <f>IF(OR(ISNUMBER(SEARCH("проектиро",E973)), ISNUMBER(SEARCH("разработка",E973)),  ISNUMBER(SEARCH("приобрет",E973)),  ISNUMBER(SEARCH("установк",E973)), ISNUMBER(SEARCH("постав",E973)),  (ISNUMBER(SEARCH("создани",E973)))),1,0)</f>
        <v>0</v>
      </c>
      <c r="H973" s="8">
        <f>IF(OR(ISNUMBER(SEARCH("развит",E973)), ISNUMBER(SEARCH("модифика",E973)), ISNUMBER(SEARCH("интегра",E973)),  ISNUMBER(SEARCH("внедрен",E973)), ISNUMBER(SEARCH("расшир",E973)), ISNUMBER(SEARCH("адаптац",E973)),ISNUMBER(SEARCH("настрой",E973)), ISNUMBER(SEARCH("подключ",E973)),   (ISNUMBER(SEARCH("модерниз",E973)))),1,0)</f>
        <v>1</v>
      </c>
      <c r="I973" s="8">
        <f>IF(OR(ISNUMBER(SEARCH("сопрово",E973)), ISNUMBER(SEARCH("поддержк",E973)), ISNUMBER(SEARCH("эксплуат",E973)), ISNUMBER(SEARCH("обслужи",E973)), ISNUMBER(SEARCH("подготов",E973)), (ISNUMBER(SEARCH("обуче",E973)))),1,0)</f>
        <v>1</v>
      </c>
      <c r="J973" s="9">
        <f>SUM(G973:I973)</f>
        <v>2</v>
      </c>
      <c r="K973" t="s">
        <v>453</v>
      </c>
      <c r="L973" t="s">
        <v>454</v>
      </c>
      <c r="M973" s="30">
        <v>170415.38</v>
      </c>
      <c r="N973" s="28" t="s">
        <v>329</v>
      </c>
      <c r="O973" s="6">
        <v>170415.38</v>
      </c>
      <c r="P973" s="28" t="s">
        <v>184</v>
      </c>
      <c r="Q973" s="4" t="s">
        <v>1518</v>
      </c>
      <c r="R973" t="s">
        <v>1357</v>
      </c>
      <c r="S973" t="s">
        <v>1245</v>
      </c>
      <c r="T973" t="s">
        <v>1268</v>
      </c>
      <c r="U973" t="s">
        <v>1247</v>
      </c>
      <c r="V973" t="s">
        <v>1245</v>
      </c>
      <c r="W973" s="2">
        <v>1</v>
      </c>
      <c r="X973" s="33">
        <v>170415.38</v>
      </c>
      <c r="Y973" t="s">
        <v>34</v>
      </c>
      <c r="Z973" t="s">
        <v>1248</v>
      </c>
      <c r="AA973" t="s">
        <v>36</v>
      </c>
      <c r="AB973" t="s">
        <v>37</v>
      </c>
      <c r="AC973">
        <v>21</v>
      </c>
    </row>
    <row r="974" spans="1:29" customFormat="1" hidden="1" x14ac:dyDescent="0.25">
      <c r="A974" s="11">
        <v>974</v>
      </c>
      <c r="B974" s="20" t="s">
        <v>1677</v>
      </c>
      <c r="C974" s="3">
        <v>2.212600265916E+18</v>
      </c>
      <c r="D974" s="1">
        <v>42411</v>
      </c>
      <c r="E974" t="s">
        <v>1519</v>
      </c>
      <c r="F974" s="8">
        <f>IF(OR(ISNUMBER(SEARCH("террит",Q974)), ISNUMBER(SEARCH("ФОМС",E974)), ISNUMBER(SEARCH("ФОМС",Q974)), (ISNUMBER(SEARCH("страх",E974)))),1,0)</f>
        <v>0</v>
      </c>
      <c r="G974" s="8">
        <f>IF(OR(ISNUMBER(SEARCH("проектиро",E974)), ISNUMBER(SEARCH("разработка",E974)),  ISNUMBER(SEARCH("приобрет",E974)),  ISNUMBER(SEARCH("установк",E974)), ISNUMBER(SEARCH("постав",E974)),  (ISNUMBER(SEARCH("создани",E974)))),1,0)</f>
        <v>0</v>
      </c>
      <c r="H974" s="8">
        <f>IF(OR(ISNUMBER(SEARCH("развит",E974)), ISNUMBER(SEARCH("модифика",E974)), ISNUMBER(SEARCH("интегра",E974)),  ISNUMBER(SEARCH("внедрен",E974)), ISNUMBER(SEARCH("расшир",E974)), ISNUMBER(SEARCH("адаптац",E974)),ISNUMBER(SEARCH("настрой",E974)), ISNUMBER(SEARCH("подключ",E974)),   (ISNUMBER(SEARCH("модерниз",E974)))),1,0)</f>
        <v>1</v>
      </c>
      <c r="I974" s="8">
        <f>IF(OR(ISNUMBER(SEARCH("сопрово",E974)), ISNUMBER(SEARCH("поддержк",E974)), ISNUMBER(SEARCH("эксплуат",E974)), ISNUMBER(SEARCH("обслужи",E974)), ISNUMBER(SEARCH("подготов",E974)), (ISNUMBER(SEARCH("обуче",E974)))),1,0)</f>
        <v>1</v>
      </c>
      <c r="J974" s="9">
        <f>SUM(G974:I974)</f>
        <v>2</v>
      </c>
      <c r="K974" t="s">
        <v>936</v>
      </c>
      <c r="L974" t="s">
        <v>937</v>
      </c>
      <c r="M974" s="30">
        <v>170420</v>
      </c>
      <c r="N974" s="28" t="s">
        <v>264</v>
      </c>
      <c r="O974" s="6">
        <v>170420</v>
      </c>
      <c r="P974" s="28" t="s">
        <v>184</v>
      </c>
      <c r="Q974" s="4" t="s">
        <v>1520</v>
      </c>
      <c r="R974" t="s">
        <v>1357</v>
      </c>
      <c r="S974" t="s">
        <v>1245</v>
      </c>
      <c r="T974" t="s">
        <v>1393</v>
      </c>
      <c r="U974" t="s">
        <v>1247</v>
      </c>
      <c r="V974" t="s">
        <v>1245</v>
      </c>
      <c r="W974" s="2">
        <v>1</v>
      </c>
      <c r="X974" s="33">
        <v>170420</v>
      </c>
      <c r="Y974" t="s">
        <v>34</v>
      </c>
      <c r="Z974" t="s">
        <v>1248</v>
      </c>
      <c r="AA974" t="s">
        <v>36</v>
      </c>
      <c r="AB974" t="s">
        <v>37</v>
      </c>
      <c r="AC974">
        <v>21</v>
      </c>
    </row>
    <row r="975" spans="1:29" customFormat="1" hidden="1" x14ac:dyDescent="0.25">
      <c r="A975" s="11">
        <v>975</v>
      </c>
      <c r="B975" s="20" t="s">
        <v>1677</v>
      </c>
      <c r="C975" s="3">
        <v>2.2126002659169999E+18</v>
      </c>
      <c r="D975" s="1">
        <v>42780</v>
      </c>
      <c r="E975" t="s">
        <v>1403</v>
      </c>
      <c r="F975" s="8">
        <f>IF(OR(ISNUMBER(SEARCH("террит",Q975)), ISNUMBER(SEARCH("ФОМС",E975)), ISNUMBER(SEARCH("ФОМС",Q975)), (ISNUMBER(SEARCH("страх",E975)))),1,0)</f>
        <v>0</v>
      </c>
      <c r="G975" s="8">
        <f>IF(OR(ISNUMBER(SEARCH("проектиро",E975)), ISNUMBER(SEARCH("разработка",E975)),  ISNUMBER(SEARCH("приобрет",E975)),  ISNUMBER(SEARCH("установк",E975)), ISNUMBER(SEARCH("постав",E975)),  (ISNUMBER(SEARCH("создани",E975)))),1,0)</f>
        <v>0</v>
      </c>
      <c r="H975" s="8">
        <f>IF(OR(ISNUMBER(SEARCH("развит",E975)), ISNUMBER(SEARCH("модифика",E975)), ISNUMBER(SEARCH("интегра",E975)),  ISNUMBER(SEARCH("внедрен",E975)), ISNUMBER(SEARCH("расшир",E975)), ISNUMBER(SEARCH("адаптац",E975)),ISNUMBER(SEARCH("настрой",E975)), ISNUMBER(SEARCH("подключ",E975)),   (ISNUMBER(SEARCH("модерниз",E975)))),1,0)</f>
        <v>1</v>
      </c>
      <c r="I975" s="8">
        <f>IF(OR(ISNUMBER(SEARCH("сопрово",E975)), ISNUMBER(SEARCH("поддержк",E975)), ISNUMBER(SEARCH("эксплуат",E975)), ISNUMBER(SEARCH("обслужи",E975)), ISNUMBER(SEARCH("подготов",E975)), (ISNUMBER(SEARCH("обуче",E975)))),1,0)</f>
        <v>1</v>
      </c>
      <c r="J975" s="9">
        <f>SUM(G975:I975)</f>
        <v>2</v>
      </c>
      <c r="K975" t="s">
        <v>64</v>
      </c>
      <c r="L975" t="s">
        <v>65</v>
      </c>
      <c r="M975" s="30">
        <v>204498</v>
      </c>
      <c r="N975" s="28" t="s">
        <v>264</v>
      </c>
      <c r="O975" s="6">
        <v>204498</v>
      </c>
      <c r="P975" s="28" t="s">
        <v>184</v>
      </c>
      <c r="Q975" s="4" t="s">
        <v>1521</v>
      </c>
      <c r="R975" t="s">
        <v>1357</v>
      </c>
      <c r="S975" t="s">
        <v>1245</v>
      </c>
      <c r="T975" t="s">
        <v>1393</v>
      </c>
      <c r="U975" t="s">
        <v>1247</v>
      </c>
      <c r="V975" t="s">
        <v>1245</v>
      </c>
      <c r="W975" s="2">
        <v>1</v>
      </c>
      <c r="X975" s="33">
        <v>204498</v>
      </c>
      <c r="Y975" t="s">
        <v>34</v>
      </c>
      <c r="Z975" t="s">
        <v>1248</v>
      </c>
      <c r="AA975" t="s">
        <v>36</v>
      </c>
      <c r="AB975" t="s">
        <v>37</v>
      </c>
      <c r="AC975">
        <v>21</v>
      </c>
    </row>
    <row r="976" spans="1:29" customFormat="1" hidden="1" x14ac:dyDescent="0.25">
      <c r="A976" s="11">
        <v>976</v>
      </c>
      <c r="B976" s="20" t="s">
        <v>1677</v>
      </c>
      <c r="C976" s="3">
        <v>2.2126002659169999E+18</v>
      </c>
      <c r="D976" s="1">
        <v>42780</v>
      </c>
      <c r="E976" t="s">
        <v>1408</v>
      </c>
      <c r="F976" s="8">
        <f>IF(OR(ISNUMBER(SEARCH("террит",Q976)), ISNUMBER(SEARCH("ФОМС",E976)), ISNUMBER(SEARCH("ФОМС",Q976)), (ISNUMBER(SEARCH("страх",E976)))),1,0)</f>
        <v>0</v>
      </c>
      <c r="G976" s="8">
        <f>IF(OR(ISNUMBER(SEARCH("проектиро",E976)), ISNUMBER(SEARCH("разработка",E976)),  ISNUMBER(SEARCH("приобрет",E976)),  ISNUMBER(SEARCH("установк",E976)), ISNUMBER(SEARCH("постав",E976)),  (ISNUMBER(SEARCH("создани",E976)))),1,0)</f>
        <v>0</v>
      </c>
      <c r="H976" s="8">
        <f>IF(OR(ISNUMBER(SEARCH("развит",E976)), ISNUMBER(SEARCH("модифика",E976)), ISNUMBER(SEARCH("интегра",E976)),  ISNUMBER(SEARCH("внедрен",E976)), ISNUMBER(SEARCH("расшир",E976)), ISNUMBER(SEARCH("адаптац",E976)),ISNUMBER(SEARCH("настрой",E976)), ISNUMBER(SEARCH("подключ",E976)),   (ISNUMBER(SEARCH("модерниз",E976)))),1,0)</f>
        <v>1</v>
      </c>
      <c r="I976" s="8">
        <f>IF(OR(ISNUMBER(SEARCH("сопрово",E976)), ISNUMBER(SEARCH("поддержк",E976)), ISNUMBER(SEARCH("эксплуат",E976)), ISNUMBER(SEARCH("обслужи",E976)), ISNUMBER(SEARCH("подготов",E976)), (ISNUMBER(SEARCH("обуче",E976)))),1,0)</f>
        <v>1</v>
      </c>
      <c r="J976" s="9">
        <f>SUM(G976:I976)</f>
        <v>2</v>
      </c>
      <c r="K976" t="s">
        <v>64</v>
      </c>
      <c r="L976" t="s">
        <v>65</v>
      </c>
      <c r="M976" s="30">
        <v>170421</v>
      </c>
      <c r="N976" s="28" t="s">
        <v>264</v>
      </c>
      <c r="O976" s="6">
        <v>170421</v>
      </c>
      <c r="P976" s="28" t="s">
        <v>184</v>
      </c>
      <c r="Q976" s="4" t="s">
        <v>1521</v>
      </c>
      <c r="R976" t="s">
        <v>1357</v>
      </c>
      <c r="S976" t="s">
        <v>1245</v>
      </c>
      <c r="T976" t="s">
        <v>1393</v>
      </c>
      <c r="U976" t="s">
        <v>1247</v>
      </c>
      <c r="V976" t="s">
        <v>1245</v>
      </c>
      <c r="W976" s="2">
        <v>1</v>
      </c>
      <c r="X976" s="33">
        <v>170421</v>
      </c>
      <c r="Y976" t="s">
        <v>34</v>
      </c>
      <c r="Z976" t="s">
        <v>1248</v>
      </c>
      <c r="AA976" t="s">
        <v>36</v>
      </c>
      <c r="AB976" t="s">
        <v>37</v>
      </c>
      <c r="AC976">
        <v>21</v>
      </c>
    </row>
    <row r="977" spans="1:29" customFormat="1" hidden="1" x14ac:dyDescent="0.25">
      <c r="A977" s="11">
        <v>977</v>
      </c>
      <c r="B977" s="20" t="s">
        <v>1677</v>
      </c>
      <c r="C977" s="3">
        <v>2.2126002659180001E+18</v>
      </c>
      <c r="D977" s="1">
        <v>43208</v>
      </c>
      <c r="E977" t="s">
        <v>1403</v>
      </c>
      <c r="F977" s="8">
        <f>IF(OR(ISNUMBER(SEARCH("террит",Q977)), ISNUMBER(SEARCH("ФОМС",E977)), ISNUMBER(SEARCH("ФОМС",Q977)), (ISNUMBER(SEARCH("страх",E977)))),1,0)</f>
        <v>0</v>
      </c>
      <c r="G977" s="8">
        <f>IF(OR(ISNUMBER(SEARCH("проектиро",E977)), ISNUMBER(SEARCH("разработка",E977)),  ISNUMBER(SEARCH("приобрет",E977)),  ISNUMBER(SEARCH("установк",E977)), ISNUMBER(SEARCH("постав",E977)),  (ISNUMBER(SEARCH("создани",E977)))),1,0)</f>
        <v>0</v>
      </c>
      <c r="H977" s="8">
        <f>IF(OR(ISNUMBER(SEARCH("развит",E977)), ISNUMBER(SEARCH("модифика",E977)), ISNUMBER(SEARCH("интегра",E977)),  ISNUMBER(SEARCH("внедрен",E977)), ISNUMBER(SEARCH("расшир",E977)), ISNUMBER(SEARCH("адаптац",E977)),ISNUMBER(SEARCH("настрой",E977)), ISNUMBER(SEARCH("подключ",E977)),   (ISNUMBER(SEARCH("модерниз",E977)))),1,0)</f>
        <v>1</v>
      </c>
      <c r="I977" s="8">
        <f>IF(OR(ISNUMBER(SEARCH("сопрово",E977)), ISNUMBER(SEARCH("поддержк",E977)), ISNUMBER(SEARCH("эксплуат",E977)), ISNUMBER(SEARCH("обслужи",E977)), ISNUMBER(SEARCH("подготов",E977)), (ISNUMBER(SEARCH("обуче",E977)))),1,0)</f>
        <v>1</v>
      </c>
      <c r="J977" s="9">
        <f>SUM(G977:I977)</f>
        <v>2</v>
      </c>
      <c r="K977" t="s">
        <v>64</v>
      </c>
      <c r="L977" t="s">
        <v>65</v>
      </c>
      <c r="M977" s="30">
        <v>209903</v>
      </c>
      <c r="N977" s="28" t="s">
        <v>26</v>
      </c>
      <c r="O977" s="6">
        <v>209903</v>
      </c>
      <c r="P977" s="28" t="s">
        <v>184</v>
      </c>
      <c r="Q977" s="4" t="s">
        <v>1521</v>
      </c>
      <c r="R977" t="s">
        <v>1357</v>
      </c>
      <c r="S977" t="s">
        <v>1245</v>
      </c>
      <c r="T977" t="s">
        <v>1393</v>
      </c>
      <c r="U977" t="s">
        <v>1247</v>
      </c>
      <c r="V977" t="s">
        <v>1245</v>
      </c>
      <c r="W977" s="2">
        <v>1</v>
      </c>
      <c r="X977" s="33">
        <v>209903</v>
      </c>
      <c r="Y977" t="s">
        <v>34</v>
      </c>
      <c r="Z977" t="s">
        <v>1248</v>
      </c>
      <c r="AA977" t="s">
        <v>36</v>
      </c>
      <c r="AB977" t="s">
        <v>37</v>
      </c>
      <c r="AC977">
        <v>21</v>
      </c>
    </row>
    <row r="978" spans="1:29" customFormat="1" hidden="1" x14ac:dyDescent="0.25">
      <c r="A978" s="11">
        <v>978</v>
      </c>
      <c r="B978" s="20" t="s">
        <v>1677</v>
      </c>
      <c r="C978" s="3">
        <v>2.2126002659180001E+18</v>
      </c>
      <c r="D978" s="1">
        <v>43208</v>
      </c>
      <c r="E978" t="s">
        <v>1406</v>
      </c>
      <c r="F978" s="8">
        <f>IF(OR(ISNUMBER(SEARCH("террит",Q978)), ISNUMBER(SEARCH("ФОМС",E978)), ISNUMBER(SEARCH("ФОМС",Q978)), (ISNUMBER(SEARCH("страх",E978)))),1,0)</f>
        <v>0</v>
      </c>
      <c r="G978" s="8">
        <f>IF(OR(ISNUMBER(SEARCH("проектиро",E978)), ISNUMBER(SEARCH("разработка",E978)),  ISNUMBER(SEARCH("приобрет",E978)),  ISNUMBER(SEARCH("установк",E978)), ISNUMBER(SEARCH("постав",E978)),  (ISNUMBER(SEARCH("создани",E978)))),1,0)</f>
        <v>0</v>
      </c>
      <c r="H978" s="8">
        <f>IF(OR(ISNUMBER(SEARCH("развит",E978)), ISNUMBER(SEARCH("модифика",E978)), ISNUMBER(SEARCH("интегра",E978)),  ISNUMBER(SEARCH("внедрен",E978)), ISNUMBER(SEARCH("расшир",E978)), ISNUMBER(SEARCH("адаптац",E978)),ISNUMBER(SEARCH("настрой",E978)), ISNUMBER(SEARCH("подключ",E978)),   (ISNUMBER(SEARCH("модерниз",E978)))),1,0)</f>
        <v>0</v>
      </c>
      <c r="I978" s="8">
        <f>IF(OR(ISNUMBER(SEARCH("сопрово",E978)), ISNUMBER(SEARCH("поддержк",E978)), ISNUMBER(SEARCH("эксплуат",E978)), ISNUMBER(SEARCH("обслужи",E978)), ISNUMBER(SEARCH("подготов",E978)), (ISNUMBER(SEARCH("обуче",E978)))),1,0)</f>
        <v>1</v>
      </c>
      <c r="J978" s="9">
        <f>SUM(G978:I978)</f>
        <v>1</v>
      </c>
      <c r="K978" t="s">
        <v>64</v>
      </c>
      <c r="L978" t="s">
        <v>65</v>
      </c>
      <c r="M978" s="30">
        <v>176332</v>
      </c>
      <c r="N978" s="28" t="s">
        <v>26</v>
      </c>
      <c r="O978" s="6">
        <v>176332</v>
      </c>
      <c r="P978" s="28" t="s">
        <v>184</v>
      </c>
      <c r="Q978" s="4" t="s">
        <v>1521</v>
      </c>
      <c r="R978" t="s">
        <v>1357</v>
      </c>
      <c r="S978" t="s">
        <v>1245</v>
      </c>
      <c r="T978" t="s">
        <v>1393</v>
      </c>
      <c r="U978" t="s">
        <v>1247</v>
      </c>
      <c r="V978" t="s">
        <v>1245</v>
      </c>
      <c r="W978" s="2">
        <v>1</v>
      </c>
      <c r="X978" s="33">
        <v>176332</v>
      </c>
      <c r="Y978" t="s">
        <v>34</v>
      </c>
      <c r="Z978" t="s">
        <v>1248</v>
      </c>
      <c r="AA978" t="s">
        <v>36</v>
      </c>
      <c r="AB978" t="s">
        <v>37</v>
      </c>
      <c r="AC978">
        <v>21</v>
      </c>
    </row>
    <row r="979" spans="1:29" customFormat="1" hidden="1" x14ac:dyDescent="0.25">
      <c r="A979" s="11">
        <v>979</v>
      </c>
      <c r="B979" s="20" t="s">
        <v>1677</v>
      </c>
      <c r="C979" s="3">
        <v>2.2126002754169999E+18</v>
      </c>
      <c r="D979" s="1">
        <v>43003</v>
      </c>
      <c r="E979" t="s">
        <v>1522</v>
      </c>
      <c r="F979" s="8">
        <f>IF(OR(ISNUMBER(SEARCH("террит",Q979)), ISNUMBER(SEARCH("ФОМС",E979)), ISNUMBER(SEARCH("ФОМС",Q979)), (ISNUMBER(SEARCH("страх",E979)))),1,0)</f>
        <v>0</v>
      </c>
      <c r="G979" s="8">
        <f>IF(OR(ISNUMBER(SEARCH("проектиро",E979)), ISNUMBER(SEARCH("разработка",E979)),  ISNUMBER(SEARCH("приобрет",E979)),  ISNUMBER(SEARCH("установк",E979)), ISNUMBER(SEARCH("постав",E979)),  (ISNUMBER(SEARCH("создани",E979)))),1,0)</f>
        <v>0</v>
      </c>
      <c r="H979" s="8">
        <f>IF(OR(ISNUMBER(SEARCH("развит",E979)), ISNUMBER(SEARCH("модифика",E979)), ISNUMBER(SEARCH("интегра",E979)),  ISNUMBER(SEARCH("внедрен",E979)), ISNUMBER(SEARCH("расшир",E979)), ISNUMBER(SEARCH("адаптац",E979)),ISNUMBER(SEARCH("настрой",E979)), ISNUMBER(SEARCH("подключ",E979)),   (ISNUMBER(SEARCH("модерниз",E979)))),1,0)</f>
        <v>1</v>
      </c>
      <c r="I979" s="8">
        <f>IF(OR(ISNUMBER(SEARCH("сопрово",E979)), ISNUMBER(SEARCH("поддержк",E979)), ISNUMBER(SEARCH("эксплуат",E979)), ISNUMBER(SEARCH("обслужи",E979)), ISNUMBER(SEARCH("подготов",E979)), (ISNUMBER(SEARCH("обуче",E979)))),1,0)</f>
        <v>1</v>
      </c>
      <c r="J979" s="9">
        <f>SUM(G979:I979)</f>
        <v>2</v>
      </c>
      <c r="K979" t="s">
        <v>64</v>
      </c>
      <c r="L979" t="s">
        <v>65</v>
      </c>
      <c r="M979" s="30">
        <v>85000</v>
      </c>
      <c r="N979" s="28" t="s">
        <v>280</v>
      </c>
      <c r="O979" s="6">
        <v>85000</v>
      </c>
      <c r="P979" s="28" t="s">
        <v>184</v>
      </c>
      <c r="Q979" s="4" t="s">
        <v>1523</v>
      </c>
      <c r="R979" t="s">
        <v>1524</v>
      </c>
      <c r="S979" t="s">
        <v>1245</v>
      </c>
      <c r="T979" t="s">
        <v>1393</v>
      </c>
      <c r="U979" t="s">
        <v>1247</v>
      </c>
      <c r="V979" t="s">
        <v>1245</v>
      </c>
      <c r="W979" s="2">
        <v>1</v>
      </c>
      <c r="X979" s="33">
        <v>85000</v>
      </c>
      <c r="Y979" t="s">
        <v>34</v>
      </c>
      <c r="Z979" t="s">
        <v>1248</v>
      </c>
      <c r="AA979" t="s">
        <v>36</v>
      </c>
      <c r="AB979" t="s">
        <v>37</v>
      </c>
      <c r="AC979">
        <v>21</v>
      </c>
    </row>
    <row r="980" spans="1:29" customFormat="1" hidden="1" x14ac:dyDescent="0.25">
      <c r="A980" s="11">
        <v>980</v>
      </c>
      <c r="B980" s="20" t="s">
        <v>1677</v>
      </c>
      <c r="C980" s="3">
        <v>2.212600357116E+18</v>
      </c>
      <c r="D980" s="1">
        <v>42410</v>
      </c>
      <c r="E980" t="s">
        <v>1397</v>
      </c>
      <c r="F980" s="8">
        <f>IF(OR(ISNUMBER(SEARCH("террит",Q980)), ISNUMBER(SEARCH("ФОМС",E980)), ISNUMBER(SEARCH("ФОМС",Q980)), (ISNUMBER(SEARCH("страх",E980)))),1,0)</f>
        <v>0</v>
      </c>
      <c r="G980" s="8">
        <f>IF(OR(ISNUMBER(SEARCH("проектиро",E980)), ISNUMBER(SEARCH("разработка",E980)),  ISNUMBER(SEARCH("приобрет",E980)),  ISNUMBER(SEARCH("установк",E980)), ISNUMBER(SEARCH("постав",E980)),  (ISNUMBER(SEARCH("создани",E980)))),1,0)</f>
        <v>0</v>
      </c>
      <c r="H980" s="8">
        <f>IF(OR(ISNUMBER(SEARCH("развит",E980)), ISNUMBER(SEARCH("модифика",E980)), ISNUMBER(SEARCH("интегра",E980)),  ISNUMBER(SEARCH("внедрен",E980)), ISNUMBER(SEARCH("расшир",E980)), ISNUMBER(SEARCH("адаптац",E980)),ISNUMBER(SEARCH("настрой",E980)), ISNUMBER(SEARCH("подключ",E980)),   (ISNUMBER(SEARCH("модерниз",E980)))),1,0)</f>
        <v>0</v>
      </c>
      <c r="I980" s="8">
        <f>IF(OR(ISNUMBER(SEARCH("сопрово",E980)), ISNUMBER(SEARCH("поддержк",E980)), ISNUMBER(SEARCH("эксплуат",E980)), ISNUMBER(SEARCH("обслужи",E980)), ISNUMBER(SEARCH("подготов",E980)), (ISNUMBER(SEARCH("обуче",E980)))),1,0)</f>
        <v>1</v>
      </c>
      <c r="J980" s="9">
        <f>SUM(G980:I980)</f>
        <v>1</v>
      </c>
      <c r="K980" t="s">
        <v>53</v>
      </c>
      <c r="L980" t="s">
        <v>52</v>
      </c>
      <c r="M980" s="30">
        <v>199740</v>
      </c>
      <c r="N980" s="28" t="s">
        <v>264</v>
      </c>
      <c r="O980" s="6">
        <v>199740</v>
      </c>
      <c r="P980" s="28" t="s">
        <v>184</v>
      </c>
      <c r="Q980" s="4" t="s">
        <v>1525</v>
      </c>
      <c r="R980" t="s">
        <v>1340</v>
      </c>
      <c r="S980" t="s">
        <v>1245</v>
      </c>
      <c r="T980" t="s">
        <v>1393</v>
      </c>
      <c r="U980" t="s">
        <v>1247</v>
      </c>
      <c r="V980" t="s">
        <v>1245</v>
      </c>
      <c r="W980" s="2">
        <v>1</v>
      </c>
      <c r="X980" s="33">
        <v>199740</v>
      </c>
      <c r="Y980" t="s">
        <v>34</v>
      </c>
      <c r="Z980" t="s">
        <v>1248</v>
      </c>
      <c r="AA980" t="s">
        <v>36</v>
      </c>
      <c r="AB980" t="s">
        <v>37</v>
      </c>
      <c r="AC980">
        <v>21</v>
      </c>
    </row>
    <row r="981" spans="1:29" customFormat="1" hidden="1" x14ac:dyDescent="0.25">
      <c r="A981" s="11">
        <v>981</v>
      </c>
      <c r="B981" s="20" t="s">
        <v>1677</v>
      </c>
      <c r="C981" s="3">
        <v>2.212600357116E+18</v>
      </c>
      <c r="D981" s="1">
        <v>42410</v>
      </c>
      <c r="E981" t="s">
        <v>1418</v>
      </c>
      <c r="F981" s="8">
        <f>IF(OR(ISNUMBER(SEARCH("террит",Q981)), ISNUMBER(SEARCH("ФОМС",E981)), ISNUMBER(SEARCH("ФОМС",Q981)), (ISNUMBER(SEARCH("страх",E981)))),1,0)</f>
        <v>0</v>
      </c>
      <c r="G981" s="8">
        <f>IF(OR(ISNUMBER(SEARCH("проектиро",E981)), ISNUMBER(SEARCH("разработка",E981)),  ISNUMBER(SEARCH("приобрет",E981)),  ISNUMBER(SEARCH("установк",E981)), ISNUMBER(SEARCH("постав",E981)),  (ISNUMBER(SEARCH("создани",E981)))),1,0)</f>
        <v>0</v>
      </c>
      <c r="H981" s="8">
        <f>IF(OR(ISNUMBER(SEARCH("развит",E981)), ISNUMBER(SEARCH("модифика",E981)), ISNUMBER(SEARCH("интегра",E981)),  ISNUMBER(SEARCH("внедрен",E981)), ISNUMBER(SEARCH("расшир",E981)), ISNUMBER(SEARCH("адаптац",E981)),ISNUMBER(SEARCH("настрой",E981)), ISNUMBER(SEARCH("подключ",E981)),   (ISNUMBER(SEARCH("модерниз",E981)))),1,0)</f>
        <v>0</v>
      </c>
      <c r="I981" s="8">
        <f>IF(OR(ISNUMBER(SEARCH("сопрово",E981)), ISNUMBER(SEARCH("поддержк",E981)), ISNUMBER(SEARCH("эксплуат",E981)), ISNUMBER(SEARCH("обслужи",E981)), ISNUMBER(SEARCH("подготов",E981)), (ISNUMBER(SEARCH("обуче",E981)))),1,0)</f>
        <v>1</v>
      </c>
      <c r="J981" s="9">
        <f>SUM(G981:I981)</f>
        <v>1</v>
      </c>
      <c r="K981" t="s">
        <v>53</v>
      </c>
      <c r="L981" t="s">
        <v>52</v>
      </c>
      <c r="M981" s="30">
        <v>214380</v>
      </c>
      <c r="N981" s="28" t="s">
        <v>264</v>
      </c>
      <c r="O981" s="6">
        <v>214380</v>
      </c>
      <c r="P981" s="28" t="s">
        <v>184</v>
      </c>
      <c r="Q981" s="4" t="s">
        <v>1525</v>
      </c>
      <c r="R981" t="s">
        <v>1340</v>
      </c>
      <c r="S981" t="s">
        <v>1245</v>
      </c>
      <c r="T981" t="s">
        <v>1393</v>
      </c>
      <c r="U981" t="s">
        <v>1247</v>
      </c>
      <c r="V981" t="s">
        <v>1245</v>
      </c>
      <c r="W981" s="2">
        <v>1</v>
      </c>
      <c r="X981" s="33">
        <v>214380</v>
      </c>
      <c r="Y981" t="s">
        <v>34</v>
      </c>
      <c r="Z981" t="s">
        <v>1248</v>
      </c>
      <c r="AA981" t="s">
        <v>36</v>
      </c>
      <c r="AB981" t="s">
        <v>37</v>
      </c>
      <c r="AC981">
        <v>21</v>
      </c>
    </row>
    <row r="982" spans="1:29" customFormat="1" hidden="1" x14ac:dyDescent="0.25">
      <c r="A982" s="11">
        <v>982</v>
      </c>
      <c r="B982" s="20" t="s">
        <v>1677</v>
      </c>
      <c r="C982" s="3">
        <v>2.2126003571169999E+18</v>
      </c>
      <c r="D982" s="1">
        <v>42779</v>
      </c>
      <c r="E982" t="s">
        <v>1408</v>
      </c>
      <c r="F982" s="8">
        <f>IF(OR(ISNUMBER(SEARCH("террит",Q982)), ISNUMBER(SEARCH("ФОМС",E982)), ISNUMBER(SEARCH("ФОМС",Q982)), (ISNUMBER(SEARCH("страх",E982)))),1,0)</f>
        <v>0</v>
      </c>
      <c r="G982" s="8">
        <f>IF(OR(ISNUMBER(SEARCH("проектиро",E982)), ISNUMBER(SEARCH("разработка",E982)),  ISNUMBER(SEARCH("приобрет",E982)),  ISNUMBER(SEARCH("установк",E982)), ISNUMBER(SEARCH("постав",E982)),  (ISNUMBER(SEARCH("создани",E982)))),1,0)</f>
        <v>0</v>
      </c>
      <c r="H982" s="8">
        <f>IF(OR(ISNUMBER(SEARCH("развит",E982)), ISNUMBER(SEARCH("модифика",E982)), ISNUMBER(SEARCH("интегра",E982)),  ISNUMBER(SEARCH("внедрен",E982)), ISNUMBER(SEARCH("расшир",E982)), ISNUMBER(SEARCH("адаптац",E982)),ISNUMBER(SEARCH("настрой",E982)), ISNUMBER(SEARCH("подключ",E982)),   (ISNUMBER(SEARCH("модерниз",E982)))),1,0)</f>
        <v>1</v>
      </c>
      <c r="I982" s="8">
        <f>IF(OR(ISNUMBER(SEARCH("сопрово",E982)), ISNUMBER(SEARCH("поддержк",E982)), ISNUMBER(SEARCH("эксплуат",E982)), ISNUMBER(SEARCH("обслужи",E982)), ISNUMBER(SEARCH("подготов",E982)), (ISNUMBER(SEARCH("обуче",E982)))),1,0)</f>
        <v>1</v>
      </c>
      <c r="J982" s="9">
        <f>SUM(G982:I982)</f>
        <v>2</v>
      </c>
      <c r="K982" t="s">
        <v>64</v>
      </c>
      <c r="L982" t="s">
        <v>65</v>
      </c>
      <c r="M982" s="30">
        <v>199745</v>
      </c>
      <c r="N982" s="28" t="s">
        <v>264</v>
      </c>
      <c r="O982" s="6">
        <v>199745</v>
      </c>
      <c r="P982" s="28" t="s">
        <v>184</v>
      </c>
      <c r="Q982" s="4" t="s">
        <v>1526</v>
      </c>
      <c r="R982" t="s">
        <v>1340</v>
      </c>
      <c r="S982" t="s">
        <v>1245</v>
      </c>
      <c r="T982" t="s">
        <v>1393</v>
      </c>
      <c r="U982" t="s">
        <v>1247</v>
      </c>
      <c r="V982" t="s">
        <v>1245</v>
      </c>
      <c r="W982" s="2">
        <v>1</v>
      </c>
      <c r="X982" s="33">
        <v>199745</v>
      </c>
      <c r="Y982" t="s">
        <v>34</v>
      </c>
      <c r="Z982" t="s">
        <v>1248</v>
      </c>
      <c r="AA982" t="s">
        <v>36</v>
      </c>
      <c r="AB982" t="s">
        <v>37</v>
      </c>
      <c r="AC982">
        <v>21</v>
      </c>
    </row>
    <row r="983" spans="1:29" customFormat="1" hidden="1" x14ac:dyDescent="0.25">
      <c r="A983" s="11">
        <v>983</v>
      </c>
      <c r="B983" s="20" t="s">
        <v>1677</v>
      </c>
      <c r="C983" s="3">
        <v>2.2126003571169999E+18</v>
      </c>
      <c r="D983" s="1">
        <v>42779</v>
      </c>
      <c r="E983" t="s">
        <v>1403</v>
      </c>
      <c r="F983" s="8">
        <f>IF(OR(ISNUMBER(SEARCH("террит",Q983)), ISNUMBER(SEARCH("ФОМС",E983)), ISNUMBER(SEARCH("ФОМС",Q983)), (ISNUMBER(SEARCH("страх",E983)))),1,0)</f>
        <v>0</v>
      </c>
      <c r="G983" s="8">
        <f>IF(OR(ISNUMBER(SEARCH("проектиро",E983)), ISNUMBER(SEARCH("разработка",E983)),  ISNUMBER(SEARCH("приобрет",E983)),  ISNUMBER(SEARCH("установк",E983)), ISNUMBER(SEARCH("постав",E983)),  (ISNUMBER(SEARCH("создани",E983)))),1,0)</f>
        <v>0</v>
      </c>
      <c r="H983" s="8">
        <f>IF(OR(ISNUMBER(SEARCH("развит",E983)), ISNUMBER(SEARCH("модифика",E983)), ISNUMBER(SEARCH("интегра",E983)),  ISNUMBER(SEARCH("внедрен",E983)), ISNUMBER(SEARCH("расшир",E983)), ISNUMBER(SEARCH("адаптац",E983)),ISNUMBER(SEARCH("настрой",E983)), ISNUMBER(SEARCH("подключ",E983)),   (ISNUMBER(SEARCH("модерниз",E983)))),1,0)</f>
        <v>1</v>
      </c>
      <c r="I983" s="8">
        <f>IF(OR(ISNUMBER(SEARCH("сопрово",E983)), ISNUMBER(SEARCH("поддержк",E983)), ISNUMBER(SEARCH("эксплуат",E983)), ISNUMBER(SEARCH("обслужи",E983)), ISNUMBER(SEARCH("подготов",E983)), (ISNUMBER(SEARCH("обуче",E983)))),1,0)</f>
        <v>1</v>
      </c>
      <c r="J983" s="9">
        <f>SUM(G983:I983)</f>
        <v>2</v>
      </c>
      <c r="K983" t="s">
        <v>64</v>
      </c>
      <c r="L983" t="s">
        <v>65</v>
      </c>
      <c r="M983" s="30">
        <v>214384</v>
      </c>
      <c r="N983" s="28" t="s">
        <v>264</v>
      </c>
      <c r="O983" s="6">
        <v>214384</v>
      </c>
      <c r="P983" s="28" t="s">
        <v>184</v>
      </c>
      <c r="Q983" s="4" t="s">
        <v>1526</v>
      </c>
      <c r="R983" t="s">
        <v>1340</v>
      </c>
      <c r="S983" t="s">
        <v>1245</v>
      </c>
      <c r="T983" t="s">
        <v>1393</v>
      </c>
      <c r="U983" t="s">
        <v>1247</v>
      </c>
      <c r="V983" t="s">
        <v>1245</v>
      </c>
      <c r="W983" s="2">
        <v>1</v>
      </c>
      <c r="X983" s="33">
        <v>214384</v>
      </c>
      <c r="Y983" t="s">
        <v>34</v>
      </c>
      <c r="Z983" t="s">
        <v>1248</v>
      </c>
      <c r="AA983" t="s">
        <v>36</v>
      </c>
      <c r="AB983" t="s">
        <v>37</v>
      </c>
      <c r="AC983">
        <v>21</v>
      </c>
    </row>
    <row r="984" spans="1:29" customFormat="1" hidden="1" x14ac:dyDescent="0.25">
      <c r="A984" s="11">
        <v>984</v>
      </c>
      <c r="B984" s="20" t="s">
        <v>1677</v>
      </c>
      <c r="C984" s="3">
        <v>2.2126003571180001E+18</v>
      </c>
      <c r="D984" s="1">
        <v>43209</v>
      </c>
      <c r="E984" t="s">
        <v>1403</v>
      </c>
      <c r="F984" s="8">
        <f>IF(OR(ISNUMBER(SEARCH("террит",Q984)), ISNUMBER(SEARCH("ФОМС",E984)), ISNUMBER(SEARCH("ФОМС",Q984)), (ISNUMBER(SEARCH("страх",E984)))),1,0)</f>
        <v>0</v>
      </c>
      <c r="G984" s="8">
        <f>IF(OR(ISNUMBER(SEARCH("проектиро",E984)), ISNUMBER(SEARCH("разработка",E984)),  ISNUMBER(SEARCH("приобрет",E984)),  ISNUMBER(SEARCH("установк",E984)), ISNUMBER(SEARCH("постав",E984)),  (ISNUMBER(SEARCH("создани",E984)))),1,0)</f>
        <v>0</v>
      </c>
      <c r="H984" s="8">
        <f>IF(OR(ISNUMBER(SEARCH("развит",E984)), ISNUMBER(SEARCH("модифика",E984)), ISNUMBER(SEARCH("интегра",E984)),  ISNUMBER(SEARCH("внедрен",E984)), ISNUMBER(SEARCH("расшир",E984)), ISNUMBER(SEARCH("адаптац",E984)),ISNUMBER(SEARCH("настрой",E984)), ISNUMBER(SEARCH("подключ",E984)),   (ISNUMBER(SEARCH("модерниз",E984)))),1,0)</f>
        <v>1</v>
      </c>
      <c r="I984" s="8">
        <f>IF(OR(ISNUMBER(SEARCH("сопрово",E984)), ISNUMBER(SEARCH("поддержк",E984)), ISNUMBER(SEARCH("эксплуат",E984)), ISNUMBER(SEARCH("обслужи",E984)), ISNUMBER(SEARCH("подготов",E984)), (ISNUMBER(SEARCH("обуче",E984)))),1,0)</f>
        <v>1</v>
      </c>
      <c r="J984" s="9">
        <f>SUM(G984:I984)</f>
        <v>2</v>
      </c>
      <c r="K984" t="s">
        <v>64</v>
      </c>
      <c r="L984" t="s">
        <v>65</v>
      </c>
      <c r="M984" s="30">
        <v>220050</v>
      </c>
      <c r="N984" s="28" t="s">
        <v>26</v>
      </c>
      <c r="O984" s="6">
        <v>220050</v>
      </c>
      <c r="P984" s="28" t="s">
        <v>184</v>
      </c>
      <c r="Q984" s="4" t="s">
        <v>1527</v>
      </c>
      <c r="R984" t="s">
        <v>1528</v>
      </c>
      <c r="S984" t="s">
        <v>1245</v>
      </c>
      <c r="T984" t="s">
        <v>1393</v>
      </c>
      <c r="U984" t="s">
        <v>1247</v>
      </c>
      <c r="V984" t="s">
        <v>1245</v>
      </c>
      <c r="W984" s="2">
        <v>1</v>
      </c>
      <c r="X984" s="33">
        <v>220050</v>
      </c>
      <c r="Y984" t="s">
        <v>34</v>
      </c>
      <c r="Z984" t="s">
        <v>1248</v>
      </c>
      <c r="AA984" t="s">
        <v>36</v>
      </c>
      <c r="AB984" t="s">
        <v>37</v>
      </c>
      <c r="AC984">
        <v>21</v>
      </c>
    </row>
    <row r="985" spans="1:29" customFormat="1" hidden="1" x14ac:dyDescent="0.25">
      <c r="A985" s="11">
        <v>985</v>
      </c>
      <c r="B985" s="20" t="s">
        <v>1677</v>
      </c>
      <c r="C985" s="3">
        <v>2.2126003571180001E+18</v>
      </c>
      <c r="D985" s="1">
        <v>43209</v>
      </c>
      <c r="E985" t="s">
        <v>1406</v>
      </c>
      <c r="F985" s="8">
        <f>IF(OR(ISNUMBER(SEARCH("террит",Q985)), ISNUMBER(SEARCH("ФОМС",E985)), ISNUMBER(SEARCH("ФОМС",Q985)), (ISNUMBER(SEARCH("страх",E985)))),1,0)</f>
        <v>0</v>
      </c>
      <c r="G985" s="8">
        <f>IF(OR(ISNUMBER(SEARCH("проектиро",E985)), ISNUMBER(SEARCH("разработка",E985)),  ISNUMBER(SEARCH("приобрет",E985)),  ISNUMBER(SEARCH("установк",E985)), ISNUMBER(SEARCH("постав",E985)),  (ISNUMBER(SEARCH("создани",E985)))),1,0)</f>
        <v>0</v>
      </c>
      <c r="H985" s="8">
        <f>IF(OR(ISNUMBER(SEARCH("развит",E985)), ISNUMBER(SEARCH("модифика",E985)), ISNUMBER(SEARCH("интегра",E985)),  ISNUMBER(SEARCH("внедрен",E985)), ISNUMBER(SEARCH("расшир",E985)), ISNUMBER(SEARCH("адаптац",E985)),ISNUMBER(SEARCH("настрой",E985)), ISNUMBER(SEARCH("подключ",E985)),   (ISNUMBER(SEARCH("модерниз",E985)))),1,0)</f>
        <v>0</v>
      </c>
      <c r="I985" s="8">
        <f>IF(OR(ISNUMBER(SEARCH("сопрово",E985)), ISNUMBER(SEARCH("поддержк",E985)), ISNUMBER(SEARCH("эксплуат",E985)), ISNUMBER(SEARCH("обслужи",E985)), ISNUMBER(SEARCH("подготов",E985)), (ISNUMBER(SEARCH("обуче",E985)))),1,0)</f>
        <v>1</v>
      </c>
      <c r="J985" s="9">
        <f>SUM(G985:I985)</f>
        <v>1</v>
      </c>
      <c r="K985" t="s">
        <v>64</v>
      </c>
      <c r="L985" t="s">
        <v>65</v>
      </c>
      <c r="M985" s="30">
        <v>206673</v>
      </c>
      <c r="N985" s="28" t="s">
        <v>26</v>
      </c>
      <c r="O985" s="6">
        <v>206673</v>
      </c>
      <c r="P985" s="28" t="s">
        <v>184</v>
      </c>
      <c r="Q985" s="4" t="s">
        <v>1527</v>
      </c>
      <c r="R985" t="s">
        <v>1528</v>
      </c>
      <c r="S985" t="s">
        <v>1245</v>
      </c>
      <c r="T985" t="s">
        <v>1393</v>
      </c>
      <c r="U985" t="s">
        <v>1247</v>
      </c>
      <c r="V985" t="s">
        <v>1245</v>
      </c>
      <c r="W985" s="2">
        <v>1</v>
      </c>
      <c r="X985" s="33">
        <v>206673</v>
      </c>
      <c r="Y985" t="s">
        <v>34</v>
      </c>
      <c r="Z985" t="s">
        <v>1248</v>
      </c>
      <c r="AA985" t="s">
        <v>36</v>
      </c>
      <c r="AB985" t="s">
        <v>37</v>
      </c>
      <c r="AC985">
        <v>21</v>
      </c>
    </row>
    <row r="986" spans="1:29" customFormat="1" hidden="1" x14ac:dyDescent="0.25">
      <c r="A986" s="11">
        <v>986</v>
      </c>
      <c r="B986" s="20" t="s">
        <v>1677</v>
      </c>
      <c r="C986" s="3">
        <v>2.2127009985150001E+18</v>
      </c>
      <c r="D986" s="1">
        <v>42017</v>
      </c>
      <c r="E986" t="s">
        <v>457</v>
      </c>
      <c r="F986" s="8">
        <f>IF(OR(ISNUMBER(SEARCH("террит",Q986)), ISNUMBER(SEARCH("ФОМС",E986)), ISNUMBER(SEARCH("ФОМС",Q986)), (ISNUMBER(SEARCH("страх",E986)))),1,0)</f>
        <v>1</v>
      </c>
      <c r="G986" s="8">
        <f>IF(OR(ISNUMBER(SEARCH("проектиро",E986)), ISNUMBER(SEARCH("разработка",E986)),  ISNUMBER(SEARCH("приобрет",E986)),  ISNUMBER(SEARCH("установк",E986)), ISNUMBER(SEARCH("постав",E986)),  (ISNUMBER(SEARCH("создани",E986)))),1,0)</f>
        <v>0</v>
      </c>
      <c r="H986" s="8">
        <f>IF(OR(ISNUMBER(SEARCH("развит",E986)), ISNUMBER(SEARCH("модифика",E986)), ISNUMBER(SEARCH("интегра",E986)),  ISNUMBER(SEARCH("внедрен",E986)), ISNUMBER(SEARCH("расшир",E986)), ISNUMBER(SEARCH("адаптац",E986)),ISNUMBER(SEARCH("настрой",E986)), ISNUMBER(SEARCH("подключ",E986)),   (ISNUMBER(SEARCH("модерниз",E986)))),1,0)</f>
        <v>0</v>
      </c>
      <c r="I986" s="8">
        <f>IF(OR(ISNUMBER(SEARCH("сопрово",E986)), ISNUMBER(SEARCH("поддержк",E986)), ISNUMBER(SEARCH("эксплуат",E986)), ISNUMBER(SEARCH("обслужи",E986)), ISNUMBER(SEARCH("подготов",E986)), (ISNUMBER(SEARCH("обуче",E986)))),1,0)</f>
        <v>1</v>
      </c>
      <c r="J986" s="9">
        <f>SUM(G986:I986)</f>
        <v>1</v>
      </c>
      <c r="K986" t="s">
        <v>456</v>
      </c>
      <c r="L986" t="s">
        <v>457</v>
      </c>
      <c r="M986" s="30">
        <v>1832600</v>
      </c>
      <c r="N986" s="28" t="s">
        <v>280</v>
      </c>
      <c r="O986" s="6">
        <v>1832600</v>
      </c>
      <c r="P986" s="28" t="s">
        <v>184</v>
      </c>
      <c r="Q986" s="4" t="s">
        <v>1529</v>
      </c>
      <c r="R986" t="s">
        <v>1530</v>
      </c>
      <c r="S986" t="s">
        <v>1245</v>
      </c>
      <c r="T986" t="s">
        <v>1246</v>
      </c>
      <c r="U986" t="s">
        <v>1247</v>
      </c>
      <c r="V986" t="s">
        <v>1245</v>
      </c>
      <c r="W986" s="2">
        <v>1</v>
      </c>
      <c r="X986" s="33">
        <v>1832600</v>
      </c>
      <c r="Y986" t="s">
        <v>34</v>
      </c>
      <c r="Z986" t="s">
        <v>1248</v>
      </c>
      <c r="AA986" t="s">
        <v>36</v>
      </c>
      <c r="AB986" t="s">
        <v>37</v>
      </c>
      <c r="AC986">
        <v>21</v>
      </c>
    </row>
    <row r="987" spans="1:29" customFormat="1" hidden="1" x14ac:dyDescent="0.25">
      <c r="A987" s="11">
        <v>987</v>
      </c>
      <c r="B987" s="20" t="s">
        <v>1677</v>
      </c>
      <c r="C987" s="3">
        <v>2.2127009985169999E+18</v>
      </c>
      <c r="D987" s="1">
        <v>42842</v>
      </c>
      <c r="E987" t="s">
        <v>1531</v>
      </c>
      <c r="F987" s="8">
        <f>IF(OR(ISNUMBER(SEARCH("террит",Q987)), ISNUMBER(SEARCH("ФОМС",E987)), ISNUMBER(SEARCH("ФОМС",Q987)), (ISNUMBER(SEARCH("страх",E987)))),1,0)</f>
        <v>1</v>
      </c>
      <c r="G987" s="8">
        <f>IF(OR(ISNUMBER(SEARCH("проектиро",E987)), ISNUMBER(SEARCH("разработка",E987)),  ISNUMBER(SEARCH("приобрет",E987)),  ISNUMBER(SEARCH("установк",E987)), ISNUMBER(SEARCH("постав",E987)),  (ISNUMBER(SEARCH("создани",E987)))),1,0)</f>
        <v>0</v>
      </c>
      <c r="H987" s="8">
        <f>IF(OR(ISNUMBER(SEARCH("развит",E987)), ISNUMBER(SEARCH("модифика",E987)), ISNUMBER(SEARCH("интегра",E987)),  ISNUMBER(SEARCH("внедрен",E987)), ISNUMBER(SEARCH("расшир",E987)), ISNUMBER(SEARCH("адаптац",E987)),ISNUMBER(SEARCH("настрой",E987)), ISNUMBER(SEARCH("подключ",E987)),   (ISNUMBER(SEARCH("модерниз",E987)))),1,0)</f>
        <v>0</v>
      </c>
      <c r="I987" s="8">
        <f>IF(OR(ISNUMBER(SEARCH("сопрово",E987)), ISNUMBER(SEARCH("поддержк",E987)), ISNUMBER(SEARCH("эксплуат",E987)), ISNUMBER(SEARCH("обслужи",E987)), ISNUMBER(SEARCH("подготов",E987)), (ISNUMBER(SEARCH("обуче",E987)))),1,0)</f>
        <v>1</v>
      </c>
      <c r="J987" s="9">
        <f>SUM(G987:I987)</f>
        <v>1</v>
      </c>
      <c r="K987" t="s">
        <v>142</v>
      </c>
      <c r="L987" t="s">
        <v>143</v>
      </c>
      <c r="M987" s="30">
        <v>1872000</v>
      </c>
      <c r="N987" s="28" t="s">
        <v>280</v>
      </c>
      <c r="O987" s="6">
        <v>1872000</v>
      </c>
      <c r="P987" s="28" t="s">
        <v>184</v>
      </c>
      <c r="Q987" s="4" t="s">
        <v>1532</v>
      </c>
      <c r="R987" t="s">
        <v>1530</v>
      </c>
      <c r="S987" t="s">
        <v>1245</v>
      </c>
      <c r="T987" t="s">
        <v>1393</v>
      </c>
      <c r="U987" t="s">
        <v>1247</v>
      </c>
      <c r="V987" t="s">
        <v>1245</v>
      </c>
      <c r="W987" s="2">
        <v>1</v>
      </c>
      <c r="X987" s="33">
        <v>5148000</v>
      </c>
      <c r="Y987" t="s">
        <v>34</v>
      </c>
      <c r="Z987" t="s">
        <v>1248</v>
      </c>
      <c r="AA987" t="s">
        <v>36</v>
      </c>
      <c r="AB987" t="s">
        <v>37</v>
      </c>
      <c r="AC987">
        <v>21</v>
      </c>
    </row>
    <row r="988" spans="1:29" customFormat="1" hidden="1" x14ac:dyDescent="0.25">
      <c r="A988" s="11">
        <v>988</v>
      </c>
      <c r="B988" s="20" t="s">
        <v>1677</v>
      </c>
      <c r="C988" s="3">
        <v>2.2127009985169999E+18</v>
      </c>
      <c r="D988" s="1">
        <v>42878</v>
      </c>
      <c r="E988" t="s">
        <v>1533</v>
      </c>
      <c r="F988" s="8">
        <f>IF(OR(ISNUMBER(SEARCH("террит",Q988)), ISNUMBER(SEARCH("ФОМС",E988)), ISNUMBER(SEARCH("ФОМС",Q988)), (ISNUMBER(SEARCH("страх",E988)))),1,0)</f>
        <v>1</v>
      </c>
      <c r="G988" s="8">
        <f>IF(OR(ISNUMBER(SEARCH("проектиро",E988)), ISNUMBER(SEARCH("разработка",E988)),  ISNUMBER(SEARCH("приобрет",E988)),  ISNUMBER(SEARCH("установк",E988)), ISNUMBER(SEARCH("постав",E988)),  (ISNUMBER(SEARCH("создани",E988)))),1,0)</f>
        <v>0</v>
      </c>
      <c r="H988" s="8">
        <f>IF(OR(ISNUMBER(SEARCH("развит",E988)), ISNUMBER(SEARCH("модифика",E988)), ISNUMBER(SEARCH("интегра",E988)),  ISNUMBER(SEARCH("внедрен",E988)), ISNUMBER(SEARCH("расшир",E988)), ISNUMBER(SEARCH("адаптац",E988)),ISNUMBER(SEARCH("настрой",E988)), ISNUMBER(SEARCH("подключ",E988)),   (ISNUMBER(SEARCH("модерниз",E988)))),1,0)</f>
        <v>1</v>
      </c>
      <c r="I988" s="8">
        <f>IF(OR(ISNUMBER(SEARCH("сопрово",E988)), ISNUMBER(SEARCH("поддержк",E988)), ISNUMBER(SEARCH("эксплуат",E988)), ISNUMBER(SEARCH("обслужи",E988)), ISNUMBER(SEARCH("подготов",E988)), (ISNUMBER(SEARCH("обуче",E988)))),1,0)</f>
        <v>1</v>
      </c>
      <c r="J988" s="9">
        <f>SUM(G988:I988)</f>
        <v>2</v>
      </c>
      <c r="K988" t="s">
        <v>45</v>
      </c>
      <c r="L988" t="s">
        <v>46</v>
      </c>
      <c r="M988" s="30">
        <v>940500</v>
      </c>
      <c r="N988" s="28" t="s">
        <v>280</v>
      </c>
      <c r="O988" s="6">
        <v>940500</v>
      </c>
      <c r="P988" s="28" t="s">
        <v>184</v>
      </c>
      <c r="Q988" s="4" t="s">
        <v>1532</v>
      </c>
      <c r="R988" t="s">
        <v>1530</v>
      </c>
      <c r="S988" t="s">
        <v>1245</v>
      </c>
      <c r="T988" t="s">
        <v>1393</v>
      </c>
      <c r="U988" t="s">
        <v>1247</v>
      </c>
      <c r="V988" t="s">
        <v>1245</v>
      </c>
      <c r="W988" s="2">
        <v>1</v>
      </c>
      <c r="X988" s="33">
        <v>940500</v>
      </c>
      <c r="Y988" t="s">
        <v>34</v>
      </c>
      <c r="Z988" t="s">
        <v>1248</v>
      </c>
      <c r="AA988" t="s">
        <v>36</v>
      </c>
      <c r="AB988" t="s">
        <v>37</v>
      </c>
      <c r="AC988">
        <v>21</v>
      </c>
    </row>
    <row r="989" spans="1:29" customFormat="1" hidden="1" x14ac:dyDescent="0.25">
      <c r="A989" s="11">
        <v>989</v>
      </c>
      <c r="B989" s="20" t="s">
        <v>1677</v>
      </c>
      <c r="C989" s="3">
        <v>2.2127009985180001E+18</v>
      </c>
      <c r="D989" s="1">
        <v>43424</v>
      </c>
      <c r="E989" t="s">
        <v>46</v>
      </c>
      <c r="F989" s="8">
        <f>IF(OR(ISNUMBER(SEARCH("террит",Q989)), ISNUMBER(SEARCH("ФОМС",E989)), ISNUMBER(SEARCH("ФОМС",Q989)), (ISNUMBER(SEARCH("страх",E989)))),1,0)</f>
        <v>1</v>
      </c>
      <c r="G989" s="8">
        <f>IF(OR(ISNUMBER(SEARCH("проектиро",E989)), ISNUMBER(SEARCH("разработка",E989)),  ISNUMBER(SEARCH("приобрет",E989)),  ISNUMBER(SEARCH("установк",E989)), ISNUMBER(SEARCH("постав",E989)),  (ISNUMBER(SEARCH("создани",E989)))),1,0)</f>
        <v>1</v>
      </c>
      <c r="H989" s="8">
        <f>IF(OR(ISNUMBER(SEARCH("развит",E989)), ISNUMBER(SEARCH("модифика",E989)), ISNUMBER(SEARCH("интегра",E989)),  ISNUMBER(SEARCH("внедрен",E989)), ISNUMBER(SEARCH("расшир",E989)), ISNUMBER(SEARCH("адаптац",E989)),ISNUMBER(SEARCH("настрой",E989)), ISNUMBER(SEARCH("подключ",E989)),   (ISNUMBER(SEARCH("модерниз",E989)))),1,0)</f>
        <v>0</v>
      </c>
      <c r="I989" s="8">
        <f>IF(OR(ISNUMBER(SEARCH("сопрово",E989)), ISNUMBER(SEARCH("поддержк",E989)), ISNUMBER(SEARCH("эксплуат",E989)), ISNUMBER(SEARCH("обслужи",E989)), ISNUMBER(SEARCH("подготов",E989)), (ISNUMBER(SEARCH("обуче",E989)))),1,0)</f>
        <v>0</v>
      </c>
      <c r="J989" s="9">
        <f>SUM(G989:I989)</f>
        <v>1</v>
      </c>
      <c r="K989" t="s">
        <v>45</v>
      </c>
      <c r="L989" t="s">
        <v>46</v>
      </c>
      <c r="M989" s="30">
        <v>600000</v>
      </c>
      <c r="N989" s="28" t="s">
        <v>39</v>
      </c>
      <c r="O989" s="6">
        <v>600000</v>
      </c>
      <c r="P989" s="28" t="s">
        <v>27</v>
      </c>
      <c r="Q989" s="4" t="s">
        <v>1532</v>
      </c>
      <c r="R989" t="s">
        <v>1530</v>
      </c>
      <c r="S989" t="s">
        <v>1245</v>
      </c>
      <c r="T989" t="s">
        <v>1246</v>
      </c>
      <c r="U989" t="s">
        <v>1247</v>
      </c>
      <c r="V989" t="s">
        <v>1245</v>
      </c>
      <c r="W989" s="2">
        <v>1</v>
      </c>
      <c r="X989" s="33">
        <v>600000</v>
      </c>
      <c r="Y989" t="s">
        <v>34</v>
      </c>
      <c r="Z989" t="s">
        <v>1248</v>
      </c>
      <c r="AA989" t="s">
        <v>36</v>
      </c>
      <c r="AB989" t="s">
        <v>37</v>
      </c>
      <c r="AC989">
        <v>21</v>
      </c>
    </row>
    <row r="990" spans="1:29" customFormat="1" hidden="1" x14ac:dyDescent="0.25">
      <c r="A990" s="11">
        <v>990</v>
      </c>
      <c r="B990" s="20" t="s">
        <v>1677</v>
      </c>
      <c r="C990" s="3">
        <v>2.2127009985180001E+18</v>
      </c>
      <c r="D990" s="1">
        <v>43424</v>
      </c>
      <c r="E990" t="s">
        <v>46</v>
      </c>
      <c r="F990" s="8">
        <f>IF(OR(ISNUMBER(SEARCH("террит",Q990)), ISNUMBER(SEARCH("ФОМС",E990)), ISNUMBER(SEARCH("ФОМС",Q990)), (ISNUMBER(SEARCH("страх",E990)))),1,0)</f>
        <v>1</v>
      </c>
      <c r="G990" s="8">
        <f>IF(OR(ISNUMBER(SEARCH("проектиро",E990)), ISNUMBER(SEARCH("разработка",E990)),  ISNUMBER(SEARCH("приобрет",E990)),  ISNUMBER(SEARCH("установк",E990)), ISNUMBER(SEARCH("постав",E990)),  (ISNUMBER(SEARCH("создани",E990)))),1,0)</f>
        <v>1</v>
      </c>
      <c r="H990" s="8">
        <f>IF(OR(ISNUMBER(SEARCH("развит",E990)), ISNUMBER(SEARCH("модифика",E990)), ISNUMBER(SEARCH("интегра",E990)),  ISNUMBER(SEARCH("внедрен",E990)), ISNUMBER(SEARCH("расшир",E990)), ISNUMBER(SEARCH("адаптац",E990)),ISNUMBER(SEARCH("настрой",E990)), ISNUMBER(SEARCH("подключ",E990)),   (ISNUMBER(SEARCH("модерниз",E990)))),1,0)</f>
        <v>0</v>
      </c>
      <c r="I990" s="8">
        <f>IF(OR(ISNUMBER(SEARCH("сопрово",E990)), ISNUMBER(SEARCH("поддержк",E990)), ISNUMBER(SEARCH("эксплуат",E990)), ISNUMBER(SEARCH("обслужи",E990)), ISNUMBER(SEARCH("подготов",E990)), (ISNUMBER(SEARCH("обуче",E990)))),1,0)</f>
        <v>0</v>
      </c>
      <c r="J990" s="9">
        <f>SUM(G990:I990)</f>
        <v>1</v>
      </c>
      <c r="K990" t="s">
        <v>45</v>
      </c>
      <c r="L990" t="s">
        <v>46</v>
      </c>
      <c r="M990" s="30">
        <v>350000</v>
      </c>
      <c r="N990" s="28" t="s">
        <v>39</v>
      </c>
      <c r="O990" s="6">
        <v>350000</v>
      </c>
      <c r="P990" s="28" t="s">
        <v>27</v>
      </c>
      <c r="Q990" s="4" t="s">
        <v>1532</v>
      </c>
      <c r="R990" t="s">
        <v>1530</v>
      </c>
      <c r="S990" t="s">
        <v>1245</v>
      </c>
      <c r="T990" t="s">
        <v>1246</v>
      </c>
      <c r="U990" t="s">
        <v>1247</v>
      </c>
      <c r="V990" t="s">
        <v>1245</v>
      </c>
      <c r="W990" s="2">
        <v>1</v>
      </c>
      <c r="X990" s="33">
        <v>350000</v>
      </c>
      <c r="Y990" t="s">
        <v>34</v>
      </c>
      <c r="Z990" t="s">
        <v>1248</v>
      </c>
      <c r="AA990" t="s">
        <v>36</v>
      </c>
      <c r="AB990" t="s">
        <v>37</v>
      </c>
      <c r="AC990">
        <v>21</v>
      </c>
    </row>
    <row r="991" spans="1:29" customFormat="1" hidden="1" x14ac:dyDescent="0.25">
      <c r="A991" s="11">
        <v>991</v>
      </c>
      <c r="B991" s="20" t="s">
        <v>1677</v>
      </c>
      <c r="C991" s="3">
        <v>2.2127009985190001E+18</v>
      </c>
      <c r="D991" s="1">
        <v>43662</v>
      </c>
      <c r="E991" t="s">
        <v>46</v>
      </c>
      <c r="F991" s="8">
        <f>IF(OR(ISNUMBER(SEARCH("террит",Q991)), ISNUMBER(SEARCH("ФОМС",E991)), ISNUMBER(SEARCH("ФОМС",Q991)), (ISNUMBER(SEARCH("страх",E991)))),1,0)</f>
        <v>1</v>
      </c>
      <c r="G991" s="8">
        <f>IF(OR(ISNUMBER(SEARCH("проектиро",E991)), ISNUMBER(SEARCH("разработка",E991)),  ISNUMBER(SEARCH("приобрет",E991)),  ISNUMBER(SEARCH("установк",E991)), ISNUMBER(SEARCH("постав",E991)),  (ISNUMBER(SEARCH("создани",E991)))),1,0)</f>
        <v>1</v>
      </c>
      <c r="H991" s="8">
        <f>IF(OR(ISNUMBER(SEARCH("развит",E991)), ISNUMBER(SEARCH("модифика",E991)), ISNUMBER(SEARCH("интегра",E991)),  ISNUMBER(SEARCH("внедрен",E991)), ISNUMBER(SEARCH("расшир",E991)), ISNUMBER(SEARCH("адаптац",E991)),ISNUMBER(SEARCH("настрой",E991)), ISNUMBER(SEARCH("подключ",E991)),   (ISNUMBER(SEARCH("модерниз",E991)))),1,0)</f>
        <v>0</v>
      </c>
      <c r="I991" s="8">
        <f>IF(OR(ISNUMBER(SEARCH("сопрово",E991)), ISNUMBER(SEARCH("поддержк",E991)), ISNUMBER(SEARCH("эксплуат",E991)), ISNUMBER(SEARCH("обслужи",E991)), ISNUMBER(SEARCH("подготов",E991)), (ISNUMBER(SEARCH("обуче",E991)))),1,0)</f>
        <v>0</v>
      </c>
      <c r="J991" s="9">
        <f>SUM(G991:I991)</f>
        <v>1</v>
      </c>
      <c r="K991" t="s">
        <v>45</v>
      </c>
      <c r="L991" t="s">
        <v>46</v>
      </c>
      <c r="M991" s="30">
        <v>1180000</v>
      </c>
      <c r="N991" s="28" t="s">
        <v>1213</v>
      </c>
      <c r="O991" s="6">
        <v>1180000</v>
      </c>
      <c r="P991" s="28" t="s">
        <v>27</v>
      </c>
      <c r="Q991" s="4" t="s">
        <v>1532</v>
      </c>
      <c r="R991" t="s">
        <v>1530</v>
      </c>
      <c r="S991" t="s">
        <v>1245</v>
      </c>
      <c r="T991" t="s">
        <v>1393</v>
      </c>
      <c r="U991" t="s">
        <v>1247</v>
      </c>
      <c r="V991" t="s">
        <v>1245</v>
      </c>
      <c r="W991" s="2">
        <v>1</v>
      </c>
      <c r="X991" s="33">
        <v>1180000</v>
      </c>
      <c r="Y991" t="s">
        <v>34</v>
      </c>
      <c r="Z991" t="s">
        <v>1248</v>
      </c>
      <c r="AA991" t="s">
        <v>36</v>
      </c>
      <c r="AB991" t="s">
        <v>37</v>
      </c>
      <c r="AC991">
        <v>21</v>
      </c>
    </row>
    <row r="992" spans="1:29" customFormat="1" hidden="1" x14ac:dyDescent="0.25">
      <c r="A992" s="11">
        <v>992</v>
      </c>
      <c r="B992" s="20" t="s">
        <v>1677</v>
      </c>
      <c r="C992" s="3">
        <v>2.2127303521169999E+18</v>
      </c>
      <c r="D992" s="1">
        <v>42781</v>
      </c>
      <c r="E992" t="s">
        <v>1408</v>
      </c>
      <c r="F992" s="8">
        <f>IF(OR(ISNUMBER(SEARCH("террит",Q992)), ISNUMBER(SEARCH("ФОМС",E992)), ISNUMBER(SEARCH("ФОМС",Q992)), (ISNUMBER(SEARCH("страх",E992)))),1,0)</f>
        <v>0</v>
      </c>
      <c r="G992" s="8">
        <f>IF(OR(ISNUMBER(SEARCH("проектиро",E992)), ISNUMBER(SEARCH("разработка",E992)),  ISNUMBER(SEARCH("приобрет",E992)),  ISNUMBER(SEARCH("установк",E992)), ISNUMBER(SEARCH("постав",E992)),  (ISNUMBER(SEARCH("создани",E992)))),1,0)</f>
        <v>0</v>
      </c>
      <c r="H992" s="8">
        <f>IF(OR(ISNUMBER(SEARCH("развит",E992)), ISNUMBER(SEARCH("модифика",E992)), ISNUMBER(SEARCH("интегра",E992)),  ISNUMBER(SEARCH("внедрен",E992)), ISNUMBER(SEARCH("расшир",E992)), ISNUMBER(SEARCH("адаптац",E992)),ISNUMBER(SEARCH("настрой",E992)), ISNUMBER(SEARCH("подключ",E992)),   (ISNUMBER(SEARCH("модерниз",E992)))),1,0)</f>
        <v>1</v>
      </c>
      <c r="I992" s="8">
        <f>IF(OR(ISNUMBER(SEARCH("сопрово",E992)), ISNUMBER(SEARCH("поддержк",E992)), ISNUMBER(SEARCH("эксплуат",E992)), ISNUMBER(SEARCH("обслужи",E992)), ISNUMBER(SEARCH("подготов",E992)), (ISNUMBER(SEARCH("обуче",E992)))),1,0)</f>
        <v>1</v>
      </c>
      <c r="J992" s="9">
        <f>SUM(G992:I992)</f>
        <v>2</v>
      </c>
      <c r="K992" t="s">
        <v>64</v>
      </c>
      <c r="L992" t="s">
        <v>65</v>
      </c>
      <c r="M992" s="30">
        <v>96538</v>
      </c>
      <c r="N992" s="28" t="s">
        <v>264</v>
      </c>
      <c r="O992" s="6">
        <v>96538</v>
      </c>
      <c r="P992" s="28" t="s">
        <v>184</v>
      </c>
      <c r="Q992" s="4" t="s">
        <v>1534</v>
      </c>
      <c r="R992" t="s">
        <v>1265</v>
      </c>
      <c r="S992" t="s">
        <v>1245</v>
      </c>
      <c r="T992" t="s">
        <v>1393</v>
      </c>
      <c r="U992" t="s">
        <v>1247</v>
      </c>
      <c r="V992" t="s">
        <v>1245</v>
      </c>
      <c r="W992" s="2">
        <v>1</v>
      </c>
      <c r="X992" s="33">
        <v>96538</v>
      </c>
      <c r="Y992" t="s">
        <v>34</v>
      </c>
      <c r="Z992" t="s">
        <v>1248</v>
      </c>
      <c r="AA992" t="s">
        <v>36</v>
      </c>
      <c r="AB992" t="s">
        <v>37</v>
      </c>
      <c r="AC992">
        <v>21</v>
      </c>
    </row>
    <row r="993" spans="1:29" customFormat="1" hidden="1" x14ac:dyDescent="0.25">
      <c r="A993" s="11">
        <v>993</v>
      </c>
      <c r="B993" s="20" t="s">
        <v>1677</v>
      </c>
      <c r="C993" s="3">
        <v>2.2127303521169999E+18</v>
      </c>
      <c r="D993" s="1">
        <v>42781</v>
      </c>
      <c r="E993" t="s">
        <v>1403</v>
      </c>
      <c r="F993" s="8">
        <f>IF(OR(ISNUMBER(SEARCH("террит",Q993)), ISNUMBER(SEARCH("ФОМС",E993)), ISNUMBER(SEARCH("ФОМС",Q993)), (ISNUMBER(SEARCH("страх",E993)))),1,0)</f>
        <v>0</v>
      </c>
      <c r="G993" s="8">
        <f>IF(OR(ISNUMBER(SEARCH("проектиро",E993)), ISNUMBER(SEARCH("разработка",E993)),  ISNUMBER(SEARCH("приобрет",E993)),  ISNUMBER(SEARCH("установк",E993)), ISNUMBER(SEARCH("постав",E993)),  (ISNUMBER(SEARCH("создани",E993)))),1,0)</f>
        <v>0</v>
      </c>
      <c r="H993" s="8">
        <f>IF(OR(ISNUMBER(SEARCH("развит",E993)), ISNUMBER(SEARCH("модифика",E993)), ISNUMBER(SEARCH("интегра",E993)),  ISNUMBER(SEARCH("внедрен",E993)), ISNUMBER(SEARCH("расшир",E993)), ISNUMBER(SEARCH("адаптац",E993)),ISNUMBER(SEARCH("настрой",E993)), ISNUMBER(SEARCH("подключ",E993)),   (ISNUMBER(SEARCH("модерниз",E993)))),1,0)</f>
        <v>1</v>
      </c>
      <c r="I993" s="8">
        <f>IF(OR(ISNUMBER(SEARCH("сопрово",E993)), ISNUMBER(SEARCH("поддержк",E993)), ISNUMBER(SEARCH("эксплуат",E993)), ISNUMBER(SEARCH("обслужи",E993)), ISNUMBER(SEARCH("подготов",E993)), (ISNUMBER(SEARCH("обуче",E993)))),1,0)</f>
        <v>1</v>
      </c>
      <c r="J993" s="9">
        <f>SUM(G993:I993)</f>
        <v>2</v>
      </c>
      <c r="K993" t="s">
        <v>64</v>
      </c>
      <c r="L993" t="s">
        <v>65</v>
      </c>
      <c r="M993" s="30">
        <v>153000</v>
      </c>
      <c r="N993" s="28" t="s">
        <v>264</v>
      </c>
      <c r="O993" s="6">
        <v>153000</v>
      </c>
      <c r="P993" s="28" t="s">
        <v>184</v>
      </c>
      <c r="Q993" s="4" t="s">
        <v>1534</v>
      </c>
      <c r="R993" t="s">
        <v>1265</v>
      </c>
      <c r="S993" t="s">
        <v>1245</v>
      </c>
      <c r="T993" t="s">
        <v>1393</v>
      </c>
      <c r="U993" t="s">
        <v>1247</v>
      </c>
      <c r="V993" t="s">
        <v>1245</v>
      </c>
      <c r="W993" s="2">
        <v>1</v>
      </c>
      <c r="X993" s="33">
        <v>153000</v>
      </c>
      <c r="Y993" t="s">
        <v>34</v>
      </c>
      <c r="Z993" t="s">
        <v>1248</v>
      </c>
      <c r="AA993" t="s">
        <v>36</v>
      </c>
      <c r="AB993" t="s">
        <v>37</v>
      </c>
      <c r="AC993">
        <v>21</v>
      </c>
    </row>
    <row r="994" spans="1:29" customFormat="1" hidden="1" x14ac:dyDescent="0.25">
      <c r="A994" s="11">
        <v>994</v>
      </c>
      <c r="B994" s="20" t="s">
        <v>1677</v>
      </c>
      <c r="C994" s="3">
        <v>2.2127303521180001E+18</v>
      </c>
      <c r="D994" s="1">
        <v>43209</v>
      </c>
      <c r="E994" t="s">
        <v>1403</v>
      </c>
      <c r="F994" s="8">
        <f>IF(OR(ISNUMBER(SEARCH("террит",Q994)), ISNUMBER(SEARCH("ФОМС",E994)), ISNUMBER(SEARCH("ФОМС",Q994)), (ISNUMBER(SEARCH("страх",E994)))),1,0)</f>
        <v>0</v>
      </c>
      <c r="G994" s="8">
        <f>IF(OR(ISNUMBER(SEARCH("проектиро",E994)), ISNUMBER(SEARCH("разработка",E994)),  ISNUMBER(SEARCH("приобрет",E994)),  ISNUMBER(SEARCH("установк",E994)), ISNUMBER(SEARCH("постав",E994)),  (ISNUMBER(SEARCH("создани",E994)))),1,0)</f>
        <v>0</v>
      </c>
      <c r="H994" s="8">
        <f>IF(OR(ISNUMBER(SEARCH("развит",E994)), ISNUMBER(SEARCH("модифика",E994)), ISNUMBER(SEARCH("интегра",E994)),  ISNUMBER(SEARCH("внедрен",E994)), ISNUMBER(SEARCH("расшир",E994)), ISNUMBER(SEARCH("адаптац",E994)),ISNUMBER(SEARCH("настрой",E994)), ISNUMBER(SEARCH("подключ",E994)),   (ISNUMBER(SEARCH("модерниз",E994)))),1,0)</f>
        <v>1</v>
      </c>
      <c r="I994" s="8">
        <f>IF(OR(ISNUMBER(SEARCH("сопрово",E994)), ISNUMBER(SEARCH("поддержк",E994)), ISNUMBER(SEARCH("эксплуат",E994)), ISNUMBER(SEARCH("обслужи",E994)), ISNUMBER(SEARCH("подготов",E994)), (ISNUMBER(SEARCH("обуче",E994)))),1,0)</f>
        <v>1</v>
      </c>
      <c r="J994" s="9">
        <f>SUM(G994:I994)</f>
        <v>2</v>
      </c>
      <c r="K994" t="s">
        <v>64</v>
      </c>
      <c r="L994" t="s">
        <v>65</v>
      </c>
      <c r="M994" s="30">
        <v>157044</v>
      </c>
      <c r="N994" s="28" t="s">
        <v>26</v>
      </c>
      <c r="O994" s="6">
        <v>157044</v>
      </c>
      <c r="P994" s="28" t="s">
        <v>184</v>
      </c>
      <c r="Q994" s="4" t="s">
        <v>1534</v>
      </c>
      <c r="R994" t="s">
        <v>1265</v>
      </c>
      <c r="S994" t="s">
        <v>1245</v>
      </c>
      <c r="T994" t="s">
        <v>1393</v>
      </c>
      <c r="U994" t="s">
        <v>1247</v>
      </c>
      <c r="V994" t="s">
        <v>1245</v>
      </c>
      <c r="W994" s="2">
        <v>1</v>
      </c>
      <c r="X994" s="33">
        <v>157044</v>
      </c>
      <c r="Y994" t="s">
        <v>34</v>
      </c>
      <c r="Z994" t="s">
        <v>1248</v>
      </c>
      <c r="AA994" t="s">
        <v>36</v>
      </c>
      <c r="AB994" t="s">
        <v>37</v>
      </c>
      <c r="AC994">
        <v>21</v>
      </c>
    </row>
    <row r="995" spans="1:29" customFormat="1" hidden="1" x14ac:dyDescent="0.25">
      <c r="A995" s="11">
        <v>995</v>
      </c>
      <c r="B995" s="20" t="s">
        <v>1677</v>
      </c>
      <c r="C995" s="3">
        <v>2.2127303521180001E+18</v>
      </c>
      <c r="D995" s="1">
        <v>43209</v>
      </c>
      <c r="E995" t="s">
        <v>1406</v>
      </c>
      <c r="F995" s="8">
        <f>IF(OR(ISNUMBER(SEARCH("террит",Q995)), ISNUMBER(SEARCH("ФОМС",E995)), ISNUMBER(SEARCH("ФОМС",Q995)), (ISNUMBER(SEARCH("страх",E995)))),1,0)</f>
        <v>0</v>
      </c>
      <c r="G995" s="8">
        <f>IF(OR(ISNUMBER(SEARCH("проектиро",E995)), ISNUMBER(SEARCH("разработка",E995)),  ISNUMBER(SEARCH("приобрет",E995)),  ISNUMBER(SEARCH("установк",E995)), ISNUMBER(SEARCH("постав",E995)),  (ISNUMBER(SEARCH("создани",E995)))),1,0)</f>
        <v>0</v>
      </c>
      <c r="H995" s="8">
        <f>IF(OR(ISNUMBER(SEARCH("развит",E995)), ISNUMBER(SEARCH("модифика",E995)), ISNUMBER(SEARCH("интегра",E995)),  ISNUMBER(SEARCH("внедрен",E995)), ISNUMBER(SEARCH("расшир",E995)), ISNUMBER(SEARCH("адаптац",E995)),ISNUMBER(SEARCH("настрой",E995)), ISNUMBER(SEARCH("подключ",E995)),   (ISNUMBER(SEARCH("модерниз",E995)))),1,0)</f>
        <v>0</v>
      </c>
      <c r="I995" s="8">
        <f>IF(OR(ISNUMBER(SEARCH("сопрово",E995)), ISNUMBER(SEARCH("поддержк",E995)), ISNUMBER(SEARCH("эксплуат",E995)), ISNUMBER(SEARCH("обслужи",E995)), ISNUMBER(SEARCH("подготов",E995)), (ISNUMBER(SEARCH("обуче",E995)))),1,0)</f>
        <v>1</v>
      </c>
      <c r="J995" s="9">
        <f>SUM(G995:I995)</f>
        <v>1</v>
      </c>
      <c r="K995" t="s">
        <v>64</v>
      </c>
      <c r="L995" t="s">
        <v>65</v>
      </c>
      <c r="M995" s="30">
        <v>99886</v>
      </c>
      <c r="N995" s="28" t="s">
        <v>26</v>
      </c>
      <c r="O995" s="6">
        <v>99886</v>
      </c>
      <c r="P995" s="28" t="s">
        <v>184</v>
      </c>
      <c r="Q995" s="4" t="s">
        <v>1534</v>
      </c>
      <c r="R995" t="s">
        <v>1265</v>
      </c>
      <c r="S995" t="s">
        <v>1245</v>
      </c>
      <c r="T995" t="s">
        <v>1393</v>
      </c>
      <c r="U995" t="s">
        <v>1247</v>
      </c>
      <c r="V995" t="s">
        <v>1245</v>
      </c>
      <c r="W995" s="2">
        <v>1</v>
      </c>
      <c r="X995" s="33">
        <v>99886</v>
      </c>
      <c r="Y995" t="s">
        <v>34</v>
      </c>
      <c r="Z995" t="s">
        <v>1248</v>
      </c>
      <c r="AA995" t="s">
        <v>36</v>
      </c>
      <c r="AB995" t="s">
        <v>37</v>
      </c>
      <c r="AC995">
        <v>21</v>
      </c>
    </row>
    <row r="996" spans="1:29" customFormat="1" hidden="1" x14ac:dyDescent="0.25">
      <c r="A996" s="11">
        <v>996</v>
      </c>
      <c r="B996" s="20" t="s">
        <v>1677</v>
      </c>
      <c r="C996" s="3">
        <v>2.2127303521190001E+18</v>
      </c>
      <c r="D996" s="1">
        <v>43592</v>
      </c>
      <c r="E996" t="s">
        <v>1407</v>
      </c>
      <c r="F996" s="8">
        <f>IF(OR(ISNUMBER(SEARCH("террит",Q996)), ISNUMBER(SEARCH("ФОМС",E996)), ISNUMBER(SEARCH("ФОМС",Q996)), (ISNUMBER(SEARCH("страх",E996)))),1,0)</f>
        <v>0</v>
      </c>
      <c r="G996" s="8">
        <f>IF(OR(ISNUMBER(SEARCH("проектиро",E996)), ISNUMBER(SEARCH("разработка",E996)),  ISNUMBER(SEARCH("приобрет",E996)),  ISNUMBER(SEARCH("установк",E996)), ISNUMBER(SEARCH("постав",E996)),  (ISNUMBER(SEARCH("создани",E996)))),1,0)</f>
        <v>1</v>
      </c>
      <c r="H996" s="8">
        <f>IF(OR(ISNUMBER(SEARCH("развит",E996)), ISNUMBER(SEARCH("модифика",E996)), ISNUMBER(SEARCH("интегра",E996)),  ISNUMBER(SEARCH("внедрен",E996)), ISNUMBER(SEARCH("расшир",E996)), ISNUMBER(SEARCH("адаптац",E996)),ISNUMBER(SEARCH("настрой",E996)), ISNUMBER(SEARCH("подключ",E996)),   (ISNUMBER(SEARCH("модерниз",E996)))),1,0)</f>
        <v>0</v>
      </c>
      <c r="I996" s="8">
        <f>IF(OR(ISNUMBER(SEARCH("сопрово",E996)), ISNUMBER(SEARCH("поддержк",E996)), ISNUMBER(SEARCH("эксплуат",E996)), ISNUMBER(SEARCH("обслужи",E996)), ISNUMBER(SEARCH("подготов",E996)), (ISNUMBER(SEARCH("обуче",E996)))),1,0)</f>
        <v>0</v>
      </c>
      <c r="J996" s="9">
        <f>SUM(G996:I996)</f>
        <v>1</v>
      </c>
      <c r="K996" t="s">
        <v>25</v>
      </c>
      <c r="L996" t="s">
        <v>25</v>
      </c>
      <c r="M996" s="30">
        <v>156848.4</v>
      </c>
      <c r="N996" s="28" t="s">
        <v>39</v>
      </c>
      <c r="O996" s="6">
        <v>156848.4</v>
      </c>
      <c r="P996" s="28" t="s">
        <v>27</v>
      </c>
      <c r="Q996" s="4" t="s">
        <v>1534</v>
      </c>
      <c r="R996" t="s">
        <v>1265</v>
      </c>
      <c r="S996" t="s">
        <v>1245</v>
      </c>
      <c r="T996" t="s">
        <v>1246</v>
      </c>
      <c r="U996" t="s">
        <v>1247</v>
      </c>
      <c r="V996" t="s">
        <v>1245</v>
      </c>
      <c r="W996" s="2">
        <v>1</v>
      </c>
      <c r="X996" s="33">
        <v>156848.4</v>
      </c>
      <c r="Y996" t="s">
        <v>34</v>
      </c>
      <c r="Z996" t="s">
        <v>1248</v>
      </c>
      <c r="AA996" t="s">
        <v>36</v>
      </c>
      <c r="AB996" t="s">
        <v>37</v>
      </c>
      <c r="AC996">
        <v>21</v>
      </c>
    </row>
    <row r="997" spans="1:29" customFormat="1" hidden="1" x14ac:dyDescent="0.25">
      <c r="A997" s="11">
        <v>997</v>
      </c>
      <c r="B997" s="20" t="s">
        <v>1677</v>
      </c>
      <c r="C997" s="3">
        <v>2.2127303521190001E+18</v>
      </c>
      <c r="D997" s="1">
        <v>43593</v>
      </c>
      <c r="E997" t="s">
        <v>1407</v>
      </c>
      <c r="F997" s="8">
        <f>IF(OR(ISNUMBER(SEARCH("террит",Q997)), ISNUMBER(SEARCH("ФОМС",E997)), ISNUMBER(SEARCH("ФОМС",Q997)), (ISNUMBER(SEARCH("страх",E997)))),1,0)</f>
        <v>0</v>
      </c>
      <c r="G997" s="8">
        <f>IF(OR(ISNUMBER(SEARCH("проектиро",E997)), ISNUMBER(SEARCH("разработка",E997)),  ISNUMBER(SEARCH("приобрет",E997)),  ISNUMBER(SEARCH("установк",E997)), ISNUMBER(SEARCH("постав",E997)),  (ISNUMBER(SEARCH("создани",E997)))),1,0)</f>
        <v>1</v>
      </c>
      <c r="H997" s="8">
        <f>IF(OR(ISNUMBER(SEARCH("развит",E997)), ISNUMBER(SEARCH("модифика",E997)), ISNUMBER(SEARCH("интегра",E997)),  ISNUMBER(SEARCH("внедрен",E997)), ISNUMBER(SEARCH("расшир",E997)), ISNUMBER(SEARCH("адаптац",E997)),ISNUMBER(SEARCH("настрой",E997)), ISNUMBER(SEARCH("подключ",E997)),   (ISNUMBER(SEARCH("модерниз",E997)))),1,0)</f>
        <v>0</v>
      </c>
      <c r="I997" s="8">
        <f>IF(OR(ISNUMBER(SEARCH("сопрово",E997)), ISNUMBER(SEARCH("поддержк",E997)), ISNUMBER(SEARCH("эксплуат",E997)), ISNUMBER(SEARCH("обслужи",E997)), ISNUMBER(SEARCH("подготов",E997)), (ISNUMBER(SEARCH("обуче",E997)))),1,0)</f>
        <v>0</v>
      </c>
      <c r="J997" s="9">
        <f>SUM(G997:I997)</f>
        <v>1</v>
      </c>
      <c r="K997" t="s">
        <v>25</v>
      </c>
      <c r="L997" t="s">
        <v>25</v>
      </c>
      <c r="M997" s="30">
        <v>154063</v>
      </c>
      <c r="N997" s="28" t="s">
        <v>39</v>
      </c>
      <c r="O997" s="6">
        <v>154063</v>
      </c>
      <c r="P997" s="28" t="s">
        <v>27</v>
      </c>
      <c r="Q997" s="4" t="s">
        <v>1534</v>
      </c>
      <c r="R997" t="s">
        <v>1265</v>
      </c>
      <c r="S997" t="s">
        <v>1245</v>
      </c>
      <c r="T997" t="s">
        <v>1246</v>
      </c>
      <c r="U997" t="s">
        <v>1247</v>
      </c>
      <c r="V997" t="s">
        <v>1245</v>
      </c>
      <c r="W997" s="2">
        <v>1</v>
      </c>
      <c r="X997" s="33">
        <v>154063</v>
      </c>
      <c r="Y997" t="s">
        <v>34</v>
      </c>
      <c r="Z997" t="s">
        <v>1248</v>
      </c>
      <c r="AA997" t="s">
        <v>36</v>
      </c>
      <c r="AB997" t="s">
        <v>37</v>
      </c>
      <c r="AC997">
        <v>21</v>
      </c>
    </row>
    <row r="998" spans="1:29" customFormat="1" hidden="1" x14ac:dyDescent="0.25">
      <c r="A998" s="11">
        <v>998</v>
      </c>
      <c r="B998" s="20" t="s">
        <v>1677</v>
      </c>
      <c r="C998" s="3">
        <v>2.2128014804150001E+18</v>
      </c>
      <c r="D998" s="1">
        <v>42291</v>
      </c>
      <c r="E998" t="s">
        <v>1535</v>
      </c>
      <c r="F998" s="8">
        <f>IF(OR(ISNUMBER(SEARCH("террит",Q998)), ISNUMBER(SEARCH("ФОМС",E998)), ISNUMBER(SEARCH("ФОМС",Q998)), (ISNUMBER(SEARCH("страх",E998)))),1,0)</f>
        <v>0</v>
      </c>
      <c r="G998" s="8">
        <f>IF(OR(ISNUMBER(SEARCH("проектиро",E998)), ISNUMBER(SEARCH("разработка",E998)),  ISNUMBER(SEARCH("приобрет",E998)),  ISNUMBER(SEARCH("установк",E998)), ISNUMBER(SEARCH("постав",E998)),  (ISNUMBER(SEARCH("создани",E998)))),1,0)</f>
        <v>0</v>
      </c>
      <c r="H998" s="8">
        <f>IF(OR(ISNUMBER(SEARCH("развит",E998)), ISNUMBER(SEARCH("модифика",E998)), ISNUMBER(SEARCH("интегра",E998)),  ISNUMBER(SEARCH("внедрен",E998)), ISNUMBER(SEARCH("расшир",E998)), ISNUMBER(SEARCH("адаптац",E998)),ISNUMBER(SEARCH("настрой",E998)), ISNUMBER(SEARCH("подключ",E998)),   (ISNUMBER(SEARCH("модерниз",E998)))),1,0)</f>
        <v>1</v>
      </c>
      <c r="I998" s="8">
        <f>IF(OR(ISNUMBER(SEARCH("сопрово",E998)), ISNUMBER(SEARCH("поддержк",E998)), ISNUMBER(SEARCH("эксплуат",E998)), ISNUMBER(SEARCH("обслужи",E998)), ISNUMBER(SEARCH("подготов",E998)), (ISNUMBER(SEARCH("обуче",E998)))),1,0)</f>
        <v>0</v>
      </c>
      <c r="J998" s="9">
        <f>SUM(G998:I998)</f>
        <v>1</v>
      </c>
      <c r="K998" t="s">
        <v>453</v>
      </c>
      <c r="L998" t="s">
        <v>454</v>
      </c>
      <c r="M998" s="30">
        <v>780000</v>
      </c>
      <c r="N998" s="28" t="s">
        <v>264</v>
      </c>
      <c r="O998" s="6">
        <v>780000</v>
      </c>
      <c r="P998" s="28" t="s">
        <v>184</v>
      </c>
      <c r="Q998" s="4" t="s">
        <v>1536</v>
      </c>
      <c r="R998" t="s">
        <v>1253</v>
      </c>
      <c r="S998" t="s">
        <v>1245</v>
      </c>
      <c r="T998" t="s">
        <v>1393</v>
      </c>
      <c r="U998" t="s">
        <v>1247</v>
      </c>
      <c r="V998" t="s">
        <v>1245</v>
      </c>
      <c r="W998" s="2">
        <v>1</v>
      </c>
      <c r="X998" s="33">
        <v>780000</v>
      </c>
      <c r="Y998" t="s">
        <v>34</v>
      </c>
      <c r="Z998" t="s">
        <v>1248</v>
      </c>
      <c r="AA998" t="s">
        <v>36</v>
      </c>
      <c r="AB998" t="s">
        <v>37</v>
      </c>
      <c r="AC998">
        <v>21</v>
      </c>
    </row>
    <row r="999" spans="1:29" customFormat="1" hidden="1" x14ac:dyDescent="0.25">
      <c r="A999" s="11">
        <v>999</v>
      </c>
      <c r="B999" s="20" t="s">
        <v>1677</v>
      </c>
      <c r="C999" s="3">
        <v>2.212801480416E+18</v>
      </c>
      <c r="D999" s="1">
        <v>42410</v>
      </c>
      <c r="E999" t="s">
        <v>1397</v>
      </c>
      <c r="F999" s="8">
        <f>IF(OR(ISNUMBER(SEARCH("террит",Q999)), ISNUMBER(SEARCH("ФОМС",E999)), ISNUMBER(SEARCH("ФОМС",Q999)), (ISNUMBER(SEARCH("страх",E999)))),1,0)</f>
        <v>0</v>
      </c>
      <c r="G999" s="8">
        <f>IF(OR(ISNUMBER(SEARCH("проектиро",E999)), ISNUMBER(SEARCH("разработка",E999)),  ISNUMBER(SEARCH("приобрет",E999)),  ISNUMBER(SEARCH("установк",E999)), ISNUMBER(SEARCH("постав",E999)),  (ISNUMBER(SEARCH("создани",E999)))),1,0)</f>
        <v>0</v>
      </c>
      <c r="H999" s="8">
        <f>IF(OR(ISNUMBER(SEARCH("развит",E999)), ISNUMBER(SEARCH("модифика",E999)), ISNUMBER(SEARCH("интегра",E999)),  ISNUMBER(SEARCH("внедрен",E999)), ISNUMBER(SEARCH("расшир",E999)), ISNUMBER(SEARCH("адаптац",E999)),ISNUMBER(SEARCH("настрой",E999)), ISNUMBER(SEARCH("подключ",E999)),   (ISNUMBER(SEARCH("модерниз",E999)))),1,0)</f>
        <v>0</v>
      </c>
      <c r="I999" s="8">
        <f>IF(OR(ISNUMBER(SEARCH("сопрово",E999)), ISNUMBER(SEARCH("поддержк",E999)), ISNUMBER(SEARCH("эксплуат",E999)), ISNUMBER(SEARCH("обслужи",E999)), ISNUMBER(SEARCH("подготов",E999)), (ISNUMBER(SEARCH("обуче",E999)))),1,0)</f>
        <v>1</v>
      </c>
      <c r="J999" s="9">
        <f>SUM(G999:I999)</f>
        <v>1</v>
      </c>
      <c r="K999" t="s">
        <v>1240</v>
      </c>
      <c r="L999" t="s">
        <v>46</v>
      </c>
      <c r="M999" s="30">
        <v>115900</v>
      </c>
      <c r="N999" s="28" t="s">
        <v>1537</v>
      </c>
      <c r="O999" s="6">
        <v>115900</v>
      </c>
      <c r="P999" s="28" t="s">
        <v>184</v>
      </c>
      <c r="Q999" s="4" t="s">
        <v>1538</v>
      </c>
      <c r="R999" t="s">
        <v>1253</v>
      </c>
      <c r="S999" t="s">
        <v>1245</v>
      </c>
      <c r="T999" t="s">
        <v>1393</v>
      </c>
      <c r="U999" t="s">
        <v>1247</v>
      </c>
      <c r="V999" t="s">
        <v>1245</v>
      </c>
      <c r="W999" s="2">
        <v>1</v>
      </c>
      <c r="X999" s="33">
        <v>115900</v>
      </c>
      <c r="Y999" t="s">
        <v>34</v>
      </c>
      <c r="Z999" t="s">
        <v>1248</v>
      </c>
      <c r="AA999" t="s">
        <v>36</v>
      </c>
      <c r="AB999" t="s">
        <v>37</v>
      </c>
      <c r="AC999">
        <v>21</v>
      </c>
    </row>
    <row r="1000" spans="1:29" customFormat="1" hidden="1" x14ac:dyDescent="0.25">
      <c r="A1000" s="11">
        <v>1000</v>
      </c>
      <c r="B1000" s="20" t="s">
        <v>1677</v>
      </c>
      <c r="C1000" s="3">
        <v>2.212801480416E+18</v>
      </c>
      <c r="D1000" s="1">
        <v>42410</v>
      </c>
      <c r="E1000" t="s">
        <v>1418</v>
      </c>
      <c r="F1000" s="8">
        <f>IF(OR(ISNUMBER(SEARCH("террит",Q1000)), ISNUMBER(SEARCH("ФОМС",E1000)), ISNUMBER(SEARCH("ФОМС",Q1000)), (ISNUMBER(SEARCH("страх",E1000)))),1,0)</f>
        <v>0</v>
      </c>
      <c r="G1000" s="8">
        <f>IF(OR(ISNUMBER(SEARCH("проектиро",E1000)), ISNUMBER(SEARCH("разработка",E1000)),  ISNUMBER(SEARCH("приобрет",E1000)),  ISNUMBER(SEARCH("установк",E1000)), ISNUMBER(SEARCH("постав",E1000)),  (ISNUMBER(SEARCH("создани",E1000)))),1,0)</f>
        <v>0</v>
      </c>
      <c r="H1000" s="8">
        <f>IF(OR(ISNUMBER(SEARCH("развит",E1000)), ISNUMBER(SEARCH("модифика",E1000)), ISNUMBER(SEARCH("интегра",E1000)),  ISNUMBER(SEARCH("внедрен",E1000)), ISNUMBER(SEARCH("расшир",E1000)), ISNUMBER(SEARCH("адаптац",E1000)),ISNUMBER(SEARCH("настрой",E1000)), ISNUMBER(SEARCH("подключ",E1000)),   (ISNUMBER(SEARCH("модерниз",E1000)))),1,0)</f>
        <v>0</v>
      </c>
      <c r="I1000" s="8">
        <f>IF(OR(ISNUMBER(SEARCH("сопрово",E1000)), ISNUMBER(SEARCH("поддержк",E1000)), ISNUMBER(SEARCH("эксплуат",E1000)), ISNUMBER(SEARCH("обслужи",E1000)), ISNUMBER(SEARCH("подготов",E1000)), (ISNUMBER(SEARCH("обуче",E1000)))),1,0)</f>
        <v>1</v>
      </c>
      <c r="J1000" s="9">
        <f>SUM(G1000:I1000)</f>
        <v>1</v>
      </c>
      <c r="K1000" t="s">
        <v>453</v>
      </c>
      <c r="L1000" t="s">
        <v>454</v>
      </c>
      <c r="M1000" s="30">
        <v>158700</v>
      </c>
      <c r="N1000" s="28" t="s">
        <v>1537</v>
      </c>
      <c r="O1000" s="6">
        <v>158700</v>
      </c>
      <c r="P1000" s="28" t="s">
        <v>184</v>
      </c>
      <c r="Q1000" s="4" t="s">
        <v>1538</v>
      </c>
      <c r="R1000" t="s">
        <v>1253</v>
      </c>
      <c r="S1000" t="s">
        <v>1245</v>
      </c>
      <c r="T1000" t="s">
        <v>1393</v>
      </c>
      <c r="U1000" t="s">
        <v>1247</v>
      </c>
      <c r="V1000" t="s">
        <v>1245</v>
      </c>
      <c r="W1000" s="2">
        <v>1</v>
      </c>
      <c r="X1000" s="33">
        <v>158700</v>
      </c>
      <c r="Y1000" t="s">
        <v>34</v>
      </c>
      <c r="Z1000" t="s">
        <v>1248</v>
      </c>
      <c r="AA1000" t="s">
        <v>36</v>
      </c>
      <c r="AB1000" t="s">
        <v>37</v>
      </c>
      <c r="AC1000">
        <v>21</v>
      </c>
    </row>
    <row r="1001" spans="1:29" customFormat="1" hidden="1" x14ac:dyDescent="0.25">
      <c r="A1001" s="11">
        <v>1001</v>
      </c>
      <c r="B1001" s="20" t="s">
        <v>1677</v>
      </c>
      <c r="C1001" s="3">
        <v>2.2128014804169999E+18</v>
      </c>
      <c r="D1001" s="1">
        <v>42780</v>
      </c>
      <c r="E1001" t="s">
        <v>1408</v>
      </c>
      <c r="F1001" s="8">
        <f>IF(OR(ISNUMBER(SEARCH("террит",Q1001)), ISNUMBER(SEARCH("ФОМС",E1001)), ISNUMBER(SEARCH("ФОМС",Q1001)), (ISNUMBER(SEARCH("страх",E1001)))),1,0)</f>
        <v>0</v>
      </c>
      <c r="G1001" s="8">
        <f>IF(OR(ISNUMBER(SEARCH("проектиро",E1001)), ISNUMBER(SEARCH("разработка",E1001)),  ISNUMBER(SEARCH("приобрет",E1001)),  ISNUMBER(SEARCH("установк",E1001)), ISNUMBER(SEARCH("постав",E1001)),  (ISNUMBER(SEARCH("создани",E1001)))),1,0)</f>
        <v>0</v>
      </c>
      <c r="H1001" s="8">
        <f>IF(OR(ISNUMBER(SEARCH("развит",E1001)), ISNUMBER(SEARCH("модифика",E1001)), ISNUMBER(SEARCH("интегра",E1001)),  ISNUMBER(SEARCH("внедрен",E1001)), ISNUMBER(SEARCH("расшир",E1001)), ISNUMBER(SEARCH("адаптац",E1001)),ISNUMBER(SEARCH("настрой",E1001)), ISNUMBER(SEARCH("подключ",E1001)),   (ISNUMBER(SEARCH("модерниз",E1001)))),1,0)</f>
        <v>1</v>
      </c>
      <c r="I1001" s="8">
        <f>IF(OR(ISNUMBER(SEARCH("сопрово",E1001)), ISNUMBER(SEARCH("поддержк",E1001)), ISNUMBER(SEARCH("эксплуат",E1001)), ISNUMBER(SEARCH("обслужи",E1001)), ISNUMBER(SEARCH("подготов",E1001)), (ISNUMBER(SEARCH("обуче",E1001)))),1,0)</f>
        <v>1</v>
      </c>
      <c r="J1001" s="9">
        <f>SUM(G1001:I1001)</f>
        <v>2</v>
      </c>
      <c r="K1001" t="s">
        <v>64</v>
      </c>
      <c r="L1001" t="s">
        <v>65</v>
      </c>
      <c r="M1001" s="30">
        <v>115917</v>
      </c>
      <c r="N1001" s="28" t="s">
        <v>264</v>
      </c>
      <c r="O1001" s="6">
        <v>115917</v>
      </c>
      <c r="P1001" s="28" t="s">
        <v>184</v>
      </c>
      <c r="Q1001" s="4" t="s">
        <v>1538</v>
      </c>
      <c r="R1001" t="s">
        <v>1253</v>
      </c>
      <c r="S1001" t="s">
        <v>1245</v>
      </c>
      <c r="T1001" t="s">
        <v>1393</v>
      </c>
      <c r="U1001" t="s">
        <v>1247</v>
      </c>
      <c r="V1001" t="s">
        <v>1245</v>
      </c>
      <c r="W1001" s="2">
        <v>1</v>
      </c>
      <c r="X1001" s="33">
        <v>115917</v>
      </c>
      <c r="Y1001" t="s">
        <v>34</v>
      </c>
      <c r="Z1001" t="s">
        <v>1248</v>
      </c>
      <c r="AA1001" t="s">
        <v>36</v>
      </c>
      <c r="AB1001" t="s">
        <v>37</v>
      </c>
      <c r="AC1001">
        <v>21</v>
      </c>
    </row>
    <row r="1002" spans="1:29" customFormat="1" hidden="1" x14ac:dyDescent="0.25">
      <c r="A1002" s="11">
        <v>1002</v>
      </c>
      <c r="B1002" s="20" t="s">
        <v>1677</v>
      </c>
      <c r="C1002" s="3">
        <v>2.2128014804169999E+18</v>
      </c>
      <c r="D1002" s="1">
        <v>42780</v>
      </c>
      <c r="E1002" t="s">
        <v>1403</v>
      </c>
      <c r="F1002" s="8">
        <f>IF(OR(ISNUMBER(SEARCH("террит",Q1002)), ISNUMBER(SEARCH("ФОМС",E1002)), ISNUMBER(SEARCH("ФОМС",Q1002)), (ISNUMBER(SEARCH("страх",E1002)))),1,0)</f>
        <v>0</v>
      </c>
      <c r="G1002" s="8">
        <f>IF(OR(ISNUMBER(SEARCH("проектиро",E1002)), ISNUMBER(SEARCH("разработка",E1002)),  ISNUMBER(SEARCH("приобрет",E1002)),  ISNUMBER(SEARCH("установк",E1002)), ISNUMBER(SEARCH("постав",E1002)),  (ISNUMBER(SEARCH("создани",E1002)))),1,0)</f>
        <v>0</v>
      </c>
      <c r="H1002" s="8">
        <f>IF(OR(ISNUMBER(SEARCH("развит",E1002)), ISNUMBER(SEARCH("модифика",E1002)), ISNUMBER(SEARCH("интегра",E1002)),  ISNUMBER(SEARCH("внедрен",E1002)), ISNUMBER(SEARCH("расшир",E1002)), ISNUMBER(SEARCH("адаптац",E1002)),ISNUMBER(SEARCH("настрой",E1002)), ISNUMBER(SEARCH("подключ",E1002)),   (ISNUMBER(SEARCH("модерниз",E1002)))),1,0)</f>
        <v>1</v>
      </c>
      <c r="I1002" s="8">
        <f>IF(OR(ISNUMBER(SEARCH("сопрово",E1002)), ISNUMBER(SEARCH("поддержк",E1002)), ISNUMBER(SEARCH("эксплуат",E1002)), ISNUMBER(SEARCH("обслужи",E1002)), ISNUMBER(SEARCH("подготов",E1002)), (ISNUMBER(SEARCH("обуче",E1002)))),1,0)</f>
        <v>1</v>
      </c>
      <c r="J1002" s="9">
        <f>SUM(G1002:I1002)</f>
        <v>2</v>
      </c>
      <c r="K1002" t="s">
        <v>64</v>
      </c>
      <c r="L1002" t="s">
        <v>65</v>
      </c>
      <c r="M1002" s="30">
        <v>158702</v>
      </c>
      <c r="N1002" s="28" t="s">
        <v>264</v>
      </c>
      <c r="O1002" s="6">
        <v>158702</v>
      </c>
      <c r="P1002" s="28" t="s">
        <v>184</v>
      </c>
      <c r="Q1002" s="4" t="s">
        <v>1538</v>
      </c>
      <c r="R1002" t="s">
        <v>1253</v>
      </c>
      <c r="S1002" t="s">
        <v>1245</v>
      </c>
      <c r="T1002" t="s">
        <v>1393</v>
      </c>
      <c r="U1002" t="s">
        <v>1247</v>
      </c>
      <c r="V1002" t="s">
        <v>1245</v>
      </c>
      <c r="W1002" s="2">
        <v>1</v>
      </c>
      <c r="X1002" s="33">
        <v>158702</v>
      </c>
      <c r="Y1002" t="s">
        <v>34</v>
      </c>
      <c r="Z1002" t="s">
        <v>1248</v>
      </c>
      <c r="AA1002" t="s">
        <v>36</v>
      </c>
      <c r="AB1002" t="s">
        <v>37</v>
      </c>
      <c r="AC1002">
        <v>21</v>
      </c>
    </row>
    <row r="1003" spans="1:29" customFormat="1" hidden="1" x14ac:dyDescent="0.25">
      <c r="A1003" s="11">
        <v>1003</v>
      </c>
      <c r="B1003" s="20" t="s">
        <v>1677</v>
      </c>
      <c r="C1003" s="3">
        <v>2.2128014804179999E+18</v>
      </c>
      <c r="D1003" s="1">
        <v>43208</v>
      </c>
      <c r="E1003" t="s">
        <v>1406</v>
      </c>
      <c r="F1003" s="8">
        <f>IF(OR(ISNUMBER(SEARCH("террит",Q1003)), ISNUMBER(SEARCH("ФОМС",E1003)), ISNUMBER(SEARCH("ФОМС",Q1003)), (ISNUMBER(SEARCH("страх",E1003)))),1,0)</f>
        <v>0</v>
      </c>
      <c r="G1003" s="8">
        <f>IF(OR(ISNUMBER(SEARCH("проектиро",E1003)), ISNUMBER(SEARCH("разработка",E1003)),  ISNUMBER(SEARCH("приобрет",E1003)),  ISNUMBER(SEARCH("установк",E1003)), ISNUMBER(SEARCH("постав",E1003)),  (ISNUMBER(SEARCH("создани",E1003)))),1,0)</f>
        <v>0</v>
      </c>
      <c r="H1003" s="8">
        <f>IF(OR(ISNUMBER(SEARCH("развит",E1003)), ISNUMBER(SEARCH("модифика",E1003)), ISNUMBER(SEARCH("интегра",E1003)),  ISNUMBER(SEARCH("внедрен",E1003)), ISNUMBER(SEARCH("расшир",E1003)), ISNUMBER(SEARCH("адаптац",E1003)),ISNUMBER(SEARCH("настрой",E1003)), ISNUMBER(SEARCH("подключ",E1003)),   (ISNUMBER(SEARCH("модерниз",E1003)))),1,0)</f>
        <v>0</v>
      </c>
      <c r="I1003" s="8">
        <f>IF(OR(ISNUMBER(SEARCH("сопрово",E1003)), ISNUMBER(SEARCH("поддержк",E1003)), ISNUMBER(SEARCH("эксплуат",E1003)), ISNUMBER(SEARCH("обслужи",E1003)), ISNUMBER(SEARCH("подготов",E1003)), (ISNUMBER(SEARCH("обуче",E1003)))),1,0)</f>
        <v>1</v>
      </c>
      <c r="J1003" s="9">
        <f>SUM(G1003:I1003)</f>
        <v>1</v>
      </c>
      <c r="K1003" t="s">
        <v>64</v>
      </c>
      <c r="L1003" t="s">
        <v>65</v>
      </c>
      <c r="M1003" s="30">
        <v>119938</v>
      </c>
      <c r="N1003" s="28" t="s">
        <v>26</v>
      </c>
      <c r="O1003" s="6">
        <v>119938</v>
      </c>
      <c r="P1003" s="28" t="s">
        <v>184</v>
      </c>
      <c r="Q1003" s="4" t="s">
        <v>1538</v>
      </c>
      <c r="R1003" t="s">
        <v>1253</v>
      </c>
      <c r="S1003" t="s">
        <v>1245</v>
      </c>
      <c r="T1003" t="s">
        <v>1393</v>
      </c>
      <c r="U1003" t="s">
        <v>1247</v>
      </c>
      <c r="V1003" t="s">
        <v>1245</v>
      </c>
      <c r="W1003" s="2">
        <v>1</v>
      </c>
      <c r="X1003" s="33">
        <v>119938</v>
      </c>
      <c r="Y1003" t="s">
        <v>34</v>
      </c>
      <c r="Z1003" t="s">
        <v>1248</v>
      </c>
      <c r="AA1003" t="s">
        <v>36</v>
      </c>
      <c r="AB1003" t="s">
        <v>37</v>
      </c>
      <c r="AC1003">
        <v>21</v>
      </c>
    </row>
    <row r="1004" spans="1:29" customFormat="1" hidden="1" x14ac:dyDescent="0.25">
      <c r="A1004" s="11">
        <v>1004</v>
      </c>
      <c r="B1004" s="20" t="s">
        <v>1677</v>
      </c>
      <c r="C1004" s="3">
        <v>2.2128014804179999E+18</v>
      </c>
      <c r="D1004" s="1">
        <v>43208</v>
      </c>
      <c r="E1004" t="s">
        <v>1403</v>
      </c>
      <c r="F1004" s="8">
        <f>IF(OR(ISNUMBER(SEARCH("террит",Q1004)), ISNUMBER(SEARCH("ФОМС",E1004)), ISNUMBER(SEARCH("ФОМС",Q1004)), (ISNUMBER(SEARCH("страх",E1004)))),1,0)</f>
        <v>0</v>
      </c>
      <c r="G1004" s="8">
        <f>IF(OR(ISNUMBER(SEARCH("проектиро",E1004)), ISNUMBER(SEARCH("разработка",E1004)),  ISNUMBER(SEARCH("приобрет",E1004)),  ISNUMBER(SEARCH("установк",E1004)), ISNUMBER(SEARCH("постав",E1004)),  (ISNUMBER(SEARCH("создани",E1004)))),1,0)</f>
        <v>0</v>
      </c>
      <c r="H1004" s="8">
        <f>IF(OR(ISNUMBER(SEARCH("развит",E1004)), ISNUMBER(SEARCH("модифика",E1004)), ISNUMBER(SEARCH("интегра",E1004)),  ISNUMBER(SEARCH("внедрен",E1004)), ISNUMBER(SEARCH("расшир",E1004)), ISNUMBER(SEARCH("адаптац",E1004)),ISNUMBER(SEARCH("настрой",E1004)), ISNUMBER(SEARCH("подключ",E1004)),   (ISNUMBER(SEARCH("модерниз",E1004)))),1,0)</f>
        <v>1</v>
      </c>
      <c r="I1004" s="8">
        <f>IF(OR(ISNUMBER(SEARCH("сопрово",E1004)), ISNUMBER(SEARCH("поддержк",E1004)), ISNUMBER(SEARCH("эксплуат",E1004)), ISNUMBER(SEARCH("обслужи",E1004)), ISNUMBER(SEARCH("подготов",E1004)), (ISNUMBER(SEARCH("обуче",E1004)))),1,0)</f>
        <v>1</v>
      </c>
      <c r="J1004" s="9">
        <f>SUM(G1004:I1004)</f>
        <v>2</v>
      </c>
      <c r="K1004" t="s">
        <v>64</v>
      </c>
      <c r="L1004" t="s">
        <v>65</v>
      </c>
      <c r="M1004" s="30">
        <v>162897</v>
      </c>
      <c r="N1004" s="28" t="s">
        <v>26</v>
      </c>
      <c r="O1004" s="6">
        <v>162897</v>
      </c>
      <c r="P1004" s="28" t="s">
        <v>184</v>
      </c>
      <c r="Q1004" s="4" t="s">
        <v>1538</v>
      </c>
      <c r="R1004" t="s">
        <v>1253</v>
      </c>
      <c r="S1004" t="s">
        <v>1245</v>
      </c>
      <c r="T1004" t="s">
        <v>1393</v>
      </c>
      <c r="U1004" t="s">
        <v>1247</v>
      </c>
      <c r="V1004" t="s">
        <v>1245</v>
      </c>
      <c r="W1004" s="2">
        <v>1</v>
      </c>
      <c r="X1004" s="33">
        <v>162897</v>
      </c>
      <c r="Y1004" t="s">
        <v>34</v>
      </c>
      <c r="Z1004" t="s">
        <v>1248</v>
      </c>
      <c r="AA1004" t="s">
        <v>36</v>
      </c>
      <c r="AB1004" t="s">
        <v>37</v>
      </c>
      <c r="AC1004">
        <v>21</v>
      </c>
    </row>
    <row r="1005" spans="1:29" customFormat="1" hidden="1" x14ac:dyDescent="0.25">
      <c r="A1005" s="11">
        <v>1005</v>
      </c>
      <c r="B1005" s="20" t="s">
        <v>1677</v>
      </c>
      <c r="C1005" s="3">
        <v>2.2128014804190001E+18</v>
      </c>
      <c r="D1005" s="1">
        <v>43598</v>
      </c>
      <c r="E1005" t="s">
        <v>1407</v>
      </c>
      <c r="F1005" s="8">
        <f>IF(OR(ISNUMBER(SEARCH("террит",Q1005)), ISNUMBER(SEARCH("ФОМС",E1005)), ISNUMBER(SEARCH("ФОМС",Q1005)), (ISNUMBER(SEARCH("страх",E1005)))),1,0)</f>
        <v>0</v>
      </c>
      <c r="G1005" s="8">
        <f>IF(OR(ISNUMBER(SEARCH("проектиро",E1005)), ISNUMBER(SEARCH("разработка",E1005)),  ISNUMBER(SEARCH("приобрет",E1005)),  ISNUMBER(SEARCH("установк",E1005)), ISNUMBER(SEARCH("постав",E1005)),  (ISNUMBER(SEARCH("создани",E1005)))),1,0)</f>
        <v>1</v>
      </c>
      <c r="H1005" s="8">
        <f>IF(OR(ISNUMBER(SEARCH("развит",E1005)), ISNUMBER(SEARCH("модифика",E1005)), ISNUMBER(SEARCH("интегра",E1005)),  ISNUMBER(SEARCH("внедрен",E1005)), ISNUMBER(SEARCH("расшир",E1005)), ISNUMBER(SEARCH("адаптац",E1005)),ISNUMBER(SEARCH("настрой",E1005)), ISNUMBER(SEARCH("подключ",E1005)),   (ISNUMBER(SEARCH("модерниз",E1005)))),1,0)</f>
        <v>0</v>
      </c>
      <c r="I1005" s="8">
        <f>IF(OR(ISNUMBER(SEARCH("сопрово",E1005)), ISNUMBER(SEARCH("поддержк",E1005)), ISNUMBER(SEARCH("эксплуат",E1005)), ISNUMBER(SEARCH("обслужи",E1005)), ISNUMBER(SEARCH("подготов",E1005)), (ISNUMBER(SEARCH("обуче",E1005)))),1,0)</f>
        <v>0</v>
      </c>
      <c r="J1005" s="9">
        <f>SUM(G1005:I1005)</f>
        <v>1</v>
      </c>
      <c r="K1005" t="s">
        <v>25</v>
      </c>
      <c r="L1005" t="s">
        <v>25</v>
      </c>
      <c r="M1005" s="30">
        <v>162087.6</v>
      </c>
      <c r="N1005" s="28" t="s">
        <v>39</v>
      </c>
      <c r="O1005" s="6">
        <v>162087.6</v>
      </c>
      <c r="P1005" s="28" t="s">
        <v>27</v>
      </c>
      <c r="Q1005" s="4" t="s">
        <v>1538</v>
      </c>
      <c r="R1005" t="s">
        <v>1253</v>
      </c>
      <c r="S1005" t="s">
        <v>1245</v>
      </c>
      <c r="T1005" t="s">
        <v>1246</v>
      </c>
      <c r="U1005" t="s">
        <v>1247</v>
      </c>
      <c r="V1005" t="s">
        <v>1245</v>
      </c>
      <c r="W1005" s="2">
        <v>1</v>
      </c>
      <c r="X1005" s="33">
        <v>162087.6</v>
      </c>
      <c r="Y1005" t="s">
        <v>34</v>
      </c>
      <c r="Z1005" t="s">
        <v>1248</v>
      </c>
      <c r="AA1005" t="s">
        <v>36</v>
      </c>
      <c r="AB1005" t="s">
        <v>37</v>
      </c>
      <c r="AC1005">
        <v>21</v>
      </c>
    </row>
    <row r="1006" spans="1:29" customFormat="1" hidden="1" x14ac:dyDescent="0.25">
      <c r="A1006" s="11">
        <v>1006</v>
      </c>
      <c r="B1006" s="20" t="s">
        <v>1677</v>
      </c>
      <c r="C1006" s="3">
        <v>2.2128014804190001E+18</v>
      </c>
      <c r="D1006" s="1">
        <v>43598</v>
      </c>
      <c r="E1006" t="s">
        <v>1407</v>
      </c>
      <c r="F1006" s="8">
        <f>IF(OR(ISNUMBER(SEARCH("террит",Q1006)), ISNUMBER(SEARCH("ФОМС",E1006)), ISNUMBER(SEARCH("ФОМС",Q1006)), (ISNUMBER(SEARCH("страх",E1006)))),1,0)</f>
        <v>0</v>
      </c>
      <c r="G1006" s="8">
        <f>IF(OR(ISNUMBER(SEARCH("проектиро",E1006)), ISNUMBER(SEARCH("разработка",E1006)),  ISNUMBER(SEARCH("приобрет",E1006)),  ISNUMBER(SEARCH("установк",E1006)), ISNUMBER(SEARCH("постав",E1006)),  (ISNUMBER(SEARCH("создани",E1006)))),1,0)</f>
        <v>1</v>
      </c>
      <c r="H1006" s="8">
        <f>IF(OR(ISNUMBER(SEARCH("развит",E1006)), ISNUMBER(SEARCH("модифика",E1006)), ISNUMBER(SEARCH("интегра",E1006)),  ISNUMBER(SEARCH("внедрен",E1006)), ISNUMBER(SEARCH("расшир",E1006)), ISNUMBER(SEARCH("адаптац",E1006)),ISNUMBER(SEARCH("настрой",E1006)), ISNUMBER(SEARCH("подключ",E1006)),   (ISNUMBER(SEARCH("модерниз",E1006)))),1,0)</f>
        <v>0</v>
      </c>
      <c r="I1006" s="8">
        <f>IF(OR(ISNUMBER(SEARCH("сопрово",E1006)), ISNUMBER(SEARCH("поддержк",E1006)), ISNUMBER(SEARCH("эксплуат",E1006)), ISNUMBER(SEARCH("обслужи",E1006)), ISNUMBER(SEARCH("подготов",E1006)), (ISNUMBER(SEARCH("обуче",E1006)))),1,0)</f>
        <v>0</v>
      </c>
      <c r="J1006" s="9">
        <f>SUM(G1006:I1006)</f>
        <v>1</v>
      </c>
      <c r="K1006" t="s">
        <v>25</v>
      </c>
      <c r="L1006" t="s">
        <v>25</v>
      </c>
      <c r="M1006" s="30">
        <v>174271</v>
      </c>
      <c r="N1006" s="28" t="s">
        <v>39</v>
      </c>
      <c r="O1006" s="6">
        <v>174271</v>
      </c>
      <c r="P1006" s="28" t="s">
        <v>27</v>
      </c>
      <c r="Q1006" s="4" t="s">
        <v>1538</v>
      </c>
      <c r="R1006" t="s">
        <v>1253</v>
      </c>
      <c r="S1006" t="s">
        <v>1245</v>
      </c>
      <c r="T1006" t="s">
        <v>1246</v>
      </c>
      <c r="U1006" t="s">
        <v>1247</v>
      </c>
      <c r="V1006" t="s">
        <v>1245</v>
      </c>
      <c r="W1006" s="2">
        <v>1</v>
      </c>
      <c r="X1006" s="33">
        <v>174271</v>
      </c>
      <c r="Y1006" t="s">
        <v>34</v>
      </c>
      <c r="Z1006" t="s">
        <v>1248</v>
      </c>
      <c r="AA1006" t="s">
        <v>36</v>
      </c>
      <c r="AB1006" t="s">
        <v>37</v>
      </c>
      <c r="AC1006">
        <v>21</v>
      </c>
    </row>
    <row r="1007" spans="1:29" customFormat="1" hidden="1" x14ac:dyDescent="0.25">
      <c r="A1007" s="11">
        <v>1007</v>
      </c>
      <c r="B1007" s="20" t="s">
        <v>1677</v>
      </c>
      <c r="C1007" s="3">
        <v>2.212801599916E+18</v>
      </c>
      <c r="D1007" s="1">
        <v>42447</v>
      </c>
      <c r="E1007" t="s">
        <v>1539</v>
      </c>
      <c r="F1007" s="8">
        <f>IF(OR(ISNUMBER(SEARCH("террит",Q1007)), ISNUMBER(SEARCH("ФОМС",E1007)), ISNUMBER(SEARCH("ФОМС",Q1007)), (ISNUMBER(SEARCH("страх",E1007)))),1,0)</f>
        <v>0</v>
      </c>
      <c r="G1007" s="8">
        <f>IF(OR(ISNUMBER(SEARCH("проектиро",E1007)), ISNUMBER(SEARCH("разработка",E1007)),  ISNUMBER(SEARCH("приобрет",E1007)),  ISNUMBER(SEARCH("установк",E1007)), ISNUMBER(SEARCH("постав",E1007)),  (ISNUMBER(SEARCH("создани",E1007)))),1,0)</f>
        <v>0</v>
      </c>
      <c r="H1007" s="8">
        <f>IF(OR(ISNUMBER(SEARCH("развит",E1007)), ISNUMBER(SEARCH("модифика",E1007)), ISNUMBER(SEARCH("интегра",E1007)),  ISNUMBER(SEARCH("внедрен",E1007)), ISNUMBER(SEARCH("расшир",E1007)), ISNUMBER(SEARCH("адаптац",E1007)),ISNUMBER(SEARCH("настрой",E1007)), ISNUMBER(SEARCH("подключ",E1007)),   (ISNUMBER(SEARCH("модерниз",E1007)))),1,0)</f>
        <v>1</v>
      </c>
      <c r="I1007" s="8">
        <f>IF(OR(ISNUMBER(SEARCH("сопрово",E1007)), ISNUMBER(SEARCH("поддержк",E1007)), ISNUMBER(SEARCH("эксплуат",E1007)), ISNUMBER(SEARCH("обслужи",E1007)), ISNUMBER(SEARCH("подготов",E1007)), (ISNUMBER(SEARCH("обуче",E1007)))),1,0)</f>
        <v>0</v>
      </c>
      <c r="J1007" s="9">
        <f>SUM(G1007:I1007)</f>
        <v>1</v>
      </c>
      <c r="K1007" t="s">
        <v>186</v>
      </c>
      <c r="L1007" t="s">
        <v>187</v>
      </c>
      <c r="M1007" s="30">
        <v>870000</v>
      </c>
      <c r="N1007" s="28" t="s">
        <v>329</v>
      </c>
      <c r="O1007" s="6">
        <v>870000</v>
      </c>
      <c r="P1007" s="28" t="s">
        <v>184</v>
      </c>
      <c r="Q1007" s="4" t="s">
        <v>1540</v>
      </c>
      <c r="R1007" t="s">
        <v>1541</v>
      </c>
      <c r="S1007" t="s">
        <v>1245</v>
      </c>
      <c r="T1007" t="s">
        <v>1393</v>
      </c>
      <c r="U1007" t="s">
        <v>1247</v>
      </c>
      <c r="V1007" t="s">
        <v>1245</v>
      </c>
      <c r="W1007" s="2">
        <v>1</v>
      </c>
      <c r="X1007" s="33">
        <v>870000</v>
      </c>
      <c r="Y1007" t="s">
        <v>34</v>
      </c>
      <c r="Z1007" t="s">
        <v>1248</v>
      </c>
      <c r="AA1007" t="s">
        <v>36</v>
      </c>
      <c r="AB1007" t="s">
        <v>37</v>
      </c>
      <c r="AC1007">
        <v>21</v>
      </c>
    </row>
    <row r="1008" spans="1:29" customFormat="1" hidden="1" x14ac:dyDescent="0.25">
      <c r="A1008" s="11">
        <v>1008</v>
      </c>
      <c r="B1008" s="20" t="s">
        <v>1677</v>
      </c>
      <c r="C1008" s="3">
        <v>2.212801599916E+18</v>
      </c>
      <c r="D1008" s="1">
        <v>42576</v>
      </c>
      <c r="E1008" t="s">
        <v>1542</v>
      </c>
      <c r="F1008" s="8">
        <f>IF(OR(ISNUMBER(SEARCH("террит",Q1008)), ISNUMBER(SEARCH("ФОМС",E1008)), ISNUMBER(SEARCH("ФОМС",Q1008)), (ISNUMBER(SEARCH("страх",E1008)))),1,0)</f>
        <v>0</v>
      </c>
      <c r="G1008" s="8">
        <f>IF(OR(ISNUMBER(SEARCH("проектиро",E1008)), ISNUMBER(SEARCH("разработка",E1008)),  ISNUMBER(SEARCH("приобрет",E1008)),  ISNUMBER(SEARCH("установк",E1008)), ISNUMBER(SEARCH("постав",E1008)),  (ISNUMBER(SEARCH("создани",E1008)))),1,0)</f>
        <v>0</v>
      </c>
      <c r="H1008" s="8">
        <f>IF(OR(ISNUMBER(SEARCH("развит",E1008)), ISNUMBER(SEARCH("модифика",E1008)), ISNUMBER(SEARCH("интегра",E1008)),  ISNUMBER(SEARCH("внедрен",E1008)), ISNUMBER(SEARCH("расшир",E1008)), ISNUMBER(SEARCH("адаптац",E1008)),ISNUMBER(SEARCH("настрой",E1008)), ISNUMBER(SEARCH("подключ",E1008)),   (ISNUMBER(SEARCH("модерниз",E1008)))),1,0)</f>
        <v>1</v>
      </c>
      <c r="I1008" s="8">
        <f>IF(OR(ISNUMBER(SEARCH("сопрово",E1008)), ISNUMBER(SEARCH("поддержк",E1008)), ISNUMBER(SEARCH("эксплуат",E1008)), ISNUMBER(SEARCH("обслужи",E1008)), ISNUMBER(SEARCH("подготов",E1008)), (ISNUMBER(SEARCH("обуче",E1008)))),1,0)</f>
        <v>0</v>
      </c>
      <c r="J1008" s="9">
        <f>SUM(G1008:I1008)</f>
        <v>1</v>
      </c>
      <c r="K1008" t="s">
        <v>186</v>
      </c>
      <c r="L1008" t="s">
        <v>187</v>
      </c>
      <c r="M1008" s="30">
        <v>781450</v>
      </c>
      <c r="N1008" s="28" t="s">
        <v>329</v>
      </c>
      <c r="O1008" s="6">
        <v>781450</v>
      </c>
      <c r="P1008" s="28" t="s">
        <v>184</v>
      </c>
      <c r="Q1008" s="4" t="s">
        <v>1540</v>
      </c>
      <c r="R1008" t="s">
        <v>1541</v>
      </c>
      <c r="S1008" t="s">
        <v>1245</v>
      </c>
      <c r="T1008" t="s">
        <v>1393</v>
      </c>
      <c r="U1008" t="s">
        <v>1247</v>
      </c>
      <c r="V1008" t="s">
        <v>1245</v>
      </c>
      <c r="W1008" s="2">
        <v>1</v>
      </c>
      <c r="X1008" s="33">
        <v>781450</v>
      </c>
      <c r="Y1008" t="s">
        <v>34</v>
      </c>
      <c r="Z1008" t="s">
        <v>1248</v>
      </c>
      <c r="AA1008" t="s">
        <v>36</v>
      </c>
      <c r="AB1008" t="s">
        <v>37</v>
      </c>
      <c r="AC1008">
        <v>21</v>
      </c>
    </row>
    <row r="1009" spans="1:29" customFormat="1" hidden="1" x14ac:dyDescent="0.25">
      <c r="A1009" s="11">
        <v>1009</v>
      </c>
      <c r="B1009" s="20" t="s">
        <v>1677</v>
      </c>
      <c r="C1009" s="3">
        <v>2.2128015999169999E+18</v>
      </c>
      <c r="D1009" s="1">
        <v>42755</v>
      </c>
      <c r="E1009" t="s">
        <v>1543</v>
      </c>
      <c r="F1009" s="8">
        <f>IF(OR(ISNUMBER(SEARCH("террит",Q1009)), ISNUMBER(SEARCH("ФОМС",E1009)), ISNUMBER(SEARCH("ФОМС",Q1009)), (ISNUMBER(SEARCH("страх",E1009)))),1,0)</f>
        <v>0</v>
      </c>
      <c r="G1009" s="8">
        <f>IF(OR(ISNUMBER(SEARCH("проектиро",E1009)), ISNUMBER(SEARCH("разработка",E1009)),  ISNUMBER(SEARCH("приобрет",E1009)),  ISNUMBER(SEARCH("установк",E1009)), ISNUMBER(SEARCH("постав",E1009)),  (ISNUMBER(SEARCH("создани",E1009)))),1,0)</f>
        <v>0</v>
      </c>
      <c r="H1009" s="8">
        <f>IF(OR(ISNUMBER(SEARCH("развит",E1009)), ISNUMBER(SEARCH("модифика",E1009)), ISNUMBER(SEARCH("интегра",E1009)),  ISNUMBER(SEARCH("внедрен",E1009)), ISNUMBER(SEARCH("расшир",E1009)), ISNUMBER(SEARCH("адаптац",E1009)),ISNUMBER(SEARCH("настрой",E1009)), ISNUMBER(SEARCH("подключ",E1009)),   (ISNUMBER(SEARCH("модерниз",E1009)))),1,0)</f>
        <v>1</v>
      </c>
      <c r="I1009" s="8">
        <f>IF(OR(ISNUMBER(SEARCH("сопрово",E1009)), ISNUMBER(SEARCH("поддержк",E1009)), ISNUMBER(SEARCH("эксплуат",E1009)), ISNUMBER(SEARCH("обслужи",E1009)), ISNUMBER(SEARCH("подготов",E1009)), (ISNUMBER(SEARCH("обуче",E1009)))),1,0)</f>
        <v>0</v>
      </c>
      <c r="J1009" s="9">
        <f>SUM(G1009:I1009)</f>
        <v>1</v>
      </c>
      <c r="K1009" t="s">
        <v>186</v>
      </c>
      <c r="L1009" t="s">
        <v>187</v>
      </c>
      <c r="M1009" s="30">
        <v>490000</v>
      </c>
      <c r="N1009" s="28" t="s">
        <v>264</v>
      </c>
      <c r="O1009" s="6">
        <v>490000</v>
      </c>
      <c r="P1009" s="28" t="s">
        <v>184</v>
      </c>
      <c r="Q1009" s="4" t="s">
        <v>1540</v>
      </c>
      <c r="R1009" t="s">
        <v>1541</v>
      </c>
      <c r="S1009" t="s">
        <v>1245</v>
      </c>
      <c r="T1009" t="s">
        <v>1393</v>
      </c>
      <c r="U1009" t="s">
        <v>1247</v>
      </c>
      <c r="V1009" t="s">
        <v>1245</v>
      </c>
      <c r="W1009" s="2">
        <v>1</v>
      </c>
      <c r="X1009" s="33">
        <v>490000</v>
      </c>
      <c r="Y1009" t="s">
        <v>34</v>
      </c>
      <c r="Z1009" t="s">
        <v>1248</v>
      </c>
      <c r="AA1009" t="s">
        <v>36</v>
      </c>
      <c r="AB1009" t="s">
        <v>37</v>
      </c>
      <c r="AC1009">
        <v>21</v>
      </c>
    </row>
    <row r="1010" spans="1:29" customFormat="1" hidden="1" x14ac:dyDescent="0.25">
      <c r="A1010" s="11">
        <v>1010</v>
      </c>
      <c r="B1010" s="20" t="s">
        <v>1677</v>
      </c>
      <c r="C1010" s="3">
        <v>2.2128015999169999E+18</v>
      </c>
      <c r="D1010" s="1">
        <v>42760</v>
      </c>
      <c r="E1010" t="s">
        <v>1544</v>
      </c>
      <c r="F1010" s="8">
        <f>IF(OR(ISNUMBER(SEARCH("террит",Q1010)), ISNUMBER(SEARCH("ФОМС",E1010)), ISNUMBER(SEARCH("ФОМС",Q1010)), (ISNUMBER(SEARCH("страх",E1010)))),1,0)</f>
        <v>0</v>
      </c>
      <c r="G1010" s="8">
        <f>IF(OR(ISNUMBER(SEARCH("проектиро",E1010)), ISNUMBER(SEARCH("разработка",E1010)),  ISNUMBER(SEARCH("приобрет",E1010)),  ISNUMBER(SEARCH("установк",E1010)), ISNUMBER(SEARCH("постав",E1010)),  (ISNUMBER(SEARCH("создани",E1010)))),1,0)</f>
        <v>0</v>
      </c>
      <c r="H1010" s="8">
        <f>IF(OR(ISNUMBER(SEARCH("развит",E1010)), ISNUMBER(SEARCH("модифика",E1010)), ISNUMBER(SEARCH("интегра",E1010)),  ISNUMBER(SEARCH("внедрен",E1010)), ISNUMBER(SEARCH("расшир",E1010)), ISNUMBER(SEARCH("адаптац",E1010)),ISNUMBER(SEARCH("настрой",E1010)), ISNUMBER(SEARCH("подключ",E1010)),   (ISNUMBER(SEARCH("модерниз",E1010)))),1,0)</f>
        <v>1</v>
      </c>
      <c r="I1010" s="8">
        <f>IF(OR(ISNUMBER(SEARCH("сопрово",E1010)), ISNUMBER(SEARCH("поддержк",E1010)), ISNUMBER(SEARCH("эксплуат",E1010)), ISNUMBER(SEARCH("обслужи",E1010)), ISNUMBER(SEARCH("подготов",E1010)), (ISNUMBER(SEARCH("обуче",E1010)))),1,0)</f>
        <v>0</v>
      </c>
      <c r="J1010" s="9">
        <f>SUM(G1010:I1010)</f>
        <v>1</v>
      </c>
      <c r="K1010" t="s">
        <v>186</v>
      </c>
      <c r="L1010" t="s">
        <v>187</v>
      </c>
      <c r="M1010" s="30">
        <v>410000</v>
      </c>
      <c r="N1010" s="28" t="s">
        <v>264</v>
      </c>
      <c r="O1010" s="6">
        <v>410000</v>
      </c>
      <c r="P1010" s="28" t="s">
        <v>184</v>
      </c>
      <c r="Q1010" s="4" t="s">
        <v>1540</v>
      </c>
      <c r="R1010" t="s">
        <v>1541</v>
      </c>
      <c r="S1010" t="s">
        <v>1245</v>
      </c>
      <c r="T1010" t="s">
        <v>1393</v>
      </c>
      <c r="U1010" t="s">
        <v>1247</v>
      </c>
      <c r="V1010" t="s">
        <v>1245</v>
      </c>
      <c r="W1010" s="2">
        <v>1</v>
      </c>
      <c r="X1010" s="33">
        <v>410000</v>
      </c>
      <c r="Y1010" t="s">
        <v>34</v>
      </c>
      <c r="Z1010" t="s">
        <v>1248</v>
      </c>
      <c r="AA1010" t="s">
        <v>36</v>
      </c>
      <c r="AB1010" t="s">
        <v>37</v>
      </c>
      <c r="AC1010">
        <v>21</v>
      </c>
    </row>
    <row r="1011" spans="1:29" customFormat="1" hidden="1" x14ac:dyDescent="0.25">
      <c r="A1011" s="11">
        <v>1011</v>
      </c>
      <c r="B1011" s="20" t="s">
        <v>1677</v>
      </c>
      <c r="C1011" s="3">
        <v>2.2128015999169999E+18</v>
      </c>
      <c r="D1011" s="1">
        <v>42776</v>
      </c>
      <c r="E1011" t="s">
        <v>1408</v>
      </c>
      <c r="F1011" s="8">
        <f>IF(OR(ISNUMBER(SEARCH("террит",Q1011)), ISNUMBER(SEARCH("ФОМС",E1011)), ISNUMBER(SEARCH("ФОМС",Q1011)), (ISNUMBER(SEARCH("страх",E1011)))),1,0)</f>
        <v>0</v>
      </c>
      <c r="G1011" s="8">
        <f>IF(OR(ISNUMBER(SEARCH("проектиро",E1011)), ISNUMBER(SEARCH("разработка",E1011)),  ISNUMBER(SEARCH("приобрет",E1011)),  ISNUMBER(SEARCH("установк",E1011)), ISNUMBER(SEARCH("постав",E1011)),  (ISNUMBER(SEARCH("создани",E1011)))),1,0)</f>
        <v>0</v>
      </c>
      <c r="H1011" s="8">
        <f>IF(OR(ISNUMBER(SEARCH("развит",E1011)), ISNUMBER(SEARCH("модифика",E1011)), ISNUMBER(SEARCH("интегра",E1011)),  ISNUMBER(SEARCH("внедрен",E1011)), ISNUMBER(SEARCH("расшир",E1011)), ISNUMBER(SEARCH("адаптац",E1011)),ISNUMBER(SEARCH("настрой",E1011)), ISNUMBER(SEARCH("подключ",E1011)),   (ISNUMBER(SEARCH("модерниз",E1011)))),1,0)</f>
        <v>1</v>
      </c>
      <c r="I1011" s="8">
        <f>IF(OR(ISNUMBER(SEARCH("сопрово",E1011)), ISNUMBER(SEARCH("поддержк",E1011)), ISNUMBER(SEARCH("эксплуат",E1011)), ISNUMBER(SEARCH("обслужи",E1011)), ISNUMBER(SEARCH("подготов",E1011)), (ISNUMBER(SEARCH("обуче",E1011)))),1,0)</f>
        <v>1</v>
      </c>
      <c r="J1011" s="9">
        <f>SUM(G1011:I1011)</f>
        <v>2</v>
      </c>
      <c r="K1011" t="s">
        <v>64</v>
      </c>
      <c r="L1011" t="s">
        <v>65</v>
      </c>
      <c r="M1011" s="30">
        <v>167780</v>
      </c>
      <c r="N1011" s="28" t="s">
        <v>264</v>
      </c>
      <c r="O1011" s="6">
        <v>167780</v>
      </c>
      <c r="P1011" s="28" t="s">
        <v>184</v>
      </c>
      <c r="Q1011" s="4" t="s">
        <v>1540</v>
      </c>
      <c r="R1011" t="s">
        <v>1541</v>
      </c>
      <c r="S1011" t="s">
        <v>1245</v>
      </c>
      <c r="T1011" t="s">
        <v>1393</v>
      </c>
      <c r="U1011" t="s">
        <v>1247</v>
      </c>
      <c r="V1011" t="s">
        <v>1245</v>
      </c>
      <c r="W1011" s="2">
        <v>1</v>
      </c>
      <c r="X1011" s="33">
        <v>167780</v>
      </c>
      <c r="Y1011" t="s">
        <v>34</v>
      </c>
      <c r="Z1011" t="s">
        <v>1248</v>
      </c>
      <c r="AA1011" t="s">
        <v>36</v>
      </c>
      <c r="AB1011" t="s">
        <v>37</v>
      </c>
      <c r="AC1011">
        <v>21</v>
      </c>
    </row>
    <row r="1012" spans="1:29" customFormat="1" hidden="1" x14ac:dyDescent="0.25">
      <c r="A1012" s="11">
        <v>1012</v>
      </c>
      <c r="B1012" s="20" t="s">
        <v>1677</v>
      </c>
      <c r="C1012" s="3">
        <v>2.2128040681150001E+18</v>
      </c>
      <c r="D1012" s="1">
        <v>42041</v>
      </c>
      <c r="E1012" t="s">
        <v>1439</v>
      </c>
      <c r="F1012" s="8">
        <f>IF(OR(ISNUMBER(SEARCH("террит",Q1012)), ISNUMBER(SEARCH("ФОМС",E1012)), ISNUMBER(SEARCH("ФОМС",Q1012)), (ISNUMBER(SEARCH("страх",E1012)))),1,0)</f>
        <v>0</v>
      </c>
      <c r="G1012" s="8">
        <f>IF(OR(ISNUMBER(SEARCH("проектиро",E1012)), ISNUMBER(SEARCH("разработка",E1012)),  ISNUMBER(SEARCH("приобрет",E1012)),  ISNUMBER(SEARCH("установк",E1012)), ISNUMBER(SEARCH("постав",E1012)),  (ISNUMBER(SEARCH("создани",E1012)))),1,0)</f>
        <v>0</v>
      </c>
      <c r="H1012" s="8">
        <f>IF(OR(ISNUMBER(SEARCH("развит",E1012)), ISNUMBER(SEARCH("модифика",E1012)), ISNUMBER(SEARCH("интегра",E1012)),  ISNUMBER(SEARCH("внедрен",E1012)), ISNUMBER(SEARCH("расшир",E1012)), ISNUMBER(SEARCH("адаптац",E1012)),ISNUMBER(SEARCH("настрой",E1012)), ISNUMBER(SEARCH("подключ",E1012)),   (ISNUMBER(SEARCH("модерниз",E1012)))),1,0)</f>
        <v>1</v>
      </c>
      <c r="I1012" s="8">
        <f>IF(OR(ISNUMBER(SEARCH("сопрово",E1012)), ISNUMBER(SEARCH("поддержк",E1012)), ISNUMBER(SEARCH("эксплуат",E1012)), ISNUMBER(SEARCH("обслужи",E1012)), ISNUMBER(SEARCH("подготов",E1012)), (ISNUMBER(SEARCH("обуче",E1012)))),1,0)</f>
        <v>1</v>
      </c>
      <c r="J1012" s="9">
        <f>SUM(G1012:I1012)</f>
        <v>2</v>
      </c>
      <c r="K1012" t="s">
        <v>453</v>
      </c>
      <c r="L1012" t="s">
        <v>454</v>
      </c>
      <c r="M1012" s="30">
        <v>128482.31</v>
      </c>
      <c r="N1012" s="28" t="s">
        <v>329</v>
      </c>
      <c r="O1012" s="6">
        <v>128482.31</v>
      </c>
      <c r="P1012" s="28" t="s">
        <v>184</v>
      </c>
      <c r="Q1012" s="4" t="s">
        <v>1545</v>
      </c>
      <c r="R1012" t="s">
        <v>1546</v>
      </c>
      <c r="S1012" t="s">
        <v>1245</v>
      </c>
      <c r="T1012" t="s">
        <v>1268</v>
      </c>
      <c r="U1012" t="s">
        <v>1247</v>
      </c>
      <c r="V1012" t="s">
        <v>1245</v>
      </c>
      <c r="W1012" s="2">
        <v>1</v>
      </c>
      <c r="X1012" s="33">
        <v>128482.31</v>
      </c>
      <c r="Y1012" t="s">
        <v>34</v>
      </c>
      <c r="Z1012" t="s">
        <v>1248</v>
      </c>
      <c r="AA1012" t="s">
        <v>36</v>
      </c>
      <c r="AB1012" t="s">
        <v>37</v>
      </c>
      <c r="AC1012">
        <v>21</v>
      </c>
    </row>
    <row r="1013" spans="1:29" customFormat="1" hidden="1" x14ac:dyDescent="0.25">
      <c r="A1013" s="11">
        <v>1013</v>
      </c>
      <c r="B1013" s="20" t="s">
        <v>1677</v>
      </c>
      <c r="C1013" s="3">
        <v>2.212804068116E+18</v>
      </c>
      <c r="D1013" s="1">
        <v>42410</v>
      </c>
      <c r="E1013" t="s">
        <v>1547</v>
      </c>
      <c r="F1013" s="8">
        <f>IF(OR(ISNUMBER(SEARCH("террит",Q1013)), ISNUMBER(SEARCH("ФОМС",E1013)), ISNUMBER(SEARCH("ФОМС",Q1013)), (ISNUMBER(SEARCH("страх",E1013)))),1,0)</f>
        <v>0</v>
      </c>
      <c r="G1013" s="8">
        <f>IF(OR(ISNUMBER(SEARCH("проектиро",E1013)), ISNUMBER(SEARCH("разработка",E1013)),  ISNUMBER(SEARCH("приобрет",E1013)),  ISNUMBER(SEARCH("установк",E1013)), ISNUMBER(SEARCH("постав",E1013)),  (ISNUMBER(SEARCH("создани",E1013)))),1,0)</f>
        <v>0</v>
      </c>
      <c r="H1013" s="8">
        <f>IF(OR(ISNUMBER(SEARCH("развит",E1013)), ISNUMBER(SEARCH("модифика",E1013)), ISNUMBER(SEARCH("интегра",E1013)),  ISNUMBER(SEARCH("внедрен",E1013)), ISNUMBER(SEARCH("расшир",E1013)), ISNUMBER(SEARCH("адаптац",E1013)),ISNUMBER(SEARCH("настрой",E1013)), ISNUMBER(SEARCH("подключ",E1013)),   (ISNUMBER(SEARCH("модерниз",E1013)))),1,0)</f>
        <v>0</v>
      </c>
      <c r="I1013" s="8">
        <f>IF(OR(ISNUMBER(SEARCH("сопрово",E1013)), ISNUMBER(SEARCH("поддержк",E1013)), ISNUMBER(SEARCH("эксплуат",E1013)), ISNUMBER(SEARCH("обслужи",E1013)), ISNUMBER(SEARCH("подготов",E1013)), (ISNUMBER(SEARCH("обуче",E1013)))),1,0)</f>
        <v>1</v>
      </c>
      <c r="J1013" s="9">
        <f>SUM(G1013:I1013)</f>
        <v>1</v>
      </c>
      <c r="K1013" t="s">
        <v>1548</v>
      </c>
      <c r="L1013" t="s">
        <v>1549</v>
      </c>
      <c r="M1013" s="30">
        <v>128480</v>
      </c>
      <c r="N1013" s="28" t="s">
        <v>264</v>
      </c>
      <c r="O1013" s="6">
        <v>128480</v>
      </c>
      <c r="P1013" s="28" t="s">
        <v>184</v>
      </c>
      <c r="Q1013" s="4" t="s">
        <v>1550</v>
      </c>
      <c r="R1013" t="s">
        <v>1546</v>
      </c>
      <c r="S1013" t="s">
        <v>1245</v>
      </c>
      <c r="T1013" t="s">
        <v>1393</v>
      </c>
      <c r="U1013" t="s">
        <v>1247</v>
      </c>
      <c r="V1013" t="s">
        <v>1245</v>
      </c>
      <c r="W1013" s="2">
        <v>1</v>
      </c>
      <c r="X1013" s="33">
        <v>128480</v>
      </c>
      <c r="Y1013" t="s">
        <v>34</v>
      </c>
      <c r="Z1013" t="s">
        <v>1248</v>
      </c>
      <c r="AA1013" t="s">
        <v>36</v>
      </c>
      <c r="AB1013" t="s">
        <v>37</v>
      </c>
      <c r="AC1013">
        <v>21</v>
      </c>
    </row>
    <row r="1014" spans="1:29" customFormat="1" hidden="1" x14ac:dyDescent="0.25">
      <c r="A1014" s="11">
        <v>1014</v>
      </c>
      <c r="B1014" s="20" t="s">
        <v>1677</v>
      </c>
      <c r="C1014" s="3">
        <v>2.2128040681169999E+18</v>
      </c>
      <c r="D1014" s="1">
        <v>42779</v>
      </c>
      <c r="E1014" t="s">
        <v>1408</v>
      </c>
      <c r="F1014" s="8">
        <f>IF(OR(ISNUMBER(SEARCH("террит",Q1014)), ISNUMBER(SEARCH("ФОМС",E1014)), ISNUMBER(SEARCH("ФОМС",Q1014)), (ISNUMBER(SEARCH("страх",E1014)))),1,0)</f>
        <v>0</v>
      </c>
      <c r="G1014" s="8">
        <f>IF(OR(ISNUMBER(SEARCH("проектиро",E1014)), ISNUMBER(SEARCH("разработка",E1014)),  ISNUMBER(SEARCH("приобрет",E1014)),  ISNUMBER(SEARCH("установк",E1014)), ISNUMBER(SEARCH("постав",E1014)),  (ISNUMBER(SEARCH("создани",E1014)))),1,0)</f>
        <v>0</v>
      </c>
      <c r="H1014" s="8">
        <f>IF(OR(ISNUMBER(SEARCH("развит",E1014)), ISNUMBER(SEARCH("модифика",E1014)), ISNUMBER(SEARCH("интегра",E1014)),  ISNUMBER(SEARCH("внедрен",E1014)), ISNUMBER(SEARCH("расшир",E1014)), ISNUMBER(SEARCH("адаптац",E1014)),ISNUMBER(SEARCH("настрой",E1014)), ISNUMBER(SEARCH("подключ",E1014)),   (ISNUMBER(SEARCH("модерниз",E1014)))),1,0)</f>
        <v>1</v>
      </c>
      <c r="I1014" s="8">
        <f>IF(OR(ISNUMBER(SEARCH("сопрово",E1014)), ISNUMBER(SEARCH("поддержк",E1014)), ISNUMBER(SEARCH("эксплуат",E1014)), ISNUMBER(SEARCH("обслужи",E1014)), ISNUMBER(SEARCH("подготов",E1014)), (ISNUMBER(SEARCH("обуче",E1014)))),1,0)</f>
        <v>1</v>
      </c>
      <c r="J1014" s="9">
        <f>SUM(G1014:I1014)</f>
        <v>2</v>
      </c>
      <c r="K1014" t="s">
        <v>64</v>
      </c>
      <c r="L1014" t="s">
        <v>65</v>
      </c>
      <c r="M1014" s="30">
        <v>128487</v>
      </c>
      <c r="N1014" s="28" t="s">
        <v>264</v>
      </c>
      <c r="O1014" s="6">
        <v>128487</v>
      </c>
      <c r="P1014" s="28" t="s">
        <v>184</v>
      </c>
      <c r="Q1014" s="4" t="s">
        <v>1551</v>
      </c>
      <c r="R1014" t="s">
        <v>1546</v>
      </c>
      <c r="S1014" t="s">
        <v>1245</v>
      </c>
      <c r="T1014" t="s">
        <v>1393</v>
      </c>
      <c r="U1014" t="s">
        <v>1247</v>
      </c>
      <c r="V1014" t="s">
        <v>1245</v>
      </c>
      <c r="W1014" s="2">
        <v>1</v>
      </c>
      <c r="X1014" s="33">
        <v>128487</v>
      </c>
      <c r="Y1014" t="s">
        <v>34</v>
      </c>
      <c r="Z1014" t="s">
        <v>1248</v>
      </c>
      <c r="AA1014" t="s">
        <v>36</v>
      </c>
      <c r="AB1014" t="s">
        <v>37</v>
      </c>
      <c r="AC1014">
        <v>21</v>
      </c>
    </row>
    <row r="1015" spans="1:29" customFormat="1" hidden="1" x14ac:dyDescent="0.25">
      <c r="A1015" s="11">
        <v>1015</v>
      </c>
      <c r="B1015" s="20" t="s">
        <v>1677</v>
      </c>
      <c r="C1015" s="3">
        <v>2.2128040681180001E+18</v>
      </c>
      <c r="D1015" s="1">
        <v>43209</v>
      </c>
      <c r="E1015" t="s">
        <v>1406</v>
      </c>
      <c r="F1015" s="8">
        <f>IF(OR(ISNUMBER(SEARCH("террит",Q1015)), ISNUMBER(SEARCH("ФОМС",E1015)), ISNUMBER(SEARCH("ФОМС",Q1015)), (ISNUMBER(SEARCH("страх",E1015)))),1,0)</f>
        <v>0</v>
      </c>
      <c r="G1015" s="8">
        <f>IF(OR(ISNUMBER(SEARCH("проектиро",E1015)), ISNUMBER(SEARCH("разработка",E1015)),  ISNUMBER(SEARCH("приобрет",E1015)),  ISNUMBER(SEARCH("установк",E1015)), ISNUMBER(SEARCH("постав",E1015)),  (ISNUMBER(SEARCH("создани",E1015)))),1,0)</f>
        <v>0</v>
      </c>
      <c r="H1015" s="8">
        <f>IF(OR(ISNUMBER(SEARCH("развит",E1015)), ISNUMBER(SEARCH("модифика",E1015)), ISNUMBER(SEARCH("интегра",E1015)),  ISNUMBER(SEARCH("внедрен",E1015)), ISNUMBER(SEARCH("расшир",E1015)), ISNUMBER(SEARCH("адаптац",E1015)),ISNUMBER(SEARCH("настрой",E1015)), ISNUMBER(SEARCH("подключ",E1015)),   (ISNUMBER(SEARCH("модерниз",E1015)))),1,0)</f>
        <v>0</v>
      </c>
      <c r="I1015" s="8">
        <f>IF(OR(ISNUMBER(SEARCH("сопрово",E1015)), ISNUMBER(SEARCH("поддержк",E1015)), ISNUMBER(SEARCH("эксплуат",E1015)), ISNUMBER(SEARCH("обслужи",E1015)), ISNUMBER(SEARCH("подготов",E1015)), (ISNUMBER(SEARCH("обуче",E1015)))),1,0)</f>
        <v>1</v>
      </c>
      <c r="J1015" s="9">
        <f>SUM(G1015:I1015)</f>
        <v>1</v>
      </c>
      <c r="K1015" t="s">
        <v>64</v>
      </c>
      <c r="L1015" t="s">
        <v>65</v>
      </c>
      <c r="M1015" s="30">
        <v>132943</v>
      </c>
      <c r="N1015" s="28" t="s">
        <v>26</v>
      </c>
      <c r="O1015" s="6">
        <v>132943</v>
      </c>
      <c r="P1015" s="28" t="s">
        <v>184</v>
      </c>
      <c r="Q1015" s="4" t="s">
        <v>1551</v>
      </c>
      <c r="R1015" t="s">
        <v>1546</v>
      </c>
      <c r="S1015" t="s">
        <v>1245</v>
      </c>
      <c r="T1015" t="s">
        <v>1393</v>
      </c>
      <c r="U1015" t="s">
        <v>1247</v>
      </c>
      <c r="V1015" t="s">
        <v>1245</v>
      </c>
      <c r="W1015" s="2">
        <v>1</v>
      </c>
      <c r="X1015" s="33">
        <v>132943</v>
      </c>
      <c r="Y1015" t="s">
        <v>34</v>
      </c>
      <c r="Z1015" t="s">
        <v>1248</v>
      </c>
      <c r="AA1015" t="s">
        <v>36</v>
      </c>
      <c r="AB1015" t="s">
        <v>37</v>
      </c>
      <c r="AC1015">
        <v>21</v>
      </c>
    </row>
    <row r="1016" spans="1:29" customFormat="1" hidden="1" x14ac:dyDescent="0.25">
      <c r="A1016" s="11">
        <v>1016</v>
      </c>
      <c r="B1016" s="20" t="s">
        <v>1677</v>
      </c>
      <c r="C1016" s="3">
        <v>2.2128040681190001E+18</v>
      </c>
      <c r="D1016" s="1">
        <v>43593</v>
      </c>
      <c r="E1016" t="s">
        <v>1407</v>
      </c>
      <c r="F1016" s="8">
        <f>IF(OR(ISNUMBER(SEARCH("террит",Q1016)), ISNUMBER(SEARCH("ФОМС",E1016)), ISNUMBER(SEARCH("ФОМС",Q1016)), (ISNUMBER(SEARCH("страх",E1016)))),1,0)</f>
        <v>0</v>
      </c>
      <c r="G1016" s="8">
        <f>IF(OR(ISNUMBER(SEARCH("проектиро",E1016)), ISNUMBER(SEARCH("разработка",E1016)),  ISNUMBER(SEARCH("приобрет",E1016)),  ISNUMBER(SEARCH("установк",E1016)), ISNUMBER(SEARCH("постав",E1016)),  (ISNUMBER(SEARCH("создани",E1016)))),1,0)</f>
        <v>1</v>
      </c>
      <c r="H1016" s="8">
        <f>IF(OR(ISNUMBER(SEARCH("развит",E1016)), ISNUMBER(SEARCH("модифика",E1016)), ISNUMBER(SEARCH("интегра",E1016)),  ISNUMBER(SEARCH("внедрен",E1016)), ISNUMBER(SEARCH("расшир",E1016)), ISNUMBER(SEARCH("адаптац",E1016)),ISNUMBER(SEARCH("настрой",E1016)), ISNUMBER(SEARCH("подключ",E1016)),   (ISNUMBER(SEARCH("модерниз",E1016)))),1,0)</f>
        <v>0</v>
      </c>
      <c r="I1016" s="8">
        <f>IF(OR(ISNUMBER(SEARCH("сопрово",E1016)), ISNUMBER(SEARCH("поддержк",E1016)), ISNUMBER(SEARCH("эксплуат",E1016)), ISNUMBER(SEARCH("обслужи",E1016)), ISNUMBER(SEARCH("подготов",E1016)), (ISNUMBER(SEARCH("обуче",E1016)))),1,0)</f>
        <v>0</v>
      </c>
      <c r="J1016" s="9">
        <f>SUM(G1016:I1016)</f>
        <v>1</v>
      </c>
      <c r="K1016" t="s">
        <v>25</v>
      </c>
      <c r="L1016" t="s">
        <v>25</v>
      </c>
      <c r="M1016" s="30">
        <v>187272.49</v>
      </c>
      <c r="N1016" s="28" t="s">
        <v>39</v>
      </c>
      <c r="O1016" s="6">
        <v>187272.49</v>
      </c>
      <c r="P1016" s="28" t="s">
        <v>27</v>
      </c>
      <c r="Q1016" s="4" t="s">
        <v>1551</v>
      </c>
      <c r="R1016" t="s">
        <v>1546</v>
      </c>
      <c r="S1016" t="s">
        <v>1245</v>
      </c>
      <c r="T1016" t="s">
        <v>1246</v>
      </c>
      <c r="U1016" t="s">
        <v>1247</v>
      </c>
      <c r="V1016" t="s">
        <v>1245</v>
      </c>
      <c r="W1016" s="2">
        <v>1</v>
      </c>
      <c r="X1016" s="33">
        <v>187272.49</v>
      </c>
      <c r="Y1016" t="s">
        <v>34</v>
      </c>
      <c r="Z1016" t="s">
        <v>1248</v>
      </c>
      <c r="AA1016" t="s">
        <v>36</v>
      </c>
      <c r="AB1016" t="s">
        <v>37</v>
      </c>
      <c r="AC1016">
        <v>21</v>
      </c>
    </row>
    <row r="1017" spans="1:29" customFormat="1" hidden="1" x14ac:dyDescent="0.25">
      <c r="A1017" s="11">
        <v>1017</v>
      </c>
      <c r="B1017" s="20" t="s">
        <v>1677</v>
      </c>
      <c r="C1017" s="3">
        <v>2.2128040681190001E+18</v>
      </c>
      <c r="D1017" s="1">
        <v>43648</v>
      </c>
      <c r="E1017" t="s">
        <v>1552</v>
      </c>
      <c r="F1017" s="8">
        <f>IF(OR(ISNUMBER(SEARCH("террит",Q1017)), ISNUMBER(SEARCH("ФОМС",E1017)), ISNUMBER(SEARCH("ФОМС",Q1017)), (ISNUMBER(SEARCH("страх",E1017)))),1,0)</f>
        <v>0</v>
      </c>
      <c r="G1017" s="8">
        <f>IF(OR(ISNUMBER(SEARCH("проектиро",E1017)), ISNUMBER(SEARCH("разработка",E1017)),  ISNUMBER(SEARCH("приобрет",E1017)),  ISNUMBER(SEARCH("установк",E1017)), ISNUMBER(SEARCH("постав",E1017)),  (ISNUMBER(SEARCH("создани",E1017)))),1,0)</f>
        <v>0</v>
      </c>
      <c r="H1017" s="8">
        <f>IF(OR(ISNUMBER(SEARCH("развит",E1017)), ISNUMBER(SEARCH("модифика",E1017)), ISNUMBER(SEARCH("интегра",E1017)),  ISNUMBER(SEARCH("внедрен",E1017)), ISNUMBER(SEARCH("расшир",E1017)), ISNUMBER(SEARCH("адаптац",E1017)),ISNUMBER(SEARCH("настрой",E1017)), ISNUMBER(SEARCH("подключ",E1017)),   (ISNUMBER(SEARCH("модерниз",E1017)))),1,0)</f>
        <v>1</v>
      </c>
      <c r="I1017" s="8">
        <f>IF(OR(ISNUMBER(SEARCH("сопрово",E1017)), ISNUMBER(SEARCH("поддержк",E1017)), ISNUMBER(SEARCH("эксплуат",E1017)), ISNUMBER(SEARCH("обслужи",E1017)), ISNUMBER(SEARCH("подготов",E1017)), (ISNUMBER(SEARCH("обуче",E1017)))),1,0)</f>
        <v>0</v>
      </c>
      <c r="J1017" s="9">
        <f>SUM(G1017:I1017)</f>
        <v>1</v>
      </c>
      <c r="K1017" t="s">
        <v>1068</v>
      </c>
      <c r="L1017" t="s">
        <v>1069</v>
      </c>
      <c r="M1017" s="30">
        <v>50000</v>
      </c>
      <c r="N1017" s="28" t="s">
        <v>26</v>
      </c>
      <c r="O1017" s="6">
        <v>50000</v>
      </c>
      <c r="P1017" s="28" t="s">
        <v>27</v>
      </c>
      <c r="Q1017" s="4" t="s">
        <v>1551</v>
      </c>
      <c r="R1017" t="s">
        <v>1546</v>
      </c>
      <c r="S1017" t="s">
        <v>1245</v>
      </c>
      <c r="T1017" t="s">
        <v>1393</v>
      </c>
      <c r="U1017" t="s">
        <v>1247</v>
      </c>
      <c r="V1017" t="s">
        <v>1245</v>
      </c>
      <c r="W1017" s="2">
        <v>1</v>
      </c>
      <c r="X1017" s="33">
        <v>50000</v>
      </c>
      <c r="Y1017" t="s">
        <v>34</v>
      </c>
      <c r="Z1017" t="s">
        <v>1248</v>
      </c>
      <c r="AA1017" t="s">
        <v>36</v>
      </c>
      <c r="AB1017" t="s">
        <v>37</v>
      </c>
      <c r="AC1017">
        <v>21</v>
      </c>
    </row>
    <row r="1018" spans="1:29" customFormat="1" hidden="1" x14ac:dyDescent="0.25">
      <c r="A1018" s="11">
        <v>1018</v>
      </c>
      <c r="B1018" s="20" t="s">
        <v>1677</v>
      </c>
      <c r="C1018" s="3">
        <v>2.2128040681190001E+18</v>
      </c>
      <c r="D1018" s="1">
        <v>43794</v>
      </c>
      <c r="E1018" t="s">
        <v>46</v>
      </c>
      <c r="F1018" s="8">
        <f>IF(OR(ISNUMBER(SEARCH("террит",Q1018)), ISNUMBER(SEARCH("ФОМС",E1018)), ISNUMBER(SEARCH("ФОМС",Q1018)), (ISNUMBER(SEARCH("страх",E1018)))),1,0)</f>
        <v>0</v>
      </c>
      <c r="G1018" s="8">
        <f>IF(OR(ISNUMBER(SEARCH("проектиро",E1018)), ISNUMBER(SEARCH("разработка",E1018)),  ISNUMBER(SEARCH("приобрет",E1018)),  ISNUMBER(SEARCH("установк",E1018)), ISNUMBER(SEARCH("постав",E1018)),  (ISNUMBER(SEARCH("создани",E1018)))),1,0)</f>
        <v>1</v>
      </c>
      <c r="H1018" s="8">
        <f>IF(OR(ISNUMBER(SEARCH("развит",E1018)), ISNUMBER(SEARCH("модифика",E1018)), ISNUMBER(SEARCH("интегра",E1018)),  ISNUMBER(SEARCH("внедрен",E1018)), ISNUMBER(SEARCH("расшир",E1018)), ISNUMBER(SEARCH("адаптац",E1018)),ISNUMBER(SEARCH("настрой",E1018)), ISNUMBER(SEARCH("подключ",E1018)),   (ISNUMBER(SEARCH("модерниз",E1018)))),1,0)</f>
        <v>0</v>
      </c>
      <c r="I1018" s="8">
        <f>IF(OR(ISNUMBER(SEARCH("сопрово",E1018)), ISNUMBER(SEARCH("поддержк",E1018)), ISNUMBER(SEARCH("эксплуат",E1018)), ISNUMBER(SEARCH("обслужи",E1018)), ISNUMBER(SEARCH("подготов",E1018)), (ISNUMBER(SEARCH("обуче",E1018)))),1,0)</f>
        <v>0</v>
      </c>
      <c r="J1018" s="9">
        <f>SUM(G1018:I1018)</f>
        <v>1</v>
      </c>
      <c r="K1018" t="s">
        <v>45</v>
      </c>
      <c r="L1018" t="s">
        <v>46</v>
      </c>
      <c r="M1018" s="30">
        <v>89000</v>
      </c>
      <c r="N1018" s="28" t="s">
        <v>26</v>
      </c>
      <c r="O1018" s="6">
        <v>89000</v>
      </c>
      <c r="P1018" s="28" t="s">
        <v>27</v>
      </c>
      <c r="Q1018" s="4" t="s">
        <v>1551</v>
      </c>
      <c r="R1018" t="s">
        <v>1546</v>
      </c>
      <c r="S1018" t="s">
        <v>1245</v>
      </c>
      <c r="T1018" t="s">
        <v>1393</v>
      </c>
      <c r="U1018" t="s">
        <v>1247</v>
      </c>
      <c r="V1018" t="s">
        <v>1245</v>
      </c>
      <c r="W1018" s="2">
        <v>1</v>
      </c>
      <c r="X1018" s="33">
        <v>89000</v>
      </c>
      <c r="Y1018" t="s">
        <v>34</v>
      </c>
      <c r="Z1018" t="s">
        <v>1248</v>
      </c>
      <c r="AA1018" t="s">
        <v>36</v>
      </c>
      <c r="AB1018" t="s">
        <v>37</v>
      </c>
      <c r="AC1018">
        <v>21</v>
      </c>
    </row>
    <row r="1019" spans="1:29" customFormat="1" hidden="1" x14ac:dyDescent="0.25">
      <c r="A1019" s="11">
        <v>1019</v>
      </c>
      <c r="B1019" s="20" t="s">
        <v>1677</v>
      </c>
      <c r="C1019" s="3">
        <v>2.2128041445150001E+18</v>
      </c>
      <c r="D1019" s="1">
        <v>42038</v>
      </c>
      <c r="E1019" t="s">
        <v>1437</v>
      </c>
      <c r="F1019" s="8">
        <f>IF(OR(ISNUMBER(SEARCH("террит",Q1019)), ISNUMBER(SEARCH("ФОМС",E1019)), ISNUMBER(SEARCH("ФОМС",Q1019)), (ISNUMBER(SEARCH("страх",E1019)))),1,0)</f>
        <v>0</v>
      </c>
      <c r="G1019" s="8">
        <f>IF(OR(ISNUMBER(SEARCH("проектиро",E1019)), ISNUMBER(SEARCH("разработка",E1019)),  ISNUMBER(SEARCH("приобрет",E1019)),  ISNUMBER(SEARCH("установк",E1019)), ISNUMBER(SEARCH("постав",E1019)),  (ISNUMBER(SEARCH("создани",E1019)))),1,0)</f>
        <v>0</v>
      </c>
      <c r="H1019" s="8">
        <f>IF(OR(ISNUMBER(SEARCH("развит",E1019)), ISNUMBER(SEARCH("модифика",E1019)), ISNUMBER(SEARCH("интегра",E1019)),  ISNUMBER(SEARCH("внедрен",E1019)), ISNUMBER(SEARCH("расшир",E1019)), ISNUMBER(SEARCH("адаптац",E1019)),ISNUMBER(SEARCH("настрой",E1019)), ISNUMBER(SEARCH("подключ",E1019)),   (ISNUMBER(SEARCH("модерниз",E1019)))),1,0)</f>
        <v>1</v>
      </c>
      <c r="I1019" s="8">
        <f>IF(OR(ISNUMBER(SEARCH("сопрово",E1019)), ISNUMBER(SEARCH("поддержк",E1019)), ISNUMBER(SEARCH("эксплуат",E1019)), ISNUMBER(SEARCH("обслужи",E1019)), ISNUMBER(SEARCH("подготов",E1019)), (ISNUMBER(SEARCH("обуче",E1019)))),1,0)</f>
        <v>1</v>
      </c>
      <c r="J1019" s="9">
        <f>SUM(G1019:I1019)</f>
        <v>2</v>
      </c>
      <c r="K1019" t="s">
        <v>453</v>
      </c>
      <c r="L1019" t="s">
        <v>454</v>
      </c>
      <c r="M1019" s="30">
        <v>120458.49</v>
      </c>
      <c r="N1019" s="28" t="s">
        <v>329</v>
      </c>
      <c r="O1019" s="6">
        <v>120458.49</v>
      </c>
      <c r="P1019" s="28" t="s">
        <v>184</v>
      </c>
      <c r="Q1019" s="4" t="s">
        <v>1553</v>
      </c>
      <c r="R1019" t="s">
        <v>1256</v>
      </c>
      <c r="S1019" t="s">
        <v>1245</v>
      </c>
      <c r="T1019" t="s">
        <v>1268</v>
      </c>
      <c r="U1019" t="s">
        <v>1247</v>
      </c>
      <c r="V1019" t="s">
        <v>1245</v>
      </c>
      <c r="W1019" s="2">
        <v>1</v>
      </c>
      <c r="X1019" s="33">
        <v>120458.49</v>
      </c>
      <c r="Y1019" t="s">
        <v>34</v>
      </c>
      <c r="Z1019" t="s">
        <v>1248</v>
      </c>
      <c r="AA1019" t="s">
        <v>36</v>
      </c>
      <c r="AB1019" t="s">
        <v>37</v>
      </c>
      <c r="AC1019">
        <v>21</v>
      </c>
    </row>
    <row r="1020" spans="1:29" customFormat="1" hidden="1" x14ac:dyDescent="0.25">
      <c r="A1020" s="11">
        <v>1020</v>
      </c>
      <c r="B1020" s="20" t="s">
        <v>1677</v>
      </c>
      <c r="C1020" s="3">
        <v>2.2128041445150001E+18</v>
      </c>
      <c r="D1020" s="1">
        <v>42041</v>
      </c>
      <c r="E1020" t="s">
        <v>1439</v>
      </c>
      <c r="F1020" s="8">
        <f>IF(OR(ISNUMBER(SEARCH("террит",Q1020)), ISNUMBER(SEARCH("ФОМС",E1020)), ISNUMBER(SEARCH("ФОМС",Q1020)), (ISNUMBER(SEARCH("страх",E1020)))),1,0)</f>
        <v>0</v>
      </c>
      <c r="G1020" s="8">
        <f>IF(OR(ISNUMBER(SEARCH("проектиро",E1020)), ISNUMBER(SEARCH("разработка",E1020)),  ISNUMBER(SEARCH("приобрет",E1020)),  ISNUMBER(SEARCH("установк",E1020)), ISNUMBER(SEARCH("постав",E1020)),  (ISNUMBER(SEARCH("создани",E1020)))),1,0)</f>
        <v>0</v>
      </c>
      <c r="H1020" s="8">
        <f>IF(OR(ISNUMBER(SEARCH("развит",E1020)), ISNUMBER(SEARCH("модифика",E1020)), ISNUMBER(SEARCH("интегра",E1020)),  ISNUMBER(SEARCH("внедрен",E1020)), ISNUMBER(SEARCH("расшир",E1020)), ISNUMBER(SEARCH("адаптац",E1020)),ISNUMBER(SEARCH("настрой",E1020)), ISNUMBER(SEARCH("подключ",E1020)),   (ISNUMBER(SEARCH("модерниз",E1020)))),1,0)</f>
        <v>1</v>
      </c>
      <c r="I1020" s="8">
        <f>IF(OR(ISNUMBER(SEARCH("сопрово",E1020)), ISNUMBER(SEARCH("поддержк",E1020)), ISNUMBER(SEARCH("эксплуат",E1020)), ISNUMBER(SEARCH("обслужи",E1020)), ISNUMBER(SEARCH("подготов",E1020)), (ISNUMBER(SEARCH("обуче",E1020)))),1,0)</f>
        <v>1</v>
      </c>
      <c r="J1020" s="9">
        <f>SUM(G1020:I1020)</f>
        <v>2</v>
      </c>
      <c r="K1020" t="s">
        <v>453</v>
      </c>
      <c r="L1020" t="s">
        <v>454</v>
      </c>
      <c r="M1020" s="30">
        <v>117111.02</v>
      </c>
      <c r="N1020" s="28" t="s">
        <v>329</v>
      </c>
      <c r="O1020" s="6">
        <v>117111.02</v>
      </c>
      <c r="P1020" s="28" t="s">
        <v>184</v>
      </c>
      <c r="Q1020" s="4" t="s">
        <v>1553</v>
      </c>
      <c r="R1020" t="s">
        <v>1256</v>
      </c>
      <c r="S1020" t="s">
        <v>1245</v>
      </c>
      <c r="T1020" t="s">
        <v>1268</v>
      </c>
      <c r="U1020" t="s">
        <v>1247</v>
      </c>
      <c r="V1020" t="s">
        <v>1245</v>
      </c>
      <c r="W1020" s="2">
        <v>1</v>
      </c>
      <c r="X1020" s="33">
        <v>117111.02</v>
      </c>
      <c r="Y1020" t="s">
        <v>34</v>
      </c>
      <c r="Z1020" t="s">
        <v>1248</v>
      </c>
      <c r="AA1020" t="s">
        <v>36</v>
      </c>
      <c r="AB1020" t="s">
        <v>37</v>
      </c>
      <c r="AC1020">
        <v>21</v>
      </c>
    </row>
    <row r="1021" spans="1:29" customFormat="1" hidden="1" x14ac:dyDescent="0.25">
      <c r="A1021" s="11">
        <v>1021</v>
      </c>
      <c r="B1021" s="20" t="s">
        <v>1677</v>
      </c>
      <c r="C1021" s="3">
        <v>2.2128041445150001E+18</v>
      </c>
      <c r="D1021" s="1">
        <v>42209</v>
      </c>
      <c r="E1021" t="s">
        <v>1416</v>
      </c>
      <c r="F1021" s="8">
        <f>IF(OR(ISNUMBER(SEARCH("террит",Q1021)), ISNUMBER(SEARCH("ФОМС",E1021)), ISNUMBER(SEARCH("ФОМС",Q1021)), (ISNUMBER(SEARCH("страх",E1021)))),1,0)</f>
        <v>0</v>
      </c>
      <c r="G1021" s="8">
        <f>IF(OR(ISNUMBER(SEARCH("проектиро",E1021)), ISNUMBER(SEARCH("разработка",E1021)),  ISNUMBER(SEARCH("приобрет",E1021)),  ISNUMBER(SEARCH("установк",E1021)), ISNUMBER(SEARCH("постав",E1021)),  (ISNUMBER(SEARCH("создани",E1021)))),1,0)</f>
        <v>0</v>
      </c>
      <c r="H1021" s="8">
        <f>IF(OR(ISNUMBER(SEARCH("развит",E1021)), ISNUMBER(SEARCH("модифика",E1021)), ISNUMBER(SEARCH("интегра",E1021)),  ISNUMBER(SEARCH("внедрен",E1021)), ISNUMBER(SEARCH("расшир",E1021)), ISNUMBER(SEARCH("адаптац",E1021)),ISNUMBER(SEARCH("настрой",E1021)), ISNUMBER(SEARCH("подключ",E1021)),   (ISNUMBER(SEARCH("модерниз",E1021)))),1,0)</f>
        <v>0</v>
      </c>
      <c r="I1021" s="8">
        <f>IF(OR(ISNUMBER(SEARCH("сопрово",E1021)), ISNUMBER(SEARCH("поддержк",E1021)), ISNUMBER(SEARCH("эксплуат",E1021)), ISNUMBER(SEARCH("обслужи",E1021)), ISNUMBER(SEARCH("подготов",E1021)), (ISNUMBER(SEARCH("обуче",E1021)))),1,0)</f>
        <v>1</v>
      </c>
      <c r="J1021" s="9">
        <f>SUM(G1021:I1021)</f>
        <v>1</v>
      </c>
      <c r="K1021" t="s">
        <v>453</v>
      </c>
      <c r="L1021" t="s">
        <v>454</v>
      </c>
      <c r="M1021" s="30">
        <v>179642.85</v>
      </c>
      <c r="N1021" s="28" t="s">
        <v>264</v>
      </c>
      <c r="O1021" s="6">
        <v>179642.85</v>
      </c>
      <c r="P1021" s="28" t="s">
        <v>184</v>
      </c>
      <c r="Q1021" s="4" t="s">
        <v>1553</v>
      </c>
      <c r="R1021" t="s">
        <v>1256</v>
      </c>
      <c r="S1021" t="s">
        <v>1245</v>
      </c>
      <c r="T1021" t="s">
        <v>1393</v>
      </c>
      <c r="U1021" t="s">
        <v>1247</v>
      </c>
      <c r="V1021" t="s">
        <v>1245</v>
      </c>
      <c r="W1021" s="2">
        <v>1</v>
      </c>
      <c r="X1021" s="33">
        <v>179642.85</v>
      </c>
      <c r="Y1021" t="s">
        <v>34</v>
      </c>
      <c r="Z1021" t="s">
        <v>1248</v>
      </c>
      <c r="AA1021" t="s">
        <v>36</v>
      </c>
      <c r="AB1021" t="s">
        <v>37</v>
      </c>
      <c r="AC1021">
        <v>21</v>
      </c>
    </row>
    <row r="1022" spans="1:29" customFormat="1" hidden="1" x14ac:dyDescent="0.25">
      <c r="A1022" s="11">
        <v>1022</v>
      </c>
      <c r="B1022" s="20" t="s">
        <v>1677</v>
      </c>
      <c r="C1022" s="3">
        <v>2.212804144516E+18</v>
      </c>
      <c r="D1022" s="1">
        <v>42410</v>
      </c>
      <c r="E1022" t="s">
        <v>1416</v>
      </c>
      <c r="F1022" s="8">
        <f>IF(OR(ISNUMBER(SEARCH("террит",Q1022)), ISNUMBER(SEARCH("ФОМС",E1022)), ISNUMBER(SEARCH("ФОМС",Q1022)), (ISNUMBER(SEARCH("страх",E1022)))),1,0)</f>
        <v>0</v>
      </c>
      <c r="G1022" s="8">
        <f>IF(OR(ISNUMBER(SEARCH("проектиро",E1022)), ISNUMBER(SEARCH("разработка",E1022)),  ISNUMBER(SEARCH("приобрет",E1022)),  ISNUMBER(SEARCH("установк",E1022)), ISNUMBER(SEARCH("постав",E1022)),  (ISNUMBER(SEARCH("создани",E1022)))),1,0)</f>
        <v>0</v>
      </c>
      <c r="H1022" s="8">
        <f>IF(OR(ISNUMBER(SEARCH("развит",E1022)), ISNUMBER(SEARCH("модифика",E1022)), ISNUMBER(SEARCH("интегра",E1022)),  ISNUMBER(SEARCH("внедрен",E1022)), ISNUMBER(SEARCH("расшир",E1022)), ISNUMBER(SEARCH("адаптац",E1022)),ISNUMBER(SEARCH("настрой",E1022)), ISNUMBER(SEARCH("подключ",E1022)),   (ISNUMBER(SEARCH("модерниз",E1022)))),1,0)</f>
        <v>0</v>
      </c>
      <c r="I1022" s="8">
        <f>IF(OR(ISNUMBER(SEARCH("сопрово",E1022)), ISNUMBER(SEARCH("поддержк",E1022)), ISNUMBER(SEARCH("эксплуат",E1022)), ISNUMBER(SEARCH("обслужи",E1022)), ISNUMBER(SEARCH("подготов",E1022)), (ISNUMBER(SEARCH("обуче",E1022)))),1,0)</f>
        <v>1</v>
      </c>
      <c r="J1022" s="9">
        <f>SUM(G1022:I1022)</f>
        <v>1</v>
      </c>
      <c r="K1022" t="s">
        <v>1398</v>
      </c>
      <c r="L1022" t="s">
        <v>1399</v>
      </c>
      <c r="M1022" s="30">
        <v>182900</v>
      </c>
      <c r="N1022" s="28" t="s">
        <v>264</v>
      </c>
      <c r="O1022" s="6">
        <v>182900</v>
      </c>
      <c r="P1022" s="28" t="s">
        <v>184</v>
      </c>
      <c r="Q1022" s="4" t="s">
        <v>1554</v>
      </c>
      <c r="R1022" t="s">
        <v>1256</v>
      </c>
      <c r="S1022" t="s">
        <v>1245</v>
      </c>
      <c r="T1022" t="s">
        <v>1393</v>
      </c>
      <c r="U1022" t="s">
        <v>1247</v>
      </c>
      <c r="V1022" t="s">
        <v>1245</v>
      </c>
      <c r="W1022" s="2">
        <v>1</v>
      </c>
      <c r="X1022" s="33">
        <v>182900</v>
      </c>
      <c r="Y1022" t="s">
        <v>34</v>
      </c>
      <c r="Z1022" t="s">
        <v>1248</v>
      </c>
      <c r="AA1022" t="s">
        <v>36</v>
      </c>
      <c r="AB1022" t="s">
        <v>37</v>
      </c>
      <c r="AC1022">
        <v>21</v>
      </c>
    </row>
    <row r="1023" spans="1:29" customFormat="1" hidden="1" x14ac:dyDescent="0.25">
      <c r="A1023" s="11">
        <v>1023</v>
      </c>
      <c r="B1023" s="20" t="s">
        <v>1677</v>
      </c>
      <c r="C1023" s="3">
        <v>2.212804144516E+18</v>
      </c>
      <c r="D1023" s="1">
        <v>42410</v>
      </c>
      <c r="E1023" t="s">
        <v>1397</v>
      </c>
      <c r="F1023" s="8">
        <f>IF(OR(ISNUMBER(SEARCH("террит",Q1023)), ISNUMBER(SEARCH("ФОМС",E1023)), ISNUMBER(SEARCH("ФОМС",Q1023)), (ISNUMBER(SEARCH("страх",E1023)))),1,0)</f>
        <v>0</v>
      </c>
      <c r="G1023" s="8">
        <f>IF(OR(ISNUMBER(SEARCH("проектиро",E1023)), ISNUMBER(SEARCH("разработка",E1023)),  ISNUMBER(SEARCH("приобрет",E1023)),  ISNUMBER(SEARCH("установк",E1023)), ISNUMBER(SEARCH("постав",E1023)),  (ISNUMBER(SEARCH("создани",E1023)))),1,0)</f>
        <v>0</v>
      </c>
      <c r="H1023" s="8">
        <f>IF(OR(ISNUMBER(SEARCH("развит",E1023)), ISNUMBER(SEARCH("модифика",E1023)), ISNUMBER(SEARCH("интегра",E1023)),  ISNUMBER(SEARCH("внедрен",E1023)), ISNUMBER(SEARCH("расшир",E1023)), ISNUMBER(SEARCH("адаптац",E1023)),ISNUMBER(SEARCH("настрой",E1023)), ISNUMBER(SEARCH("подключ",E1023)),   (ISNUMBER(SEARCH("модерниз",E1023)))),1,0)</f>
        <v>0</v>
      </c>
      <c r="I1023" s="8">
        <f>IF(OR(ISNUMBER(SEARCH("сопрово",E1023)), ISNUMBER(SEARCH("поддержк",E1023)), ISNUMBER(SEARCH("эксплуат",E1023)), ISNUMBER(SEARCH("обслужи",E1023)), ISNUMBER(SEARCH("подготов",E1023)), (ISNUMBER(SEARCH("обуче",E1023)))),1,0)</f>
        <v>1</v>
      </c>
      <c r="J1023" s="9">
        <f>SUM(G1023:I1023)</f>
        <v>1</v>
      </c>
      <c r="K1023" t="s">
        <v>1398</v>
      </c>
      <c r="L1023" t="s">
        <v>1399</v>
      </c>
      <c r="M1023" s="30">
        <v>117100</v>
      </c>
      <c r="N1023" s="28" t="s">
        <v>264</v>
      </c>
      <c r="O1023" s="6">
        <v>117100</v>
      </c>
      <c r="P1023" s="28" t="s">
        <v>184</v>
      </c>
      <c r="Q1023" s="4" t="s">
        <v>1554</v>
      </c>
      <c r="R1023" t="s">
        <v>1256</v>
      </c>
      <c r="S1023" t="s">
        <v>1245</v>
      </c>
      <c r="T1023" t="s">
        <v>1393</v>
      </c>
      <c r="U1023" t="s">
        <v>1247</v>
      </c>
      <c r="V1023" t="s">
        <v>1245</v>
      </c>
      <c r="W1023" s="2">
        <v>1</v>
      </c>
      <c r="X1023" s="33">
        <v>117100</v>
      </c>
      <c r="Y1023" t="s">
        <v>34</v>
      </c>
      <c r="Z1023" t="s">
        <v>1248</v>
      </c>
      <c r="AA1023" t="s">
        <v>36</v>
      </c>
      <c r="AB1023" t="s">
        <v>37</v>
      </c>
      <c r="AC1023">
        <v>21</v>
      </c>
    </row>
    <row r="1024" spans="1:29" customFormat="1" hidden="1" x14ac:dyDescent="0.25">
      <c r="A1024" s="11">
        <v>1024</v>
      </c>
      <c r="B1024" s="20" t="s">
        <v>1677</v>
      </c>
      <c r="C1024" s="3">
        <v>2.212804144516E+18</v>
      </c>
      <c r="D1024" s="1">
        <v>42410</v>
      </c>
      <c r="E1024" t="s">
        <v>1418</v>
      </c>
      <c r="F1024" s="8">
        <f>IF(OR(ISNUMBER(SEARCH("террит",Q1024)), ISNUMBER(SEARCH("ФОМС",E1024)), ISNUMBER(SEARCH("ФОМС",Q1024)), (ISNUMBER(SEARCH("страх",E1024)))),1,0)</f>
        <v>0</v>
      </c>
      <c r="G1024" s="8">
        <f>IF(OR(ISNUMBER(SEARCH("проектиро",E1024)), ISNUMBER(SEARCH("разработка",E1024)),  ISNUMBER(SEARCH("приобрет",E1024)),  ISNUMBER(SEARCH("установк",E1024)), ISNUMBER(SEARCH("постав",E1024)),  (ISNUMBER(SEARCH("создани",E1024)))),1,0)</f>
        <v>0</v>
      </c>
      <c r="H1024" s="8">
        <f>IF(OR(ISNUMBER(SEARCH("развит",E1024)), ISNUMBER(SEARCH("модифика",E1024)), ISNUMBER(SEARCH("интегра",E1024)),  ISNUMBER(SEARCH("внедрен",E1024)), ISNUMBER(SEARCH("расшир",E1024)), ISNUMBER(SEARCH("адаптац",E1024)),ISNUMBER(SEARCH("настрой",E1024)), ISNUMBER(SEARCH("подключ",E1024)),   (ISNUMBER(SEARCH("модерниз",E1024)))),1,0)</f>
        <v>0</v>
      </c>
      <c r="I1024" s="8">
        <f>IF(OR(ISNUMBER(SEARCH("сопрово",E1024)), ISNUMBER(SEARCH("поддержк",E1024)), ISNUMBER(SEARCH("эксплуат",E1024)), ISNUMBER(SEARCH("обслужи",E1024)), ISNUMBER(SEARCH("подготов",E1024)), (ISNUMBER(SEARCH("обуче",E1024)))),1,0)</f>
        <v>1</v>
      </c>
      <c r="J1024" s="9">
        <f>SUM(G1024:I1024)</f>
        <v>1</v>
      </c>
      <c r="K1024" t="s">
        <v>1398</v>
      </c>
      <c r="L1024" t="s">
        <v>1399</v>
      </c>
      <c r="M1024" s="30">
        <v>120500</v>
      </c>
      <c r="N1024" s="28" t="s">
        <v>264</v>
      </c>
      <c r="O1024" s="6">
        <v>120500</v>
      </c>
      <c r="P1024" s="28" t="s">
        <v>184</v>
      </c>
      <c r="Q1024" s="4" t="s">
        <v>1554</v>
      </c>
      <c r="R1024" t="s">
        <v>1256</v>
      </c>
      <c r="S1024" t="s">
        <v>1245</v>
      </c>
      <c r="T1024" t="s">
        <v>1393</v>
      </c>
      <c r="U1024" t="s">
        <v>1247</v>
      </c>
      <c r="V1024" t="s">
        <v>1245</v>
      </c>
      <c r="W1024" s="2">
        <v>1</v>
      </c>
      <c r="X1024" s="33">
        <v>120500</v>
      </c>
      <c r="Y1024" t="s">
        <v>34</v>
      </c>
      <c r="Z1024" t="s">
        <v>1248</v>
      </c>
      <c r="AA1024" t="s">
        <v>36</v>
      </c>
      <c r="AB1024" t="s">
        <v>37</v>
      </c>
      <c r="AC1024">
        <v>21</v>
      </c>
    </row>
    <row r="1025" spans="1:29" customFormat="1" hidden="1" x14ac:dyDescent="0.25">
      <c r="A1025" s="11">
        <v>1025</v>
      </c>
      <c r="B1025" s="20" t="s">
        <v>1677</v>
      </c>
      <c r="C1025" s="3">
        <v>2.212804144516E+18</v>
      </c>
      <c r="D1025" s="1">
        <v>42569</v>
      </c>
      <c r="E1025" t="s">
        <v>1555</v>
      </c>
      <c r="F1025" s="8">
        <f>IF(OR(ISNUMBER(SEARCH("террит",Q1025)), ISNUMBER(SEARCH("ФОМС",E1025)), ISNUMBER(SEARCH("ФОМС",Q1025)), (ISNUMBER(SEARCH("страх",E1025)))),1,0)</f>
        <v>0</v>
      </c>
      <c r="G1025" s="8">
        <f>IF(OR(ISNUMBER(SEARCH("проектиро",E1025)), ISNUMBER(SEARCH("разработка",E1025)),  ISNUMBER(SEARCH("приобрет",E1025)),  ISNUMBER(SEARCH("установк",E1025)), ISNUMBER(SEARCH("постав",E1025)),  (ISNUMBER(SEARCH("создани",E1025)))),1,0)</f>
        <v>0</v>
      </c>
      <c r="H1025" s="8">
        <f>IF(OR(ISNUMBER(SEARCH("развит",E1025)), ISNUMBER(SEARCH("модифика",E1025)), ISNUMBER(SEARCH("интегра",E1025)),  ISNUMBER(SEARCH("внедрен",E1025)), ISNUMBER(SEARCH("расшир",E1025)), ISNUMBER(SEARCH("адаптац",E1025)),ISNUMBER(SEARCH("настрой",E1025)), ISNUMBER(SEARCH("подключ",E1025)),   (ISNUMBER(SEARCH("модерниз",E1025)))),1,0)</f>
        <v>1</v>
      </c>
      <c r="I1025" s="8">
        <f>IF(OR(ISNUMBER(SEARCH("сопрово",E1025)), ISNUMBER(SEARCH("поддержк",E1025)), ISNUMBER(SEARCH("эксплуат",E1025)), ISNUMBER(SEARCH("обслужи",E1025)), ISNUMBER(SEARCH("подготов",E1025)), (ISNUMBER(SEARCH("обуче",E1025)))),1,0)</f>
        <v>0</v>
      </c>
      <c r="J1025" s="9">
        <f>SUM(G1025:I1025)</f>
        <v>1</v>
      </c>
      <c r="K1025" t="s">
        <v>1068</v>
      </c>
      <c r="L1025" t="s">
        <v>1069</v>
      </c>
      <c r="M1025" s="30">
        <v>750000</v>
      </c>
      <c r="N1025" s="28" t="s">
        <v>264</v>
      </c>
      <c r="O1025" s="6">
        <v>750000</v>
      </c>
      <c r="P1025" s="28" t="s">
        <v>184</v>
      </c>
      <c r="Q1025" s="4" t="s">
        <v>1554</v>
      </c>
      <c r="R1025" t="s">
        <v>1256</v>
      </c>
      <c r="S1025" t="s">
        <v>1245</v>
      </c>
      <c r="T1025" t="s">
        <v>1393</v>
      </c>
      <c r="U1025" t="s">
        <v>1247</v>
      </c>
      <c r="V1025" t="s">
        <v>1245</v>
      </c>
      <c r="W1025" s="2">
        <v>1</v>
      </c>
      <c r="X1025" s="33">
        <v>750000</v>
      </c>
      <c r="Y1025" t="s">
        <v>34</v>
      </c>
      <c r="Z1025" t="s">
        <v>1248</v>
      </c>
      <c r="AA1025" t="s">
        <v>36</v>
      </c>
      <c r="AB1025" t="s">
        <v>37</v>
      </c>
      <c r="AC1025">
        <v>21</v>
      </c>
    </row>
    <row r="1026" spans="1:29" customFormat="1" hidden="1" x14ac:dyDescent="0.25">
      <c r="A1026" s="11">
        <v>1026</v>
      </c>
      <c r="B1026" s="20" t="s">
        <v>1677</v>
      </c>
      <c r="C1026" s="3">
        <v>2.2128041445169999E+18</v>
      </c>
      <c r="D1026" s="1">
        <v>42774</v>
      </c>
      <c r="E1026" t="s">
        <v>1408</v>
      </c>
      <c r="F1026" s="8">
        <f>IF(OR(ISNUMBER(SEARCH("террит",Q1026)), ISNUMBER(SEARCH("ФОМС",E1026)), ISNUMBER(SEARCH("ФОМС",Q1026)), (ISNUMBER(SEARCH("страх",E1026)))),1,0)</f>
        <v>0</v>
      </c>
      <c r="G1026" s="8">
        <f>IF(OR(ISNUMBER(SEARCH("проектиро",E1026)), ISNUMBER(SEARCH("разработка",E1026)),  ISNUMBER(SEARCH("приобрет",E1026)),  ISNUMBER(SEARCH("установк",E1026)), ISNUMBER(SEARCH("постав",E1026)),  (ISNUMBER(SEARCH("создани",E1026)))),1,0)</f>
        <v>0</v>
      </c>
      <c r="H1026" s="8">
        <f>IF(OR(ISNUMBER(SEARCH("развит",E1026)), ISNUMBER(SEARCH("модифика",E1026)), ISNUMBER(SEARCH("интегра",E1026)),  ISNUMBER(SEARCH("внедрен",E1026)), ISNUMBER(SEARCH("расшир",E1026)), ISNUMBER(SEARCH("адаптац",E1026)),ISNUMBER(SEARCH("настрой",E1026)), ISNUMBER(SEARCH("подключ",E1026)),   (ISNUMBER(SEARCH("модерниз",E1026)))),1,0)</f>
        <v>1</v>
      </c>
      <c r="I1026" s="8">
        <f>IF(OR(ISNUMBER(SEARCH("сопрово",E1026)), ISNUMBER(SEARCH("поддержк",E1026)), ISNUMBER(SEARCH("эксплуат",E1026)), ISNUMBER(SEARCH("обслужи",E1026)), ISNUMBER(SEARCH("подготов",E1026)), (ISNUMBER(SEARCH("обуче",E1026)))),1,0)</f>
        <v>1</v>
      </c>
      <c r="J1026" s="9">
        <f>SUM(G1026:I1026)</f>
        <v>2</v>
      </c>
      <c r="K1026" t="s">
        <v>64</v>
      </c>
      <c r="L1026" t="s">
        <v>65</v>
      </c>
      <c r="M1026" s="30">
        <v>117115.82</v>
      </c>
      <c r="N1026" s="28" t="s">
        <v>264</v>
      </c>
      <c r="O1026" s="6">
        <v>117115.82</v>
      </c>
      <c r="P1026" s="28" t="s">
        <v>184</v>
      </c>
      <c r="Q1026" s="4" t="s">
        <v>1554</v>
      </c>
      <c r="R1026" t="s">
        <v>1256</v>
      </c>
      <c r="S1026" t="s">
        <v>1245</v>
      </c>
      <c r="T1026" t="s">
        <v>1393</v>
      </c>
      <c r="U1026" t="s">
        <v>1247</v>
      </c>
      <c r="V1026" t="s">
        <v>1245</v>
      </c>
      <c r="W1026" s="2">
        <v>1</v>
      </c>
      <c r="X1026" s="33">
        <v>117115.82</v>
      </c>
      <c r="Y1026" t="s">
        <v>34</v>
      </c>
      <c r="Z1026" t="s">
        <v>1248</v>
      </c>
      <c r="AA1026" t="s">
        <v>36</v>
      </c>
      <c r="AB1026" t="s">
        <v>37</v>
      </c>
      <c r="AC1026">
        <v>21</v>
      </c>
    </row>
    <row r="1027" spans="1:29" customFormat="1" hidden="1" x14ac:dyDescent="0.25">
      <c r="A1027" s="11">
        <v>1027</v>
      </c>
      <c r="B1027" s="20" t="s">
        <v>1677</v>
      </c>
      <c r="C1027" s="3">
        <v>2.2128041445169999E+18</v>
      </c>
      <c r="D1027" s="1">
        <v>42774</v>
      </c>
      <c r="E1027" t="s">
        <v>1403</v>
      </c>
      <c r="F1027" s="8">
        <f>IF(OR(ISNUMBER(SEARCH("террит",Q1027)), ISNUMBER(SEARCH("ФОМС",E1027)), ISNUMBER(SEARCH("ФОМС",Q1027)), (ISNUMBER(SEARCH("страх",E1027)))),1,0)</f>
        <v>0</v>
      </c>
      <c r="G1027" s="8">
        <f>IF(OR(ISNUMBER(SEARCH("проектиро",E1027)), ISNUMBER(SEARCH("разработка",E1027)),  ISNUMBER(SEARCH("приобрет",E1027)),  ISNUMBER(SEARCH("установк",E1027)), ISNUMBER(SEARCH("постав",E1027)),  (ISNUMBER(SEARCH("создани",E1027)))),1,0)</f>
        <v>0</v>
      </c>
      <c r="H1027" s="8">
        <f>IF(OR(ISNUMBER(SEARCH("развит",E1027)), ISNUMBER(SEARCH("модифика",E1027)), ISNUMBER(SEARCH("интегра",E1027)),  ISNUMBER(SEARCH("внедрен",E1027)), ISNUMBER(SEARCH("расшир",E1027)), ISNUMBER(SEARCH("адаптац",E1027)),ISNUMBER(SEARCH("настрой",E1027)), ISNUMBER(SEARCH("подключ",E1027)),   (ISNUMBER(SEARCH("модерниз",E1027)))),1,0)</f>
        <v>1</v>
      </c>
      <c r="I1027" s="8">
        <f>IF(OR(ISNUMBER(SEARCH("сопрово",E1027)), ISNUMBER(SEARCH("поддержк",E1027)), ISNUMBER(SEARCH("эксплуат",E1027)), ISNUMBER(SEARCH("обслужи",E1027)), ISNUMBER(SEARCH("подготов",E1027)), (ISNUMBER(SEARCH("обуче",E1027)))),1,0)</f>
        <v>1</v>
      </c>
      <c r="J1027" s="9">
        <f>SUM(G1027:I1027)</f>
        <v>2</v>
      </c>
      <c r="K1027" t="s">
        <v>64</v>
      </c>
      <c r="L1027" t="s">
        <v>65</v>
      </c>
      <c r="M1027" s="30">
        <v>120516</v>
      </c>
      <c r="N1027" s="28" t="s">
        <v>264</v>
      </c>
      <c r="O1027" s="6">
        <v>120516</v>
      </c>
      <c r="P1027" s="28" t="s">
        <v>184</v>
      </c>
      <c r="Q1027" s="4" t="s">
        <v>1554</v>
      </c>
      <c r="R1027" t="s">
        <v>1256</v>
      </c>
      <c r="S1027" t="s">
        <v>1245</v>
      </c>
      <c r="T1027" t="s">
        <v>1393</v>
      </c>
      <c r="U1027" t="s">
        <v>1247</v>
      </c>
      <c r="V1027" t="s">
        <v>1245</v>
      </c>
      <c r="W1027" s="2">
        <v>1</v>
      </c>
      <c r="X1027" s="33">
        <v>120516</v>
      </c>
      <c r="Y1027" t="s">
        <v>34</v>
      </c>
      <c r="Z1027" t="s">
        <v>1248</v>
      </c>
      <c r="AA1027" t="s">
        <v>36</v>
      </c>
      <c r="AB1027" t="s">
        <v>37</v>
      </c>
      <c r="AC1027">
        <v>21</v>
      </c>
    </row>
    <row r="1028" spans="1:29" customFormat="1" hidden="1" x14ac:dyDescent="0.25">
      <c r="A1028" s="11">
        <v>1028</v>
      </c>
      <c r="B1028" s="20" t="s">
        <v>1677</v>
      </c>
      <c r="C1028" s="3">
        <v>2.2128041445169999E+18</v>
      </c>
      <c r="D1028" s="1">
        <v>42774</v>
      </c>
      <c r="E1028" t="s">
        <v>1404</v>
      </c>
      <c r="F1028" s="8">
        <f>IF(OR(ISNUMBER(SEARCH("террит",Q1028)), ISNUMBER(SEARCH("ФОМС",E1028)), ISNUMBER(SEARCH("ФОМС",Q1028)), (ISNUMBER(SEARCH("страх",E1028)))),1,0)</f>
        <v>0</v>
      </c>
      <c r="G1028" s="8">
        <f>IF(OR(ISNUMBER(SEARCH("проектиро",E1028)), ISNUMBER(SEARCH("разработка",E1028)),  ISNUMBER(SEARCH("приобрет",E1028)),  ISNUMBER(SEARCH("установк",E1028)), ISNUMBER(SEARCH("постав",E1028)),  (ISNUMBER(SEARCH("создани",E1028)))),1,0)</f>
        <v>0</v>
      </c>
      <c r="H1028" s="8">
        <f>IF(OR(ISNUMBER(SEARCH("развит",E1028)), ISNUMBER(SEARCH("модифика",E1028)), ISNUMBER(SEARCH("интегра",E1028)),  ISNUMBER(SEARCH("внедрен",E1028)), ISNUMBER(SEARCH("расшир",E1028)), ISNUMBER(SEARCH("адаптац",E1028)),ISNUMBER(SEARCH("настрой",E1028)), ISNUMBER(SEARCH("подключ",E1028)),   (ISNUMBER(SEARCH("модерниз",E1028)))),1,0)</f>
        <v>1</v>
      </c>
      <c r="I1028" s="8">
        <f>IF(OR(ISNUMBER(SEARCH("сопрово",E1028)), ISNUMBER(SEARCH("поддержк",E1028)), ISNUMBER(SEARCH("эксплуат",E1028)), ISNUMBER(SEARCH("обслужи",E1028)), ISNUMBER(SEARCH("подготов",E1028)), (ISNUMBER(SEARCH("обуче",E1028)))),1,0)</f>
        <v>1</v>
      </c>
      <c r="J1028" s="9">
        <f>SUM(G1028:I1028)</f>
        <v>2</v>
      </c>
      <c r="K1028" t="s">
        <v>64</v>
      </c>
      <c r="L1028" t="s">
        <v>65</v>
      </c>
      <c r="M1028" s="30">
        <v>182938</v>
      </c>
      <c r="N1028" s="28" t="s">
        <v>264</v>
      </c>
      <c r="O1028" s="6">
        <v>182938</v>
      </c>
      <c r="P1028" s="28" t="s">
        <v>184</v>
      </c>
      <c r="Q1028" s="4" t="s">
        <v>1554</v>
      </c>
      <c r="R1028" t="s">
        <v>1256</v>
      </c>
      <c r="S1028" t="s">
        <v>1245</v>
      </c>
      <c r="T1028" t="s">
        <v>1393</v>
      </c>
      <c r="U1028" t="s">
        <v>1247</v>
      </c>
      <c r="V1028" t="s">
        <v>1245</v>
      </c>
      <c r="W1028" s="2">
        <v>1</v>
      </c>
      <c r="X1028" s="33">
        <v>182938</v>
      </c>
      <c r="Y1028" t="s">
        <v>34</v>
      </c>
      <c r="Z1028" t="s">
        <v>1248</v>
      </c>
      <c r="AA1028" t="s">
        <v>36</v>
      </c>
      <c r="AB1028" t="s">
        <v>37</v>
      </c>
      <c r="AC1028">
        <v>21</v>
      </c>
    </row>
    <row r="1029" spans="1:29" customFormat="1" hidden="1" x14ac:dyDescent="0.25">
      <c r="A1029" s="11">
        <v>1029</v>
      </c>
      <c r="B1029" s="20" t="s">
        <v>1677</v>
      </c>
      <c r="C1029" s="3">
        <v>2.2128041445169999E+18</v>
      </c>
      <c r="D1029" s="1">
        <v>43028</v>
      </c>
      <c r="E1029" t="s">
        <v>1556</v>
      </c>
      <c r="F1029" s="8">
        <f>IF(OR(ISNUMBER(SEARCH("террит",Q1029)), ISNUMBER(SEARCH("ФОМС",E1029)), ISNUMBER(SEARCH("ФОМС",Q1029)), (ISNUMBER(SEARCH("страх",E1029)))),1,0)</f>
        <v>0</v>
      </c>
      <c r="G1029" s="8">
        <f>IF(OR(ISNUMBER(SEARCH("проектиро",E1029)), ISNUMBER(SEARCH("разработка",E1029)),  ISNUMBER(SEARCH("приобрет",E1029)),  ISNUMBER(SEARCH("установк",E1029)), ISNUMBER(SEARCH("постав",E1029)),  (ISNUMBER(SEARCH("создани",E1029)))),1,0)</f>
        <v>0</v>
      </c>
      <c r="H1029" s="8">
        <f>IF(OR(ISNUMBER(SEARCH("развит",E1029)), ISNUMBER(SEARCH("модифика",E1029)), ISNUMBER(SEARCH("интегра",E1029)),  ISNUMBER(SEARCH("внедрен",E1029)), ISNUMBER(SEARCH("расшир",E1029)), ISNUMBER(SEARCH("адаптац",E1029)),ISNUMBER(SEARCH("настрой",E1029)), ISNUMBER(SEARCH("подключ",E1029)),   (ISNUMBER(SEARCH("модерниз",E1029)))),1,0)</f>
        <v>1</v>
      </c>
      <c r="I1029" s="8">
        <f>IF(OR(ISNUMBER(SEARCH("сопрово",E1029)), ISNUMBER(SEARCH("поддержк",E1029)), ISNUMBER(SEARCH("эксплуат",E1029)), ISNUMBER(SEARCH("обслужи",E1029)), ISNUMBER(SEARCH("подготов",E1029)), (ISNUMBER(SEARCH("обуче",E1029)))),1,0)</f>
        <v>0</v>
      </c>
      <c r="J1029" s="9">
        <f>SUM(G1029:I1029)</f>
        <v>1</v>
      </c>
      <c r="K1029" t="s">
        <v>142</v>
      </c>
      <c r="L1029" t="s">
        <v>143</v>
      </c>
      <c r="M1029" s="30">
        <v>943000</v>
      </c>
      <c r="N1029" s="28" t="s">
        <v>264</v>
      </c>
      <c r="O1029" s="6">
        <v>943000</v>
      </c>
      <c r="P1029" s="28" t="s">
        <v>184</v>
      </c>
      <c r="Q1029" s="4" t="s">
        <v>1554</v>
      </c>
      <c r="R1029" t="s">
        <v>1256</v>
      </c>
      <c r="S1029" t="s">
        <v>1245</v>
      </c>
      <c r="T1029" t="s">
        <v>1246</v>
      </c>
      <c r="U1029" t="s">
        <v>1247</v>
      </c>
      <c r="V1029" t="s">
        <v>1245</v>
      </c>
      <c r="W1029" s="2">
        <v>1</v>
      </c>
      <c r="X1029" s="33">
        <v>943000</v>
      </c>
      <c r="Y1029" t="s">
        <v>34</v>
      </c>
      <c r="Z1029" t="s">
        <v>1248</v>
      </c>
      <c r="AA1029" t="s">
        <v>36</v>
      </c>
      <c r="AB1029" t="s">
        <v>37</v>
      </c>
      <c r="AC1029">
        <v>21</v>
      </c>
    </row>
    <row r="1030" spans="1:29" customFormat="1" hidden="1" x14ac:dyDescent="0.25">
      <c r="A1030" s="11">
        <v>1030</v>
      </c>
      <c r="B1030" s="20" t="s">
        <v>1677</v>
      </c>
      <c r="C1030" s="3">
        <v>2.2128041445180001E+18</v>
      </c>
      <c r="D1030" s="1">
        <v>43207</v>
      </c>
      <c r="E1030" t="s">
        <v>1406</v>
      </c>
      <c r="F1030" s="8">
        <f>IF(OR(ISNUMBER(SEARCH("террит",Q1030)), ISNUMBER(SEARCH("ФОМС",E1030)), ISNUMBER(SEARCH("ФОМС",Q1030)), (ISNUMBER(SEARCH("страх",E1030)))),1,0)</f>
        <v>0</v>
      </c>
      <c r="G1030" s="8">
        <f>IF(OR(ISNUMBER(SEARCH("проектиро",E1030)), ISNUMBER(SEARCH("разработка",E1030)),  ISNUMBER(SEARCH("приобрет",E1030)),  ISNUMBER(SEARCH("установк",E1030)), ISNUMBER(SEARCH("постав",E1030)),  (ISNUMBER(SEARCH("создани",E1030)))),1,0)</f>
        <v>0</v>
      </c>
      <c r="H1030" s="8">
        <f>IF(OR(ISNUMBER(SEARCH("развит",E1030)), ISNUMBER(SEARCH("модифика",E1030)), ISNUMBER(SEARCH("интегра",E1030)),  ISNUMBER(SEARCH("внедрен",E1030)), ISNUMBER(SEARCH("расшир",E1030)), ISNUMBER(SEARCH("адаптац",E1030)),ISNUMBER(SEARCH("настрой",E1030)), ISNUMBER(SEARCH("подключ",E1030)),   (ISNUMBER(SEARCH("модерниз",E1030)))),1,0)</f>
        <v>0</v>
      </c>
      <c r="I1030" s="8">
        <f>IF(OR(ISNUMBER(SEARCH("сопрово",E1030)), ISNUMBER(SEARCH("поддержк",E1030)), ISNUMBER(SEARCH("эксплуат",E1030)), ISNUMBER(SEARCH("обслужи",E1030)), ISNUMBER(SEARCH("подготов",E1030)), (ISNUMBER(SEARCH("обуче",E1030)))),1,0)</f>
        <v>1</v>
      </c>
      <c r="J1030" s="9">
        <f>SUM(G1030:I1030)</f>
        <v>1</v>
      </c>
      <c r="K1030" t="s">
        <v>64</v>
      </c>
      <c r="L1030" t="s">
        <v>65</v>
      </c>
      <c r="M1030" s="30">
        <v>121177</v>
      </c>
      <c r="N1030" s="28" t="s">
        <v>26</v>
      </c>
      <c r="O1030" s="6">
        <v>121177</v>
      </c>
      <c r="P1030" s="28" t="s">
        <v>184</v>
      </c>
      <c r="Q1030" s="4" t="s">
        <v>1554</v>
      </c>
      <c r="R1030" t="s">
        <v>1256</v>
      </c>
      <c r="S1030" t="s">
        <v>1245</v>
      </c>
      <c r="T1030" t="s">
        <v>1393</v>
      </c>
      <c r="U1030" t="s">
        <v>1247</v>
      </c>
      <c r="V1030" t="s">
        <v>1245</v>
      </c>
      <c r="W1030" s="2">
        <v>1</v>
      </c>
      <c r="X1030" s="33">
        <v>121177</v>
      </c>
      <c r="Y1030" t="s">
        <v>34</v>
      </c>
      <c r="Z1030" t="s">
        <v>1248</v>
      </c>
      <c r="AA1030" t="s">
        <v>36</v>
      </c>
      <c r="AB1030" t="s">
        <v>37</v>
      </c>
      <c r="AC1030">
        <v>21</v>
      </c>
    </row>
    <row r="1031" spans="1:29" customFormat="1" hidden="1" x14ac:dyDescent="0.25">
      <c r="A1031" s="11">
        <v>1031</v>
      </c>
      <c r="B1031" s="20" t="s">
        <v>1677</v>
      </c>
      <c r="C1031" s="3">
        <v>2.2128041445180001E+18</v>
      </c>
      <c r="D1031" s="1">
        <v>43207</v>
      </c>
      <c r="E1031" t="s">
        <v>1405</v>
      </c>
      <c r="F1031" s="8">
        <f>IF(OR(ISNUMBER(SEARCH("террит",Q1031)), ISNUMBER(SEARCH("ФОМС",E1031)), ISNUMBER(SEARCH("ФОМС",Q1031)), (ISNUMBER(SEARCH("страх",E1031)))),1,0)</f>
        <v>0</v>
      </c>
      <c r="G1031" s="8">
        <f>IF(OR(ISNUMBER(SEARCH("проектиро",E1031)), ISNUMBER(SEARCH("разработка",E1031)),  ISNUMBER(SEARCH("приобрет",E1031)),  ISNUMBER(SEARCH("установк",E1031)), ISNUMBER(SEARCH("постав",E1031)),  (ISNUMBER(SEARCH("создани",E1031)))),1,0)</f>
        <v>0</v>
      </c>
      <c r="H1031" s="8">
        <f>IF(OR(ISNUMBER(SEARCH("развит",E1031)), ISNUMBER(SEARCH("модифика",E1031)), ISNUMBER(SEARCH("интегра",E1031)),  ISNUMBER(SEARCH("внедрен",E1031)), ISNUMBER(SEARCH("расшир",E1031)), ISNUMBER(SEARCH("адаптац",E1031)),ISNUMBER(SEARCH("настрой",E1031)), ISNUMBER(SEARCH("подключ",E1031)),   (ISNUMBER(SEARCH("модерниз",E1031)))),1,0)</f>
        <v>0</v>
      </c>
      <c r="I1031" s="8">
        <f>IF(OR(ISNUMBER(SEARCH("сопрово",E1031)), ISNUMBER(SEARCH("поддержк",E1031)), ISNUMBER(SEARCH("эксплуат",E1031)), ISNUMBER(SEARCH("обслужи",E1031)), ISNUMBER(SEARCH("подготов",E1031)), (ISNUMBER(SEARCH("обуче",E1031)))),1,0)</f>
        <v>1</v>
      </c>
      <c r="J1031" s="9">
        <f>SUM(G1031:I1031)</f>
        <v>1</v>
      </c>
      <c r="K1031" t="s">
        <v>64</v>
      </c>
      <c r="L1031" t="s">
        <v>65</v>
      </c>
      <c r="M1031" s="30">
        <v>189154</v>
      </c>
      <c r="N1031" s="28" t="s">
        <v>26</v>
      </c>
      <c r="O1031" s="6">
        <v>189154</v>
      </c>
      <c r="P1031" s="28" t="s">
        <v>184</v>
      </c>
      <c r="Q1031" s="4" t="s">
        <v>1554</v>
      </c>
      <c r="R1031" t="s">
        <v>1256</v>
      </c>
      <c r="S1031" t="s">
        <v>1245</v>
      </c>
      <c r="T1031" t="s">
        <v>1393</v>
      </c>
      <c r="U1031" t="s">
        <v>1247</v>
      </c>
      <c r="V1031" t="s">
        <v>1245</v>
      </c>
      <c r="W1031" s="2">
        <v>1</v>
      </c>
      <c r="X1031" s="33">
        <v>189154</v>
      </c>
      <c r="Y1031" t="s">
        <v>34</v>
      </c>
      <c r="Z1031" t="s">
        <v>1248</v>
      </c>
      <c r="AA1031" t="s">
        <v>36</v>
      </c>
      <c r="AB1031" t="s">
        <v>37</v>
      </c>
      <c r="AC1031">
        <v>21</v>
      </c>
    </row>
    <row r="1032" spans="1:29" customFormat="1" hidden="1" x14ac:dyDescent="0.25">
      <c r="A1032" s="11">
        <v>1032</v>
      </c>
      <c r="B1032" s="20" t="s">
        <v>1677</v>
      </c>
      <c r="C1032" s="3">
        <v>2.2128041445180001E+18</v>
      </c>
      <c r="D1032" s="1">
        <v>43207</v>
      </c>
      <c r="E1032" t="s">
        <v>1403</v>
      </c>
      <c r="F1032" s="8">
        <f>IF(OR(ISNUMBER(SEARCH("террит",Q1032)), ISNUMBER(SEARCH("ФОМС",E1032)), ISNUMBER(SEARCH("ФОМС",Q1032)), (ISNUMBER(SEARCH("страх",E1032)))),1,0)</f>
        <v>0</v>
      </c>
      <c r="G1032" s="8">
        <f>IF(OR(ISNUMBER(SEARCH("проектиро",E1032)), ISNUMBER(SEARCH("разработка",E1032)),  ISNUMBER(SEARCH("приобрет",E1032)),  ISNUMBER(SEARCH("установк",E1032)), ISNUMBER(SEARCH("постав",E1032)),  (ISNUMBER(SEARCH("создани",E1032)))),1,0)</f>
        <v>0</v>
      </c>
      <c r="H1032" s="8">
        <f>IF(OR(ISNUMBER(SEARCH("развит",E1032)), ISNUMBER(SEARCH("модифика",E1032)), ISNUMBER(SEARCH("интегра",E1032)),  ISNUMBER(SEARCH("внедрен",E1032)), ISNUMBER(SEARCH("расшир",E1032)), ISNUMBER(SEARCH("адаптац",E1032)),ISNUMBER(SEARCH("настрой",E1032)), ISNUMBER(SEARCH("подключ",E1032)),   (ISNUMBER(SEARCH("модерниз",E1032)))),1,0)</f>
        <v>1</v>
      </c>
      <c r="I1032" s="8">
        <f>IF(OR(ISNUMBER(SEARCH("сопрово",E1032)), ISNUMBER(SEARCH("поддержк",E1032)), ISNUMBER(SEARCH("эксплуат",E1032)), ISNUMBER(SEARCH("обслужи",E1032)), ISNUMBER(SEARCH("подготов",E1032)), (ISNUMBER(SEARCH("обуче",E1032)))),1,0)</f>
        <v>1</v>
      </c>
      <c r="J1032" s="9">
        <f>SUM(G1032:I1032)</f>
        <v>2</v>
      </c>
      <c r="K1032" t="s">
        <v>64</v>
      </c>
      <c r="L1032" t="s">
        <v>65</v>
      </c>
      <c r="M1032" s="30">
        <v>123701</v>
      </c>
      <c r="N1032" s="28" t="s">
        <v>26</v>
      </c>
      <c r="O1032" s="6">
        <v>123701</v>
      </c>
      <c r="P1032" s="28" t="s">
        <v>184</v>
      </c>
      <c r="Q1032" s="4" t="s">
        <v>1554</v>
      </c>
      <c r="R1032" t="s">
        <v>1256</v>
      </c>
      <c r="S1032" t="s">
        <v>1245</v>
      </c>
      <c r="T1032" t="s">
        <v>1393</v>
      </c>
      <c r="U1032" t="s">
        <v>1247</v>
      </c>
      <c r="V1032" t="s">
        <v>1245</v>
      </c>
      <c r="W1032" s="2">
        <v>1</v>
      </c>
      <c r="X1032" s="33">
        <v>123701</v>
      </c>
      <c r="Y1032" t="s">
        <v>34</v>
      </c>
      <c r="Z1032" t="s">
        <v>1248</v>
      </c>
      <c r="AA1032" t="s">
        <v>36</v>
      </c>
      <c r="AB1032" t="s">
        <v>37</v>
      </c>
      <c r="AC1032">
        <v>21</v>
      </c>
    </row>
    <row r="1033" spans="1:29" customFormat="1" hidden="1" x14ac:dyDescent="0.25">
      <c r="A1033" s="11">
        <v>1033</v>
      </c>
      <c r="B1033" s="20" t="s">
        <v>1677</v>
      </c>
      <c r="C1033" s="3">
        <v>2.2128041445190001E+18</v>
      </c>
      <c r="D1033" s="1">
        <v>43593</v>
      </c>
      <c r="E1033" t="s">
        <v>1407</v>
      </c>
      <c r="F1033" s="8">
        <f>IF(OR(ISNUMBER(SEARCH("террит",Q1033)), ISNUMBER(SEARCH("ФОМС",E1033)), ISNUMBER(SEARCH("ФОМС",Q1033)), (ISNUMBER(SEARCH("страх",E1033)))),1,0)</f>
        <v>0</v>
      </c>
      <c r="G1033" s="8">
        <f>IF(OR(ISNUMBER(SEARCH("проектиро",E1033)), ISNUMBER(SEARCH("разработка",E1033)),  ISNUMBER(SEARCH("приобрет",E1033)),  ISNUMBER(SEARCH("установк",E1033)), ISNUMBER(SEARCH("постав",E1033)),  (ISNUMBER(SEARCH("создани",E1033)))),1,0)</f>
        <v>1</v>
      </c>
      <c r="H1033" s="8">
        <f>IF(OR(ISNUMBER(SEARCH("развит",E1033)), ISNUMBER(SEARCH("модифика",E1033)), ISNUMBER(SEARCH("интегра",E1033)),  ISNUMBER(SEARCH("внедрен",E1033)), ISNUMBER(SEARCH("расшир",E1033)), ISNUMBER(SEARCH("адаптац",E1033)),ISNUMBER(SEARCH("настрой",E1033)), ISNUMBER(SEARCH("подключ",E1033)),   (ISNUMBER(SEARCH("модерниз",E1033)))),1,0)</f>
        <v>0</v>
      </c>
      <c r="I1033" s="8">
        <f>IF(OR(ISNUMBER(SEARCH("сопрово",E1033)), ISNUMBER(SEARCH("поддержк",E1033)), ISNUMBER(SEARCH("эксплуат",E1033)), ISNUMBER(SEARCH("обслужи",E1033)), ISNUMBER(SEARCH("подготов",E1033)), (ISNUMBER(SEARCH("обуче",E1033)))),1,0)</f>
        <v>0</v>
      </c>
      <c r="J1033" s="9">
        <f>SUM(G1033:I1033)</f>
        <v>1</v>
      </c>
      <c r="K1033" t="s">
        <v>25</v>
      </c>
      <c r="L1033" t="s">
        <v>25</v>
      </c>
      <c r="M1033" s="30">
        <v>189154</v>
      </c>
      <c r="N1033" s="28" t="s">
        <v>39</v>
      </c>
      <c r="O1033" s="6">
        <v>189154</v>
      </c>
      <c r="P1033" s="28" t="s">
        <v>27</v>
      </c>
      <c r="Q1033" s="4" t="s">
        <v>1554</v>
      </c>
      <c r="R1033" t="s">
        <v>1256</v>
      </c>
      <c r="S1033" t="s">
        <v>1245</v>
      </c>
      <c r="T1033" t="s">
        <v>1393</v>
      </c>
      <c r="U1033" t="s">
        <v>1247</v>
      </c>
      <c r="V1033" t="s">
        <v>1245</v>
      </c>
      <c r="W1033" s="2">
        <v>1</v>
      </c>
      <c r="X1033" s="33">
        <v>189154</v>
      </c>
      <c r="Y1033" t="s">
        <v>34</v>
      </c>
      <c r="Z1033" t="s">
        <v>1248</v>
      </c>
      <c r="AA1033" t="s">
        <v>36</v>
      </c>
      <c r="AB1033" t="s">
        <v>37</v>
      </c>
      <c r="AC1033">
        <v>21</v>
      </c>
    </row>
    <row r="1034" spans="1:29" customFormat="1" hidden="1" x14ac:dyDescent="0.25">
      <c r="A1034" s="11">
        <v>1034</v>
      </c>
      <c r="B1034" s="20" t="s">
        <v>1677</v>
      </c>
      <c r="C1034" s="3">
        <v>2.2128041445190001E+18</v>
      </c>
      <c r="D1034" s="1">
        <v>43593</v>
      </c>
      <c r="E1034" t="s">
        <v>1407</v>
      </c>
      <c r="F1034" s="8">
        <f>IF(OR(ISNUMBER(SEARCH("террит",Q1034)), ISNUMBER(SEARCH("ФОМС",E1034)), ISNUMBER(SEARCH("ФОМС",Q1034)), (ISNUMBER(SEARCH("страх",E1034)))),1,0)</f>
        <v>0</v>
      </c>
      <c r="G1034" s="8">
        <f>IF(OR(ISNUMBER(SEARCH("проектиро",E1034)), ISNUMBER(SEARCH("разработка",E1034)),  ISNUMBER(SEARCH("приобрет",E1034)),  ISNUMBER(SEARCH("установк",E1034)), ISNUMBER(SEARCH("постав",E1034)),  (ISNUMBER(SEARCH("создани",E1034)))),1,0)</f>
        <v>1</v>
      </c>
      <c r="H1034" s="8">
        <f>IF(OR(ISNUMBER(SEARCH("развит",E1034)), ISNUMBER(SEARCH("модифика",E1034)), ISNUMBER(SEARCH("интегра",E1034)),  ISNUMBER(SEARCH("внедрен",E1034)), ISNUMBER(SEARCH("расшир",E1034)), ISNUMBER(SEARCH("адаптац",E1034)),ISNUMBER(SEARCH("настрой",E1034)), ISNUMBER(SEARCH("подключ",E1034)),   (ISNUMBER(SEARCH("модерниз",E1034)))),1,0)</f>
        <v>0</v>
      </c>
      <c r="I1034" s="8">
        <f>IF(OR(ISNUMBER(SEARCH("сопрово",E1034)), ISNUMBER(SEARCH("поддержк",E1034)), ISNUMBER(SEARCH("эксплуат",E1034)), ISNUMBER(SEARCH("обслужи",E1034)), ISNUMBER(SEARCH("подготов",E1034)), (ISNUMBER(SEARCH("обуче",E1034)))),1,0)</f>
        <v>0</v>
      </c>
      <c r="J1034" s="9">
        <f>SUM(G1034:I1034)</f>
        <v>1</v>
      </c>
      <c r="K1034" t="s">
        <v>25</v>
      </c>
      <c r="L1034" t="s">
        <v>25</v>
      </c>
      <c r="M1034" s="30">
        <v>124103.44</v>
      </c>
      <c r="N1034" s="28" t="s">
        <v>39</v>
      </c>
      <c r="O1034" s="6">
        <v>124103.44</v>
      </c>
      <c r="P1034" s="28" t="s">
        <v>27</v>
      </c>
      <c r="Q1034" s="4" t="s">
        <v>1554</v>
      </c>
      <c r="R1034" t="s">
        <v>1256</v>
      </c>
      <c r="S1034" t="s">
        <v>1245</v>
      </c>
      <c r="T1034" t="s">
        <v>1393</v>
      </c>
      <c r="U1034" t="s">
        <v>1247</v>
      </c>
      <c r="V1034" t="s">
        <v>1245</v>
      </c>
      <c r="W1034" s="2">
        <v>1</v>
      </c>
      <c r="X1034" s="33">
        <v>124103.44</v>
      </c>
      <c r="Y1034" t="s">
        <v>34</v>
      </c>
      <c r="Z1034" t="s">
        <v>1248</v>
      </c>
      <c r="AA1034" t="s">
        <v>36</v>
      </c>
      <c r="AB1034" t="s">
        <v>37</v>
      </c>
      <c r="AC1034">
        <v>21</v>
      </c>
    </row>
    <row r="1035" spans="1:29" customFormat="1" hidden="1" x14ac:dyDescent="0.25">
      <c r="A1035" s="11">
        <v>1035</v>
      </c>
      <c r="B1035" s="20" t="s">
        <v>1677</v>
      </c>
      <c r="C1035" s="3">
        <v>2.2128041445190001E+18</v>
      </c>
      <c r="D1035" s="1">
        <v>43593</v>
      </c>
      <c r="E1035" t="s">
        <v>1407</v>
      </c>
      <c r="F1035" s="8">
        <f>IF(OR(ISNUMBER(SEARCH("террит",Q1035)), ISNUMBER(SEARCH("ФОМС",E1035)), ISNUMBER(SEARCH("ФОМС",Q1035)), (ISNUMBER(SEARCH("страх",E1035)))),1,0)</f>
        <v>0</v>
      </c>
      <c r="G1035" s="8">
        <f>IF(OR(ISNUMBER(SEARCH("проектиро",E1035)), ISNUMBER(SEARCH("разработка",E1035)),  ISNUMBER(SEARCH("приобрет",E1035)),  ISNUMBER(SEARCH("установк",E1035)), ISNUMBER(SEARCH("постав",E1035)),  (ISNUMBER(SEARCH("создани",E1035)))),1,0)</f>
        <v>1</v>
      </c>
      <c r="H1035" s="8">
        <f>IF(OR(ISNUMBER(SEARCH("развит",E1035)), ISNUMBER(SEARCH("модифика",E1035)), ISNUMBER(SEARCH("интегра",E1035)),  ISNUMBER(SEARCH("внедрен",E1035)), ISNUMBER(SEARCH("расшир",E1035)), ISNUMBER(SEARCH("адаптац",E1035)),ISNUMBER(SEARCH("настрой",E1035)), ISNUMBER(SEARCH("подключ",E1035)),   (ISNUMBER(SEARCH("модерниз",E1035)))),1,0)</f>
        <v>0</v>
      </c>
      <c r="I1035" s="8">
        <f>IF(OR(ISNUMBER(SEARCH("сопрово",E1035)), ISNUMBER(SEARCH("поддержк",E1035)), ISNUMBER(SEARCH("эксплуат",E1035)), ISNUMBER(SEARCH("обслужи",E1035)), ISNUMBER(SEARCH("подготов",E1035)), (ISNUMBER(SEARCH("обуче",E1035)))),1,0)</f>
        <v>0</v>
      </c>
      <c r="J1035" s="9">
        <f>SUM(G1035:I1035)</f>
        <v>1</v>
      </c>
      <c r="K1035" t="s">
        <v>25</v>
      </c>
      <c r="L1035" t="s">
        <v>25</v>
      </c>
      <c r="M1035" s="30">
        <v>175520</v>
      </c>
      <c r="N1035" s="28" t="s">
        <v>39</v>
      </c>
      <c r="O1035" s="6">
        <v>175520</v>
      </c>
      <c r="P1035" s="28" t="s">
        <v>27</v>
      </c>
      <c r="Q1035" s="4" t="s">
        <v>1554</v>
      </c>
      <c r="R1035" t="s">
        <v>1256</v>
      </c>
      <c r="S1035" t="s">
        <v>1245</v>
      </c>
      <c r="T1035" t="s">
        <v>1393</v>
      </c>
      <c r="U1035" t="s">
        <v>1247</v>
      </c>
      <c r="V1035" t="s">
        <v>1245</v>
      </c>
      <c r="W1035" s="2">
        <v>1</v>
      </c>
      <c r="X1035" s="33">
        <v>175520</v>
      </c>
      <c r="Y1035" t="s">
        <v>34</v>
      </c>
      <c r="Z1035" t="s">
        <v>1248</v>
      </c>
      <c r="AA1035" t="s">
        <v>36</v>
      </c>
      <c r="AB1035" t="s">
        <v>37</v>
      </c>
      <c r="AC1035">
        <v>21</v>
      </c>
    </row>
    <row r="1036" spans="1:29" customFormat="1" hidden="1" x14ac:dyDescent="0.25">
      <c r="A1036" s="11">
        <v>1036</v>
      </c>
      <c r="B1036" s="20" t="s">
        <v>1677</v>
      </c>
      <c r="C1036" s="3">
        <v>2.2129009282150001E+18</v>
      </c>
      <c r="D1036" s="1">
        <v>42038</v>
      </c>
      <c r="E1036" t="s">
        <v>1437</v>
      </c>
      <c r="F1036" s="8">
        <f>IF(OR(ISNUMBER(SEARCH("террит",Q1036)), ISNUMBER(SEARCH("ФОМС",E1036)), ISNUMBER(SEARCH("ФОМС",Q1036)), (ISNUMBER(SEARCH("страх",E1036)))),1,0)</f>
        <v>0</v>
      </c>
      <c r="G1036" s="8">
        <f>IF(OR(ISNUMBER(SEARCH("проектиро",E1036)), ISNUMBER(SEARCH("разработка",E1036)),  ISNUMBER(SEARCH("приобрет",E1036)),  ISNUMBER(SEARCH("установк",E1036)), ISNUMBER(SEARCH("постав",E1036)),  (ISNUMBER(SEARCH("создани",E1036)))),1,0)</f>
        <v>0</v>
      </c>
      <c r="H1036" s="8">
        <f>IF(OR(ISNUMBER(SEARCH("развит",E1036)), ISNUMBER(SEARCH("модифика",E1036)), ISNUMBER(SEARCH("интегра",E1036)),  ISNUMBER(SEARCH("внедрен",E1036)), ISNUMBER(SEARCH("расшир",E1036)), ISNUMBER(SEARCH("адаптац",E1036)),ISNUMBER(SEARCH("настрой",E1036)), ISNUMBER(SEARCH("подключ",E1036)),   (ISNUMBER(SEARCH("модерниз",E1036)))),1,0)</f>
        <v>1</v>
      </c>
      <c r="I1036" s="8">
        <f>IF(OR(ISNUMBER(SEARCH("сопрово",E1036)), ISNUMBER(SEARCH("поддержк",E1036)), ISNUMBER(SEARCH("эксплуат",E1036)), ISNUMBER(SEARCH("обслужи",E1036)), ISNUMBER(SEARCH("подготов",E1036)), (ISNUMBER(SEARCH("обуче",E1036)))),1,0)</f>
        <v>1</v>
      </c>
      <c r="J1036" s="9">
        <f>SUM(G1036:I1036)</f>
        <v>2</v>
      </c>
      <c r="K1036" t="s">
        <v>453</v>
      </c>
      <c r="L1036" t="s">
        <v>454</v>
      </c>
      <c r="M1036" s="30">
        <v>109948.13</v>
      </c>
      <c r="N1036" s="28" t="s">
        <v>264</v>
      </c>
      <c r="O1036" s="6">
        <v>109948.13</v>
      </c>
      <c r="P1036" s="28" t="s">
        <v>184</v>
      </c>
      <c r="Q1036" s="4" t="s">
        <v>1557</v>
      </c>
      <c r="R1036" t="s">
        <v>1279</v>
      </c>
      <c r="S1036" t="s">
        <v>1245</v>
      </c>
      <c r="T1036" t="s">
        <v>1268</v>
      </c>
      <c r="U1036" t="s">
        <v>1247</v>
      </c>
      <c r="V1036" t="s">
        <v>1245</v>
      </c>
      <c r="W1036" s="2">
        <v>1</v>
      </c>
      <c r="X1036" s="33">
        <v>109948.13</v>
      </c>
      <c r="Y1036" t="s">
        <v>34</v>
      </c>
      <c r="Z1036" t="s">
        <v>1248</v>
      </c>
      <c r="AA1036" t="s">
        <v>36</v>
      </c>
      <c r="AB1036" t="s">
        <v>37</v>
      </c>
      <c r="AC1036">
        <v>21</v>
      </c>
    </row>
    <row r="1037" spans="1:29" customFormat="1" hidden="1" x14ac:dyDescent="0.25">
      <c r="A1037" s="11">
        <v>1037</v>
      </c>
      <c r="B1037" s="20" t="s">
        <v>1677</v>
      </c>
      <c r="C1037" s="3">
        <v>2.2129009282150001E+18</v>
      </c>
      <c r="D1037" s="1">
        <v>42041</v>
      </c>
      <c r="E1037" t="s">
        <v>1439</v>
      </c>
      <c r="F1037" s="8">
        <f>IF(OR(ISNUMBER(SEARCH("террит",Q1037)), ISNUMBER(SEARCH("ФОМС",E1037)), ISNUMBER(SEARCH("ФОМС",Q1037)), (ISNUMBER(SEARCH("страх",E1037)))),1,0)</f>
        <v>0</v>
      </c>
      <c r="G1037" s="8">
        <f>IF(OR(ISNUMBER(SEARCH("проектиро",E1037)), ISNUMBER(SEARCH("разработка",E1037)),  ISNUMBER(SEARCH("приобрет",E1037)),  ISNUMBER(SEARCH("установк",E1037)), ISNUMBER(SEARCH("постав",E1037)),  (ISNUMBER(SEARCH("создани",E1037)))),1,0)</f>
        <v>0</v>
      </c>
      <c r="H1037" s="8">
        <f>IF(OR(ISNUMBER(SEARCH("развит",E1037)), ISNUMBER(SEARCH("модифика",E1037)), ISNUMBER(SEARCH("интегра",E1037)),  ISNUMBER(SEARCH("внедрен",E1037)), ISNUMBER(SEARCH("расшир",E1037)), ISNUMBER(SEARCH("адаптац",E1037)),ISNUMBER(SEARCH("настрой",E1037)), ISNUMBER(SEARCH("подключ",E1037)),   (ISNUMBER(SEARCH("модерниз",E1037)))),1,0)</f>
        <v>1</v>
      </c>
      <c r="I1037" s="8">
        <f>IF(OR(ISNUMBER(SEARCH("сопрово",E1037)), ISNUMBER(SEARCH("поддержк",E1037)), ISNUMBER(SEARCH("эксплуат",E1037)), ISNUMBER(SEARCH("обслужи",E1037)), ISNUMBER(SEARCH("подготов",E1037)), (ISNUMBER(SEARCH("обуче",E1037)))),1,0)</f>
        <v>1</v>
      </c>
      <c r="J1037" s="9">
        <f>SUM(G1037:I1037)</f>
        <v>2</v>
      </c>
      <c r="K1037" t="s">
        <v>453</v>
      </c>
      <c r="L1037" t="s">
        <v>454</v>
      </c>
      <c r="M1037" s="30">
        <v>119995.88</v>
      </c>
      <c r="N1037" s="28" t="s">
        <v>264</v>
      </c>
      <c r="O1037" s="6">
        <v>119995.88</v>
      </c>
      <c r="P1037" s="28" t="s">
        <v>184</v>
      </c>
      <c r="Q1037" s="4" t="s">
        <v>1557</v>
      </c>
      <c r="R1037" t="s">
        <v>1279</v>
      </c>
      <c r="S1037" t="s">
        <v>1245</v>
      </c>
      <c r="T1037" t="s">
        <v>1268</v>
      </c>
      <c r="U1037" t="s">
        <v>1247</v>
      </c>
      <c r="V1037" t="s">
        <v>1245</v>
      </c>
      <c r="W1037" s="2">
        <v>1</v>
      </c>
      <c r="X1037" s="33">
        <v>119995.88</v>
      </c>
      <c r="Y1037" t="s">
        <v>34</v>
      </c>
      <c r="Z1037" t="s">
        <v>1248</v>
      </c>
      <c r="AA1037" t="s">
        <v>36</v>
      </c>
      <c r="AB1037" t="s">
        <v>37</v>
      </c>
      <c r="AC1037">
        <v>21</v>
      </c>
    </row>
    <row r="1038" spans="1:29" customFormat="1" hidden="1" x14ac:dyDescent="0.25">
      <c r="A1038" s="11">
        <v>1038</v>
      </c>
      <c r="B1038" s="20" t="s">
        <v>1677</v>
      </c>
      <c r="C1038" s="3">
        <v>2.212900928216E+18</v>
      </c>
      <c r="D1038" s="1">
        <v>42410</v>
      </c>
      <c r="E1038" t="s">
        <v>1418</v>
      </c>
      <c r="F1038" s="8">
        <f>IF(OR(ISNUMBER(SEARCH("террит",Q1038)), ISNUMBER(SEARCH("ФОМС",E1038)), ISNUMBER(SEARCH("ФОМС",Q1038)), (ISNUMBER(SEARCH("страх",E1038)))),1,0)</f>
        <v>0</v>
      </c>
      <c r="G1038" s="8">
        <f>IF(OR(ISNUMBER(SEARCH("проектиро",E1038)), ISNUMBER(SEARCH("разработка",E1038)),  ISNUMBER(SEARCH("приобрет",E1038)),  ISNUMBER(SEARCH("установк",E1038)), ISNUMBER(SEARCH("постав",E1038)),  (ISNUMBER(SEARCH("создани",E1038)))),1,0)</f>
        <v>0</v>
      </c>
      <c r="H1038" s="8">
        <f>IF(OR(ISNUMBER(SEARCH("развит",E1038)), ISNUMBER(SEARCH("модифика",E1038)), ISNUMBER(SEARCH("интегра",E1038)),  ISNUMBER(SEARCH("внедрен",E1038)), ISNUMBER(SEARCH("расшир",E1038)), ISNUMBER(SEARCH("адаптац",E1038)),ISNUMBER(SEARCH("настрой",E1038)), ISNUMBER(SEARCH("подключ",E1038)),   (ISNUMBER(SEARCH("модерниз",E1038)))),1,0)</f>
        <v>0</v>
      </c>
      <c r="I1038" s="8">
        <f>IF(OR(ISNUMBER(SEARCH("сопрово",E1038)), ISNUMBER(SEARCH("поддержк",E1038)), ISNUMBER(SEARCH("эксплуат",E1038)), ISNUMBER(SEARCH("обслужи",E1038)), ISNUMBER(SEARCH("подготов",E1038)), (ISNUMBER(SEARCH("обуче",E1038)))),1,0)</f>
        <v>1</v>
      </c>
      <c r="J1038" s="9">
        <f>SUM(G1038:I1038)</f>
        <v>1</v>
      </c>
      <c r="K1038" t="s">
        <v>936</v>
      </c>
      <c r="L1038" t="s">
        <v>937</v>
      </c>
      <c r="M1038" s="30">
        <v>110000</v>
      </c>
      <c r="N1038" s="28" t="s">
        <v>264</v>
      </c>
      <c r="O1038" s="6">
        <v>110000</v>
      </c>
      <c r="P1038" s="28" t="s">
        <v>184</v>
      </c>
      <c r="Q1038" s="4" t="s">
        <v>1557</v>
      </c>
      <c r="R1038" t="s">
        <v>1279</v>
      </c>
      <c r="S1038" t="s">
        <v>1245</v>
      </c>
      <c r="T1038" t="s">
        <v>1393</v>
      </c>
      <c r="U1038" t="s">
        <v>1247</v>
      </c>
      <c r="V1038" t="s">
        <v>1245</v>
      </c>
      <c r="W1038" s="2">
        <v>1</v>
      </c>
      <c r="X1038" s="33">
        <v>110000</v>
      </c>
      <c r="Y1038" t="s">
        <v>34</v>
      </c>
      <c r="Z1038" t="s">
        <v>1248</v>
      </c>
      <c r="AA1038" t="s">
        <v>36</v>
      </c>
      <c r="AB1038" t="s">
        <v>37</v>
      </c>
      <c r="AC1038">
        <v>21</v>
      </c>
    </row>
    <row r="1039" spans="1:29" customFormat="1" hidden="1" x14ac:dyDescent="0.25">
      <c r="A1039" s="11">
        <v>1039</v>
      </c>
      <c r="B1039" s="20" t="s">
        <v>1677</v>
      </c>
      <c r="C1039" s="3">
        <v>2.2129009282169999E+18</v>
      </c>
      <c r="D1039" s="1">
        <v>42776</v>
      </c>
      <c r="E1039" t="s">
        <v>1403</v>
      </c>
      <c r="F1039" s="8">
        <f>IF(OR(ISNUMBER(SEARCH("террит",Q1039)), ISNUMBER(SEARCH("ФОМС",E1039)), ISNUMBER(SEARCH("ФОМС",Q1039)), (ISNUMBER(SEARCH("страх",E1039)))),1,0)</f>
        <v>0</v>
      </c>
      <c r="G1039" s="8">
        <f>IF(OR(ISNUMBER(SEARCH("проектиро",E1039)), ISNUMBER(SEARCH("разработка",E1039)),  ISNUMBER(SEARCH("приобрет",E1039)),  ISNUMBER(SEARCH("установк",E1039)), ISNUMBER(SEARCH("постав",E1039)),  (ISNUMBER(SEARCH("создани",E1039)))),1,0)</f>
        <v>0</v>
      </c>
      <c r="H1039" s="8">
        <f>IF(OR(ISNUMBER(SEARCH("развит",E1039)), ISNUMBER(SEARCH("модифика",E1039)), ISNUMBER(SEARCH("интегра",E1039)),  ISNUMBER(SEARCH("внедрен",E1039)), ISNUMBER(SEARCH("расшир",E1039)), ISNUMBER(SEARCH("адаптац",E1039)),ISNUMBER(SEARCH("настрой",E1039)), ISNUMBER(SEARCH("подключ",E1039)),   (ISNUMBER(SEARCH("модерниз",E1039)))),1,0)</f>
        <v>1</v>
      </c>
      <c r="I1039" s="8">
        <f>IF(OR(ISNUMBER(SEARCH("сопрово",E1039)), ISNUMBER(SEARCH("поддержк",E1039)), ISNUMBER(SEARCH("эксплуат",E1039)), ISNUMBER(SEARCH("обслужи",E1039)), ISNUMBER(SEARCH("подготов",E1039)), (ISNUMBER(SEARCH("обуче",E1039)))),1,0)</f>
        <v>1</v>
      </c>
      <c r="J1039" s="9">
        <f>SUM(G1039:I1039)</f>
        <v>2</v>
      </c>
      <c r="K1039" t="s">
        <v>64</v>
      </c>
      <c r="L1039" t="s">
        <v>65</v>
      </c>
      <c r="M1039" s="30">
        <v>110000</v>
      </c>
      <c r="N1039" s="28" t="s">
        <v>264</v>
      </c>
      <c r="O1039" s="6">
        <v>110000</v>
      </c>
      <c r="P1039" s="28" t="s">
        <v>184</v>
      </c>
      <c r="Q1039" s="4" t="s">
        <v>1558</v>
      </c>
      <c r="R1039" t="s">
        <v>1279</v>
      </c>
      <c r="S1039" t="s">
        <v>1245</v>
      </c>
      <c r="T1039" t="s">
        <v>1393</v>
      </c>
      <c r="U1039" t="s">
        <v>1247</v>
      </c>
      <c r="V1039" t="s">
        <v>1245</v>
      </c>
      <c r="W1039" s="2">
        <v>1</v>
      </c>
      <c r="X1039" s="33">
        <v>110000</v>
      </c>
      <c r="Y1039" t="s">
        <v>34</v>
      </c>
      <c r="Z1039" t="s">
        <v>1248</v>
      </c>
      <c r="AA1039" t="s">
        <v>36</v>
      </c>
      <c r="AB1039" t="s">
        <v>37</v>
      </c>
      <c r="AC1039">
        <v>21</v>
      </c>
    </row>
    <row r="1040" spans="1:29" customFormat="1" hidden="1" x14ac:dyDescent="0.25">
      <c r="A1040" s="11">
        <v>1040</v>
      </c>
      <c r="B1040" s="20" t="s">
        <v>1677</v>
      </c>
      <c r="C1040" s="3">
        <v>2.2129009282169999E+18</v>
      </c>
      <c r="D1040" s="1">
        <v>42776</v>
      </c>
      <c r="E1040" t="s">
        <v>1408</v>
      </c>
      <c r="F1040" s="8">
        <f>IF(OR(ISNUMBER(SEARCH("террит",Q1040)), ISNUMBER(SEARCH("ФОМС",E1040)), ISNUMBER(SEARCH("ФОМС",Q1040)), (ISNUMBER(SEARCH("страх",E1040)))),1,0)</f>
        <v>0</v>
      </c>
      <c r="G1040" s="8">
        <f>IF(OR(ISNUMBER(SEARCH("проектиро",E1040)), ISNUMBER(SEARCH("разработка",E1040)),  ISNUMBER(SEARCH("приобрет",E1040)),  ISNUMBER(SEARCH("установк",E1040)), ISNUMBER(SEARCH("постав",E1040)),  (ISNUMBER(SEARCH("создани",E1040)))),1,0)</f>
        <v>0</v>
      </c>
      <c r="H1040" s="8">
        <f>IF(OR(ISNUMBER(SEARCH("развит",E1040)), ISNUMBER(SEARCH("модифика",E1040)), ISNUMBER(SEARCH("интегра",E1040)),  ISNUMBER(SEARCH("внедрен",E1040)), ISNUMBER(SEARCH("расшир",E1040)), ISNUMBER(SEARCH("адаптац",E1040)),ISNUMBER(SEARCH("настрой",E1040)), ISNUMBER(SEARCH("подключ",E1040)),   (ISNUMBER(SEARCH("модерниз",E1040)))),1,0)</f>
        <v>1</v>
      </c>
      <c r="I1040" s="8">
        <f>IF(OR(ISNUMBER(SEARCH("сопрово",E1040)), ISNUMBER(SEARCH("поддержк",E1040)), ISNUMBER(SEARCH("эксплуат",E1040)), ISNUMBER(SEARCH("обслужи",E1040)), ISNUMBER(SEARCH("подготов",E1040)), (ISNUMBER(SEARCH("обуче",E1040)))),1,0)</f>
        <v>1</v>
      </c>
      <c r="J1040" s="9">
        <f>SUM(G1040:I1040)</f>
        <v>2</v>
      </c>
      <c r="K1040" t="s">
        <v>64</v>
      </c>
      <c r="L1040" t="s">
        <v>65</v>
      </c>
      <c r="M1040" s="30">
        <v>120000.09</v>
      </c>
      <c r="N1040" s="28" t="s">
        <v>264</v>
      </c>
      <c r="O1040" s="6">
        <v>120000.09</v>
      </c>
      <c r="P1040" s="28" t="s">
        <v>184</v>
      </c>
      <c r="Q1040" s="4" t="s">
        <v>1558</v>
      </c>
      <c r="R1040" t="s">
        <v>1279</v>
      </c>
      <c r="S1040" t="s">
        <v>1245</v>
      </c>
      <c r="T1040" t="s">
        <v>1393</v>
      </c>
      <c r="U1040" t="s">
        <v>1247</v>
      </c>
      <c r="V1040" t="s">
        <v>1245</v>
      </c>
      <c r="W1040" s="2">
        <v>1</v>
      </c>
      <c r="X1040" s="33">
        <v>120000.09</v>
      </c>
      <c r="Y1040" t="s">
        <v>34</v>
      </c>
      <c r="Z1040" t="s">
        <v>1248</v>
      </c>
      <c r="AA1040" t="s">
        <v>36</v>
      </c>
      <c r="AB1040" t="s">
        <v>37</v>
      </c>
      <c r="AC1040">
        <v>21</v>
      </c>
    </row>
    <row r="1041" spans="1:29" customFormat="1" hidden="1" x14ac:dyDescent="0.25">
      <c r="A1041" s="11">
        <v>1041</v>
      </c>
      <c r="B1041" s="20" t="s">
        <v>1677</v>
      </c>
      <c r="C1041" s="3">
        <v>2.2129009282179999E+18</v>
      </c>
      <c r="D1041" s="1">
        <v>43159</v>
      </c>
      <c r="E1041" t="s">
        <v>1559</v>
      </c>
      <c r="F1041" s="8">
        <f>IF(OR(ISNUMBER(SEARCH("террит",Q1041)), ISNUMBER(SEARCH("ФОМС",E1041)), ISNUMBER(SEARCH("ФОМС",Q1041)), (ISNUMBER(SEARCH("страх",E1041)))),1,0)</f>
        <v>0</v>
      </c>
      <c r="G1041" s="8">
        <f>IF(OR(ISNUMBER(SEARCH("проектиро",E1041)), ISNUMBER(SEARCH("разработка",E1041)),  ISNUMBER(SEARCH("приобрет",E1041)),  ISNUMBER(SEARCH("установк",E1041)), ISNUMBER(SEARCH("постав",E1041)),  (ISNUMBER(SEARCH("создани",E1041)))),1,0)</f>
        <v>0</v>
      </c>
      <c r="H1041" s="8">
        <f>IF(OR(ISNUMBER(SEARCH("развит",E1041)), ISNUMBER(SEARCH("модифика",E1041)), ISNUMBER(SEARCH("интегра",E1041)),  ISNUMBER(SEARCH("внедрен",E1041)), ISNUMBER(SEARCH("расшир",E1041)), ISNUMBER(SEARCH("адаптац",E1041)),ISNUMBER(SEARCH("настрой",E1041)), ISNUMBER(SEARCH("подключ",E1041)),   (ISNUMBER(SEARCH("модерниз",E1041)))),1,0)</f>
        <v>1</v>
      </c>
      <c r="I1041" s="8">
        <f>IF(OR(ISNUMBER(SEARCH("сопрово",E1041)), ISNUMBER(SEARCH("поддержк",E1041)), ISNUMBER(SEARCH("эксплуат",E1041)), ISNUMBER(SEARCH("обслужи",E1041)), ISNUMBER(SEARCH("подготов",E1041)), (ISNUMBER(SEARCH("обуче",E1041)))),1,0)</f>
        <v>0</v>
      </c>
      <c r="J1041" s="9">
        <f>SUM(G1041:I1041)</f>
        <v>1</v>
      </c>
      <c r="K1041" t="s">
        <v>45</v>
      </c>
      <c r="L1041" t="s">
        <v>46</v>
      </c>
      <c r="M1041" s="30">
        <v>225000</v>
      </c>
      <c r="N1041" s="28" t="s">
        <v>26</v>
      </c>
      <c r="O1041" s="6">
        <v>225000</v>
      </c>
      <c r="P1041" s="28" t="s">
        <v>184</v>
      </c>
      <c r="Q1041" s="4" t="s">
        <v>1558</v>
      </c>
      <c r="R1041" t="s">
        <v>1279</v>
      </c>
      <c r="S1041" t="s">
        <v>1245</v>
      </c>
      <c r="T1041" t="s">
        <v>1393</v>
      </c>
      <c r="U1041" t="s">
        <v>1247</v>
      </c>
      <c r="V1041" t="s">
        <v>1245</v>
      </c>
      <c r="W1041" s="2">
        <v>1</v>
      </c>
      <c r="X1041" s="33">
        <v>225000</v>
      </c>
      <c r="Y1041" t="s">
        <v>34</v>
      </c>
      <c r="Z1041" t="s">
        <v>1248</v>
      </c>
      <c r="AA1041" t="s">
        <v>36</v>
      </c>
      <c r="AB1041" t="s">
        <v>37</v>
      </c>
      <c r="AC1041">
        <v>21</v>
      </c>
    </row>
    <row r="1042" spans="1:29" customFormat="1" hidden="1" x14ac:dyDescent="0.25">
      <c r="A1042" s="11">
        <v>1042</v>
      </c>
      <c r="B1042" s="20" t="s">
        <v>1677</v>
      </c>
      <c r="C1042" s="3">
        <v>2.2129009282179999E+18</v>
      </c>
      <c r="D1042" s="1">
        <v>43208</v>
      </c>
      <c r="E1042" t="s">
        <v>1403</v>
      </c>
      <c r="F1042" s="8">
        <f>IF(OR(ISNUMBER(SEARCH("террит",Q1042)), ISNUMBER(SEARCH("ФОМС",E1042)), ISNUMBER(SEARCH("ФОМС",Q1042)), (ISNUMBER(SEARCH("страх",E1042)))),1,0)</f>
        <v>0</v>
      </c>
      <c r="G1042" s="8">
        <f>IF(OR(ISNUMBER(SEARCH("проектиро",E1042)), ISNUMBER(SEARCH("разработка",E1042)),  ISNUMBER(SEARCH("приобрет",E1042)),  ISNUMBER(SEARCH("установк",E1042)), ISNUMBER(SEARCH("постав",E1042)),  (ISNUMBER(SEARCH("создани",E1042)))),1,0)</f>
        <v>0</v>
      </c>
      <c r="H1042" s="8">
        <f>IF(OR(ISNUMBER(SEARCH("развит",E1042)), ISNUMBER(SEARCH("модифика",E1042)), ISNUMBER(SEARCH("интегра",E1042)),  ISNUMBER(SEARCH("внедрен",E1042)), ISNUMBER(SEARCH("расшир",E1042)), ISNUMBER(SEARCH("адаптац",E1042)),ISNUMBER(SEARCH("настрой",E1042)), ISNUMBER(SEARCH("подключ",E1042)),   (ISNUMBER(SEARCH("модерниз",E1042)))),1,0)</f>
        <v>1</v>
      </c>
      <c r="I1042" s="8">
        <f>IF(OR(ISNUMBER(SEARCH("сопрово",E1042)), ISNUMBER(SEARCH("поддержк",E1042)), ISNUMBER(SEARCH("эксплуат",E1042)), ISNUMBER(SEARCH("обслужи",E1042)), ISNUMBER(SEARCH("подготов",E1042)), (ISNUMBER(SEARCH("обуче",E1042)))),1,0)</f>
        <v>1</v>
      </c>
      <c r="J1042" s="9">
        <f>SUM(G1042:I1042)</f>
        <v>2</v>
      </c>
      <c r="K1042" t="s">
        <v>64</v>
      </c>
      <c r="L1042" t="s">
        <v>65</v>
      </c>
      <c r="M1042" s="30">
        <v>112907</v>
      </c>
      <c r="N1042" s="28" t="s">
        <v>26</v>
      </c>
      <c r="O1042" s="6">
        <v>112907</v>
      </c>
      <c r="P1042" s="28" t="s">
        <v>184</v>
      </c>
      <c r="Q1042" s="4" t="s">
        <v>1558</v>
      </c>
      <c r="R1042" t="s">
        <v>1279</v>
      </c>
      <c r="S1042" t="s">
        <v>1245</v>
      </c>
      <c r="T1042" t="s">
        <v>1393</v>
      </c>
      <c r="U1042" t="s">
        <v>1247</v>
      </c>
      <c r="V1042" t="s">
        <v>1245</v>
      </c>
      <c r="W1042" s="2">
        <v>1</v>
      </c>
      <c r="X1042" s="33">
        <v>112907</v>
      </c>
      <c r="Y1042" t="s">
        <v>34</v>
      </c>
      <c r="Z1042" t="s">
        <v>1248</v>
      </c>
      <c r="AA1042" t="s">
        <v>36</v>
      </c>
      <c r="AB1042" t="s">
        <v>37</v>
      </c>
      <c r="AC1042">
        <v>21</v>
      </c>
    </row>
    <row r="1043" spans="1:29" customFormat="1" hidden="1" x14ac:dyDescent="0.25">
      <c r="A1043" s="11">
        <v>1043</v>
      </c>
      <c r="B1043" s="20" t="s">
        <v>1677</v>
      </c>
      <c r="C1043" s="3">
        <v>2.2129009282179999E+18</v>
      </c>
      <c r="D1043" s="1">
        <v>43208</v>
      </c>
      <c r="E1043" t="s">
        <v>1406</v>
      </c>
      <c r="F1043" s="8">
        <f>IF(OR(ISNUMBER(SEARCH("террит",Q1043)), ISNUMBER(SEARCH("ФОМС",E1043)), ISNUMBER(SEARCH("ФОМС",Q1043)), (ISNUMBER(SEARCH("страх",E1043)))),1,0)</f>
        <v>0</v>
      </c>
      <c r="G1043" s="8">
        <f>IF(OR(ISNUMBER(SEARCH("проектиро",E1043)), ISNUMBER(SEARCH("разработка",E1043)),  ISNUMBER(SEARCH("приобрет",E1043)),  ISNUMBER(SEARCH("установк",E1043)), ISNUMBER(SEARCH("постав",E1043)),  (ISNUMBER(SEARCH("создани",E1043)))),1,0)</f>
        <v>0</v>
      </c>
      <c r="H1043" s="8">
        <f>IF(OR(ISNUMBER(SEARCH("развит",E1043)), ISNUMBER(SEARCH("модифика",E1043)), ISNUMBER(SEARCH("интегра",E1043)),  ISNUMBER(SEARCH("внедрен",E1043)), ISNUMBER(SEARCH("расшир",E1043)), ISNUMBER(SEARCH("адаптац",E1043)),ISNUMBER(SEARCH("настрой",E1043)), ISNUMBER(SEARCH("подключ",E1043)),   (ISNUMBER(SEARCH("модерниз",E1043)))),1,0)</f>
        <v>0</v>
      </c>
      <c r="I1043" s="8">
        <f>IF(OR(ISNUMBER(SEARCH("сопрово",E1043)), ISNUMBER(SEARCH("поддержк",E1043)), ISNUMBER(SEARCH("эксплуат",E1043)), ISNUMBER(SEARCH("обслужи",E1043)), ISNUMBER(SEARCH("подготов",E1043)), (ISNUMBER(SEARCH("обуче",E1043)))),1,0)</f>
        <v>1</v>
      </c>
      <c r="J1043" s="9">
        <f>SUM(G1043:I1043)</f>
        <v>1</v>
      </c>
      <c r="K1043" t="s">
        <v>64</v>
      </c>
      <c r="L1043" t="s">
        <v>65</v>
      </c>
      <c r="M1043" s="30">
        <v>124162</v>
      </c>
      <c r="N1043" s="28" t="s">
        <v>26</v>
      </c>
      <c r="O1043" s="6">
        <v>124162</v>
      </c>
      <c r="P1043" s="28" t="s">
        <v>184</v>
      </c>
      <c r="Q1043" s="4" t="s">
        <v>1558</v>
      </c>
      <c r="R1043" t="s">
        <v>1279</v>
      </c>
      <c r="S1043" t="s">
        <v>1245</v>
      </c>
      <c r="T1043" t="s">
        <v>1393</v>
      </c>
      <c r="U1043" t="s">
        <v>1247</v>
      </c>
      <c r="V1043" t="s">
        <v>1245</v>
      </c>
      <c r="W1043" s="2">
        <v>1</v>
      </c>
      <c r="X1043" s="33">
        <v>124162</v>
      </c>
      <c r="Y1043" t="s">
        <v>34</v>
      </c>
      <c r="Z1043" t="s">
        <v>1248</v>
      </c>
      <c r="AA1043" t="s">
        <v>36</v>
      </c>
      <c r="AB1043" t="s">
        <v>37</v>
      </c>
      <c r="AC1043">
        <v>21</v>
      </c>
    </row>
    <row r="1044" spans="1:29" customFormat="1" hidden="1" x14ac:dyDescent="0.25">
      <c r="A1044" s="11">
        <v>1044</v>
      </c>
      <c r="B1044" s="20" t="s">
        <v>1677</v>
      </c>
      <c r="C1044" s="3">
        <v>2.2129009282190001E+18</v>
      </c>
      <c r="D1044" s="1">
        <v>43592</v>
      </c>
      <c r="E1044" t="s">
        <v>1407</v>
      </c>
      <c r="F1044" s="8">
        <f>IF(OR(ISNUMBER(SEARCH("террит",Q1044)), ISNUMBER(SEARCH("ФОМС",E1044)), ISNUMBER(SEARCH("ФОМС",Q1044)), (ISNUMBER(SEARCH("страх",E1044)))),1,0)</f>
        <v>0</v>
      </c>
      <c r="G1044" s="8">
        <f>IF(OR(ISNUMBER(SEARCH("проектиро",E1044)), ISNUMBER(SEARCH("разработка",E1044)),  ISNUMBER(SEARCH("приобрет",E1044)),  ISNUMBER(SEARCH("установк",E1044)), ISNUMBER(SEARCH("постав",E1044)),  (ISNUMBER(SEARCH("создани",E1044)))),1,0)</f>
        <v>1</v>
      </c>
      <c r="H1044" s="8">
        <f>IF(OR(ISNUMBER(SEARCH("развит",E1044)), ISNUMBER(SEARCH("модифика",E1044)), ISNUMBER(SEARCH("интегра",E1044)),  ISNUMBER(SEARCH("внедрен",E1044)), ISNUMBER(SEARCH("расшир",E1044)), ISNUMBER(SEARCH("адаптац",E1044)),ISNUMBER(SEARCH("настрой",E1044)), ISNUMBER(SEARCH("подключ",E1044)),   (ISNUMBER(SEARCH("модерниз",E1044)))),1,0)</f>
        <v>0</v>
      </c>
      <c r="I1044" s="8">
        <f>IF(OR(ISNUMBER(SEARCH("сопрово",E1044)), ISNUMBER(SEARCH("поддержк",E1044)), ISNUMBER(SEARCH("эксплуат",E1044)), ISNUMBER(SEARCH("обслужи",E1044)), ISNUMBER(SEARCH("подготов",E1044)), (ISNUMBER(SEARCH("обуче",E1044)))),1,0)</f>
        <v>0</v>
      </c>
      <c r="J1044" s="9">
        <f>SUM(G1044:I1044)</f>
        <v>1</v>
      </c>
      <c r="K1044" t="s">
        <v>25</v>
      </c>
      <c r="L1044" t="s">
        <v>25</v>
      </c>
      <c r="M1044" s="30">
        <v>113297.59</v>
      </c>
      <c r="N1044" s="28" t="s">
        <v>39</v>
      </c>
      <c r="O1044" s="6">
        <v>113297.59</v>
      </c>
      <c r="P1044" s="28" t="s">
        <v>27</v>
      </c>
      <c r="Q1044" s="4" t="s">
        <v>1558</v>
      </c>
      <c r="R1044" t="s">
        <v>1279</v>
      </c>
      <c r="S1044" t="s">
        <v>1245</v>
      </c>
      <c r="T1044" t="s">
        <v>1246</v>
      </c>
      <c r="U1044" t="s">
        <v>1247</v>
      </c>
      <c r="V1044" t="s">
        <v>1245</v>
      </c>
      <c r="W1044" s="2">
        <v>1</v>
      </c>
      <c r="X1044" s="33">
        <v>113297.59</v>
      </c>
      <c r="Y1044" t="s">
        <v>34</v>
      </c>
      <c r="Z1044" t="s">
        <v>1248</v>
      </c>
      <c r="AA1044" t="s">
        <v>36</v>
      </c>
      <c r="AB1044" t="s">
        <v>37</v>
      </c>
      <c r="AC1044">
        <v>21</v>
      </c>
    </row>
    <row r="1045" spans="1:29" customFormat="1" hidden="1" x14ac:dyDescent="0.25">
      <c r="A1045" s="11">
        <v>1045</v>
      </c>
      <c r="B1045" s="20" t="s">
        <v>1677</v>
      </c>
      <c r="C1045" s="3">
        <v>2.2129009282190001E+18</v>
      </c>
      <c r="D1045" s="1">
        <v>43593</v>
      </c>
      <c r="E1045" t="s">
        <v>1407</v>
      </c>
      <c r="F1045" s="8">
        <f>IF(OR(ISNUMBER(SEARCH("террит",Q1045)), ISNUMBER(SEARCH("ФОМС",E1045)), ISNUMBER(SEARCH("ФОМС",Q1045)), (ISNUMBER(SEARCH("страх",E1045)))),1,0)</f>
        <v>0</v>
      </c>
      <c r="G1045" s="8">
        <f>IF(OR(ISNUMBER(SEARCH("проектиро",E1045)), ISNUMBER(SEARCH("разработка",E1045)),  ISNUMBER(SEARCH("приобрет",E1045)),  ISNUMBER(SEARCH("установк",E1045)), ISNUMBER(SEARCH("постав",E1045)),  (ISNUMBER(SEARCH("создани",E1045)))),1,0)</f>
        <v>1</v>
      </c>
      <c r="H1045" s="8">
        <f>IF(OR(ISNUMBER(SEARCH("развит",E1045)), ISNUMBER(SEARCH("модифика",E1045)), ISNUMBER(SEARCH("интегра",E1045)),  ISNUMBER(SEARCH("внедрен",E1045)), ISNUMBER(SEARCH("расшир",E1045)), ISNUMBER(SEARCH("адаптац",E1045)),ISNUMBER(SEARCH("настрой",E1045)), ISNUMBER(SEARCH("подключ",E1045)),   (ISNUMBER(SEARCH("модерниз",E1045)))),1,0)</f>
        <v>0</v>
      </c>
      <c r="I1045" s="8">
        <f>IF(OR(ISNUMBER(SEARCH("сопрово",E1045)), ISNUMBER(SEARCH("поддержк",E1045)), ISNUMBER(SEARCH("эксплуат",E1045)), ISNUMBER(SEARCH("обслужи",E1045)), ISNUMBER(SEARCH("подготов",E1045)), (ISNUMBER(SEARCH("обуче",E1045)))),1,0)</f>
        <v>0</v>
      </c>
      <c r="J1045" s="9">
        <f>SUM(G1045:I1045)</f>
        <v>1</v>
      </c>
      <c r="K1045" t="s">
        <v>25</v>
      </c>
      <c r="L1045" t="s">
        <v>25</v>
      </c>
      <c r="M1045" s="30">
        <v>178509.3</v>
      </c>
      <c r="N1045" s="28" t="s">
        <v>39</v>
      </c>
      <c r="O1045" s="6">
        <v>178509.3</v>
      </c>
      <c r="P1045" s="28" t="s">
        <v>27</v>
      </c>
      <c r="Q1045" s="4" t="s">
        <v>1558</v>
      </c>
      <c r="R1045" t="s">
        <v>1279</v>
      </c>
      <c r="S1045" t="s">
        <v>1245</v>
      </c>
      <c r="T1045" t="s">
        <v>1246</v>
      </c>
      <c r="U1045" t="s">
        <v>1247</v>
      </c>
      <c r="V1045" t="s">
        <v>1245</v>
      </c>
      <c r="W1045" s="2">
        <v>1</v>
      </c>
      <c r="X1045" s="33">
        <v>178509.3</v>
      </c>
      <c r="Y1045" t="s">
        <v>34</v>
      </c>
      <c r="Z1045" t="s">
        <v>1248</v>
      </c>
      <c r="AA1045" t="s">
        <v>36</v>
      </c>
      <c r="AB1045" t="s">
        <v>37</v>
      </c>
      <c r="AC1045">
        <v>21</v>
      </c>
    </row>
    <row r="1046" spans="1:29" customFormat="1" hidden="1" x14ac:dyDescent="0.25">
      <c r="A1046" s="11">
        <v>1046</v>
      </c>
      <c r="B1046" s="20" t="s">
        <v>1677</v>
      </c>
      <c r="C1046" s="3">
        <v>2.2129009300150001E+18</v>
      </c>
      <c r="D1046" s="1">
        <v>42038</v>
      </c>
      <c r="E1046" t="s">
        <v>1437</v>
      </c>
      <c r="F1046" s="8">
        <f>IF(OR(ISNUMBER(SEARCH("террит",Q1046)), ISNUMBER(SEARCH("ФОМС",E1046)), ISNUMBER(SEARCH("ФОМС",Q1046)), (ISNUMBER(SEARCH("страх",E1046)))),1,0)</f>
        <v>0</v>
      </c>
      <c r="G1046" s="8">
        <f>IF(OR(ISNUMBER(SEARCH("проектиро",E1046)), ISNUMBER(SEARCH("разработка",E1046)),  ISNUMBER(SEARCH("приобрет",E1046)),  ISNUMBER(SEARCH("установк",E1046)), ISNUMBER(SEARCH("постав",E1046)),  (ISNUMBER(SEARCH("создани",E1046)))),1,0)</f>
        <v>0</v>
      </c>
      <c r="H1046" s="8">
        <f>IF(OR(ISNUMBER(SEARCH("развит",E1046)), ISNUMBER(SEARCH("модифика",E1046)), ISNUMBER(SEARCH("интегра",E1046)),  ISNUMBER(SEARCH("внедрен",E1046)), ISNUMBER(SEARCH("расшир",E1046)), ISNUMBER(SEARCH("адаптац",E1046)),ISNUMBER(SEARCH("настрой",E1046)), ISNUMBER(SEARCH("подключ",E1046)),   (ISNUMBER(SEARCH("модерниз",E1046)))),1,0)</f>
        <v>1</v>
      </c>
      <c r="I1046" s="8">
        <f>IF(OR(ISNUMBER(SEARCH("сопрово",E1046)), ISNUMBER(SEARCH("поддержк",E1046)), ISNUMBER(SEARCH("эксплуат",E1046)), ISNUMBER(SEARCH("обслужи",E1046)), ISNUMBER(SEARCH("подготов",E1046)), (ISNUMBER(SEARCH("обуче",E1046)))),1,0)</f>
        <v>1</v>
      </c>
      <c r="J1046" s="9">
        <f>SUM(G1046:I1046)</f>
        <v>2</v>
      </c>
      <c r="K1046" t="s">
        <v>453</v>
      </c>
      <c r="L1046" t="s">
        <v>454</v>
      </c>
      <c r="M1046" s="30">
        <v>109617.66</v>
      </c>
      <c r="N1046" s="28" t="s">
        <v>264</v>
      </c>
      <c r="O1046" s="6">
        <v>109617.66</v>
      </c>
      <c r="P1046" s="28" t="s">
        <v>184</v>
      </c>
      <c r="Q1046" s="4" t="s">
        <v>1560</v>
      </c>
      <c r="R1046" t="s">
        <v>1272</v>
      </c>
      <c r="S1046" t="s">
        <v>1245</v>
      </c>
      <c r="T1046" t="s">
        <v>1268</v>
      </c>
      <c r="U1046" t="s">
        <v>1247</v>
      </c>
      <c r="V1046" t="s">
        <v>1245</v>
      </c>
      <c r="W1046" s="2">
        <v>1</v>
      </c>
      <c r="X1046" s="33">
        <v>109617.66</v>
      </c>
      <c r="Y1046" t="s">
        <v>34</v>
      </c>
      <c r="Z1046" t="s">
        <v>1248</v>
      </c>
      <c r="AA1046" t="s">
        <v>36</v>
      </c>
      <c r="AB1046" t="s">
        <v>37</v>
      </c>
      <c r="AC1046">
        <v>21</v>
      </c>
    </row>
    <row r="1047" spans="1:29" customFormat="1" hidden="1" x14ac:dyDescent="0.25">
      <c r="A1047" s="11">
        <v>1047</v>
      </c>
      <c r="B1047" s="20" t="s">
        <v>1677</v>
      </c>
      <c r="C1047" s="3">
        <v>2.2129009300150001E+18</v>
      </c>
      <c r="D1047" s="1">
        <v>42041</v>
      </c>
      <c r="E1047" t="s">
        <v>1439</v>
      </c>
      <c r="F1047" s="8">
        <f>IF(OR(ISNUMBER(SEARCH("террит",Q1047)), ISNUMBER(SEARCH("ФОМС",E1047)), ISNUMBER(SEARCH("ФОМС",Q1047)), (ISNUMBER(SEARCH("страх",E1047)))),1,0)</f>
        <v>0</v>
      </c>
      <c r="G1047" s="8">
        <f>IF(OR(ISNUMBER(SEARCH("проектиро",E1047)), ISNUMBER(SEARCH("разработка",E1047)),  ISNUMBER(SEARCH("приобрет",E1047)),  ISNUMBER(SEARCH("установк",E1047)), ISNUMBER(SEARCH("постав",E1047)),  (ISNUMBER(SEARCH("создани",E1047)))),1,0)</f>
        <v>0</v>
      </c>
      <c r="H1047" s="8">
        <f>IF(OR(ISNUMBER(SEARCH("развит",E1047)), ISNUMBER(SEARCH("модифика",E1047)), ISNUMBER(SEARCH("интегра",E1047)),  ISNUMBER(SEARCH("внедрен",E1047)), ISNUMBER(SEARCH("расшир",E1047)), ISNUMBER(SEARCH("адаптац",E1047)),ISNUMBER(SEARCH("настрой",E1047)), ISNUMBER(SEARCH("подключ",E1047)),   (ISNUMBER(SEARCH("модерниз",E1047)))),1,0)</f>
        <v>1</v>
      </c>
      <c r="I1047" s="8">
        <f>IF(OR(ISNUMBER(SEARCH("сопрово",E1047)), ISNUMBER(SEARCH("поддержк",E1047)), ISNUMBER(SEARCH("эксплуат",E1047)), ISNUMBER(SEARCH("обслужи",E1047)), ISNUMBER(SEARCH("подготов",E1047)), (ISNUMBER(SEARCH("обуче",E1047)))),1,0)</f>
        <v>1</v>
      </c>
      <c r="J1047" s="9">
        <f>SUM(G1047:I1047)</f>
        <v>2</v>
      </c>
      <c r="K1047" t="s">
        <v>453</v>
      </c>
      <c r="L1047" t="s">
        <v>454</v>
      </c>
      <c r="M1047" s="30">
        <v>106570</v>
      </c>
      <c r="N1047" s="28" t="s">
        <v>264</v>
      </c>
      <c r="O1047" s="6">
        <v>106570</v>
      </c>
      <c r="P1047" s="28" t="s">
        <v>184</v>
      </c>
      <c r="Q1047" s="4" t="s">
        <v>1560</v>
      </c>
      <c r="R1047" t="s">
        <v>1272</v>
      </c>
      <c r="S1047" t="s">
        <v>1245</v>
      </c>
      <c r="T1047" t="s">
        <v>1268</v>
      </c>
      <c r="U1047" t="s">
        <v>1247</v>
      </c>
      <c r="V1047" t="s">
        <v>1245</v>
      </c>
      <c r="W1047" s="2">
        <v>1</v>
      </c>
      <c r="X1047" s="33">
        <v>106570.67</v>
      </c>
      <c r="Y1047" t="s">
        <v>34</v>
      </c>
      <c r="Z1047" t="s">
        <v>1248</v>
      </c>
      <c r="AA1047" t="s">
        <v>36</v>
      </c>
      <c r="AB1047" t="s">
        <v>37</v>
      </c>
      <c r="AC1047">
        <v>21</v>
      </c>
    </row>
    <row r="1048" spans="1:29" customFormat="1" hidden="1" x14ac:dyDescent="0.25">
      <c r="A1048" s="11">
        <v>1048</v>
      </c>
      <c r="B1048" s="20" t="s">
        <v>1677</v>
      </c>
      <c r="C1048" s="3">
        <v>2.212900930016E+18</v>
      </c>
      <c r="D1048" s="1">
        <v>42412</v>
      </c>
      <c r="E1048" t="s">
        <v>1418</v>
      </c>
      <c r="F1048" s="8">
        <f>IF(OR(ISNUMBER(SEARCH("террит",Q1048)), ISNUMBER(SEARCH("ФОМС",E1048)), ISNUMBER(SEARCH("ФОМС",Q1048)), (ISNUMBER(SEARCH("страх",E1048)))),1,0)</f>
        <v>0</v>
      </c>
      <c r="G1048" s="8">
        <f>IF(OR(ISNUMBER(SEARCH("проектиро",E1048)), ISNUMBER(SEARCH("разработка",E1048)),  ISNUMBER(SEARCH("приобрет",E1048)),  ISNUMBER(SEARCH("установк",E1048)), ISNUMBER(SEARCH("постав",E1048)),  (ISNUMBER(SEARCH("создани",E1048)))),1,0)</f>
        <v>0</v>
      </c>
      <c r="H1048" s="8">
        <f>IF(OR(ISNUMBER(SEARCH("развит",E1048)), ISNUMBER(SEARCH("модифика",E1048)), ISNUMBER(SEARCH("интегра",E1048)),  ISNUMBER(SEARCH("внедрен",E1048)), ISNUMBER(SEARCH("расшир",E1048)), ISNUMBER(SEARCH("адаптац",E1048)),ISNUMBER(SEARCH("настрой",E1048)), ISNUMBER(SEARCH("подключ",E1048)),   (ISNUMBER(SEARCH("модерниз",E1048)))),1,0)</f>
        <v>0</v>
      </c>
      <c r="I1048" s="8">
        <f>IF(OR(ISNUMBER(SEARCH("сопрово",E1048)), ISNUMBER(SEARCH("поддержк",E1048)), ISNUMBER(SEARCH("эксплуат",E1048)), ISNUMBER(SEARCH("обслужи",E1048)), ISNUMBER(SEARCH("подготов",E1048)), (ISNUMBER(SEARCH("обуче",E1048)))),1,0)</f>
        <v>1</v>
      </c>
      <c r="J1048" s="9">
        <f>SUM(G1048:I1048)</f>
        <v>1</v>
      </c>
      <c r="K1048" t="s">
        <v>1101</v>
      </c>
      <c r="L1048" t="s">
        <v>1102</v>
      </c>
      <c r="M1048" s="30">
        <v>109660</v>
      </c>
      <c r="N1048" s="28" t="s">
        <v>264</v>
      </c>
      <c r="O1048" s="6">
        <v>109660</v>
      </c>
      <c r="P1048" s="28" t="s">
        <v>184</v>
      </c>
      <c r="Q1048" s="4" t="s">
        <v>1561</v>
      </c>
      <c r="R1048" t="s">
        <v>1272</v>
      </c>
      <c r="S1048" t="s">
        <v>1245</v>
      </c>
      <c r="T1048" t="s">
        <v>1393</v>
      </c>
      <c r="U1048" t="s">
        <v>1247</v>
      </c>
      <c r="V1048" t="s">
        <v>1245</v>
      </c>
      <c r="W1048" s="2">
        <v>1</v>
      </c>
      <c r="X1048" s="33">
        <v>109660</v>
      </c>
      <c r="Y1048" t="s">
        <v>34</v>
      </c>
      <c r="Z1048" t="s">
        <v>1248</v>
      </c>
      <c r="AA1048" t="s">
        <v>36</v>
      </c>
      <c r="AB1048" t="s">
        <v>37</v>
      </c>
      <c r="AC1048">
        <v>21</v>
      </c>
    </row>
    <row r="1049" spans="1:29" customFormat="1" hidden="1" x14ac:dyDescent="0.25">
      <c r="A1049" s="11">
        <v>1049</v>
      </c>
      <c r="B1049" s="20" t="s">
        <v>1677</v>
      </c>
      <c r="C1049" s="3">
        <v>2.212900930016E+18</v>
      </c>
      <c r="D1049" s="1">
        <v>42412</v>
      </c>
      <c r="E1049" t="s">
        <v>1397</v>
      </c>
      <c r="F1049" s="8">
        <f>IF(OR(ISNUMBER(SEARCH("террит",Q1049)), ISNUMBER(SEARCH("ФОМС",E1049)), ISNUMBER(SEARCH("ФОМС",Q1049)), (ISNUMBER(SEARCH("страх",E1049)))),1,0)</f>
        <v>0</v>
      </c>
      <c r="G1049" s="8">
        <f>IF(OR(ISNUMBER(SEARCH("проектиро",E1049)), ISNUMBER(SEARCH("разработка",E1049)),  ISNUMBER(SEARCH("приобрет",E1049)),  ISNUMBER(SEARCH("установк",E1049)), ISNUMBER(SEARCH("постав",E1049)),  (ISNUMBER(SEARCH("создани",E1049)))),1,0)</f>
        <v>0</v>
      </c>
      <c r="H1049" s="8">
        <f>IF(OR(ISNUMBER(SEARCH("развит",E1049)), ISNUMBER(SEARCH("модифика",E1049)), ISNUMBER(SEARCH("интегра",E1049)),  ISNUMBER(SEARCH("внедрен",E1049)), ISNUMBER(SEARCH("расшир",E1049)), ISNUMBER(SEARCH("адаптац",E1049)),ISNUMBER(SEARCH("настрой",E1049)), ISNUMBER(SEARCH("подключ",E1049)),   (ISNUMBER(SEARCH("модерниз",E1049)))),1,0)</f>
        <v>0</v>
      </c>
      <c r="I1049" s="8">
        <f>IF(OR(ISNUMBER(SEARCH("сопрово",E1049)), ISNUMBER(SEARCH("поддержк",E1049)), ISNUMBER(SEARCH("эксплуат",E1049)), ISNUMBER(SEARCH("обслужи",E1049)), ISNUMBER(SEARCH("подготов",E1049)), (ISNUMBER(SEARCH("обуче",E1049)))),1,0)</f>
        <v>1</v>
      </c>
      <c r="J1049" s="9">
        <f>SUM(G1049:I1049)</f>
        <v>1</v>
      </c>
      <c r="K1049" t="s">
        <v>1101</v>
      </c>
      <c r="L1049" t="s">
        <v>1102</v>
      </c>
      <c r="M1049" s="30">
        <v>106560</v>
      </c>
      <c r="N1049" s="28" t="s">
        <v>264</v>
      </c>
      <c r="O1049" s="6">
        <v>106560</v>
      </c>
      <c r="P1049" s="28" t="s">
        <v>184</v>
      </c>
      <c r="Q1049" s="4" t="s">
        <v>1560</v>
      </c>
      <c r="R1049" t="s">
        <v>1272</v>
      </c>
      <c r="S1049" t="s">
        <v>1245</v>
      </c>
      <c r="T1049" t="s">
        <v>1393</v>
      </c>
      <c r="U1049" t="s">
        <v>1247</v>
      </c>
      <c r="V1049" t="s">
        <v>1245</v>
      </c>
      <c r="W1049" s="2">
        <v>1</v>
      </c>
      <c r="X1049" s="33">
        <v>106560</v>
      </c>
      <c r="Y1049" t="s">
        <v>34</v>
      </c>
      <c r="Z1049" t="s">
        <v>1248</v>
      </c>
      <c r="AA1049" t="s">
        <v>36</v>
      </c>
      <c r="AB1049" t="s">
        <v>37</v>
      </c>
      <c r="AC1049">
        <v>21</v>
      </c>
    </row>
    <row r="1050" spans="1:29" customFormat="1" hidden="1" x14ac:dyDescent="0.25">
      <c r="A1050" s="11">
        <v>1050</v>
      </c>
      <c r="B1050" s="20" t="s">
        <v>1677</v>
      </c>
      <c r="C1050" s="3">
        <v>2.2129009300169999E+18</v>
      </c>
      <c r="D1050" s="1">
        <v>42780</v>
      </c>
      <c r="E1050" t="s">
        <v>1408</v>
      </c>
      <c r="F1050" s="8">
        <f>IF(OR(ISNUMBER(SEARCH("террит",Q1050)), ISNUMBER(SEARCH("ФОМС",E1050)), ISNUMBER(SEARCH("ФОМС",Q1050)), (ISNUMBER(SEARCH("страх",E1050)))),1,0)</f>
        <v>0</v>
      </c>
      <c r="G1050" s="8">
        <f>IF(OR(ISNUMBER(SEARCH("проектиро",E1050)), ISNUMBER(SEARCH("разработка",E1050)),  ISNUMBER(SEARCH("приобрет",E1050)),  ISNUMBER(SEARCH("установк",E1050)), ISNUMBER(SEARCH("постав",E1050)),  (ISNUMBER(SEARCH("создани",E1050)))),1,0)</f>
        <v>0</v>
      </c>
      <c r="H1050" s="8">
        <f>IF(OR(ISNUMBER(SEARCH("развит",E1050)), ISNUMBER(SEARCH("модифика",E1050)), ISNUMBER(SEARCH("интегра",E1050)),  ISNUMBER(SEARCH("внедрен",E1050)), ISNUMBER(SEARCH("расшир",E1050)), ISNUMBER(SEARCH("адаптац",E1050)),ISNUMBER(SEARCH("настрой",E1050)), ISNUMBER(SEARCH("подключ",E1050)),   (ISNUMBER(SEARCH("модерниз",E1050)))),1,0)</f>
        <v>1</v>
      </c>
      <c r="I1050" s="8">
        <f>IF(OR(ISNUMBER(SEARCH("сопрово",E1050)), ISNUMBER(SEARCH("поддержк",E1050)), ISNUMBER(SEARCH("эксплуат",E1050)), ISNUMBER(SEARCH("обслужи",E1050)), ISNUMBER(SEARCH("подготов",E1050)), (ISNUMBER(SEARCH("обуче",E1050)))),1,0)</f>
        <v>1</v>
      </c>
      <c r="J1050" s="9">
        <f>SUM(G1050:I1050)</f>
        <v>2</v>
      </c>
      <c r="K1050" t="s">
        <v>64</v>
      </c>
      <c r="L1050" t="s">
        <v>65</v>
      </c>
      <c r="M1050" s="30">
        <v>106575</v>
      </c>
      <c r="N1050" s="28" t="s">
        <v>264</v>
      </c>
      <c r="O1050" s="6">
        <v>106575</v>
      </c>
      <c r="P1050" s="28" t="s">
        <v>184</v>
      </c>
      <c r="Q1050" s="4" t="s">
        <v>1561</v>
      </c>
      <c r="R1050" t="s">
        <v>1272</v>
      </c>
      <c r="S1050" t="s">
        <v>1245</v>
      </c>
      <c r="T1050" t="s">
        <v>1393</v>
      </c>
      <c r="U1050" t="s">
        <v>1247</v>
      </c>
      <c r="V1050" t="s">
        <v>1245</v>
      </c>
      <c r="W1050" s="2">
        <v>1</v>
      </c>
      <c r="X1050" s="33">
        <v>106575</v>
      </c>
      <c r="Y1050" t="s">
        <v>34</v>
      </c>
      <c r="Z1050" t="s">
        <v>1248</v>
      </c>
      <c r="AA1050" t="s">
        <v>36</v>
      </c>
      <c r="AB1050" t="s">
        <v>37</v>
      </c>
      <c r="AC1050">
        <v>21</v>
      </c>
    </row>
    <row r="1051" spans="1:29" customFormat="1" hidden="1" x14ac:dyDescent="0.25">
      <c r="A1051" s="11">
        <v>1051</v>
      </c>
      <c r="B1051" s="20" t="s">
        <v>1677</v>
      </c>
      <c r="C1051" s="3">
        <v>2.2129009300169999E+18</v>
      </c>
      <c r="D1051" s="1">
        <v>42780</v>
      </c>
      <c r="E1051" t="s">
        <v>1403</v>
      </c>
      <c r="F1051" s="8">
        <f>IF(OR(ISNUMBER(SEARCH("террит",Q1051)), ISNUMBER(SEARCH("ФОМС",E1051)), ISNUMBER(SEARCH("ФОМС",Q1051)), (ISNUMBER(SEARCH("страх",E1051)))),1,0)</f>
        <v>0</v>
      </c>
      <c r="G1051" s="8">
        <f>IF(OR(ISNUMBER(SEARCH("проектиро",E1051)), ISNUMBER(SEARCH("разработка",E1051)),  ISNUMBER(SEARCH("приобрет",E1051)),  ISNUMBER(SEARCH("установк",E1051)), ISNUMBER(SEARCH("постав",E1051)),  (ISNUMBER(SEARCH("создани",E1051)))),1,0)</f>
        <v>0</v>
      </c>
      <c r="H1051" s="8">
        <f>IF(OR(ISNUMBER(SEARCH("развит",E1051)), ISNUMBER(SEARCH("модифика",E1051)), ISNUMBER(SEARCH("интегра",E1051)),  ISNUMBER(SEARCH("внедрен",E1051)), ISNUMBER(SEARCH("расшир",E1051)), ISNUMBER(SEARCH("адаптац",E1051)),ISNUMBER(SEARCH("настрой",E1051)), ISNUMBER(SEARCH("подключ",E1051)),   (ISNUMBER(SEARCH("модерниз",E1051)))),1,0)</f>
        <v>1</v>
      </c>
      <c r="I1051" s="8">
        <f>IF(OR(ISNUMBER(SEARCH("сопрово",E1051)), ISNUMBER(SEARCH("поддержк",E1051)), ISNUMBER(SEARCH("эксплуат",E1051)), ISNUMBER(SEARCH("обслужи",E1051)), ISNUMBER(SEARCH("подготов",E1051)), (ISNUMBER(SEARCH("обуче",E1051)))),1,0)</f>
        <v>1</v>
      </c>
      <c r="J1051" s="9">
        <f>SUM(G1051:I1051)</f>
        <v>2</v>
      </c>
      <c r="K1051" t="s">
        <v>64</v>
      </c>
      <c r="L1051" t="s">
        <v>65</v>
      </c>
      <c r="M1051" s="30">
        <v>109669</v>
      </c>
      <c r="N1051" s="28" t="s">
        <v>264</v>
      </c>
      <c r="O1051" s="6">
        <v>109669</v>
      </c>
      <c r="P1051" s="28" t="s">
        <v>184</v>
      </c>
      <c r="Q1051" s="4" t="s">
        <v>1561</v>
      </c>
      <c r="R1051" t="s">
        <v>1272</v>
      </c>
      <c r="S1051" t="s">
        <v>1245</v>
      </c>
      <c r="T1051" t="s">
        <v>1393</v>
      </c>
      <c r="U1051" t="s">
        <v>1247</v>
      </c>
      <c r="V1051" t="s">
        <v>1245</v>
      </c>
      <c r="W1051" s="2">
        <v>1</v>
      </c>
      <c r="X1051" s="33">
        <v>109669</v>
      </c>
      <c r="Y1051" t="s">
        <v>34</v>
      </c>
      <c r="Z1051" t="s">
        <v>1248</v>
      </c>
      <c r="AA1051" t="s">
        <v>36</v>
      </c>
      <c r="AB1051" t="s">
        <v>37</v>
      </c>
      <c r="AC1051">
        <v>21</v>
      </c>
    </row>
    <row r="1052" spans="1:29" customFormat="1" hidden="1" x14ac:dyDescent="0.25">
      <c r="A1052" s="11">
        <v>1052</v>
      </c>
      <c r="B1052" s="20" t="s">
        <v>1677</v>
      </c>
      <c r="C1052" s="3">
        <v>2.2129009300179999E+18</v>
      </c>
      <c r="D1052" s="1">
        <v>43208</v>
      </c>
      <c r="E1052" t="s">
        <v>1406</v>
      </c>
      <c r="F1052" s="8">
        <f>IF(OR(ISNUMBER(SEARCH("террит",Q1052)), ISNUMBER(SEARCH("ФОМС",E1052)), ISNUMBER(SEARCH("ФОМС",Q1052)), (ISNUMBER(SEARCH("страх",E1052)))),1,0)</f>
        <v>0</v>
      </c>
      <c r="G1052" s="8">
        <f>IF(OR(ISNUMBER(SEARCH("проектиро",E1052)), ISNUMBER(SEARCH("разработка",E1052)),  ISNUMBER(SEARCH("приобрет",E1052)),  ISNUMBER(SEARCH("установк",E1052)), ISNUMBER(SEARCH("постав",E1052)),  (ISNUMBER(SEARCH("создани",E1052)))),1,0)</f>
        <v>0</v>
      </c>
      <c r="H1052" s="8">
        <f>IF(OR(ISNUMBER(SEARCH("развит",E1052)), ISNUMBER(SEARCH("модифика",E1052)), ISNUMBER(SEARCH("интегра",E1052)),  ISNUMBER(SEARCH("внедрен",E1052)), ISNUMBER(SEARCH("расшир",E1052)), ISNUMBER(SEARCH("адаптац",E1052)),ISNUMBER(SEARCH("настрой",E1052)), ISNUMBER(SEARCH("подключ",E1052)),   (ISNUMBER(SEARCH("модерниз",E1052)))),1,0)</f>
        <v>0</v>
      </c>
      <c r="I1052" s="8">
        <f>IF(OR(ISNUMBER(SEARCH("сопрово",E1052)), ISNUMBER(SEARCH("поддержк",E1052)), ISNUMBER(SEARCH("эксплуат",E1052)), ISNUMBER(SEARCH("обслужи",E1052)), ISNUMBER(SEARCH("подготов",E1052)), (ISNUMBER(SEARCH("обуче",E1052)))),1,0)</f>
        <v>1</v>
      </c>
      <c r="J1052" s="9">
        <f>SUM(G1052:I1052)</f>
        <v>1</v>
      </c>
      <c r="K1052" t="s">
        <v>64</v>
      </c>
      <c r="L1052" t="s">
        <v>65</v>
      </c>
      <c r="M1052" s="30">
        <v>140726</v>
      </c>
      <c r="N1052" s="28" t="s">
        <v>26</v>
      </c>
      <c r="O1052" s="6">
        <v>140726</v>
      </c>
      <c r="P1052" s="28" t="s">
        <v>184</v>
      </c>
      <c r="Q1052" s="4" t="s">
        <v>1561</v>
      </c>
      <c r="R1052" t="s">
        <v>1272</v>
      </c>
      <c r="S1052" t="s">
        <v>1245</v>
      </c>
      <c r="T1052" t="s">
        <v>1393</v>
      </c>
      <c r="U1052" t="s">
        <v>1247</v>
      </c>
      <c r="V1052" t="s">
        <v>1245</v>
      </c>
      <c r="W1052" s="2">
        <v>1</v>
      </c>
      <c r="X1052" s="33">
        <v>140726</v>
      </c>
      <c r="Y1052" t="s">
        <v>34</v>
      </c>
      <c r="Z1052" t="s">
        <v>1248</v>
      </c>
      <c r="AA1052" t="s">
        <v>36</v>
      </c>
      <c r="AB1052" t="s">
        <v>37</v>
      </c>
      <c r="AC1052">
        <v>21</v>
      </c>
    </row>
    <row r="1053" spans="1:29" customFormat="1" hidden="1" x14ac:dyDescent="0.25">
      <c r="A1053" s="11">
        <v>1053</v>
      </c>
      <c r="B1053" s="20" t="s">
        <v>1677</v>
      </c>
      <c r="C1053" s="3">
        <v>2.2129009300179999E+18</v>
      </c>
      <c r="D1053" s="1">
        <v>43208</v>
      </c>
      <c r="E1053" t="s">
        <v>1403</v>
      </c>
      <c r="F1053" s="8">
        <f>IF(OR(ISNUMBER(SEARCH("террит",Q1053)), ISNUMBER(SEARCH("ФОМС",E1053)), ISNUMBER(SEARCH("ФОМС",Q1053)), (ISNUMBER(SEARCH("страх",E1053)))),1,0)</f>
        <v>0</v>
      </c>
      <c r="G1053" s="8">
        <f>IF(OR(ISNUMBER(SEARCH("проектиро",E1053)), ISNUMBER(SEARCH("разработка",E1053)),  ISNUMBER(SEARCH("приобрет",E1053)),  ISNUMBER(SEARCH("установк",E1053)), ISNUMBER(SEARCH("постав",E1053)),  (ISNUMBER(SEARCH("создани",E1053)))),1,0)</f>
        <v>0</v>
      </c>
      <c r="H1053" s="8">
        <f>IF(OR(ISNUMBER(SEARCH("развит",E1053)), ISNUMBER(SEARCH("модифика",E1053)), ISNUMBER(SEARCH("интегра",E1053)),  ISNUMBER(SEARCH("внедрен",E1053)), ISNUMBER(SEARCH("расшир",E1053)), ISNUMBER(SEARCH("адаптац",E1053)),ISNUMBER(SEARCH("настрой",E1053)), ISNUMBER(SEARCH("подключ",E1053)),   (ISNUMBER(SEARCH("модерниз",E1053)))),1,0)</f>
        <v>1</v>
      </c>
      <c r="I1053" s="8">
        <f>IF(OR(ISNUMBER(SEARCH("сопрово",E1053)), ISNUMBER(SEARCH("поддержк",E1053)), ISNUMBER(SEARCH("эксплуат",E1053)), ISNUMBER(SEARCH("обслужи",E1053)), ISNUMBER(SEARCH("подготов",E1053)), (ISNUMBER(SEARCH("обуче",E1053)))),1,0)</f>
        <v>1</v>
      </c>
      <c r="J1053" s="9">
        <f>SUM(G1053:I1053)</f>
        <v>2</v>
      </c>
      <c r="K1053" t="s">
        <v>64</v>
      </c>
      <c r="L1053" t="s">
        <v>65</v>
      </c>
      <c r="M1053" s="30">
        <v>144811</v>
      </c>
      <c r="N1053" s="28" t="s">
        <v>26</v>
      </c>
      <c r="O1053" s="6">
        <v>144811</v>
      </c>
      <c r="P1053" s="28" t="s">
        <v>184</v>
      </c>
      <c r="Q1053" s="4" t="s">
        <v>1561</v>
      </c>
      <c r="R1053" t="s">
        <v>1272</v>
      </c>
      <c r="S1053" t="s">
        <v>1245</v>
      </c>
      <c r="T1053" t="s">
        <v>1393</v>
      </c>
      <c r="U1053" t="s">
        <v>1247</v>
      </c>
      <c r="V1053" t="s">
        <v>1245</v>
      </c>
      <c r="W1053" s="2">
        <v>1</v>
      </c>
      <c r="X1053" s="33">
        <v>144811</v>
      </c>
      <c r="Y1053" t="s">
        <v>34</v>
      </c>
      <c r="Z1053" t="s">
        <v>1248</v>
      </c>
      <c r="AA1053" t="s">
        <v>36</v>
      </c>
      <c r="AB1053" t="s">
        <v>37</v>
      </c>
      <c r="AC1053">
        <v>21</v>
      </c>
    </row>
    <row r="1054" spans="1:29" customFormat="1" hidden="1" x14ac:dyDescent="0.25">
      <c r="A1054" s="11">
        <v>1054</v>
      </c>
      <c r="B1054" s="20" t="s">
        <v>1677</v>
      </c>
      <c r="C1054" s="3">
        <v>2.2129009300190001E+18</v>
      </c>
      <c r="D1054" s="1">
        <v>43593</v>
      </c>
      <c r="E1054" t="s">
        <v>1407</v>
      </c>
      <c r="F1054" s="8">
        <f>IF(OR(ISNUMBER(SEARCH("террит",Q1054)), ISNUMBER(SEARCH("ФОМС",E1054)), ISNUMBER(SEARCH("ФОМС",Q1054)), (ISNUMBER(SEARCH("страх",E1054)))),1,0)</f>
        <v>0</v>
      </c>
      <c r="G1054" s="8">
        <f>IF(OR(ISNUMBER(SEARCH("проектиро",E1054)), ISNUMBER(SEARCH("разработка",E1054)),  ISNUMBER(SEARCH("приобрет",E1054)),  ISNUMBER(SEARCH("установк",E1054)), ISNUMBER(SEARCH("постав",E1054)),  (ISNUMBER(SEARCH("создани",E1054)))),1,0)</f>
        <v>1</v>
      </c>
      <c r="H1054" s="8">
        <f>IF(OR(ISNUMBER(SEARCH("развит",E1054)), ISNUMBER(SEARCH("модифика",E1054)), ISNUMBER(SEARCH("интегра",E1054)),  ISNUMBER(SEARCH("внедрен",E1054)), ISNUMBER(SEARCH("расшир",E1054)), ISNUMBER(SEARCH("адаптац",E1054)),ISNUMBER(SEARCH("настрой",E1054)), ISNUMBER(SEARCH("подключ",E1054)),   (ISNUMBER(SEARCH("модерниз",E1054)))),1,0)</f>
        <v>0</v>
      </c>
      <c r="I1054" s="8">
        <f>IF(OR(ISNUMBER(SEARCH("сопрово",E1054)), ISNUMBER(SEARCH("поддержк",E1054)), ISNUMBER(SEARCH("эксплуат",E1054)), ISNUMBER(SEARCH("обслужи",E1054)), ISNUMBER(SEARCH("подготов",E1054)), (ISNUMBER(SEARCH("обуче",E1054)))),1,0)</f>
        <v>0</v>
      </c>
      <c r="J1054" s="9">
        <f>SUM(G1054:I1054)</f>
        <v>1</v>
      </c>
      <c r="K1054" t="s">
        <v>25</v>
      </c>
      <c r="L1054" t="s">
        <v>25</v>
      </c>
      <c r="M1054" s="30">
        <v>145387.67000000001</v>
      </c>
      <c r="N1054" s="28" t="s">
        <v>39</v>
      </c>
      <c r="O1054" s="6">
        <v>145387.67000000001</v>
      </c>
      <c r="P1054" s="28" t="s">
        <v>27</v>
      </c>
      <c r="Q1054" s="4" t="s">
        <v>1561</v>
      </c>
      <c r="R1054" t="s">
        <v>1272</v>
      </c>
      <c r="S1054" t="s">
        <v>1245</v>
      </c>
      <c r="T1054" t="s">
        <v>1246</v>
      </c>
      <c r="U1054" t="s">
        <v>1247</v>
      </c>
      <c r="V1054" t="s">
        <v>1245</v>
      </c>
      <c r="W1054" s="2">
        <v>1</v>
      </c>
      <c r="X1054" s="33">
        <v>145387.67000000001</v>
      </c>
      <c r="Y1054" t="s">
        <v>34</v>
      </c>
      <c r="Z1054" t="s">
        <v>1248</v>
      </c>
      <c r="AA1054" t="s">
        <v>36</v>
      </c>
      <c r="AB1054" t="s">
        <v>37</v>
      </c>
      <c r="AC1054">
        <v>21</v>
      </c>
    </row>
    <row r="1055" spans="1:29" customFormat="1" hidden="1" x14ac:dyDescent="0.25">
      <c r="A1055" s="11">
        <v>1055</v>
      </c>
      <c r="B1055" s="20" t="s">
        <v>1677</v>
      </c>
      <c r="C1055" s="3">
        <v>2.2129009300190001E+18</v>
      </c>
      <c r="D1055" s="1">
        <v>43593</v>
      </c>
      <c r="E1055" t="s">
        <v>1407</v>
      </c>
      <c r="F1055" s="8">
        <f>IF(OR(ISNUMBER(SEARCH("террит",Q1055)), ISNUMBER(SEARCH("ФОМС",E1055)), ISNUMBER(SEARCH("ФОМС",Q1055)), (ISNUMBER(SEARCH("страх",E1055)))),1,0)</f>
        <v>0</v>
      </c>
      <c r="G1055" s="8">
        <f>IF(OR(ISNUMBER(SEARCH("проектиро",E1055)), ISNUMBER(SEARCH("разработка",E1055)),  ISNUMBER(SEARCH("приобрет",E1055)),  ISNUMBER(SEARCH("установк",E1055)), ISNUMBER(SEARCH("постав",E1055)),  (ISNUMBER(SEARCH("создани",E1055)))),1,0)</f>
        <v>1</v>
      </c>
      <c r="H1055" s="8">
        <f>IF(OR(ISNUMBER(SEARCH("развит",E1055)), ISNUMBER(SEARCH("модифика",E1055)), ISNUMBER(SEARCH("интегра",E1055)),  ISNUMBER(SEARCH("внедрен",E1055)), ISNUMBER(SEARCH("расшир",E1055)), ISNUMBER(SEARCH("адаптац",E1055)),ISNUMBER(SEARCH("настрой",E1055)), ISNUMBER(SEARCH("подключ",E1055)),   (ISNUMBER(SEARCH("модерниз",E1055)))),1,0)</f>
        <v>0</v>
      </c>
      <c r="I1055" s="8">
        <f>IF(OR(ISNUMBER(SEARCH("сопрово",E1055)), ISNUMBER(SEARCH("поддержк",E1055)), ISNUMBER(SEARCH("эксплуат",E1055)), ISNUMBER(SEARCH("обслужи",E1055)), ISNUMBER(SEARCH("подготов",E1055)), (ISNUMBER(SEARCH("обуче",E1055)))),1,0)</f>
        <v>0</v>
      </c>
      <c r="J1055" s="9">
        <f>SUM(G1055:I1055)</f>
        <v>1</v>
      </c>
      <c r="K1055" t="s">
        <v>25</v>
      </c>
      <c r="L1055" t="s">
        <v>25</v>
      </c>
      <c r="M1055" s="30">
        <v>195221</v>
      </c>
      <c r="N1055" s="28" t="s">
        <v>39</v>
      </c>
      <c r="O1055" s="6">
        <v>195221</v>
      </c>
      <c r="P1055" s="28" t="s">
        <v>27</v>
      </c>
      <c r="Q1055" s="4" t="s">
        <v>1561</v>
      </c>
      <c r="R1055" t="s">
        <v>1272</v>
      </c>
      <c r="S1055" t="s">
        <v>1245</v>
      </c>
      <c r="T1055" t="s">
        <v>1246</v>
      </c>
      <c r="U1055" t="s">
        <v>1247</v>
      </c>
      <c r="V1055" t="s">
        <v>1245</v>
      </c>
      <c r="W1055" s="2">
        <v>1</v>
      </c>
      <c r="X1055" s="33">
        <v>195221</v>
      </c>
      <c r="Y1055" t="s">
        <v>34</v>
      </c>
      <c r="Z1055" t="s">
        <v>1248</v>
      </c>
      <c r="AA1055" t="s">
        <v>36</v>
      </c>
      <c r="AB1055" t="s">
        <v>37</v>
      </c>
      <c r="AC1055">
        <v>21</v>
      </c>
    </row>
    <row r="1056" spans="1:29" customFormat="1" hidden="1" x14ac:dyDescent="0.25">
      <c r="A1056" s="11">
        <v>1056</v>
      </c>
      <c r="B1056" s="20" t="s">
        <v>1677</v>
      </c>
      <c r="C1056" s="3">
        <v>2.2129009317150001E+18</v>
      </c>
      <c r="D1056" s="1">
        <v>42095</v>
      </c>
      <c r="E1056" t="s">
        <v>1562</v>
      </c>
      <c r="F1056" s="8">
        <f>IF(OR(ISNUMBER(SEARCH("террит",Q1056)), ISNUMBER(SEARCH("ФОМС",E1056)), ISNUMBER(SEARCH("ФОМС",Q1056)), (ISNUMBER(SEARCH("страх",E1056)))),1,0)</f>
        <v>0</v>
      </c>
      <c r="G1056" s="8">
        <f>IF(OR(ISNUMBER(SEARCH("проектиро",E1056)), ISNUMBER(SEARCH("разработка",E1056)),  ISNUMBER(SEARCH("приобрет",E1056)),  ISNUMBER(SEARCH("установк",E1056)), ISNUMBER(SEARCH("постав",E1056)),  (ISNUMBER(SEARCH("создани",E1056)))),1,0)</f>
        <v>0</v>
      </c>
      <c r="H1056" s="8">
        <f>IF(OR(ISNUMBER(SEARCH("развит",E1056)), ISNUMBER(SEARCH("модифика",E1056)), ISNUMBER(SEARCH("интегра",E1056)),  ISNUMBER(SEARCH("внедрен",E1056)), ISNUMBER(SEARCH("расшир",E1056)), ISNUMBER(SEARCH("адаптац",E1056)),ISNUMBER(SEARCH("настрой",E1056)), ISNUMBER(SEARCH("подключ",E1056)),   (ISNUMBER(SEARCH("модерниз",E1056)))),1,0)</f>
        <v>0</v>
      </c>
      <c r="I1056" s="8">
        <f>IF(OR(ISNUMBER(SEARCH("сопрово",E1056)), ISNUMBER(SEARCH("поддержк",E1056)), ISNUMBER(SEARCH("эксплуат",E1056)), ISNUMBER(SEARCH("обслужи",E1056)), ISNUMBER(SEARCH("подготов",E1056)), (ISNUMBER(SEARCH("обуче",E1056)))),1,0)</f>
        <v>1</v>
      </c>
      <c r="J1056" s="9">
        <f>SUM(G1056:I1056)</f>
        <v>1</v>
      </c>
      <c r="K1056" t="s">
        <v>456</v>
      </c>
      <c r="L1056" t="s">
        <v>457</v>
      </c>
      <c r="M1056" s="30">
        <v>139410</v>
      </c>
      <c r="N1056" s="28" t="s">
        <v>329</v>
      </c>
      <c r="O1056" s="6">
        <v>139410</v>
      </c>
      <c r="P1056" s="28" t="s">
        <v>184</v>
      </c>
      <c r="Q1056" s="4" t="s">
        <v>1563</v>
      </c>
      <c r="R1056" t="s">
        <v>1564</v>
      </c>
      <c r="S1056" t="s">
        <v>1245</v>
      </c>
      <c r="T1056" t="s">
        <v>1393</v>
      </c>
      <c r="U1056" t="s">
        <v>1247</v>
      </c>
      <c r="V1056" t="s">
        <v>1245</v>
      </c>
      <c r="W1056" s="2">
        <v>1</v>
      </c>
      <c r="X1056" s="33">
        <v>139410</v>
      </c>
      <c r="Y1056" t="s">
        <v>34</v>
      </c>
      <c r="Z1056" t="s">
        <v>1248</v>
      </c>
      <c r="AA1056" t="s">
        <v>36</v>
      </c>
      <c r="AB1056" t="s">
        <v>37</v>
      </c>
      <c r="AC1056">
        <v>21</v>
      </c>
    </row>
    <row r="1057" spans="1:29" customFormat="1" hidden="1" x14ac:dyDescent="0.25">
      <c r="A1057" s="11">
        <v>1057</v>
      </c>
      <c r="B1057" s="20" t="s">
        <v>1677</v>
      </c>
      <c r="C1057" s="3">
        <v>2.212900931716E+18</v>
      </c>
      <c r="D1057" s="1">
        <v>42384</v>
      </c>
      <c r="E1057" t="s">
        <v>1565</v>
      </c>
      <c r="F1057" s="8">
        <f>IF(OR(ISNUMBER(SEARCH("террит",Q1057)), ISNUMBER(SEARCH("ФОМС",E1057)), ISNUMBER(SEARCH("ФОМС",Q1057)), (ISNUMBER(SEARCH("страх",E1057)))),1,0)</f>
        <v>0</v>
      </c>
      <c r="G1057" s="8">
        <f>IF(OR(ISNUMBER(SEARCH("проектиро",E1057)), ISNUMBER(SEARCH("разработка",E1057)),  ISNUMBER(SEARCH("приобрет",E1057)),  ISNUMBER(SEARCH("установк",E1057)), ISNUMBER(SEARCH("постав",E1057)),  (ISNUMBER(SEARCH("создани",E1057)))),1,0)</f>
        <v>0</v>
      </c>
      <c r="H1057" s="8">
        <f>IF(OR(ISNUMBER(SEARCH("развит",E1057)), ISNUMBER(SEARCH("модифика",E1057)), ISNUMBER(SEARCH("интегра",E1057)),  ISNUMBER(SEARCH("внедрен",E1057)), ISNUMBER(SEARCH("расшир",E1057)), ISNUMBER(SEARCH("адаптац",E1057)),ISNUMBER(SEARCH("настрой",E1057)), ISNUMBER(SEARCH("подключ",E1057)),   (ISNUMBER(SEARCH("модерниз",E1057)))),1,0)</f>
        <v>0</v>
      </c>
      <c r="I1057" s="8">
        <f>IF(OR(ISNUMBER(SEARCH("сопрово",E1057)), ISNUMBER(SEARCH("поддержк",E1057)), ISNUMBER(SEARCH("эксплуат",E1057)), ISNUMBER(SEARCH("обслужи",E1057)), ISNUMBER(SEARCH("подготов",E1057)), (ISNUMBER(SEARCH("обуче",E1057)))),1,0)</f>
        <v>1</v>
      </c>
      <c r="J1057" s="9">
        <f>SUM(G1057:I1057)</f>
        <v>1</v>
      </c>
      <c r="K1057" t="s">
        <v>1686</v>
      </c>
      <c r="L1057" t="s">
        <v>187</v>
      </c>
      <c r="M1057" s="30">
        <v>185880</v>
      </c>
      <c r="N1057" s="28" t="s">
        <v>264</v>
      </c>
      <c r="O1057" s="6">
        <v>185880</v>
      </c>
      <c r="P1057" s="28" t="s">
        <v>184</v>
      </c>
      <c r="Q1057" s="4" t="s">
        <v>1566</v>
      </c>
      <c r="R1057" t="s">
        <v>1564</v>
      </c>
      <c r="S1057" t="s">
        <v>1245</v>
      </c>
      <c r="T1057" t="s">
        <v>1393</v>
      </c>
      <c r="U1057" t="s">
        <v>1247</v>
      </c>
      <c r="V1057" t="s">
        <v>1245</v>
      </c>
      <c r="W1057" s="2">
        <v>1</v>
      </c>
      <c r="X1057" s="33">
        <v>185880</v>
      </c>
      <c r="Y1057" t="s">
        <v>34</v>
      </c>
      <c r="Z1057" t="s">
        <v>1248</v>
      </c>
      <c r="AA1057" t="s">
        <v>36</v>
      </c>
      <c r="AB1057" t="s">
        <v>37</v>
      </c>
      <c r="AC1057">
        <v>21</v>
      </c>
    </row>
    <row r="1058" spans="1:29" customFormat="1" hidden="1" x14ac:dyDescent="0.25">
      <c r="A1058" s="11">
        <v>1058</v>
      </c>
      <c r="B1058" s="20" t="s">
        <v>1677</v>
      </c>
      <c r="C1058" s="3">
        <v>2.2129009317169999E+18</v>
      </c>
      <c r="D1058" s="1">
        <v>43091</v>
      </c>
      <c r="E1058" t="s">
        <v>1562</v>
      </c>
      <c r="F1058" s="8">
        <f>IF(OR(ISNUMBER(SEARCH("террит",Q1058)), ISNUMBER(SEARCH("ФОМС",E1058)), ISNUMBER(SEARCH("ФОМС",Q1058)), (ISNUMBER(SEARCH("страх",E1058)))),1,0)</f>
        <v>0</v>
      </c>
      <c r="G1058" s="8">
        <f>IF(OR(ISNUMBER(SEARCH("проектиро",E1058)), ISNUMBER(SEARCH("разработка",E1058)),  ISNUMBER(SEARCH("приобрет",E1058)),  ISNUMBER(SEARCH("установк",E1058)), ISNUMBER(SEARCH("постав",E1058)),  (ISNUMBER(SEARCH("создани",E1058)))),1,0)</f>
        <v>0</v>
      </c>
      <c r="H1058" s="8">
        <f>IF(OR(ISNUMBER(SEARCH("развит",E1058)), ISNUMBER(SEARCH("модифика",E1058)), ISNUMBER(SEARCH("интегра",E1058)),  ISNUMBER(SEARCH("внедрен",E1058)), ISNUMBER(SEARCH("расшир",E1058)), ISNUMBER(SEARCH("адаптац",E1058)),ISNUMBER(SEARCH("настрой",E1058)), ISNUMBER(SEARCH("подключ",E1058)),   (ISNUMBER(SEARCH("модерниз",E1058)))),1,0)</f>
        <v>0</v>
      </c>
      <c r="I1058" s="8">
        <f>IF(OR(ISNUMBER(SEARCH("сопрово",E1058)), ISNUMBER(SEARCH("поддержк",E1058)), ISNUMBER(SEARCH("эксплуат",E1058)), ISNUMBER(SEARCH("обслужи",E1058)), ISNUMBER(SEARCH("подготов",E1058)), (ISNUMBER(SEARCH("обуче",E1058)))),1,0)</f>
        <v>1</v>
      </c>
      <c r="J1058" s="9">
        <f>SUM(G1058:I1058)</f>
        <v>1</v>
      </c>
      <c r="K1058" t="s">
        <v>53</v>
      </c>
      <c r="L1058" t="s">
        <v>52</v>
      </c>
      <c r="M1058" s="30">
        <v>185880</v>
      </c>
      <c r="N1058" s="28" t="s">
        <v>26</v>
      </c>
      <c r="O1058" s="6">
        <v>185880</v>
      </c>
      <c r="P1058" s="28" t="s">
        <v>184</v>
      </c>
      <c r="Q1058" s="4" t="s">
        <v>1566</v>
      </c>
      <c r="R1058" t="s">
        <v>1564</v>
      </c>
      <c r="S1058" t="s">
        <v>1245</v>
      </c>
      <c r="T1058" t="s">
        <v>1393</v>
      </c>
      <c r="U1058" t="s">
        <v>1247</v>
      </c>
      <c r="V1058" t="s">
        <v>1245</v>
      </c>
      <c r="W1058" s="2">
        <v>1</v>
      </c>
      <c r="X1058" s="33">
        <v>185880</v>
      </c>
      <c r="Y1058" t="s">
        <v>34</v>
      </c>
      <c r="Z1058" t="s">
        <v>1248</v>
      </c>
      <c r="AA1058" t="s">
        <v>36</v>
      </c>
      <c r="AB1058" t="s">
        <v>37</v>
      </c>
      <c r="AC1058">
        <v>21</v>
      </c>
    </row>
    <row r="1059" spans="1:29" customFormat="1" hidden="1" x14ac:dyDescent="0.25">
      <c r="A1059" s="11">
        <v>1059</v>
      </c>
      <c r="B1059" s="20" t="s">
        <v>1677</v>
      </c>
      <c r="C1059" s="3">
        <v>2.2129009317180001E+18</v>
      </c>
      <c r="D1059" s="1">
        <v>43458</v>
      </c>
      <c r="E1059" t="s">
        <v>1562</v>
      </c>
      <c r="F1059" s="8">
        <f>IF(OR(ISNUMBER(SEARCH("террит",Q1059)), ISNUMBER(SEARCH("ФОМС",E1059)), ISNUMBER(SEARCH("ФОМС",Q1059)), (ISNUMBER(SEARCH("страх",E1059)))),1,0)</f>
        <v>0</v>
      </c>
      <c r="G1059" s="8">
        <f>IF(OR(ISNUMBER(SEARCH("проектиро",E1059)), ISNUMBER(SEARCH("разработка",E1059)),  ISNUMBER(SEARCH("приобрет",E1059)),  ISNUMBER(SEARCH("установк",E1059)), ISNUMBER(SEARCH("постав",E1059)),  (ISNUMBER(SEARCH("создани",E1059)))),1,0)</f>
        <v>0</v>
      </c>
      <c r="H1059" s="8">
        <f>IF(OR(ISNUMBER(SEARCH("развит",E1059)), ISNUMBER(SEARCH("модифика",E1059)), ISNUMBER(SEARCH("интегра",E1059)),  ISNUMBER(SEARCH("внедрен",E1059)), ISNUMBER(SEARCH("расшир",E1059)), ISNUMBER(SEARCH("адаптац",E1059)),ISNUMBER(SEARCH("настрой",E1059)), ISNUMBER(SEARCH("подключ",E1059)),   (ISNUMBER(SEARCH("модерниз",E1059)))),1,0)</f>
        <v>0</v>
      </c>
      <c r="I1059" s="8">
        <f>IF(OR(ISNUMBER(SEARCH("сопрово",E1059)), ISNUMBER(SEARCH("поддержк",E1059)), ISNUMBER(SEARCH("эксплуат",E1059)), ISNUMBER(SEARCH("обслужи",E1059)), ISNUMBER(SEARCH("подготов",E1059)), (ISNUMBER(SEARCH("обуче",E1059)))),1,0)</f>
        <v>1</v>
      </c>
      <c r="J1059" s="9">
        <f>SUM(G1059:I1059)</f>
        <v>1</v>
      </c>
      <c r="K1059" t="s">
        <v>53</v>
      </c>
      <c r="L1059" t="s">
        <v>52</v>
      </c>
      <c r="M1059" s="30">
        <v>18713</v>
      </c>
      <c r="N1059" s="28" t="s">
        <v>130</v>
      </c>
      <c r="O1059" s="6">
        <v>224556</v>
      </c>
      <c r="P1059" s="28" t="s">
        <v>165</v>
      </c>
      <c r="Q1059" s="4" t="s">
        <v>1566</v>
      </c>
      <c r="R1059" t="s">
        <v>1564</v>
      </c>
      <c r="S1059" t="s">
        <v>1245</v>
      </c>
      <c r="T1059" t="s">
        <v>1393</v>
      </c>
      <c r="U1059" t="s">
        <v>1247</v>
      </c>
      <c r="V1059" t="s">
        <v>1245</v>
      </c>
      <c r="W1059" s="2">
        <v>1</v>
      </c>
      <c r="X1059" s="33">
        <v>224556</v>
      </c>
      <c r="Y1059" t="s">
        <v>34</v>
      </c>
      <c r="Z1059" t="s">
        <v>1248</v>
      </c>
      <c r="AA1059" t="s">
        <v>36</v>
      </c>
      <c r="AB1059" t="s">
        <v>37</v>
      </c>
      <c r="AC1059">
        <v>21</v>
      </c>
    </row>
    <row r="1060" spans="1:29" customFormat="1" hidden="1" x14ac:dyDescent="0.25">
      <c r="A1060" s="11">
        <v>1060</v>
      </c>
      <c r="B1060" s="20" t="s">
        <v>1677</v>
      </c>
      <c r="C1060" s="3">
        <v>2.2129009356190001E+18</v>
      </c>
      <c r="D1060" s="1">
        <v>43801</v>
      </c>
      <c r="E1060" t="s">
        <v>1567</v>
      </c>
      <c r="F1060" s="8">
        <f>IF(OR(ISNUMBER(SEARCH("террит",Q1060)), ISNUMBER(SEARCH("ФОМС",E1060)), ISNUMBER(SEARCH("ФОМС",Q1060)), (ISNUMBER(SEARCH("страх",E1060)))),1,0)</f>
        <v>0</v>
      </c>
      <c r="G1060" s="8">
        <f>IF(OR(ISNUMBER(SEARCH("проектиро",E1060)), ISNUMBER(SEARCH("разработка",E1060)),  ISNUMBER(SEARCH("приобрет",E1060)),  ISNUMBER(SEARCH("установк",E1060)), ISNUMBER(SEARCH("постав",E1060)),  (ISNUMBER(SEARCH("создани",E1060)))),1,0)</f>
        <v>0</v>
      </c>
      <c r="H1060" s="8">
        <f>IF(OR(ISNUMBER(SEARCH("развит",E1060)), ISNUMBER(SEARCH("модифика",E1060)), ISNUMBER(SEARCH("интегра",E1060)),  ISNUMBER(SEARCH("внедрен",E1060)), ISNUMBER(SEARCH("расшир",E1060)), ISNUMBER(SEARCH("адаптац",E1060)),ISNUMBER(SEARCH("настрой",E1060)), ISNUMBER(SEARCH("подключ",E1060)),   (ISNUMBER(SEARCH("модерниз",E1060)))),1,0)</f>
        <v>1</v>
      </c>
      <c r="I1060" s="8">
        <f>IF(OR(ISNUMBER(SEARCH("сопрово",E1060)), ISNUMBER(SEARCH("поддержк",E1060)), ISNUMBER(SEARCH("эксплуат",E1060)), ISNUMBER(SEARCH("обслужи",E1060)), ISNUMBER(SEARCH("подготов",E1060)), (ISNUMBER(SEARCH("обуче",E1060)))),1,0)</f>
        <v>0</v>
      </c>
      <c r="J1060" s="9">
        <f>SUM(G1060:I1060)</f>
        <v>1</v>
      </c>
      <c r="K1060" t="s">
        <v>1240</v>
      </c>
      <c r="L1060" t="s">
        <v>46</v>
      </c>
      <c r="M1060" s="30">
        <v>89000</v>
      </c>
      <c r="N1060" s="28" t="s">
        <v>26</v>
      </c>
      <c r="O1060" s="6">
        <v>89000</v>
      </c>
      <c r="P1060" s="28" t="s">
        <v>27</v>
      </c>
      <c r="Q1060" s="4" t="s">
        <v>1568</v>
      </c>
      <c r="R1060" t="s">
        <v>1569</v>
      </c>
      <c r="S1060" t="s">
        <v>1245</v>
      </c>
      <c r="T1060" t="s">
        <v>1393</v>
      </c>
      <c r="U1060" t="s">
        <v>1247</v>
      </c>
      <c r="V1060" t="s">
        <v>1245</v>
      </c>
      <c r="W1060" s="2">
        <v>1</v>
      </c>
      <c r="X1060" s="33">
        <v>89000</v>
      </c>
      <c r="Y1060" t="s">
        <v>34</v>
      </c>
      <c r="Z1060" t="s">
        <v>1248</v>
      </c>
      <c r="AA1060" t="s">
        <v>36</v>
      </c>
      <c r="AB1060" t="s">
        <v>37</v>
      </c>
      <c r="AC1060">
        <v>21</v>
      </c>
    </row>
    <row r="1061" spans="1:29" customFormat="1" hidden="1" x14ac:dyDescent="0.25">
      <c r="A1061" s="11">
        <v>1061</v>
      </c>
      <c r="B1061" s="20" t="s">
        <v>1677</v>
      </c>
      <c r="C1061" s="3">
        <v>2.2129009388150001E+18</v>
      </c>
      <c r="D1061" s="1">
        <v>42258</v>
      </c>
      <c r="E1061" t="s">
        <v>1570</v>
      </c>
      <c r="F1061" s="8">
        <f>IF(OR(ISNUMBER(SEARCH("террит",Q1061)), ISNUMBER(SEARCH("ФОМС",E1061)), ISNUMBER(SEARCH("ФОМС",Q1061)), (ISNUMBER(SEARCH("страх",E1061)))),1,0)</f>
        <v>0</v>
      </c>
      <c r="G1061" s="8">
        <f>IF(OR(ISNUMBER(SEARCH("проектиро",E1061)), ISNUMBER(SEARCH("разработка",E1061)),  ISNUMBER(SEARCH("приобрет",E1061)),  ISNUMBER(SEARCH("установк",E1061)), ISNUMBER(SEARCH("постав",E1061)),  (ISNUMBER(SEARCH("создани",E1061)))),1,0)</f>
        <v>0</v>
      </c>
      <c r="H1061" s="8">
        <f>IF(OR(ISNUMBER(SEARCH("развит",E1061)), ISNUMBER(SEARCH("модифика",E1061)), ISNUMBER(SEARCH("интегра",E1061)),  ISNUMBER(SEARCH("внедрен",E1061)), ISNUMBER(SEARCH("расшир",E1061)), ISNUMBER(SEARCH("адаптац",E1061)),ISNUMBER(SEARCH("настрой",E1061)), ISNUMBER(SEARCH("подключ",E1061)),   (ISNUMBER(SEARCH("модерниз",E1061)))),1,0)</f>
        <v>1</v>
      </c>
      <c r="I1061" s="8">
        <f>IF(OR(ISNUMBER(SEARCH("сопрово",E1061)), ISNUMBER(SEARCH("поддержк",E1061)), ISNUMBER(SEARCH("эксплуат",E1061)), ISNUMBER(SEARCH("обслужи",E1061)), ISNUMBER(SEARCH("подготов",E1061)), (ISNUMBER(SEARCH("обуче",E1061)))),1,0)</f>
        <v>0</v>
      </c>
      <c r="J1061" s="9">
        <f>SUM(G1061:I1061)</f>
        <v>1</v>
      </c>
      <c r="K1061" t="s">
        <v>453</v>
      </c>
      <c r="L1061" t="s">
        <v>454</v>
      </c>
      <c r="M1061" s="30">
        <v>781480</v>
      </c>
      <c r="N1061" s="28" t="s">
        <v>264</v>
      </c>
      <c r="O1061" s="6">
        <v>781480</v>
      </c>
      <c r="P1061" s="28" t="s">
        <v>184</v>
      </c>
      <c r="Q1061" s="4" t="s">
        <v>1243</v>
      </c>
      <c r="R1061" t="s">
        <v>1244</v>
      </c>
      <c r="S1061" t="s">
        <v>1245</v>
      </c>
      <c r="T1061" t="s">
        <v>1393</v>
      </c>
      <c r="U1061" t="s">
        <v>1247</v>
      </c>
      <c r="V1061" t="s">
        <v>1245</v>
      </c>
      <c r="W1061" s="2">
        <v>1</v>
      </c>
      <c r="X1061" s="33">
        <v>781480</v>
      </c>
      <c r="Y1061" t="s">
        <v>34</v>
      </c>
      <c r="Z1061" t="s">
        <v>1248</v>
      </c>
      <c r="AA1061" t="s">
        <v>36</v>
      </c>
      <c r="AB1061" t="s">
        <v>37</v>
      </c>
      <c r="AC1061">
        <v>21</v>
      </c>
    </row>
    <row r="1062" spans="1:29" customFormat="1" hidden="1" x14ac:dyDescent="0.25">
      <c r="A1062" s="11">
        <v>1062</v>
      </c>
      <c r="B1062" s="20" t="s">
        <v>1677</v>
      </c>
      <c r="C1062" s="3">
        <v>2.212900938816E+18</v>
      </c>
      <c r="D1062" s="1">
        <v>42410</v>
      </c>
      <c r="E1062" t="s">
        <v>1418</v>
      </c>
      <c r="F1062" s="8">
        <f>IF(OR(ISNUMBER(SEARCH("террит",Q1062)), ISNUMBER(SEARCH("ФОМС",E1062)), ISNUMBER(SEARCH("ФОМС",Q1062)), (ISNUMBER(SEARCH("страх",E1062)))),1,0)</f>
        <v>0</v>
      </c>
      <c r="G1062" s="8">
        <f>IF(OR(ISNUMBER(SEARCH("проектиро",E1062)), ISNUMBER(SEARCH("разработка",E1062)),  ISNUMBER(SEARCH("приобрет",E1062)),  ISNUMBER(SEARCH("установк",E1062)), ISNUMBER(SEARCH("постав",E1062)),  (ISNUMBER(SEARCH("создани",E1062)))),1,0)</f>
        <v>0</v>
      </c>
      <c r="H1062" s="8">
        <f>IF(OR(ISNUMBER(SEARCH("развит",E1062)), ISNUMBER(SEARCH("модифика",E1062)), ISNUMBER(SEARCH("интегра",E1062)),  ISNUMBER(SEARCH("внедрен",E1062)), ISNUMBER(SEARCH("расшир",E1062)), ISNUMBER(SEARCH("адаптац",E1062)),ISNUMBER(SEARCH("настрой",E1062)), ISNUMBER(SEARCH("подключ",E1062)),   (ISNUMBER(SEARCH("модерниз",E1062)))),1,0)</f>
        <v>0</v>
      </c>
      <c r="I1062" s="8">
        <f>IF(OR(ISNUMBER(SEARCH("сопрово",E1062)), ISNUMBER(SEARCH("поддержк",E1062)), ISNUMBER(SEARCH("эксплуат",E1062)), ISNUMBER(SEARCH("обслужи",E1062)), ISNUMBER(SEARCH("подготов",E1062)), (ISNUMBER(SEARCH("обуче",E1062)))),1,0)</f>
        <v>1</v>
      </c>
      <c r="J1062" s="9">
        <f>SUM(G1062:I1062)</f>
        <v>1</v>
      </c>
      <c r="K1062" t="s">
        <v>1681</v>
      </c>
      <c r="L1062" t="s">
        <v>1423</v>
      </c>
      <c r="M1062" s="30">
        <v>1</v>
      </c>
      <c r="N1062" s="28" t="s">
        <v>264</v>
      </c>
      <c r="O1062" s="6">
        <v>185900</v>
      </c>
      <c r="P1062" s="28" t="s">
        <v>1571</v>
      </c>
      <c r="Q1062" s="4" t="s">
        <v>1572</v>
      </c>
      <c r="R1062" t="s">
        <v>1244</v>
      </c>
      <c r="S1062" t="s">
        <v>1245</v>
      </c>
      <c r="T1062" t="s">
        <v>1393</v>
      </c>
      <c r="U1062" t="s">
        <v>1247</v>
      </c>
      <c r="V1062" t="s">
        <v>1245</v>
      </c>
      <c r="W1062" s="2">
        <v>1</v>
      </c>
      <c r="X1062" s="33">
        <v>185900</v>
      </c>
      <c r="Y1062" t="s">
        <v>34</v>
      </c>
      <c r="Z1062" t="s">
        <v>1248</v>
      </c>
      <c r="AA1062" t="s">
        <v>36</v>
      </c>
      <c r="AB1062" t="s">
        <v>37</v>
      </c>
      <c r="AC1062">
        <v>21</v>
      </c>
    </row>
    <row r="1063" spans="1:29" customFormat="1" hidden="1" x14ac:dyDescent="0.25">
      <c r="A1063" s="11">
        <v>1063</v>
      </c>
      <c r="B1063" s="20" t="s">
        <v>1677</v>
      </c>
      <c r="C1063" s="3">
        <v>2.212900938816E+18</v>
      </c>
      <c r="D1063" s="1">
        <v>42410</v>
      </c>
      <c r="E1063" t="s">
        <v>1397</v>
      </c>
      <c r="F1063" s="8">
        <f>IF(OR(ISNUMBER(SEARCH("террит",Q1063)), ISNUMBER(SEARCH("ФОМС",E1063)), ISNUMBER(SEARCH("ФОМС",Q1063)), (ISNUMBER(SEARCH("страх",E1063)))),1,0)</f>
        <v>0</v>
      </c>
      <c r="G1063" s="8">
        <f>IF(OR(ISNUMBER(SEARCH("проектиро",E1063)), ISNUMBER(SEARCH("разработка",E1063)),  ISNUMBER(SEARCH("приобрет",E1063)),  ISNUMBER(SEARCH("установк",E1063)), ISNUMBER(SEARCH("постав",E1063)),  (ISNUMBER(SEARCH("создани",E1063)))),1,0)</f>
        <v>0</v>
      </c>
      <c r="H1063" s="8">
        <f>IF(OR(ISNUMBER(SEARCH("развит",E1063)), ISNUMBER(SEARCH("модифика",E1063)), ISNUMBER(SEARCH("интегра",E1063)),  ISNUMBER(SEARCH("внедрен",E1063)), ISNUMBER(SEARCH("расшир",E1063)), ISNUMBER(SEARCH("адаптац",E1063)),ISNUMBER(SEARCH("настрой",E1063)), ISNUMBER(SEARCH("подключ",E1063)),   (ISNUMBER(SEARCH("модерниз",E1063)))),1,0)</f>
        <v>0</v>
      </c>
      <c r="I1063" s="8">
        <f>IF(OR(ISNUMBER(SEARCH("сопрово",E1063)), ISNUMBER(SEARCH("поддержк",E1063)), ISNUMBER(SEARCH("эксплуат",E1063)), ISNUMBER(SEARCH("обслужи",E1063)), ISNUMBER(SEARCH("подготов",E1063)), (ISNUMBER(SEARCH("обуче",E1063)))),1,0)</f>
        <v>1</v>
      </c>
      <c r="J1063" s="9">
        <f>SUM(G1063:I1063)</f>
        <v>1</v>
      </c>
      <c r="K1063" t="s">
        <v>1687</v>
      </c>
      <c r="L1063" t="s">
        <v>1573</v>
      </c>
      <c r="M1063" s="30">
        <v>1</v>
      </c>
      <c r="N1063" s="28" t="s">
        <v>264</v>
      </c>
      <c r="O1063" s="6">
        <v>120100</v>
      </c>
      <c r="P1063" s="28" t="s">
        <v>1574</v>
      </c>
      <c r="Q1063" s="4" t="s">
        <v>1572</v>
      </c>
      <c r="R1063" t="s">
        <v>1244</v>
      </c>
      <c r="S1063" t="s">
        <v>1245</v>
      </c>
      <c r="T1063" t="s">
        <v>1393</v>
      </c>
      <c r="U1063" t="s">
        <v>1247</v>
      </c>
      <c r="V1063" t="s">
        <v>1245</v>
      </c>
      <c r="W1063" s="2">
        <v>1</v>
      </c>
      <c r="X1063" s="33">
        <v>120100</v>
      </c>
      <c r="Y1063" t="s">
        <v>34</v>
      </c>
      <c r="Z1063" t="s">
        <v>1248</v>
      </c>
      <c r="AA1063" t="s">
        <v>36</v>
      </c>
      <c r="AB1063" t="s">
        <v>37</v>
      </c>
      <c r="AC1063">
        <v>21</v>
      </c>
    </row>
    <row r="1064" spans="1:29" customFormat="1" hidden="1" x14ac:dyDescent="0.25">
      <c r="A1064" s="11">
        <v>1064</v>
      </c>
      <c r="B1064" s="20" t="s">
        <v>1677</v>
      </c>
      <c r="C1064" s="3">
        <v>2.212900938816E+18</v>
      </c>
      <c r="D1064" s="1">
        <v>42569</v>
      </c>
      <c r="E1064" t="s">
        <v>1575</v>
      </c>
      <c r="F1064" s="8">
        <f>IF(OR(ISNUMBER(SEARCH("террит",Q1064)), ISNUMBER(SEARCH("ФОМС",E1064)), ISNUMBER(SEARCH("ФОМС",Q1064)), (ISNUMBER(SEARCH("страх",E1064)))),1,0)</f>
        <v>0</v>
      </c>
      <c r="G1064" s="8">
        <f>IF(OR(ISNUMBER(SEARCH("проектиро",E1064)), ISNUMBER(SEARCH("разработка",E1064)),  ISNUMBER(SEARCH("приобрет",E1064)),  ISNUMBER(SEARCH("установк",E1064)), ISNUMBER(SEARCH("постав",E1064)),  (ISNUMBER(SEARCH("создани",E1064)))),1,0)</f>
        <v>1</v>
      </c>
      <c r="H1064" s="8">
        <f>IF(OR(ISNUMBER(SEARCH("развит",E1064)), ISNUMBER(SEARCH("модифика",E1064)), ISNUMBER(SEARCH("интегра",E1064)),  ISNUMBER(SEARCH("внедрен",E1064)), ISNUMBER(SEARCH("расшир",E1064)), ISNUMBER(SEARCH("адаптац",E1064)),ISNUMBER(SEARCH("настрой",E1064)), ISNUMBER(SEARCH("подключ",E1064)),   (ISNUMBER(SEARCH("модерниз",E1064)))),1,0)</f>
        <v>1</v>
      </c>
      <c r="I1064" s="8">
        <f>IF(OR(ISNUMBER(SEARCH("сопрово",E1064)), ISNUMBER(SEARCH("поддержк",E1064)), ISNUMBER(SEARCH("эксплуат",E1064)), ISNUMBER(SEARCH("обслужи",E1064)), ISNUMBER(SEARCH("подготов",E1064)), (ISNUMBER(SEARCH("обуче",E1064)))),1,0)</f>
        <v>0</v>
      </c>
      <c r="J1064" s="9">
        <f>SUM(G1064:I1064)</f>
        <v>2</v>
      </c>
      <c r="K1064" t="s">
        <v>1240</v>
      </c>
      <c r="L1064" t="s">
        <v>46</v>
      </c>
      <c r="M1064" s="30">
        <v>781400</v>
      </c>
      <c r="N1064" s="28" t="s">
        <v>264</v>
      </c>
      <c r="O1064" s="6">
        <v>781400</v>
      </c>
      <c r="P1064" s="28" t="s">
        <v>184</v>
      </c>
      <c r="Q1064" s="4" t="s">
        <v>1576</v>
      </c>
      <c r="R1064" t="s">
        <v>1244</v>
      </c>
      <c r="S1064" t="s">
        <v>1245</v>
      </c>
      <c r="T1064" t="s">
        <v>1393</v>
      </c>
      <c r="U1064" t="s">
        <v>1247</v>
      </c>
      <c r="V1064" t="s">
        <v>1245</v>
      </c>
      <c r="W1064" s="2">
        <v>1</v>
      </c>
      <c r="X1064" s="33">
        <v>781400</v>
      </c>
      <c r="Y1064" t="s">
        <v>34</v>
      </c>
      <c r="Z1064" t="s">
        <v>1248</v>
      </c>
      <c r="AA1064" t="s">
        <v>36</v>
      </c>
      <c r="AB1064" t="s">
        <v>37</v>
      </c>
      <c r="AC1064">
        <v>21</v>
      </c>
    </row>
    <row r="1065" spans="1:29" customFormat="1" hidden="1" x14ac:dyDescent="0.25">
      <c r="A1065" s="11">
        <v>1065</v>
      </c>
      <c r="B1065" s="20" t="s">
        <v>1677</v>
      </c>
      <c r="C1065" s="3">
        <v>2.2129009388169999E+18</v>
      </c>
      <c r="D1065" s="1">
        <v>42780</v>
      </c>
      <c r="E1065" t="s">
        <v>1408</v>
      </c>
      <c r="F1065" s="8">
        <f>IF(OR(ISNUMBER(SEARCH("террит",Q1065)), ISNUMBER(SEARCH("ФОМС",E1065)), ISNUMBER(SEARCH("ФОМС",Q1065)), (ISNUMBER(SEARCH("страх",E1065)))),1,0)</f>
        <v>0</v>
      </c>
      <c r="G1065" s="8">
        <f>IF(OR(ISNUMBER(SEARCH("проектиро",E1065)), ISNUMBER(SEARCH("разработка",E1065)),  ISNUMBER(SEARCH("приобрет",E1065)),  ISNUMBER(SEARCH("установк",E1065)), ISNUMBER(SEARCH("постав",E1065)),  (ISNUMBER(SEARCH("создани",E1065)))),1,0)</f>
        <v>0</v>
      </c>
      <c r="H1065" s="8">
        <f>IF(OR(ISNUMBER(SEARCH("развит",E1065)), ISNUMBER(SEARCH("модифика",E1065)), ISNUMBER(SEARCH("интегра",E1065)),  ISNUMBER(SEARCH("внедрен",E1065)), ISNUMBER(SEARCH("расшир",E1065)), ISNUMBER(SEARCH("адаптац",E1065)),ISNUMBER(SEARCH("настрой",E1065)), ISNUMBER(SEARCH("подключ",E1065)),   (ISNUMBER(SEARCH("модерниз",E1065)))),1,0)</f>
        <v>1</v>
      </c>
      <c r="I1065" s="8">
        <f>IF(OR(ISNUMBER(SEARCH("сопрово",E1065)), ISNUMBER(SEARCH("поддержк",E1065)), ISNUMBER(SEARCH("эксплуат",E1065)), ISNUMBER(SEARCH("обслужи",E1065)), ISNUMBER(SEARCH("подготов",E1065)), (ISNUMBER(SEARCH("обуче",E1065)))),1,0)</f>
        <v>1</v>
      </c>
      <c r="J1065" s="9">
        <f>SUM(G1065:I1065)</f>
        <v>2</v>
      </c>
      <c r="K1065" t="s">
        <v>64</v>
      </c>
      <c r="L1065" t="s">
        <v>65</v>
      </c>
      <c r="M1065" s="30">
        <v>120104</v>
      </c>
      <c r="N1065" s="28" t="s">
        <v>264</v>
      </c>
      <c r="O1065" s="6">
        <v>120104</v>
      </c>
      <c r="P1065" s="28" t="s">
        <v>184</v>
      </c>
      <c r="Q1065" s="4" t="s">
        <v>1576</v>
      </c>
      <c r="R1065" t="s">
        <v>1244</v>
      </c>
      <c r="S1065" t="s">
        <v>1245</v>
      </c>
      <c r="T1065" t="s">
        <v>1393</v>
      </c>
      <c r="U1065" t="s">
        <v>1247</v>
      </c>
      <c r="V1065" t="s">
        <v>1245</v>
      </c>
      <c r="W1065" s="2">
        <v>1</v>
      </c>
      <c r="X1065" s="33">
        <v>120104</v>
      </c>
      <c r="Y1065" t="s">
        <v>34</v>
      </c>
      <c r="Z1065" t="s">
        <v>1248</v>
      </c>
      <c r="AA1065" t="s">
        <v>36</v>
      </c>
      <c r="AB1065" t="s">
        <v>37</v>
      </c>
      <c r="AC1065">
        <v>21</v>
      </c>
    </row>
    <row r="1066" spans="1:29" customFormat="1" hidden="1" x14ac:dyDescent="0.25">
      <c r="A1066" s="11">
        <v>1066</v>
      </c>
      <c r="B1066" s="20" t="s">
        <v>1677</v>
      </c>
      <c r="C1066" s="3">
        <v>2.2129009388169999E+18</v>
      </c>
      <c r="D1066" s="1">
        <v>42780</v>
      </c>
      <c r="E1066" t="s">
        <v>1403</v>
      </c>
      <c r="F1066" s="8">
        <f>IF(OR(ISNUMBER(SEARCH("террит",Q1066)), ISNUMBER(SEARCH("ФОМС",E1066)), ISNUMBER(SEARCH("ФОМС",Q1066)), (ISNUMBER(SEARCH("страх",E1066)))),1,0)</f>
        <v>0</v>
      </c>
      <c r="G1066" s="8">
        <f>IF(OR(ISNUMBER(SEARCH("проектиро",E1066)), ISNUMBER(SEARCH("разработка",E1066)),  ISNUMBER(SEARCH("приобрет",E1066)),  ISNUMBER(SEARCH("установк",E1066)), ISNUMBER(SEARCH("постав",E1066)),  (ISNUMBER(SEARCH("создани",E1066)))),1,0)</f>
        <v>0</v>
      </c>
      <c r="H1066" s="8">
        <f>IF(OR(ISNUMBER(SEARCH("развит",E1066)), ISNUMBER(SEARCH("модифика",E1066)), ISNUMBER(SEARCH("интегра",E1066)),  ISNUMBER(SEARCH("внедрен",E1066)), ISNUMBER(SEARCH("расшир",E1066)), ISNUMBER(SEARCH("адаптац",E1066)),ISNUMBER(SEARCH("настрой",E1066)), ISNUMBER(SEARCH("подключ",E1066)),   (ISNUMBER(SEARCH("модерниз",E1066)))),1,0)</f>
        <v>1</v>
      </c>
      <c r="I1066" s="8">
        <f>IF(OR(ISNUMBER(SEARCH("сопрово",E1066)), ISNUMBER(SEARCH("поддержк",E1066)), ISNUMBER(SEARCH("эксплуат",E1066)), ISNUMBER(SEARCH("обслужи",E1066)), ISNUMBER(SEARCH("подготов",E1066)), (ISNUMBER(SEARCH("обуче",E1066)))),1,0)</f>
        <v>1</v>
      </c>
      <c r="J1066" s="9">
        <f>SUM(G1066:I1066)</f>
        <v>2</v>
      </c>
      <c r="K1066" t="s">
        <v>64</v>
      </c>
      <c r="L1066" t="s">
        <v>65</v>
      </c>
      <c r="M1066" s="30">
        <v>185917</v>
      </c>
      <c r="N1066" s="28" t="s">
        <v>26</v>
      </c>
      <c r="O1066" s="6">
        <v>185917</v>
      </c>
      <c r="P1066" s="28" t="s">
        <v>184</v>
      </c>
      <c r="Q1066" s="4" t="s">
        <v>1576</v>
      </c>
      <c r="R1066" t="s">
        <v>1244</v>
      </c>
      <c r="S1066" t="s">
        <v>1245</v>
      </c>
      <c r="T1066" t="s">
        <v>1393</v>
      </c>
      <c r="U1066" t="s">
        <v>1247</v>
      </c>
      <c r="V1066" t="s">
        <v>1245</v>
      </c>
      <c r="W1066" s="2">
        <v>1</v>
      </c>
      <c r="X1066" s="33">
        <v>185917</v>
      </c>
      <c r="Y1066" t="s">
        <v>34</v>
      </c>
      <c r="Z1066" t="s">
        <v>1248</v>
      </c>
      <c r="AA1066" t="s">
        <v>36</v>
      </c>
      <c r="AB1066" t="s">
        <v>37</v>
      </c>
      <c r="AC1066">
        <v>21</v>
      </c>
    </row>
    <row r="1067" spans="1:29" customFormat="1" hidden="1" x14ac:dyDescent="0.25">
      <c r="A1067" s="11">
        <v>1067</v>
      </c>
      <c r="B1067" s="20" t="s">
        <v>1677</v>
      </c>
      <c r="C1067" s="3">
        <v>2.2129009388169999E+18</v>
      </c>
      <c r="D1067" s="1">
        <v>42912</v>
      </c>
      <c r="E1067" t="s">
        <v>1577</v>
      </c>
      <c r="F1067" s="8">
        <f>IF(OR(ISNUMBER(SEARCH("террит",Q1067)), ISNUMBER(SEARCH("ФОМС",E1067)), ISNUMBER(SEARCH("ФОМС",Q1067)), (ISNUMBER(SEARCH("страх",E1067)))),1,0)</f>
        <v>0</v>
      </c>
      <c r="G1067" s="8">
        <f>IF(OR(ISNUMBER(SEARCH("проектиро",E1067)), ISNUMBER(SEARCH("разработка",E1067)),  ISNUMBER(SEARCH("приобрет",E1067)),  ISNUMBER(SEARCH("установк",E1067)), ISNUMBER(SEARCH("постав",E1067)),  (ISNUMBER(SEARCH("создани",E1067)))),1,0)</f>
        <v>0</v>
      </c>
      <c r="H1067" s="8">
        <f>IF(OR(ISNUMBER(SEARCH("развит",E1067)), ISNUMBER(SEARCH("модифика",E1067)), ISNUMBER(SEARCH("интегра",E1067)),  ISNUMBER(SEARCH("внедрен",E1067)), ISNUMBER(SEARCH("расшир",E1067)), ISNUMBER(SEARCH("адаптац",E1067)),ISNUMBER(SEARCH("настрой",E1067)), ISNUMBER(SEARCH("подключ",E1067)),   (ISNUMBER(SEARCH("модерниз",E1067)))),1,0)</f>
        <v>1</v>
      </c>
      <c r="I1067" s="8">
        <f>IF(OR(ISNUMBER(SEARCH("сопрово",E1067)), ISNUMBER(SEARCH("поддержк",E1067)), ISNUMBER(SEARCH("эксплуат",E1067)), ISNUMBER(SEARCH("обслужи",E1067)), ISNUMBER(SEARCH("подготов",E1067)), (ISNUMBER(SEARCH("обуче",E1067)))),1,0)</f>
        <v>0</v>
      </c>
      <c r="J1067" s="9">
        <f>SUM(G1067:I1067)</f>
        <v>1</v>
      </c>
      <c r="K1067" t="s">
        <v>64</v>
      </c>
      <c r="L1067" t="s">
        <v>65</v>
      </c>
      <c r="M1067" s="30">
        <v>850000</v>
      </c>
      <c r="N1067" s="28" t="s">
        <v>264</v>
      </c>
      <c r="O1067" s="6">
        <v>850000</v>
      </c>
      <c r="P1067" s="28" t="s">
        <v>184</v>
      </c>
      <c r="Q1067" s="4" t="s">
        <v>1576</v>
      </c>
      <c r="R1067" t="s">
        <v>1244</v>
      </c>
      <c r="S1067" t="s">
        <v>1245</v>
      </c>
      <c r="T1067" t="s">
        <v>1393</v>
      </c>
      <c r="U1067" t="s">
        <v>1247</v>
      </c>
      <c r="V1067" t="s">
        <v>1245</v>
      </c>
      <c r="W1067" s="2">
        <v>1</v>
      </c>
      <c r="X1067" s="33">
        <v>850000</v>
      </c>
      <c r="Y1067" t="s">
        <v>34</v>
      </c>
      <c r="Z1067" t="s">
        <v>1248</v>
      </c>
      <c r="AA1067" t="s">
        <v>36</v>
      </c>
      <c r="AB1067" t="s">
        <v>37</v>
      </c>
      <c r="AC1067">
        <v>21</v>
      </c>
    </row>
    <row r="1068" spans="1:29" customFormat="1" hidden="1" x14ac:dyDescent="0.25">
      <c r="A1068" s="11">
        <v>1068</v>
      </c>
      <c r="B1068" s="20" t="s">
        <v>1677</v>
      </c>
      <c r="C1068" s="3">
        <v>2.2129009388179999E+18</v>
      </c>
      <c r="D1068" s="1">
        <v>43209</v>
      </c>
      <c r="E1068" t="s">
        <v>1403</v>
      </c>
      <c r="F1068" s="8">
        <f>IF(OR(ISNUMBER(SEARCH("террит",Q1068)), ISNUMBER(SEARCH("ФОМС",E1068)), ISNUMBER(SEARCH("ФОМС",Q1068)), (ISNUMBER(SEARCH("страх",E1068)))),1,0)</f>
        <v>0</v>
      </c>
      <c r="G1068" s="8">
        <f>IF(OR(ISNUMBER(SEARCH("проектиро",E1068)), ISNUMBER(SEARCH("разработка",E1068)),  ISNUMBER(SEARCH("приобрет",E1068)),  ISNUMBER(SEARCH("установк",E1068)), ISNUMBER(SEARCH("постав",E1068)),  (ISNUMBER(SEARCH("создани",E1068)))),1,0)</f>
        <v>0</v>
      </c>
      <c r="H1068" s="8">
        <f>IF(OR(ISNUMBER(SEARCH("развит",E1068)), ISNUMBER(SEARCH("модифика",E1068)), ISNUMBER(SEARCH("интегра",E1068)),  ISNUMBER(SEARCH("внедрен",E1068)), ISNUMBER(SEARCH("расшир",E1068)), ISNUMBER(SEARCH("адаптац",E1068)),ISNUMBER(SEARCH("настрой",E1068)), ISNUMBER(SEARCH("подключ",E1068)),   (ISNUMBER(SEARCH("модерниз",E1068)))),1,0)</f>
        <v>1</v>
      </c>
      <c r="I1068" s="8">
        <f>IF(OR(ISNUMBER(SEARCH("сопрово",E1068)), ISNUMBER(SEARCH("поддержк",E1068)), ISNUMBER(SEARCH("эксплуат",E1068)), ISNUMBER(SEARCH("обслужи",E1068)), ISNUMBER(SEARCH("подготов",E1068)), (ISNUMBER(SEARCH("обуче",E1068)))),1,0)</f>
        <v>1</v>
      </c>
      <c r="J1068" s="9">
        <f>SUM(G1068:I1068)</f>
        <v>2</v>
      </c>
      <c r="K1068" t="s">
        <v>64</v>
      </c>
      <c r="L1068" t="s">
        <v>65</v>
      </c>
      <c r="M1068" s="30">
        <v>190831</v>
      </c>
      <c r="N1068" s="28" t="s">
        <v>26</v>
      </c>
      <c r="O1068" s="6">
        <v>190831</v>
      </c>
      <c r="P1068" s="28" t="s">
        <v>184</v>
      </c>
      <c r="Q1068" s="4" t="s">
        <v>1576</v>
      </c>
      <c r="R1068" t="s">
        <v>1244</v>
      </c>
      <c r="S1068" t="s">
        <v>1245</v>
      </c>
      <c r="T1068" t="s">
        <v>1393</v>
      </c>
      <c r="U1068" t="s">
        <v>1247</v>
      </c>
      <c r="V1068" t="s">
        <v>1245</v>
      </c>
      <c r="W1068" s="2">
        <v>1</v>
      </c>
      <c r="X1068" s="33">
        <v>190831</v>
      </c>
      <c r="Y1068" t="s">
        <v>34</v>
      </c>
      <c r="Z1068" t="s">
        <v>1248</v>
      </c>
      <c r="AA1068" t="s">
        <v>36</v>
      </c>
      <c r="AB1068" t="s">
        <v>37</v>
      </c>
      <c r="AC1068">
        <v>21</v>
      </c>
    </row>
    <row r="1069" spans="1:29" customFormat="1" hidden="1" x14ac:dyDescent="0.25">
      <c r="A1069" s="11">
        <v>1069</v>
      </c>
      <c r="B1069" s="20" t="s">
        <v>1677</v>
      </c>
      <c r="C1069" s="3">
        <v>2.2129009388179999E+18</v>
      </c>
      <c r="D1069" s="1">
        <v>43209</v>
      </c>
      <c r="E1069" t="s">
        <v>1406</v>
      </c>
      <c r="F1069" s="8">
        <f>IF(OR(ISNUMBER(SEARCH("террит",Q1069)), ISNUMBER(SEARCH("ФОМС",E1069)), ISNUMBER(SEARCH("ФОМС",Q1069)), (ISNUMBER(SEARCH("страх",E1069)))),1,0)</f>
        <v>0</v>
      </c>
      <c r="G1069" s="8">
        <f>IF(OR(ISNUMBER(SEARCH("проектиро",E1069)), ISNUMBER(SEARCH("разработка",E1069)),  ISNUMBER(SEARCH("приобрет",E1069)),  ISNUMBER(SEARCH("установк",E1069)), ISNUMBER(SEARCH("постав",E1069)),  (ISNUMBER(SEARCH("создани",E1069)))),1,0)</f>
        <v>0</v>
      </c>
      <c r="H1069" s="8">
        <f>IF(OR(ISNUMBER(SEARCH("развит",E1069)), ISNUMBER(SEARCH("модифика",E1069)), ISNUMBER(SEARCH("интегра",E1069)),  ISNUMBER(SEARCH("внедрен",E1069)), ISNUMBER(SEARCH("расшир",E1069)), ISNUMBER(SEARCH("адаптац",E1069)),ISNUMBER(SEARCH("настрой",E1069)), ISNUMBER(SEARCH("подключ",E1069)),   (ISNUMBER(SEARCH("модерниз",E1069)))),1,0)</f>
        <v>0</v>
      </c>
      <c r="I1069" s="8">
        <f>IF(OR(ISNUMBER(SEARCH("сопрово",E1069)), ISNUMBER(SEARCH("поддержк",E1069)), ISNUMBER(SEARCH("эксплуат",E1069)), ISNUMBER(SEARCH("обслужи",E1069)), ISNUMBER(SEARCH("подготов",E1069)), (ISNUMBER(SEARCH("обуче",E1069)))),1,0)</f>
        <v>1</v>
      </c>
      <c r="J1069" s="9">
        <f>SUM(G1069:I1069)</f>
        <v>1</v>
      </c>
      <c r="K1069" t="s">
        <v>64</v>
      </c>
      <c r="L1069" t="s">
        <v>65</v>
      </c>
      <c r="M1069" s="30">
        <v>124269</v>
      </c>
      <c r="N1069" s="28" t="s">
        <v>26</v>
      </c>
      <c r="O1069" s="6">
        <v>124269</v>
      </c>
      <c r="P1069" s="28" t="s">
        <v>184</v>
      </c>
      <c r="Q1069" s="4" t="s">
        <v>1576</v>
      </c>
      <c r="R1069" t="s">
        <v>1244</v>
      </c>
      <c r="S1069" t="s">
        <v>1245</v>
      </c>
      <c r="T1069" t="s">
        <v>1393</v>
      </c>
      <c r="U1069" t="s">
        <v>1247</v>
      </c>
      <c r="V1069" t="s">
        <v>1245</v>
      </c>
      <c r="W1069" s="2">
        <v>1</v>
      </c>
      <c r="X1069" s="33">
        <v>124269</v>
      </c>
      <c r="Y1069" t="s">
        <v>34</v>
      </c>
      <c r="Z1069" t="s">
        <v>1248</v>
      </c>
      <c r="AA1069" t="s">
        <v>36</v>
      </c>
      <c r="AB1069" t="s">
        <v>37</v>
      </c>
      <c r="AC1069">
        <v>21</v>
      </c>
    </row>
    <row r="1070" spans="1:29" customFormat="1" hidden="1" x14ac:dyDescent="0.25">
      <c r="A1070" s="11">
        <v>1070</v>
      </c>
      <c r="B1070" s="20" t="s">
        <v>1677</v>
      </c>
      <c r="C1070" s="3">
        <v>2.2129009388179999E+18</v>
      </c>
      <c r="D1070" s="1">
        <v>43458</v>
      </c>
      <c r="E1070" t="s">
        <v>1578</v>
      </c>
      <c r="F1070" s="8">
        <f>IF(OR(ISNUMBER(SEARCH("террит",Q1070)), ISNUMBER(SEARCH("ФОМС",E1070)), ISNUMBER(SEARCH("ФОМС",Q1070)), (ISNUMBER(SEARCH("страх",E1070)))),1,0)</f>
        <v>0</v>
      </c>
      <c r="G1070" s="8">
        <f>IF(OR(ISNUMBER(SEARCH("проектиро",E1070)), ISNUMBER(SEARCH("разработка",E1070)),  ISNUMBER(SEARCH("приобрет",E1070)),  ISNUMBER(SEARCH("установк",E1070)), ISNUMBER(SEARCH("постав",E1070)),  (ISNUMBER(SEARCH("создани",E1070)))),1,0)</f>
        <v>0</v>
      </c>
      <c r="H1070" s="8">
        <f>IF(OR(ISNUMBER(SEARCH("развит",E1070)), ISNUMBER(SEARCH("модифика",E1070)), ISNUMBER(SEARCH("интегра",E1070)),  ISNUMBER(SEARCH("внедрен",E1070)), ISNUMBER(SEARCH("расшир",E1070)), ISNUMBER(SEARCH("адаптац",E1070)),ISNUMBER(SEARCH("настрой",E1070)), ISNUMBER(SEARCH("подключ",E1070)),   (ISNUMBER(SEARCH("модерниз",E1070)))),1,0)</f>
        <v>1</v>
      </c>
      <c r="I1070" s="8">
        <f>IF(OR(ISNUMBER(SEARCH("сопрово",E1070)), ISNUMBER(SEARCH("поддержк",E1070)), ISNUMBER(SEARCH("эксплуат",E1070)), ISNUMBER(SEARCH("обслужи",E1070)), ISNUMBER(SEARCH("подготов",E1070)), (ISNUMBER(SEARCH("обуче",E1070)))),1,0)</f>
        <v>0</v>
      </c>
      <c r="J1070" s="9">
        <f>SUM(G1070:I1070)</f>
        <v>1</v>
      </c>
      <c r="K1070" t="s">
        <v>64</v>
      </c>
      <c r="L1070" t="s">
        <v>65</v>
      </c>
      <c r="M1070" s="30">
        <v>1123000</v>
      </c>
      <c r="N1070" s="28" t="s">
        <v>26</v>
      </c>
      <c r="O1070" s="6">
        <v>1123000</v>
      </c>
      <c r="P1070" s="28" t="s">
        <v>27</v>
      </c>
      <c r="Q1070" s="4" t="s">
        <v>1576</v>
      </c>
      <c r="R1070" t="s">
        <v>1244</v>
      </c>
      <c r="S1070" t="s">
        <v>1245</v>
      </c>
      <c r="T1070" t="s">
        <v>1393</v>
      </c>
      <c r="U1070" t="s">
        <v>1247</v>
      </c>
      <c r="V1070" t="s">
        <v>1245</v>
      </c>
      <c r="W1070" s="2">
        <v>1</v>
      </c>
      <c r="X1070" s="33">
        <v>1123000</v>
      </c>
      <c r="Y1070" t="s">
        <v>34</v>
      </c>
      <c r="Z1070" t="s">
        <v>1248</v>
      </c>
      <c r="AA1070" t="s">
        <v>36</v>
      </c>
      <c r="AB1070" t="s">
        <v>37</v>
      </c>
      <c r="AC1070">
        <v>21</v>
      </c>
    </row>
    <row r="1071" spans="1:29" customFormat="1" hidden="1" x14ac:dyDescent="0.25">
      <c r="A1071" s="11">
        <v>1071</v>
      </c>
      <c r="B1071" s="20" t="s">
        <v>1677</v>
      </c>
      <c r="C1071" s="3">
        <v>2.2129009388190001E+18</v>
      </c>
      <c r="D1071" s="1">
        <v>43598</v>
      </c>
      <c r="E1071" t="s">
        <v>1407</v>
      </c>
      <c r="F1071" s="8">
        <f>IF(OR(ISNUMBER(SEARCH("террит",Q1071)), ISNUMBER(SEARCH("ФОМС",E1071)), ISNUMBER(SEARCH("ФОМС",Q1071)), (ISNUMBER(SEARCH("страх",E1071)))),1,0)</f>
        <v>0</v>
      </c>
      <c r="G1071" s="8">
        <f>IF(OR(ISNUMBER(SEARCH("проектиро",E1071)), ISNUMBER(SEARCH("разработка",E1071)),  ISNUMBER(SEARCH("приобрет",E1071)),  ISNUMBER(SEARCH("установк",E1071)), ISNUMBER(SEARCH("постав",E1071)),  (ISNUMBER(SEARCH("создани",E1071)))),1,0)</f>
        <v>1</v>
      </c>
      <c r="H1071" s="8">
        <f>IF(OR(ISNUMBER(SEARCH("развит",E1071)), ISNUMBER(SEARCH("модифика",E1071)), ISNUMBER(SEARCH("интегра",E1071)),  ISNUMBER(SEARCH("внедрен",E1071)), ISNUMBER(SEARCH("расшир",E1071)), ISNUMBER(SEARCH("адаптац",E1071)),ISNUMBER(SEARCH("настрой",E1071)), ISNUMBER(SEARCH("подключ",E1071)),   (ISNUMBER(SEARCH("модерниз",E1071)))),1,0)</f>
        <v>0</v>
      </c>
      <c r="I1071" s="8">
        <f>IF(OR(ISNUMBER(SEARCH("сопрово",E1071)), ISNUMBER(SEARCH("поддержк",E1071)), ISNUMBER(SEARCH("эксплуат",E1071)), ISNUMBER(SEARCH("обслужи",E1071)), ISNUMBER(SEARCH("подготов",E1071)), (ISNUMBER(SEARCH("обуче",E1071)))),1,0)</f>
        <v>0</v>
      </c>
      <c r="J1071" s="9">
        <f>SUM(G1071:I1071)</f>
        <v>1</v>
      </c>
      <c r="K1071" t="s">
        <v>25</v>
      </c>
      <c r="L1071" t="s">
        <v>25</v>
      </c>
      <c r="M1071" s="30">
        <v>178509.3</v>
      </c>
      <c r="N1071" s="28" t="s">
        <v>39</v>
      </c>
      <c r="O1071" s="6">
        <v>178509.3</v>
      </c>
      <c r="P1071" s="28" t="s">
        <v>27</v>
      </c>
      <c r="Q1071" s="4" t="s">
        <v>1576</v>
      </c>
      <c r="R1071" t="s">
        <v>1244</v>
      </c>
      <c r="S1071" t="s">
        <v>1245</v>
      </c>
      <c r="T1071" t="s">
        <v>1246</v>
      </c>
      <c r="U1071" t="s">
        <v>1247</v>
      </c>
      <c r="V1071" t="s">
        <v>1245</v>
      </c>
      <c r="W1071" s="2">
        <v>1</v>
      </c>
      <c r="X1071" s="33">
        <v>178509.3</v>
      </c>
      <c r="Y1071" t="s">
        <v>34</v>
      </c>
      <c r="Z1071" t="s">
        <v>1248</v>
      </c>
      <c r="AA1071" t="s">
        <v>36</v>
      </c>
      <c r="AB1071" t="s">
        <v>37</v>
      </c>
      <c r="AC1071">
        <v>21</v>
      </c>
    </row>
    <row r="1072" spans="1:29" customFormat="1" hidden="1" x14ac:dyDescent="0.25">
      <c r="A1072" s="11">
        <v>1072</v>
      </c>
      <c r="B1072" s="20" t="s">
        <v>1677</v>
      </c>
      <c r="C1072" s="3">
        <v>2.2129009388190001E+18</v>
      </c>
      <c r="D1072" s="1">
        <v>43600</v>
      </c>
      <c r="E1072" t="s">
        <v>1407</v>
      </c>
      <c r="F1072" s="8">
        <f>IF(OR(ISNUMBER(SEARCH("террит",Q1072)), ISNUMBER(SEARCH("ФОМС",E1072)), ISNUMBER(SEARCH("ФОМС",Q1072)), (ISNUMBER(SEARCH("страх",E1072)))),1,0)</f>
        <v>0</v>
      </c>
      <c r="G1072" s="8">
        <f>IF(OR(ISNUMBER(SEARCH("проектиро",E1072)), ISNUMBER(SEARCH("разработка",E1072)),  ISNUMBER(SEARCH("приобрет",E1072)),  ISNUMBER(SEARCH("установк",E1072)), ISNUMBER(SEARCH("постав",E1072)),  (ISNUMBER(SEARCH("создани",E1072)))),1,0)</f>
        <v>1</v>
      </c>
      <c r="H1072" s="8">
        <f>IF(OR(ISNUMBER(SEARCH("развит",E1072)), ISNUMBER(SEARCH("модифика",E1072)), ISNUMBER(SEARCH("интегра",E1072)),  ISNUMBER(SEARCH("внедрен",E1072)), ISNUMBER(SEARCH("расшир",E1072)), ISNUMBER(SEARCH("адаптац",E1072)),ISNUMBER(SEARCH("настрой",E1072)), ISNUMBER(SEARCH("подключ",E1072)),   (ISNUMBER(SEARCH("модерниз",E1072)))),1,0)</f>
        <v>0</v>
      </c>
      <c r="I1072" s="8">
        <f>IF(OR(ISNUMBER(SEARCH("сопрово",E1072)), ISNUMBER(SEARCH("поддержк",E1072)), ISNUMBER(SEARCH("эксплуат",E1072)), ISNUMBER(SEARCH("обслужи",E1072)), ISNUMBER(SEARCH("подготов",E1072)), (ISNUMBER(SEARCH("обуче",E1072)))),1,0)</f>
        <v>0</v>
      </c>
      <c r="J1072" s="9">
        <f>SUM(G1072:I1072)</f>
        <v>1</v>
      </c>
      <c r="K1072" t="s">
        <v>25</v>
      </c>
      <c r="L1072" t="s">
        <v>25</v>
      </c>
      <c r="M1072" s="30">
        <v>192397</v>
      </c>
      <c r="N1072" s="28" t="s">
        <v>39</v>
      </c>
      <c r="O1072" s="6">
        <v>192397</v>
      </c>
      <c r="P1072" s="28" t="s">
        <v>27</v>
      </c>
      <c r="Q1072" s="4" t="s">
        <v>1576</v>
      </c>
      <c r="R1072" t="s">
        <v>1244</v>
      </c>
      <c r="S1072" t="s">
        <v>1245</v>
      </c>
      <c r="T1072" t="s">
        <v>1246</v>
      </c>
      <c r="U1072" t="s">
        <v>1247</v>
      </c>
      <c r="V1072" t="s">
        <v>1245</v>
      </c>
      <c r="W1072" s="2">
        <v>1</v>
      </c>
      <c r="X1072" s="33">
        <v>192397</v>
      </c>
      <c r="Y1072" t="s">
        <v>34</v>
      </c>
      <c r="Z1072" t="s">
        <v>1248</v>
      </c>
      <c r="AA1072" t="s">
        <v>36</v>
      </c>
      <c r="AB1072" t="s">
        <v>37</v>
      </c>
      <c r="AC1072">
        <v>21</v>
      </c>
    </row>
    <row r="1073" spans="1:29" customFormat="1" hidden="1" x14ac:dyDescent="0.25">
      <c r="A1073" s="11">
        <v>1073</v>
      </c>
      <c r="B1073" s="20" t="s">
        <v>1677</v>
      </c>
      <c r="C1073" s="3">
        <v>2.212900939516E+18</v>
      </c>
      <c r="D1073" s="1">
        <v>42467</v>
      </c>
      <c r="E1073" t="s">
        <v>1579</v>
      </c>
      <c r="F1073" s="8">
        <f>IF(OR(ISNUMBER(SEARCH("террит",Q1073)), ISNUMBER(SEARCH("ФОМС",E1073)), ISNUMBER(SEARCH("ФОМС",Q1073)), (ISNUMBER(SEARCH("страх",E1073)))),1,0)</f>
        <v>0</v>
      </c>
      <c r="G1073" s="8">
        <f>IF(OR(ISNUMBER(SEARCH("проектиро",E1073)), ISNUMBER(SEARCH("разработка",E1073)),  ISNUMBER(SEARCH("приобрет",E1073)),  ISNUMBER(SEARCH("установк",E1073)), ISNUMBER(SEARCH("постав",E1073)),  (ISNUMBER(SEARCH("создани",E1073)))),1,0)</f>
        <v>1</v>
      </c>
      <c r="H1073" s="8">
        <f>IF(OR(ISNUMBER(SEARCH("развит",E1073)), ISNUMBER(SEARCH("модифика",E1073)), ISNUMBER(SEARCH("интегра",E1073)),  ISNUMBER(SEARCH("внедрен",E1073)), ISNUMBER(SEARCH("расшир",E1073)), ISNUMBER(SEARCH("адаптац",E1073)),ISNUMBER(SEARCH("настрой",E1073)), ISNUMBER(SEARCH("подключ",E1073)),   (ISNUMBER(SEARCH("модерниз",E1073)))),1,0)</f>
        <v>0</v>
      </c>
      <c r="I1073" s="8">
        <f>IF(OR(ISNUMBER(SEARCH("сопрово",E1073)), ISNUMBER(SEARCH("поддержк",E1073)), ISNUMBER(SEARCH("эксплуат",E1073)), ISNUMBER(SEARCH("обслужи",E1073)), ISNUMBER(SEARCH("подготов",E1073)), (ISNUMBER(SEARCH("обуче",E1073)))),1,0)</f>
        <v>0</v>
      </c>
      <c r="J1073" s="9">
        <f>SUM(G1073:I1073)</f>
        <v>1</v>
      </c>
      <c r="K1073" t="s">
        <v>64</v>
      </c>
      <c r="L1073" t="s">
        <v>65</v>
      </c>
      <c r="M1073" s="30">
        <v>98500</v>
      </c>
      <c r="N1073" s="28" t="s">
        <v>264</v>
      </c>
      <c r="O1073" s="6">
        <v>98500</v>
      </c>
      <c r="P1073" s="28" t="s">
        <v>184</v>
      </c>
      <c r="Q1073" s="4" t="s">
        <v>1580</v>
      </c>
      <c r="R1073" t="s">
        <v>1581</v>
      </c>
      <c r="S1073" t="s">
        <v>1245</v>
      </c>
      <c r="T1073" t="s">
        <v>1393</v>
      </c>
      <c r="U1073" t="s">
        <v>1247</v>
      </c>
      <c r="V1073" t="s">
        <v>1245</v>
      </c>
      <c r="W1073" s="2">
        <v>1</v>
      </c>
      <c r="X1073" s="33">
        <v>98500</v>
      </c>
      <c r="Y1073" t="s">
        <v>34</v>
      </c>
      <c r="Z1073" t="s">
        <v>1248</v>
      </c>
      <c r="AA1073" t="s">
        <v>36</v>
      </c>
      <c r="AB1073" t="s">
        <v>37</v>
      </c>
      <c r="AC1073">
        <v>21</v>
      </c>
    </row>
    <row r="1074" spans="1:29" customFormat="1" hidden="1" x14ac:dyDescent="0.25">
      <c r="A1074" s="11">
        <v>1074</v>
      </c>
      <c r="B1074" s="20" t="s">
        <v>1677</v>
      </c>
      <c r="C1074" s="3">
        <v>2.2129009518179999E+18</v>
      </c>
      <c r="D1074" s="1">
        <v>43210</v>
      </c>
      <c r="E1074" t="s">
        <v>1406</v>
      </c>
      <c r="F1074" s="8">
        <f>IF(OR(ISNUMBER(SEARCH("террит",Q1074)), ISNUMBER(SEARCH("ФОМС",E1074)), ISNUMBER(SEARCH("ФОМС",Q1074)), (ISNUMBER(SEARCH("страх",E1074)))),1,0)</f>
        <v>0</v>
      </c>
      <c r="G1074" s="8">
        <f>IF(OR(ISNUMBER(SEARCH("проектиро",E1074)), ISNUMBER(SEARCH("разработка",E1074)),  ISNUMBER(SEARCH("приобрет",E1074)),  ISNUMBER(SEARCH("установк",E1074)), ISNUMBER(SEARCH("постав",E1074)),  (ISNUMBER(SEARCH("создани",E1074)))),1,0)</f>
        <v>0</v>
      </c>
      <c r="H1074" s="8">
        <f>IF(OR(ISNUMBER(SEARCH("развит",E1074)), ISNUMBER(SEARCH("модифика",E1074)), ISNUMBER(SEARCH("интегра",E1074)),  ISNUMBER(SEARCH("внедрен",E1074)), ISNUMBER(SEARCH("расшир",E1074)), ISNUMBER(SEARCH("адаптац",E1074)),ISNUMBER(SEARCH("настрой",E1074)), ISNUMBER(SEARCH("подключ",E1074)),   (ISNUMBER(SEARCH("модерниз",E1074)))),1,0)</f>
        <v>0</v>
      </c>
      <c r="I1074" s="8">
        <f>IF(OR(ISNUMBER(SEARCH("сопрово",E1074)), ISNUMBER(SEARCH("поддержк",E1074)), ISNUMBER(SEARCH("эксплуат",E1074)), ISNUMBER(SEARCH("обслужи",E1074)), ISNUMBER(SEARCH("подготов",E1074)), (ISNUMBER(SEARCH("обуче",E1074)))),1,0)</f>
        <v>1</v>
      </c>
      <c r="J1074" s="9">
        <f>SUM(G1074:I1074)</f>
        <v>1</v>
      </c>
      <c r="K1074" t="s">
        <v>64</v>
      </c>
      <c r="L1074" t="s">
        <v>65</v>
      </c>
      <c r="M1074" s="30">
        <v>94200</v>
      </c>
      <c r="N1074" s="28" t="s">
        <v>26</v>
      </c>
      <c r="O1074" s="6">
        <v>94200</v>
      </c>
      <c r="P1074" s="28" t="s">
        <v>184</v>
      </c>
      <c r="Q1074" s="4" t="s">
        <v>1582</v>
      </c>
      <c r="R1074" t="s">
        <v>1583</v>
      </c>
      <c r="S1074" t="s">
        <v>1245</v>
      </c>
      <c r="T1074" t="s">
        <v>1393</v>
      </c>
      <c r="U1074" t="s">
        <v>1247</v>
      </c>
      <c r="V1074" t="s">
        <v>1245</v>
      </c>
      <c r="W1074" s="2">
        <v>1</v>
      </c>
      <c r="X1074" s="33">
        <v>94200</v>
      </c>
      <c r="Y1074" t="s">
        <v>34</v>
      </c>
      <c r="Z1074" t="s">
        <v>1248</v>
      </c>
      <c r="AA1074" t="s">
        <v>36</v>
      </c>
      <c r="AB1074" t="s">
        <v>37</v>
      </c>
      <c r="AC1074">
        <v>21</v>
      </c>
    </row>
    <row r="1075" spans="1:29" customFormat="1" hidden="1" x14ac:dyDescent="0.25">
      <c r="A1075" s="11">
        <v>1075</v>
      </c>
      <c r="B1075" s="20" t="s">
        <v>1677</v>
      </c>
      <c r="C1075" s="3">
        <v>2.2129009518190001E+18</v>
      </c>
      <c r="D1075" s="1">
        <v>43598</v>
      </c>
      <c r="E1075" t="s">
        <v>1407</v>
      </c>
      <c r="F1075" s="8">
        <f>IF(OR(ISNUMBER(SEARCH("террит",Q1075)), ISNUMBER(SEARCH("ФОМС",E1075)), ISNUMBER(SEARCH("ФОМС",Q1075)), (ISNUMBER(SEARCH("страх",E1075)))),1,0)</f>
        <v>0</v>
      </c>
      <c r="G1075" s="8">
        <f>IF(OR(ISNUMBER(SEARCH("проектиро",E1075)), ISNUMBER(SEARCH("разработка",E1075)),  ISNUMBER(SEARCH("приобрет",E1075)),  ISNUMBER(SEARCH("установк",E1075)), ISNUMBER(SEARCH("постав",E1075)),  (ISNUMBER(SEARCH("создани",E1075)))),1,0)</f>
        <v>1</v>
      </c>
      <c r="H1075" s="8">
        <f>IF(OR(ISNUMBER(SEARCH("развит",E1075)), ISNUMBER(SEARCH("модифика",E1075)), ISNUMBER(SEARCH("интегра",E1075)),  ISNUMBER(SEARCH("внедрен",E1075)), ISNUMBER(SEARCH("расшир",E1075)), ISNUMBER(SEARCH("адаптац",E1075)),ISNUMBER(SEARCH("настрой",E1075)), ISNUMBER(SEARCH("подключ",E1075)),   (ISNUMBER(SEARCH("модерниз",E1075)))),1,0)</f>
        <v>0</v>
      </c>
      <c r="I1075" s="8">
        <f>IF(OR(ISNUMBER(SEARCH("сопрово",E1075)), ISNUMBER(SEARCH("поддержк",E1075)), ISNUMBER(SEARCH("эксплуат",E1075)), ISNUMBER(SEARCH("обслужи",E1075)), ISNUMBER(SEARCH("подготов",E1075)), (ISNUMBER(SEARCH("обуче",E1075)))),1,0)</f>
        <v>0</v>
      </c>
      <c r="J1075" s="9">
        <f>SUM(G1075:I1075)</f>
        <v>1</v>
      </c>
      <c r="K1075" t="s">
        <v>25</v>
      </c>
      <c r="L1075" t="s">
        <v>25</v>
      </c>
      <c r="M1075" s="30">
        <v>99900</v>
      </c>
      <c r="N1075" s="28" t="s">
        <v>39</v>
      </c>
      <c r="O1075" s="6">
        <v>99900</v>
      </c>
      <c r="P1075" s="28" t="s">
        <v>27</v>
      </c>
      <c r="Q1075" s="4" t="s">
        <v>1582</v>
      </c>
      <c r="R1075" t="s">
        <v>1583</v>
      </c>
      <c r="S1075" t="s">
        <v>1245</v>
      </c>
      <c r="T1075" t="s">
        <v>1246</v>
      </c>
      <c r="U1075" t="s">
        <v>1247</v>
      </c>
      <c r="V1075" t="s">
        <v>1245</v>
      </c>
      <c r="W1075" s="2">
        <v>1</v>
      </c>
      <c r="X1075" s="33">
        <v>99900</v>
      </c>
      <c r="Y1075" t="s">
        <v>34</v>
      </c>
      <c r="Z1075" t="s">
        <v>1248</v>
      </c>
      <c r="AA1075" t="s">
        <v>36</v>
      </c>
      <c r="AB1075" t="s">
        <v>37</v>
      </c>
      <c r="AC1075">
        <v>21</v>
      </c>
    </row>
    <row r="1076" spans="1:29" customFormat="1" hidden="1" x14ac:dyDescent="0.25">
      <c r="A1076" s="11">
        <v>1076</v>
      </c>
      <c r="B1076" s="20" t="s">
        <v>1677</v>
      </c>
      <c r="C1076" s="3">
        <v>2.2129009518190001E+18</v>
      </c>
      <c r="D1076" s="1">
        <v>43600</v>
      </c>
      <c r="E1076" t="s">
        <v>1407</v>
      </c>
      <c r="F1076" s="8">
        <f>IF(OR(ISNUMBER(SEARCH("террит",Q1076)), ISNUMBER(SEARCH("ФОМС",E1076)), ISNUMBER(SEARCH("ФОМС",Q1076)), (ISNUMBER(SEARCH("страх",E1076)))),1,0)</f>
        <v>0</v>
      </c>
      <c r="G1076" s="8">
        <f>IF(OR(ISNUMBER(SEARCH("проектиро",E1076)), ISNUMBER(SEARCH("разработка",E1076)),  ISNUMBER(SEARCH("приобрет",E1076)),  ISNUMBER(SEARCH("установк",E1076)), ISNUMBER(SEARCH("постав",E1076)),  (ISNUMBER(SEARCH("создани",E1076)))),1,0)</f>
        <v>1</v>
      </c>
      <c r="H1076" s="8">
        <f>IF(OR(ISNUMBER(SEARCH("развит",E1076)), ISNUMBER(SEARCH("модифика",E1076)), ISNUMBER(SEARCH("интегра",E1076)),  ISNUMBER(SEARCH("внедрен",E1076)), ISNUMBER(SEARCH("расшир",E1076)), ISNUMBER(SEARCH("адаптац",E1076)),ISNUMBER(SEARCH("настрой",E1076)), ISNUMBER(SEARCH("подключ",E1076)),   (ISNUMBER(SEARCH("модерниз",E1076)))),1,0)</f>
        <v>0</v>
      </c>
      <c r="I1076" s="8">
        <f>IF(OR(ISNUMBER(SEARCH("сопрово",E1076)), ISNUMBER(SEARCH("поддержк",E1076)), ISNUMBER(SEARCH("эксплуат",E1076)), ISNUMBER(SEARCH("обслужи",E1076)), ISNUMBER(SEARCH("подготов",E1076)), (ISNUMBER(SEARCH("обуче",E1076)))),1,0)</f>
        <v>0</v>
      </c>
      <c r="J1076" s="9">
        <f>SUM(G1076:I1076)</f>
        <v>1</v>
      </c>
      <c r="K1076" t="s">
        <v>25</v>
      </c>
      <c r="L1076" t="s">
        <v>25</v>
      </c>
      <c r="M1076" s="30">
        <v>84154.57</v>
      </c>
      <c r="N1076" s="28" t="s">
        <v>39</v>
      </c>
      <c r="O1076" s="6">
        <v>84154.57</v>
      </c>
      <c r="P1076" s="28" t="s">
        <v>27</v>
      </c>
      <c r="Q1076" s="4" t="s">
        <v>1582</v>
      </c>
      <c r="R1076" t="s">
        <v>1583</v>
      </c>
      <c r="S1076" t="s">
        <v>1245</v>
      </c>
      <c r="T1076" t="s">
        <v>1246</v>
      </c>
      <c r="U1076" t="s">
        <v>1247</v>
      </c>
      <c r="V1076" t="s">
        <v>1245</v>
      </c>
      <c r="W1076" s="2">
        <v>1</v>
      </c>
      <c r="X1076" s="33">
        <v>84154.57</v>
      </c>
      <c r="Y1076" t="s">
        <v>34</v>
      </c>
      <c r="Z1076" t="s">
        <v>1248</v>
      </c>
      <c r="AA1076" t="s">
        <v>36</v>
      </c>
      <c r="AB1076" t="s">
        <v>37</v>
      </c>
      <c r="AC1076">
        <v>21</v>
      </c>
    </row>
    <row r="1077" spans="1:29" customFormat="1" hidden="1" x14ac:dyDescent="0.25">
      <c r="A1077" s="11">
        <v>1077</v>
      </c>
      <c r="B1077" s="20" t="s">
        <v>1677</v>
      </c>
      <c r="C1077" s="3">
        <v>2.2129020600150001E+18</v>
      </c>
      <c r="D1077" s="1">
        <v>42112</v>
      </c>
      <c r="E1077" t="s">
        <v>1584</v>
      </c>
      <c r="F1077" s="8">
        <f>IF(OR(ISNUMBER(SEARCH("террит",Q1077)), ISNUMBER(SEARCH("ФОМС",E1077)), ISNUMBER(SEARCH("ФОМС",Q1077)), (ISNUMBER(SEARCH("страх",E1077)))),1,0)</f>
        <v>0</v>
      </c>
      <c r="G1077" s="8">
        <f>IF(OR(ISNUMBER(SEARCH("проектиро",E1077)), ISNUMBER(SEARCH("разработка",E1077)),  ISNUMBER(SEARCH("приобрет",E1077)),  ISNUMBER(SEARCH("установк",E1077)), ISNUMBER(SEARCH("постав",E1077)),  (ISNUMBER(SEARCH("создани",E1077)))),1,0)</f>
        <v>0</v>
      </c>
      <c r="H1077" s="8">
        <f>IF(OR(ISNUMBER(SEARCH("развит",E1077)), ISNUMBER(SEARCH("модифика",E1077)), ISNUMBER(SEARCH("интегра",E1077)),  ISNUMBER(SEARCH("внедрен",E1077)), ISNUMBER(SEARCH("расшир",E1077)), ISNUMBER(SEARCH("адаптац",E1077)),ISNUMBER(SEARCH("настрой",E1077)), ISNUMBER(SEARCH("подключ",E1077)),   (ISNUMBER(SEARCH("модерниз",E1077)))),1,0)</f>
        <v>1</v>
      </c>
      <c r="I1077" s="8">
        <f>IF(OR(ISNUMBER(SEARCH("сопрово",E1077)), ISNUMBER(SEARCH("поддержк",E1077)), ISNUMBER(SEARCH("эксплуат",E1077)), ISNUMBER(SEARCH("обслужи",E1077)), ISNUMBER(SEARCH("подготов",E1077)), (ISNUMBER(SEARCH("обуче",E1077)))),1,0)</f>
        <v>1</v>
      </c>
      <c r="J1077" s="9">
        <f>SUM(G1077:I1077)</f>
        <v>2</v>
      </c>
      <c r="K1077" t="s">
        <v>456</v>
      </c>
      <c r="L1077" t="s">
        <v>457</v>
      </c>
      <c r="M1077" s="30">
        <v>356400</v>
      </c>
      <c r="N1077" s="28" t="s">
        <v>329</v>
      </c>
      <c r="O1077" s="6">
        <v>356400</v>
      </c>
      <c r="P1077" s="28" t="s">
        <v>184</v>
      </c>
      <c r="Q1077" s="4" t="s">
        <v>1585</v>
      </c>
      <c r="R1077" t="s">
        <v>1586</v>
      </c>
      <c r="S1077" t="s">
        <v>1245</v>
      </c>
      <c r="T1077" t="s">
        <v>1246</v>
      </c>
      <c r="U1077" t="s">
        <v>1247</v>
      </c>
      <c r="V1077" t="s">
        <v>1245</v>
      </c>
      <c r="W1077" s="2">
        <v>1</v>
      </c>
      <c r="X1077" s="33">
        <v>356400</v>
      </c>
      <c r="Y1077" t="s">
        <v>34</v>
      </c>
      <c r="Z1077" t="s">
        <v>1248</v>
      </c>
      <c r="AA1077" t="s">
        <v>36</v>
      </c>
      <c r="AB1077" t="s">
        <v>37</v>
      </c>
      <c r="AC1077">
        <v>21</v>
      </c>
    </row>
    <row r="1078" spans="1:29" customFormat="1" hidden="1" x14ac:dyDescent="0.25">
      <c r="A1078" s="11">
        <v>1078</v>
      </c>
      <c r="B1078" s="20" t="s">
        <v>1677</v>
      </c>
      <c r="C1078" s="3">
        <v>2.212902060016E+18</v>
      </c>
      <c r="D1078" s="1">
        <v>42674</v>
      </c>
      <c r="E1078" t="s">
        <v>1587</v>
      </c>
      <c r="F1078" s="8">
        <f>IF(OR(ISNUMBER(SEARCH("террит",Q1078)), ISNUMBER(SEARCH("ФОМС",E1078)), ISNUMBER(SEARCH("ФОМС",Q1078)), (ISNUMBER(SEARCH("страх",E1078)))),1,0)</f>
        <v>0</v>
      </c>
      <c r="G1078" s="8">
        <f>IF(OR(ISNUMBER(SEARCH("проектиро",E1078)), ISNUMBER(SEARCH("разработка",E1078)),  ISNUMBER(SEARCH("приобрет",E1078)),  ISNUMBER(SEARCH("установк",E1078)), ISNUMBER(SEARCH("постав",E1078)),  (ISNUMBER(SEARCH("создани",E1078)))),1,0)</f>
        <v>0</v>
      </c>
      <c r="H1078" s="8">
        <f>IF(OR(ISNUMBER(SEARCH("развит",E1078)), ISNUMBER(SEARCH("модифика",E1078)), ISNUMBER(SEARCH("интегра",E1078)),  ISNUMBER(SEARCH("внедрен",E1078)), ISNUMBER(SEARCH("расшир",E1078)), ISNUMBER(SEARCH("адаптац",E1078)),ISNUMBER(SEARCH("настрой",E1078)), ISNUMBER(SEARCH("подключ",E1078)),   (ISNUMBER(SEARCH("модерниз",E1078)))),1,0)</f>
        <v>1</v>
      </c>
      <c r="I1078" s="8">
        <f>IF(OR(ISNUMBER(SEARCH("сопрово",E1078)), ISNUMBER(SEARCH("поддержк",E1078)), ISNUMBER(SEARCH("эксплуат",E1078)), ISNUMBER(SEARCH("обслужи",E1078)), ISNUMBER(SEARCH("подготов",E1078)), (ISNUMBER(SEARCH("обуче",E1078)))),1,0)</f>
        <v>1</v>
      </c>
      <c r="J1078" s="9">
        <f>SUM(G1078:I1078)</f>
        <v>2</v>
      </c>
      <c r="K1078" t="s">
        <v>82</v>
      </c>
      <c r="L1078" t="s">
        <v>76</v>
      </c>
      <c r="M1078" s="30">
        <v>358200</v>
      </c>
      <c r="N1078" s="28" t="s">
        <v>264</v>
      </c>
      <c r="O1078" s="6">
        <v>358200</v>
      </c>
      <c r="P1078" s="28" t="s">
        <v>184</v>
      </c>
      <c r="Q1078" s="4" t="s">
        <v>1588</v>
      </c>
      <c r="R1078" t="s">
        <v>1586</v>
      </c>
      <c r="S1078" t="s">
        <v>1245</v>
      </c>
      <c r="T1078" t="s">
        <v>1393</v>
      </c>
      <c r="U1078" t="s">
        <v>1247</v>
      </c>
      <c r="V1078" t="s">
        <v>1245</v>
      </c>
      <c r="W1078" s="2">
        <v>1</v>
      </c>
      <c r="X1078" s="33">
        <v>358200</v>
      </c>
      <c r="Y1078" t="s">
        <v>34</v>
      </c>
      <c r="Z1078" t="s">
        <v>1248</v>
      </c>
      <c r="AA1078" t="s">
        <v>36</v>
      </c>
      <c r="AB1078" t="s">
        <v>37</v>
      </c>
      <c r="AC1078">
        <v>21</v>
      </c>
    </row>
    <row r="1079" spans="1:29" customFormat="1" hidden="1" x14ac:dyDescent="0.25">
      <c r="A1079" s="11">
        <v>1079</v>
      </c>
      <c r="B1079" s="20" t="s">
        <v>1677</v>
      </c>
      <c r="C1079" s="3">
        <v>2.2129020600169999E+18</v>
      </c>
      <c r="D1079" s="1">
        <v>43053</v>
      </c>
      <c r="E1079" t="s">
        <v>1589</v>
      </c>
      <c r="F1079" s="8">
        <f>IF(OR(ISNUMBER(SEARCH("террит",Q1079)), ISNUMBER(SEARCH("ФОМС",E1079)), ISNUMBER(SEARCH("ФОМС",Q1079)), (ISNUMBER(SEARCH("страх",E1079)))),1,0)</f>
        <v>0</v>
      </c>
      <c r="G1079" s="8">
        <f>IF(OR(ISNUMBER(SEARCH("проектиро",E1079)), ISNUMBER(SEARCH("разработка",E1079)),  ISNUMBER(SEARCH("приобрет",E1079)),  ISNUMBER(SEARCH("установк",E1079)), ISNUMBER(SEARCH("постав",E1079)),  (ISNUMBER(SEARCH("создани",E1079)))),1,0)</f>
        <v>0</v>
      </c>
      <c r="H1079" s="8">
        <f>IF(OR(ISNUMBER(SEARCH("развит",E1079)), ISNUMBER(SEARCH("модифика",E1079)), ISNUMBER(SEARCH("интегра",E1079)),  ISNUMBER(SEARCH("внедрен",E1079)), ISNUMBER(SEARCH("расшир",E1079)), ISNUMBER(SEARCH("адаптац",E1079)),ISNUMBER(SEARCH("настрой",E1079)), ISNUMBER(SEARCH("подключ",E1079)),   (ISNUMBER(SEARCH("модерниз",E1079)))),1,0)</f>
        <v>1</v>
      </c>
      <c r="I1079" s="8">
        <f>IF(OR(ISNUMBER(SEARCH("сопрово",E1079)), ISNUMBER(SEARCH("поддержк",E1079)), ISNUMBER(SEARCH("эксплуат",E1079)), ISNUMBER(SEARCH("обслужи",E1079)), ISNUMBER(SEARCH("подготов",E1079)), (ISNUMBER(SEARCH("обуче",E1079)))),1,0)</f>
        <v>0</v>
      </c>
      <c r="J1079" s="9">
        <f>SUM(G1079:I1079)</f>
        <v>1</v>
      </c>
      <c r="K1079" t="s">
        <v>82</v>
      </c>
      <c r="L1079" t="s">
        <v>76</v>
      </c>
      <c r="M1079" s="30">
        <v>3500000</v>
      </c>
      <c r="N1079" s="28" t="s">
        <v>26</v>
      </c>
      <c r="O1079" s="6">
        <v>3500000</v>
      </c>
      <c r="P1079" s="28" t="s">
        <v>184</v>
      </c>
      <c r="Q1079" s="4" t="s">
        <v>1588</v>
      </c>
      <c r="R1079" t="s">
        <v>1586</v>
      </c>
      <c r="S1079" t="s">
        <v>1245</v>
      </c>
      <c r="T1079" t="s">
        <v>1393</v>
      </c>
      <c r="U1079" t="s">
        <v>1247</v>
      </c>
      <c r="V1079" t="s">
        <v>1245</v>
      </c>
      <c r="W1079" s="2">
        <v>1</v>
      </c>
      <c r="X1079" s="33">
        <v>3500000</v>
      </c>
      <c r="Y1079" t="s">
        <v>34</v>
      </c>
      <c r="Z1079" t="s">
        <v>1248</v>
      </c>
      <c r="AA1079" t="s">
        <v>36</v>
      </c>
      <c r="AB1079" t="s">
        <v>37</v>
      </c>
      <c r="AC1079">
        <v>21</v>
      </c>
    </row>
    <row r="1080" spans="1:29" customFormat="1" hidden="1" x14ac:dyDescent="0.25">
      <c r="A1080" s="11">
        <v>1080</v>
      </c>
      <c r="B1080" s="20" t="s">
        <v>1677</v>
      </c>
      <c r="C1080" s="3">
        <v>2.2129020600179999E+18</v>
      </c>
      <c r="D1080" s="1">
        <v>43209</v>
      </c>
      <c r="E1080" t="s">
        <v>1403</v>
      </c>
      <c r="F1080" s="8">
        <f>IF(OR(ISNUMBER(SEARCH("террит",Q1080)), ISNUMBER(SEARCH("ФОМС",E1080)), ISNUMBER(SEARCH("ФОМС",Q1080)), (ISNUMBER(SEARCH("страх",E1080)))),1,0)</f>
        <v>0</v>
      </c>
      <c r="G1080" s="8">
        <f>IF(OR(ISNUMBER(SEARCH("проектиро",E1080)), ISNUMBER(SEARCH("разработка",E1080)),  ISNUMBER(SEARCH("приобрет",E1080)),  ISNUMBER(SEARCH("установк",E1080)), ISNUMBER(SEARCH("постав",E1080)),  (ISNUMBER(SEARCH("создани",E1080)))),1,0)</f>
        <v>0</v>
      </c>
      <c r="H1080" s="8">
        <f>IF(OR(ISNUMBER(SEARCH("развит",E1080)), ISNUMBER(SEARCH("модифика",E1080)), ISNUMBER(SEARCH("интегра",E1080)),  ISNUMBER(SEARCH("внедрен",E1080)), ISNUMBER(SEARCH("расшир",E1080)), ISNUMBER(SEARCH("адаптац",E1080)),ISNUMBER(SEARCH("настрой",E1080)), ISNUMBER(SEARCH("подключ",E1080)),   (ISNUMBER(SEARCH("модерниз",E1080)))),1,0)</f>
        <v>1</v>
      </c>
      <c r="I1080" s="8">
        <f>IF(OR(ISNUMBER(SEARCH("сопрово",E1080)), ISNUMBER(SEARCH("поддержк",E1080)), ISNUMBER(SEARCH("эксплуат",E1080)), ISNUMBER(SEARCH("обслужи",E1080)), ISNUMBER(SEARCH("подготов",E1080)), (ISNUMBER(SEARCH("обуче",E1080)))),1,0)</f>
        <v>1</v>
      </c>
      <c r="J1080" s="9">
        <f>SUM(G1080:I1080)</f>
        <v>2</v>
      </c>
      <c r="K1080" t="s">
        <v>1231</v>
      </c>
      <c r="L1080" t="s">
        <v>65</v>
      </c>
      <c r="M1080" s="30">
        <v>6000</v>
      </c>
      <c r="N1080" s="28" t="s">
        <v>26</v>
      </c>
      <c r="O1080" s="6">
        <v>6000</v>
      </c>
      <c r="P1080" s="28" t="s">
        <v>184</v>
      </c>
      <c r="Q1080" s="4" t="s">
        <v>1588</v>
      </c>
      <c r="R1080" t="s">
        <v>1586</v>
      </c>
      <c r="S1080" t="s">
        <v>1245</v>
      </c>
      <c r="T1080" t="s">
        <v>1393</v>
      </c>
      <c r="U1080" t="s">
        <v>1247</v>
      </c>
      <c r="V1080" t="s">
        <v>1245</v>
      </c>
      <c r="W1080" s="2">
        <v>1</v>
      </c>
      <c r="X1080" s="33">
        <v>6000</v>
      </c>
      <c r="Y1080" t="s">
        <v>34</v>
      </c>
      <c r="Z1080" t="s">
        <v>1248</v>
      </c>
      <c r="AA1080" t="s">
        <v>36</v>
      </c>
      <c r="AB1080" t="s">
        <v>37</v>
      </c>
      <c r="AC1080">
        <v>21</v>
      </c>
    </row>
    <row r="1081" spans="1:29" customFormat="1" hidden="1" x14ac:dyDescent="0.25">
      <c r="A1081" s="11">
        <v>1081</v>
      </c>
      <c r="B1081" s="20" t="s">
        <v>1677</v>
      </c>
      <c r="C1081" s="3">
        <v>2.2129020600179999E+18</v>
      </c>
      <c r="D1081" s="1">
        <v>43350</v>
      </c>
      <c r="E1081" t="s">
        <v>1590</v>
      </c>
      <c r="F1081" s="8">
        <f>IF(OR(ISNUMBER(SEARCH("террит",Q1081)), ISNUMBER(SEARCH("ФОМС",E1081)), ISNUMBER(SEARCH("ФОМС",Q1081)), (ISNUMBER(SEARCH("страх",E1081)))),1,0)</f>
        <v>0</v>
      </c>
      <c r="G1081" s="8">
        <f>IF(OR(ISNUMBER(SEARCH("проектиро",E1081)), ISNUMBER(SEARCH("разработка",E1081)),  ISNUMBER(SEARCH("приобрет",E1081)),  ISNUMBER(SEARCH("установк",E1081)), ISNUMBER(SEARCH("постав",E1081)),  (ISNUMBER(SEARCH("создани",E1081)))),1,0)</f>
        <v>0</v>
      </c>
      <c r="H1081" s="8">
        <f>IF(OR(ISNUMBER(SEARCH("развит",E1081)), ISNUMBER(SEARCH("модифика",E1081)), ISNUMBER(SEARCH("интегра",E1081)),  ISNUMBER(SEARCH("внедрен",E1081)), ISNUMBER(SEARCH("расшир",E1081)), ISNUMBER(SEARCH("адаптац",E1081)),ISNUMBER(SEARCH("настрой",E1081)), ISNUMBER(SEARCH("подключ",E1081)),   (ISNUMBER(SEARCH("модерниз",E1081)))),1,0)</f>
        <v>0</v>
      </c>
      <c r="I1081" s="8">
        <f>IF(OR(ISNUMBER(SEARCH("сопрово",E1081)), ISNUMBER(SEARCH("поддержк",E1081)), ISNUMBER(SEARCH("эксплуат",E1081)), ISNUMBER(SEARCH("обслужи",E1081)), ISNUMBER(SEARCH("подготов",E1081)), (ISNUMBER(SEARCH("обуче",E1081)))),1,0)</f>
        <v>1</v>
      </c>
      <c r="J1081" s="9">
        <f>SUM(G1081:I1081)</f>
        <v>1</v>
      </c>
      <c r="K1081" t="s">
        <v>82</v>
      </c>
      <c r="L1081" t="s">
        <v>76</v>
      </c>
      <c r="M1081" s="30">
        <v>2813000</v>
      </c>
      <c r="N1081" s="28" t="s">
        <v>26</v>
      </c>
      <c r="O1081" s="6">
        <v>2813000</v>
      </c>
      <c r="P1081" s="28" t="s">
        <v>184</v>
      </c>
      <c r="Q1081" s="4" t="s">
        <v>1588</v>
      </c>
      <c r="R1081" t="s">
        <v>1586</v>
      </c>
      <c r="S1081" t="s">
        <v>1245</v>
      </c>
      <c r="T1081" t="s">
        <v>1393</v>
      </c>
      <c r="U1081" t="s">
        <v>1247</v>
      </c>
      <c r="V1081" t="s">
        <v>1245</v>
      </c>
      <c r="W1081" s="2">
        <v>1</v>
      </c>
      <c r="X1081" s="33">
        <v>2813000</v>
      </c>
      <c r="Y1081" t="s">
        <v>34</v>
      </c>
      <c r="Z1081" t="s">
        <v>1248</v>
      </c>
      <c r="AA1081" t="s">
        <v>36</v>
      </c>
      <c r="AB1081" t="s">
        <v>37</v>
      </c>
      <c r="AC1081">
        <v>21</v>
      </c>
    </row>
    <row r="1082" spans="1:29" customFormat="1" hidden="1" x14ac:dyDescent="0.25">
      <c r="A1082" s="11">
        <v>1082</v>
      </c>
      <c r="B1082" s="20" t="s">
        <v>1677</v>
      </c>
      <c r="C1082" s="3">
        <v>2.2129020600179999E+18</v>
      </c>
      <c r="D1082" s="1">
        <v>43350</v>
      </c>
      <c r="E1082" t="s">
        <v>1591</v>
      </c>
      <c r="F1082" s="8">
        <f>IF(OR(ISNUMBER(SEARCH("террит",Q1082)), ISNUMBER(SEARCH("ФОМС",E1082)), ISNUMBER(SEARCH("ФОМС",Q1082)), (ISNUMBER(SEARCH("страх",E1082)))),1,0)</f>
        <v>0</v>
      </c>
      <c r="G1082" s="8">
        <f>IF(OR(ISNUMBER(SEARCH("проектиро",E1082)), ISNUMBER(SEARCH("разработка",E1082)),  ISNUMBER(SEARCH("приобрет",E1082)),  ISNUMBER(SEARCH("установк",E1082)), ISNUMBER(SEARCH("постав",E1082)),  (ISNUMBER(SEARCH("создани",E1082)))),1,0)</f>
        <v>0</v>
      </c>
      <c r="H1082" s="8">
        <f>IF(OR(ISNUMBER(SEARCH("развит",E1082)), ISNUMBER(SEARCH("модифика",E1082)), ISNUMBER(SEARCH("интегра",E1082)),  ISNUMBER(SEARCH("внедрен",E1082)), ISNUMBER(SEARCH("расшир",E1082)), ISNUMBER(SEARCH("адаптац",E1082)),ISNUMBER(SEARCH("настрой",E1082)), ISNUMBER(SEARCH("подключ",E1082)),   (ISNUMBER(SEARCH("модерниз",E1082)))),1,0)</f>
        <v>1</v>
      </c>
      <c r="I1082" s="8">
        <f>IF(OR(ISNUMBER(SEARCH("сопрово",E1082)), ISNUMBER(SEARCH("поддержк",E1082)), ISNUMBER(SEARCH("эксплуат",E1082)), ISNUMBER(SEARCH("обслужи",E1082)), ISNUMBER(SEARCH("подготов",E1082)), (ISNUMBER(SEARCH("обуче",E1082)))),1,0)</f>
        <v>0</v>
      </c>
      <c r="J1082" s="9">
        <f>SUM(G1082:I1082)</f>
        <v>1</v>
      </c>
      <c r="K1082" t="s">
        <v>82</v>
      </c>
      <c r="L1082" t="s">
        <v>76</v>
      </c>
      <c r="M1082" s="30">
        <v>2842000</v>
      </c>
      <c r="N1082" s="28" t="s">
        <v>26</v>
      </c>
      <c r="O1082" s="6">
        <v>2842000</v>
      </c>
      <c r="P1082" s="28" t="s">
        <v>184</v>
      </c>
      <c r="Q1082" s="4" t="s">
        <v>1588</v>
      </c>
      <c r="R1082" t="s">
        <v>1586</v>
      </c>
      <c r="S1082" t="s">
        <v>1245</v>
      </c>
      <c r="T1082" t="s">
        <v>1393</v>
      </c>
      <c r="U1082" t="s">
        <v>1247</v>
      </c>
      <c r="V1082" t="s">
        <v>1245</v>
      </c>
      <c r="W1082" s="2">
        <v>1</v>
      </c>
      <c r="X1082" s="33">
        <v>2842000</v>
      </c>
      <c r="Y1082" t="s">
        <v>34</v>
      </c>
      <c r="Z1082" t="s">
        <v>1248</v>
      </c>
      <c r="AA1082" t="s">
        <v>36</v>
      </c>
      <c r="AB1082" t="s">
        <v>37</v>
      </c>
      <c r="AC1082">
        <v>21</v>
      </c>
    </row>
    <row r="1083" spans="1:29" customFormat="1" hidden="1" x14ac:dyDescent="0.25">
      <c r="A1083" s="11">
        <v>1083</v>
      </c>
      <c r="B1083" s="20" t="s">
        <v>1677</v>
      </c>
      <c r="C1083" s="3">
        <v>2.2129020600179999E+18</v>
      </c>
      <c r="D1083" s="1">
        <v>43350</v>
      </c>
      <c r="E1083" t="s">
        <v>1592</v>
      </c>
      <c r="F1083" s="8">
        <f>IF(OR(ISNUMBER(SEARCH("террит",Q1083)), ISNUMBER(SEARCH("ФОМС",E1083)), ISNUMBER(SEARCH("ФОМС",Q1083)), (ISNUMBER(SEARCH("страх",E1083)))),1,0)</f>
        <v>0</v>
      </c>
      <c r="G1083" s="8">
        <f>IF(OR(ISNUMBER(SEARCH("проектиро",E1083)), ISNUMBER(SEARCH("разработка",E1083)),  ISNUMBER(SEARCH("приобрет",E1083)),  ISNUMBER(SEARCH("установк",E1083)), ISNUMBER(SEARCH("постав",E1083)),  (ISNUMBER(SEARCH("создани",E1083)))),1,0)</f>
        <v>0</v>
      </c>
      <c r="H1083" s="8">
        <f>IF(OR(ISNUMBER(SEARCH("развит",E1083)), ISNUMBER(SEARCH("модифика",E1083)), ISNUMBER(SEARCH("интегра",E1083)),  ISNUMBER(SEARCH("внедрен",E1083)), ISNUMBER(SEARCH("расшир",E1083)), ISNUMBER(SEARCH("адаптац",E1083)),ISNUMBER(SEARCH("настрой",E1083)), ISNUMBER(SEARCH("подключ",E1083)),   (ISNUMBER(SEARCH("модерниз",E1083)))),1,0)</f>
        <v>1</v>
      </c>
      <c r="I1083" s="8">
        <f>IF(OR(ISNUMBER(SEARCH("сопрово",E1083)), ISNUMBER(SEARCH("поддержк",E1083)), ISNUMBER(SEARCH("эксплуат",E1083)), ISNUMBER(SEARCH("обслужи",E1083)), ISNUMBER(SEARCH("подготов",E1083)), (ISNUMBER(SEARCH("обуче",E1083)))),1,0)</f>
        <v>0</v>
      </c>
      <c r="J1083" s="9">
        <f>SUM(G1083:I1083)</f>
        <v>1</v>
      </c>
      <c r="K1083" t="s">
        <v>82</v>
      </c>
      <c r="L1083" t="s">
        <v>76</v>
      </c>
      <c r="M1083" s="30">
        <v>2140000</v>
      </c>
      <c r="N1083" s="28" t="s">
        <v>26</v>
      </c>
      <c r="O1083" s="6">
        <v>2140000</v>
      </c>
      <c r="P1083" s="28" t="s">
        <v>184</v>
      </c>
      <c r="Q1083" s="4" t="s">
        <v>1588</v>
      </c>
      <c r="R1083" t="s">
        <v>1586</v>
      </c>
      <c r="S1083" t="s">
        <v>1245</v>
      </c>
      <c r="T1083" t="s">
        <v>1393</v>
      </c>
      <c r="U1083" t="s">
        <v>1247</v>
      </c>
      <c r="V1083" t="s">
        <v>1245</v>
      </c>
      <c r="W1083" s="2">
        <v>1</v>
      </c>
      <c r="X1083" s="33">
        <v>2140000</v>
      </c>
      <c r="Y1083" t="s">
        <v>34</v>
      </c>
      <c r="Z1083" t="s">
        <v>1248</v>
      </c>
      <c r="AA1083" t="s">
        <v>36</v>
      </c>
      <c r="AB1083" t="s">
        <v>37</v>
      </c>
      <c r="AC1083">
        <v>21</v>
      </c>
    </row>
    <row r="1084" spans="1:29" customFormat="1" hidden="1" x14ac:dyDescent="0.25">
      <c r="A1084" s="11">
        <v>1084</v>
      </c>
      <c r="B1084" s="20" t="s">
        <v>1677</v>
      </c>
      <c r="C1084" s="3">
        <v>2.2129020600179999E+18</v>
      </c>
      <c r="D1084" s="1">
        <v>43350</v>
      </c>
      <c r="E1084" t="s">
        <v>1593</v>
      </c>
      <c r="F1084" s="8">
        <f>IF(OR(ISNUMBER(SEARCH("террит",Q1084)), ISNUMBER(SEARCH("ФОМС",E1084)), ISNUMBER(SEARCH("ФОМС",Q1084)), (ISNUMBER(SEARCH("страх",E1084)))),1,0)</f>
        <v>0</v>
      </c>
      <c r="G1084" s="8">
        <f>IF(OR(ISNUMBER(SEARCH("проектиро",E1084)), ISNUMBER(SEARCH("разработка",E1084)),  ISNUMBER(SEARCH("приобрет",E1084)),  ISNUMBER(SEARCH("установк",E1084)), ISNUMBER(SEARCH("постав",E1084)),  (ISNUMBER(SEARCH("создани",E1084)))),1,0)</f>
        <v>0</v>
      </c>
      <c r="H1084" s="8">
        <f>IF(OR(ISNUMBER(SEARCH("развит",E1084)), ISNUMBER(SEARCH("модифика",E1084)), ISNUMBER(SEARCH("интегра",E1084)),  ISNUMBER(SEARCH("внедрен",E1084)), ISNUMBER(SEARCH("расшир",E1084)), ISNUMBER(SEARCH("адаптац",E1084)),ISNUMBER(SEARCH("настрой",E1084)), ISNUMBER(SEARCH("подключ",E1084)),   (ISNUMBER(SEARCH("модерниз",E1084)))),1,0)</f>
        <v>1</v>
      </c>
      <c r="I1084" s="8">
        <f>IF(OR(ISNUMBER(SEARCH("сопрово",E1084)), ISNUMBER(SEARCH("поддержк",E1084)), ISNUMBER(SEARCH("эксплуат",E1084)), ISNUMBER(SEARCH("обслужи",E1084)), ISNUMBER(SEARCH("подготов",E1084)), (ISNUMBER(SEARCH("обуче",E1084)))),1,0)</f>
        <v>0</v>
      </c>
      <c r="J1084" s="9">
        <f>SUM(G1084:I1084)</f>
        <v>1</v>
      </c>
      <c r="K1084" t="s">
        <v>82</v>
      </c>
      <c r="L1084" t="s">
        <v>76</v>
      </c>
      <c r="M1084" s="30">
        <v>2582000</v>
      </c>
      <c r="N1084" s="28" t="s">
        <v>26</v>
      </c>
      <c r="O1084" s="6">
        <v>2582000</v>
      </c>
      <c r="P1084" s="28" t="s">
        <v>184</v>
      </c>
      <c r="Q1084" s="4" t="s">
        <v>1588</v>
      </c>
      <c r="R1084" t="s">
        <v>1586</v>
      </c>
      <c r="S1084" t="s">
        <v>1245</v>
      </c>
      <c r="T1084" t="s">
        <v>1393</v>
      </c>
      <c r="U1084" t="s">
        <v>1247</v>
      </c>
      <c r="V1084" t="s">
        <v>1245</v>
      </c>
      <c r="W1084" s="2">
        <v>1</v>
      </c>
      <c r="X1084" s="33">
        <v>2582000</v>
      </c>
      <c r="Y1084" t="s">
        <v>34</v>
      </c>
      <c r="Z1084" t="s">
        <v>1248</v>
      </c>
      <c r="AA1084" t="s">
        <v>36</v>
      </c>
      <c r="AB1084" t="s">
        <v>37</v>
      </c>
      <c r="AC1084">
        <v>21</v>
      </c>
    </row>
    <row r="1085" spans="1:29" customFormat="1" hidden="1" x14ac:dyDescent="0.25">
      <c r="A1085" s="11">
        <v>1085</v>
      </c>
      <c r="B1085" s="20" t="s">
        <v>1677</v>
      </c>
      <c r="C1085" s="3">
        <v>2.2129020600179999E+18</v>
      </c>
      <c r="D1085" s="1">
        <v>43350</v>
      </c>
      <c r="E1085" t="s">
        <v>1594</v>
      </c>
      <c r="F1085" s="8">
        <f>IF(OR(ISNUMBER(SEARCH("террит",Q1085)), ISNUMBER(SEARCH("ФОМС",E1085)), ISNUMBER(SEARCH("ФОМС",Q1085)), (ISNUMBER(SEARCH("страх",E1085)))),1,0)</f>
        <v>0</v>
      </c>
      <c r="G1085" s="8">
        <f>IF(OR(ISNUMBER(SEARCH("проектиро",E1085)), ISNUMBER(SEARCH("разработка",E1085)),  ISNUMBER(SEARCH("приобрет",E1085)),  ISNUMBER(SEARCH("установк",E1085)), ISNUMBER(SEARCH("постав",E1085)),  (ISNUMBER(SEARCH("создани",E1085)))),1,0)</f>
        <v>0</v>
      </c>
      <c r="H1085" s="8">
        <f>IF(OR(ISNUMBER(SEARCH("развит",E1085)), ISNUMBER(SEARCH("модифика",E1085)), ISNUMBER(SEARCH("интегра",E1085)),  ISNUMBER(SEARCH("внедрен",E1085)), ISNUMBER(SEARCH("расшир",E1085)), ISNUMBER(SEARCH("адаптац",E1085)),ISNUMBER(SEARCH("настрой",E1085)), ISNUMBER(SEARCH("подключ",E1085)),   (ISNUMBER(SEARCH("модерниз",E1085)))),1,0)</f>
        <v>1</v>
      </c>
      <c r="I1085" s="8">
        <f>IF(OR(ISNUMBER(SEARCH("сопрово",E1085)), ISNUMBER(SEARCH("поддержк",E1085)), ISNUMBER(SEARCH("эксплуат",E1085)), ISNUMBER(SEARCH("обслужи",E1085)), ISNUMBER(SEARCH("подготов",E1085)), (ISNUMBER(SEARCH("обуче",E1085)))),1,0)</f>
        <v>0</v>
      </c>
      <c r="J1085" s="9">
        <f>SUM(G1085:I1085)</f>
        <v>1</v>
      </c>
      <c r="K1085" t="s">
        <v>82</v>
      </c>
      <c r="L1085" t="s">
        <v>76</v>
      </c>
      <c r="M1085" s="30">
        <v>5896000</v>
      </c>
      <c r="N1085" s="28" t="s">
        <v>26</v>
      </c>
      <c r="O1085" s="6">
        <v>5896000</v>
      </c>
      <c r="P1085" s="28" t="s">
        <v>184</v>
      </c>
      <c r="Q1085" s="4" t="s">
        <v>1588</v>
      </c>
      <c r="R1085" t="s">
        <v>1586</v>
      </c>
      <c r="S1085" t="s">
        <v>1245</v>
      </c>
      <c r="T1085" t="s">
        <v>1393</v>
      </c>
      <c r="U1085" t="s">
        <v>1247</v>
      </c>
      <c r="V1085" t="s">
        <v>1245</v>
      </c>
      <c r="W1085" s="2">
        <v>1</v>
      </c>
      <c r="X1085" s="33">
        <v>5896000</v>
      </c>
      <c r="Y1085" t="s">
        <v>34</v>
      </c>
      <c r="Z1085" t="s">
        <v>1248</v>
      </c>
      <c r="AA1085" t="s">
        <v>36</v>
      </c>
      <c r="AB1085" t="s">
        <v>37</v>
      </c>
      <c r="AC1085">
        <v>21</v>
      </c>
    </row>
    <row r="1086" spans="1:29" customFormat="1" hidden="1" x14ac:dyDescent="0.25">
      <c r="A1086" s="11">
        <v>1086</v>
      </c>
      <c r="B1086" s="20" t="s">
        <v>1677</v>
      </c>
      <c r="C1086" s="3">
        <v>2.2129020600179999E+18</v>
      </c>
      <c r="D1086" s="1">
        <v>43350</v>
      </c>
      <c r="E1086" t="s">
        <v>1595</v>
      </c>
      <c r="F1086" s="8">
        <f>IF(OR(ISNUMBER(SEARCH("террит",Q1086)), ISNUMBER(SEARCH("ФОМС",E1086)), ISNUMBER(SEARCH("ФОМС",Q1086)), (ISNUMBER(SEARCH("страх",E1086)))),1,0)</f>
        <v>0</v>
      </c>
      <c r="G1086" s="8">
        <f>IF(OR(ISNUMBER(SEARCH("проектиро",E1086)), ISNUMBER(SEARCH("разработка",E1086)),  ISNUMBER(SEARCH("приобрет",E1086)),  ISNUMBER(SEARCH("установк",E1086)), ISNUMBER(SEARCH("постав",E1086)),  (ISNUMBER(SEARCH("создани",E1086)))),1,0)</f>
        <v>0</v>
      </c>
      <c r="H1086" s="8">
        <f>IF(OR(ISNUMBER(SEARCH("развит",E1086)), ISNUMBER(SEARCH("модифика",E1086)), ISNUMBER(SEARCH("интегра",E1086)),  ISNUMBER(SEARCH("внедрен",E1086)), ISNUMBER(SEARCH("расшир",E1086)), ISNUMBER(SEARCH("адаптац",E1086)),ISNUMBER(SEARCH("настрой",E1086)), ISNUMBER(SEARCH("подключ",E1086)),   (ISNUMBER(SEARCH("модерниз",E1086)))),1,0)</f>
        <v>1</v>
      </c>
      <c r="I1086" s="8">
        <f>IF(OR(ISNUMBER(SEARCH("сопрово",E1086)), ISNUMBER(SEARCH("поддержк",E1086)), ISNUMBER(SEARCH("эксплуат",E1086)), ISNUMBER(SEARCH("обслужи",E1086)), ISNUMBER(SEARCH("подготов",E1086)), (ISNUMBER(SEARCH("обуче",E1086)))),1,0)</f>
        <v>0</v>
      </c>
      <c r="J1086" s="9">
        <f>SUM(G1086:I1086)</f>
        <v>1</v>
      </c>
      <c r="K1086" t="s">
        <v>82</v>
      </c>
      <c r="L1086" t="s">
        <v>76</v>
      </c>
      <c r="M1086" s="30">
        <v>2745000</v>
      </c>
      <c r="N1086" s="28" t="s">
        <v>26</v>
      </c>
      <c r="O1086" s="6">
        <v>2745000</v>
      </c>
      <c r="P1086" s="28" t="s">
        <v>184</v>
      </c>
      <c r="Q1086" s="4" t="s">
        <v>1588</v>
      </c>
      <c r="R1086" t="s">
        <v>1586</v>
      </c>
      <c r="S1086" t="s">
        <v>1245</v>
      </c>
      <c r="T1086" t="s">
        <v>1393</v>
      </c>
      <c r="U1086" t="s">
        <v>1247</v>
      </c>
      <c r="V1086" t="s">
        <v>1245</v>
      </c>
      <c r="W1086" s="2">
        <v>1</v>
      </c>
      <c r="X1086" s="33">
        <v>2745000</v>
      </c>
      <c r="Y1086" t="s">
        <v>34</v>
      </c>
      <c r="Z1086" t="s">
        <v>1248</v>
      </c>
      <c r="AA1086" t="s">
        <v>36</v>
      </c>
      <c r="AB1086" t="s">
        <v>37</v>
      </c>
      <c r="AC1086">
        <v>21</v>
      </c>
    </row>
    <row r="1087" spans="1:29" customFormat="1" hidden="1" x14ac:dyDescent="0.25">
      <c r="A1087" s="11">
        <v>1087</v>
      </c>
      <c r="B1087" s="20" t="s">
        <v>1677</v>
      </c>
      <c r="C1087" s="3">
        <v>2.2129020600179999E+18</v>
      </c>
      <c r="D1087" s="1">
        <v>43350</v>
      </c>
      <c r="E1087" t="s">
        <v>1596</v>
      </c>
      <c r="F1087" s="8">
        <f>IF(OR(ISNUMBER(SEARCH("террит",Q1087)), ISNUMBER(SEARCH("ФОМС",E1087)), ISNUMBER(SEARCH("ФОМС",Q1087)), (ISNUMBER(SEARCH("страх",E1087)))),1,0)</f>
        <v>0</v>
      </c>
      <c r="G1087" s="8">
        <f>IF(OR(ISNUMBER(SEARCH("проектиро",E1087)), ISNUMBER(SEARCH("разработка",E1087)),  ISNUMBER(SEARCH("приобрет",E1087)),  ISNUMBER(SEARCH("установк",E1087)), ISNUMBER(SEARCH("постав",E1087)),  (ISNUMBER(SEARCH("создани",E1087)))),1,0)</f>
        <v>0</v>
      </c>
      <c r="H1087" s="8">
        <f>IF(OR(ISNUMBER(SEARCH("развит",E1087)), ISNUMBER(SEARCH("модифика",E1087)), ISNUMBER(SEARCH("интегра",E1087)),  ISNUMBER(SEARCH("внедрен",E1087)), ISNUMBER(SEARCH("расшир",E1087)), ISNUMBER(SEARCH("адаптац",E1087)),ISNUMBER(SEARCH("настрой",E1087)), ISNUMBER(SEARCH("подключ",E1087)),   (ISNUMBER(SEARCH("модерниз",E1087)))),1,0)</f>
        <v>1</v>
      </c>
      <c r="I1087" s="8">
        <f>IF(OR(ISNUMBER(SEARCH("сопрово",E1087)), ISNUMBER(SEARCH("поддержк",E1087)), ISNUMBER(SEARCH("эксплуат",E1087)), ISNUMBER(SEARCH("обслужи",E1087)), ISNUMBER(SEARCH("подготов",E1087)), (ISNUMBER(SEARCH("обуче",E1087)))),1,0)</f>
        <v>0</v>
      </c>
      <c r="J1087" s="9">
        <f>SUM(G1087:I1087)</f>
        <v>1</v>
      </c>
      <c r="K1087" t="s">
        <v>82</v>
      </c>
      <c r="L1087" t="s">
        <v>76</v>
      </c>
      <c r="M1087" s="30">
        <v>2832000</v>
      </c>
      <c r="N1087" s="28" t="s">
        <v>26</v>
      </c>
      <c r="O1087" s="6">
        <v>2832000</v>
      </c>
      <c r="P1087" s="28" t="s">
        <v>184</v>
      </c>
      <c r="Q1087" s="4" t="s">
        <v>1588</v>
      </c>
      <c r="R1087" t="s">
        <v>1586</v>
      </c>
      <c r="S1087" t="s">
        <v>1245</v>
      </c>
      <c r="T1087" t="s">
        <v>1393</v>
      </c>
      <c r="U1087" t="s">
        <v>1247</v>
      </c>
      <c r="V1087" t="s">
        <v>1245</v>
      </c>
      <c r="W1087" s="2">
        <v>1</v>
      </c>
      <c r="X1087" s="33">
        <v>2832000</v>
      </c>
      <c r="Y1087" t="s">
        <v>34</v>
      </c>
      <c r="Z1087" t="s">
        <v>1248</v>
      </c>
      <c r="AA1087" t="s">
        <v>36</v>
      </c>
      <c r="AB1087" t="s">
        <v>37</v>
      </c>
      <c r="AC1087">
        <v>21</v>
      </c>
    </row>
    <row r="1088" spans="1:29" customFormat="1" hidden="1" x14ac:dyDescent="0.25">
      <c r="A1088" s="11">
        <v>1088</v>
      </c>
      <c r="B1088" s="20" t="s">
        <v>1677</v>
      </c>
      <c r="C1088" s="3">
        <v>2.2129020600179999E+18</v>
      </c>
      <c r="D1088" s="1">
        <v>43444</v>
      </c>
      <c r="E1088" t="s">
        <v>76</v>
      </c>
      <c r="F1088" s="8">
        <f>IF(OR(ISNUMBER(SEARCH("террит",Q1088)), ISNUMBER(SEARCH("ФОМС",E1088)), ISNUMBER(SEARCH("ФОМС",Q1088)), (ISNUMBER(SEARCH("страх",E1088)))),1,0)</f>
        <v>0</v>
      </c>
      <c r="G1088" s="8">
        <f>IF(OR(ISNUMBER(SEARCH("проектиро",E1088)), ISNUMBER(SEARCH("разработка",E1088)),  ISNUMBER(SEARCH("приобрет",E1088)),  ISNUMBER(SEARCH("установк",E1088)), ISNUMBER(SEARCH("постав",E1088)),  (ISNUMBER(SEARCH("создани",E1088)))),1,0)</f>
        <v>0</v>
      </c>
      <c r="H1088" s="8">
        <f>IF(OR(ISNUMBER(SEARCH("развит",E1088)), ISNUMBER(SEARCH("модифика",E1088)), ISNUMBER(SEARCH("интегра",E1088)),  ISNUMBER(SEARCH("внедрен",E1088)), ISNUMBER(SEARCH("расшир",E1088)), ISNUMBER(SEARCH("адаптац",E1088)),ISNUMBER(SEARCH("настрой",E1088)), ISNUMBER(SEARCH("подключ",E1088)),   (ISNUMBER(SEARCH("модерниз",E1088)))),1,0)</f>
        <v>0</v>
      </c>
      <c r="I1088" s="8">
        <f>IF(OR(ISNUMBER(SEARCH("сопрово",E1088)), ISNUMBER(SEARCH("поддержк",E1088)), ISNUMBER(SEARCH("эксплуат",E1088)), ISNUMBER(SEARCH("обслужи",E1088)), ISNUMBER(SEARCH("подготов",E1088)), (ISNUMBER(SEARCH("обуче",E1088)))),1,0)</f>
        <v>1</v>
      </c>
      <c r="J1088" s="9">
        <f>SUM(G1088:I1088)</f>
        <v>1</v>
      </c>
      <c r="K1088" t="s">
        <v>82</v>
      </c>
      <c r="L1088" t="s">
        <v>76</v>
      </c>
      <c r="M1088" s="30">
        <v>963000</v>
      </c>
      <c r="N1088" s="28" t="s">
        <v>26</v>
      </c>
      <c r="O1088" s="6">
        <v>963000</v>
      </c>
      <c r="P1088" s="28" t="s">
        <v>27</v>
      </c>
      <c r="Q1088" s="4" t="s">
        <v>1588</v>
      </c>
      <c r="R1088" t="s">
        <v>1586</v>
      </c>
      <c r="S1088" t="s">
        <v>1245</v>
      </c>
      <c r="T1088" t="s">
        <v>1393</v>
      </c>
      <c r="U1088" t="s">
        <v>1247</v>
      </c>
      <c r="V1088" t="s">
        <v>1245</v>
      </c>
      <c r="W1088" s="2">
        <v>1</v>
      </c>
      <c r="X1088" s="33">
        <v>963000</v>
      </c>
      <c r="Y1088" t="s">
        <v>34</v>
      </c>
      <c r="Z1088" t="s">
        <v>1248</v>
      </c>
      <c r="AA1088" t="s">
        <v>36</v>
      </c>
      <c r="AB1088" t="s">
        <v>37</v>
      </c>
      <c r="AC1088">
        <v>21</v>
      </c>
    </row>
    <row r="1089" spans="1:29" customFormat="1" hidden="1" x14ac:dyDescent="0.25">
      <c r="A1089" s="11">
        <v>1089</v>
      </c>
      <c r="B1089" s="20" t="s">
        <v>1677</v>
      </c>
      <c r="C1089" s="3">
        <v>2.2129020600190001E+18</v>
      </c>
      <c r="D1089" s="1">
        <v>43592</v>
      </c>
      <c r="E1089" t="s">
        <v>1407</v>
      </c>
      <c r="F1089" s="8">
        <f>IF(OR(ISNUMBER(SEARCH("террит",Q1089)), ISNUMBER(SEARCH("ФОМС",E1089)), ISNUMBER(SEARCH("ФОМС",Q1089)), (ISNUMBER(SEARCH("страх",E1089)))),1,0)</f>
        <v>0</v>
      </c>
      <c r="G1089" s="8">
        <f>IF(OR(ISNUMBER(SEARCH("проектиро",E1089)), ISNUMBER(SEARCH("разработка",E1089)),  ISNUMBER(SEARCH("приобрет",E1089)),  ISNUMBER(SEARCH("установк",E1089)), ISNUMBER(SEARCH("постав",E1089)),  (ISNUMBER(SEARCH("создани",E1089)))),1,0)</f>
        <v>1</v>
      </c>
      <c r="H1089" s="8">
        <f>IF(OR(ISNUMBER(SEARCH("развит",E1089)), ISNUMBER(SEARCH("модифика",E1089)), ISNUMBER(SEARCH("интегра",E1089)),  ISNUMBER(SEARCH("внедрен",E1089)), ISNUMBER(SEARCH("расшир",E1089)), ISNUMBER(SEARCH("адаптац",E1089)),ISNUMBER(SEARCH("настрой",E1089)), ISNUMBER(SEARCH("подключ",E1089)),   (ISNUMBER(SEARCH("модерниз",E1089)))),1,0)</f>
        <v>0</v>
      </c>
      <c r="I1089" s="8">
        <f>IF(OR(ISNUMBER(SEARCH("сопрово",E1089)), ISNUMBER(SEARCH("поддержк",E1089)), ISNUMBER(SEARCH("эксплуат",E1089)), ISNUMBER(SEARCH("обслужи",E1089)), ISNUMBER(SEARCH("подготов",E1089)), (ISNUMBER(SEARCH("обуче",E1089)))),1,0)</f>
        <v>0</v>
      </c>
      <c r="J1089" s="9">
        <f>SUM(G1089:I1089)</f>
        <v>1</v>
      </c>
      <c r="K1089" t="s">
        <v>25</v>
      </c>
      <c r="L1089" t="s">
        <v>25</v>
      </c>
      <c r="M1089" s="30">
        <v>6757.08</v>
      </c>
      <c r="N1089" s="28" t="s">
        <v>39</v>
      </c>
      <c r="O1089" s="6">
        <v>6757.08</v>
      </c>
      <c r="P1089" s="28" t="s">
        <v>27</v>
      </c>
      <c r="Q1089" s="4" t="s">
        <v>1588</v>
      </c>
      <c r="R1089" t="s">
        <v>1586</v>
      </c>
      <c r="S1089" t="s">
        <v>1245</v>
      </c>
      <c r="T1089" t="s">
        <v>1246</v>
      </c>
      <c r="U1089" t="s">
        <v>1247</v>
      </c>
      <c r="V1089" t="s">
        <v>1245</v>
      </c>
      <c r="W1089" s="2">
        <v>1</v>
      </c>
      <c r="X1089" s="33">
        <v>6757.08</v>
      </c>
      <c r="Y1089" t="s">
        <v>34</v>
      </c>
      <c r="Z1089" t="s">
        <v>1248</v>
      </c>
      <c r="AA1089" t="s">
        <v>36</v>
      </c>
      <c r="AB1089" t="s">
        <v>37</v>
      </c>
      <c r="AC1089">
        <v>21</v>
      </c>
    </row>
    <row r="1090" spans="1:29" customFormat="1" hidden="1" x14ac:dyDescent="0.25">
      <c r="A1090" s="11">
        <v>1090</v>
      </c>
      <c r="B1090" s="20" t="s">
        <v>1677</v>
      </c>
      <c r="C1090" s="3">
        <v>2.2129020600190001E+18</v>
      </c>
      <c r="D1090" s="1">
        <v>43593</v>
      </c>
      <c r="E1090" t="s">
        <v>1407</v>
      </c>
      <c r="F1090" s="8">
        <f>IF(OR(ISNUMBER(SEARCH("террит",Q1090)), ISNUMBER(SEARCH("ФОМС",E1090)), ISNUMBER(SEARCH("ФОМС",Q1090)), (ISNUMBER(SEARCH("страх",E1090)))),1,0)</f>
        <v>0</v>
      </c>
      <c r="G1090" s="8">
        <f>IF(OR(ISNUMBER(SEARCH("проектиро",E1090)), ISNUMBER(SEARCH("разработка",E1090)),  ISNUMBER(SEARCH("приобрет",E1090)),  ISNUMBER(SEARCH("установк",E1090)), ISNUMBER(SEARCH("постав",E1090)),  (ISNUMBER(SEARCH("создани",E1090)))),1,0)</f>
        <v>1</v>
      </c>
      <c r="H1090" s="8">
        <f>IF(OR(ISNUMBER(SEARCH("развит",E1090)), ISNUMBER(SEARCH("модифика",E1090)), ISNUMBER(SEARCH("интегра",E1090)),  ISNUMBER(SEARCH("внедрен",E1090)), ISNUMBER(SEARCH("расшир",E1090)), ISNUMBER(SEARCH("адаптац",E1090)),ISNUMBER(SEARCH("настрой",E1090)), ISNUMBER(SEARCH("подключ",E1090)),   (ISNUMBER(SEARCH("модерниз",E1090)))),1,0)</f>
        <v>0</v>
      </c>
      <c r="I1090" s="8">
        <f>IF(OR(ISNUMBER(SEARCH("сопрово",E1090)), ISNUMBER(SEARCH("поддержк",E1090)), ISNUMBER(SEARCH("эксплуат",E1090)), ISNUMBER(SEARCH("обслужи",E1090)), ISNUMBER(SEARCH("подготов",E1090)), (ISNUMBER(SEARCH("обуче",E1090)))),1,0)</f>
        <v>0</v>
      </c>
      <c r="J1090" s="9">
        <f>SUM(G1090:I1090)</f>
        <v>1</v>
      </c>
      <c r="K1090" t="s">
        <v>25</v>
      </c>
      <c r="L1090" t="s">
        <v>25</v>
      </c>
      <c r="M1090" s="30">
        <v>6860</v>
      </c>
      <c r="N1090" s="28" t="s">
        <v>39</v>
      </c>
      <c r="O1090" s="6">
        <v>6860</v>
      </c>
      <c r="P1090" s="28" t="s">
        <v>27</v>
      </c>
      <c r="Q1090" s="4" t="s">
        <v>1588</v>
      </c>
      <c r="R1090" t="s">
        <v>1586</v>
      </c>
      <c r="S1090" t="s">
        <v>1245</v>
      </c>
      <c r="T1090" t="s">
        <v>1246</v>
      </c>
      <c r="U1090" t="s">
        <v>1247</v>
      </c>
      <c r="V1090" t="s">
        <v>1245</v>
      </c>
      <c r="W1090" s="2">
        <v>1</v>
      </c>
      <c r="X1090" s="33">
        <v>6860</v>
      </c>
      <c r="Y1090" t="s">
        <v>34</v>
      </c>
      <c r="Z1090" t="s">
        <v>1248</v>
      </c>
      <c r="AA1090" t="s">
        <v>36</v>
      </c>
      <c r="AB1090" t="s">
        <v>37</v>
      </c>
      <c r="AC1090">
        <v>21</v>
      </c>
    </row>
    <row r="1091" spans="1:29" customFormat="1" hidden="1" x14ac:dyDescent="0.25">
      <c r="A1091" s="11">
        <v>1091</v>
      </c>
      <c r="B1091" s="20" t="s">
        <v>1677</v>
      </c>
      <c r="C1091" s="3">
        <v>2.2129020600190001E+18</v>
      </c>
      <c r="D1091" s="1">
        <v>43593</v>
      </c>
      <c r="E1091" t="s">
        <v>1407</v>
      </c>
      <c r="F1091" s="8">
        <f>IF(OR(ISNUMBER(SEARCH("террит",Q1091)), ISNUMBER(SEARCH("ФОМС",E1091)), ISNUMBER(SEARCH("ФОМС",Q1091)), (ISNUMBER(SEARCH("страх",E1091)))),1,0)</f>
        <v>0</v>
      </c>
      <c r="G1091" s="8">
        <f>IF(OR(ISNUMBER(SEARCH("проектиро",E1091)), ISNUMBER(SEARCH("разработка",E1091)),  ISNUMBER(SEARCH("приобрет",E1091)),  ISNUMBER(SEARCH("установк",E1091)), ISNUMBER(SEARCH("постав",E1091)),  (ISNUMBER(SEARCH("создани",E1091)))),1,0)</f>
        <v>1</v>
      </c>
      <c r="H1091" s="8">
        <f>IF(OR(ISNUMBER(SEARCH("развит",E1091)), ISNUMBER(SEARCH("модифика",E1091)), ISNUMBER(SEARCH("интегра",E1091)),  ISNUMBER(SEARCH("внедрен",E1091)), ISNUMBER(SEARCH("расшир",E1091)), ISNUMBER(SEARCH("адаптац",E1091)),ISNUMBER(SEARCH("настрой",E1091)), ISNUMBER(SEARCH("подключ",E1091)),   (ISNUMBER(SEARCH("модерниз",E1091)))),1,0)</f>
        <v>0</v>
      </c>
      <c r="I1091" s="8">
        <f>IF(OR(ISNUMBER(SEARCH("сопрово",E1091)), ISNUMBER(SEARCH("поддержк",E1091)), ISNUMBER(SEARCH("эксплуат",E1091)), ISNUMBER(SEARCH("обслужи",E1091)), ISNUMBER(SEARCH("подготов",E1091)), (ISNUMBER(SEARCH("обуче",E1091)))),1,0)</f>
        <v>0</v>
      </c>
      <c r="J1091" s="9">
        <f>SUM(G1091:I1091)</f>
        <v>1</v>
      </c>
      <c r="K1091" t="s">
        <v>25</v>
      </c>
      <c r="L1091" t="s">
        <v>25</v>
      </c>
      <c r="M1091" s="30">
        <v>6700</v>
      </c>
      <c r="N1091" s="28" t="s">
        <v>39</v>
      </c>
      <c r="O1091" s="6">
        <v>6700</v>
      </c>
      <c r="P1091" s="28" t="s">
        <v>27</v>
      </c>
      <c r="Q1091" s="4" t="s">
        <v>1588</v>
      </c>
      <c r="R1091" t="s">
        <v>1586</v>
      </c>
      <c r="S1091" t="s">
        <v>1245</v>
      </c>
      <c r="T1091" t="s">
        <v>1246</v>
      </c>
      <c r="U1091" t="s">
        <v>1247</v>
      </c>
      <c r="V1091" t="s">
        <v>1245</v>
      </c>
      <c r="W1091" s="2">
        <v>1</v>
      </c>
      <c r="X1091" s="33">
        <v>6700</v>
      </c>
      <c r="Y1091" t="s">
        <v>34</v>
      </c>
      <c r="Z1091" t="s">
        <v>1248</v>
      </c>
      <c r="AA1091" t="s">
        <v>36</v>
      </c>
      <c r="AB1091" t="s">
        <v>37</v>
      </c>
      <c r="AC1091">
        <v>21</v>
      </c>
    </row>
    <row r="1092" spans="1:29" customFormat="1" hidden="1" x14ac:dyDescent="0.25">
      <c r="A1092" s="11">
        <v>1092</v>
      </c>
      <c r="B1092" s="20" t="s">
        <v>1677</v>
      </c>
      <c r="C1092" s="3">
        <v>2.2129020600190001E+18</v>
      </c>
      <c r="D1092" s="1">
        <v>43654</v>
      </c>
      <c r="E1092" t="s">
        <v>1597</v>
      </c>
      <c r="F1092" s="8">
        <f>IF(OR(ISNUMBER(SEARCH("террит",Q1092)), ISNUMBER(SEARCH("ФОМС",E1092)), ISNUMBER(SEARCH("ФОМС",Q1092)), (ISNUMBER(SEARCH("страх",E1092)))),1,0)</f>
        <v>0</v>
      </c>
      <c r="G1092" s="8">
        <f>IF(OR(ISNUMBER(SEARCH("проектиро",E1092)), ISNUMBER(SEARCH("разработка",E1092)),  ISNUMBER(SEARCH("приобрет",E1092)),  ISNUMBER(SEARCH("установк",E1092)), ISNUMBER(SEARCH("постав",E1092)),  (ISNUMBER(SEARCH("создани",E1092)))),1,0)</f>
        <v>1</v>
      </c>
      <c r="H1092" s="8">
        <f>IF(OR(ISNUMBER(SEARCH("развит",E1092)), ISNUMBER(SEARCH("модифика",E1092)), ISNUMBER(SEARCH("интегра",E1092)),  ISNUMBER(SEARCH("внедрен",E1092)), ISNUMBER(SEARCH("расшир",E1092)), ISNUMBER(SEARCH("адаптац",E1092)),ISNUMBER(SEARCH("настрой",E1092)), ISNUMBER(SEARCH("подключ",E1092)),   (ISNUMBER(SEARCH("модерниз",E1092)))),1,0)</f>
        <v>1</v>
      </c>
      <c r="I1092" s="8">
        <f>IF(OR(ISNUMBER(SEARCH("сопрово",E1092)), ISNUMBER(SEARCH("поддержк",E1092)), ISNUMBER(SEARCH("эксплуат",E1092)), ISNUMBER(SEARCH("обслужи",E1092)), ISNUMBER(SEARCH("подготов",E1092)), (ISNUMBER(SEARCH("обуче",E1092)))),1,0)</f>
        <v>0</v>
      </c>
      <c r="J1092" s="9">
        <f>SUM(G1092:I1092)</f>
        <v>2</v>
      </c>
      <c r="K1092" t="s">
        <v>45</v>
      </c>
      <c r="L1092" t="s">
        <v>46</v>
      </c>
      <c r="M1092" s="30">
        <v>9800000</v>
      </c>
      <c r="N1092" s="28" t="s">
        <v>26</v>
      </c>
      <c r="O1092" s="6">
        <v>9800000</v>
      </c>
      <c r="P1092" s="28" t="s">
        <v>27</v>
      </c>
      <c r="Q1092" s="4" t="s">
        <v>1588</v>
      </c>
      <c r="R1092" t="s">
        <v>1586</v>
      </c>
      <c r="S1092" t="s">
        <v>1245</v>
      </c>
      <c r="T1092" t="s">
        <v>1393</v>
      </c>
      <c r="U1092" t="s">
        <v>1247</v>
      </c>
      <c r="V1092" t="s">
        <v>1245</v>
      </c>
      <c r="W1092" s="2">
        <v>1</v>
      </c>
      <c r="X1092" s="33">
        <v>9800000</v>
      </c>
      <c r="Y1092" t="s">
        <v>34</v>
      </c>
      <c r="Z1092" t="s">
        <v>1248</v>
      </c>
      <c r="AA1092" t="s">
        <v>36</v>
      </c>
      <c r="AB1092" t="s">
        <v>37</v>
      </c>
      <c r="AC1092">
        <v>21</v>
      </c>
    </row>
    <row r="1093" spans="1:29" customFormat="1" hidden="1" x14ac:dyDescent="0.25">
      <c r="A1093" s="11">
        <v>1093</v>
      </c>
      <c r="B1093" s="20" t="s">
        <v>1677</v>
      </c>
      <c r="C1093" s="3">
        <v>2.2129020600190001E+18</v>
      </c>
      <c r="D1093" s="1">
        <v>43669</v>
      </c>
      <c r="E1093" t="s">
        <v>1598</v>
      </c>
      <c r="F1093" s="8">
        <f>IF(OR(ISNUMBER(SEARCH("террит",Q1093)), ISNUMBER(SEARCH("ФОМС",E1093)), ISNUMBER(SEARCH("ФОМС",Q1093)), (ISNUMBER(SEARCH("страх",E1093)))),1,0)</f>
        <v>0</v>
      </c>
      <c r="G1093" s="8">
        <f>IF(OR(ISNUMBER(SEARCH("проектиро",E1093)), ISNUMBER(SEARCH("разработка",E1093)),  ISNUMBER(SEARCH("приобрет",E1093)),  ISNUMBER(SEARCH("установк",E1093)), ISNUMBER(SEARCH("постав",E1093)),  (ISNUMBER(SEARCH("создани",E1093)))),1,0)</f>
        <v>0</v>
      </c>
      <c r="H1093" s="8">
        <f>IF(OR(ISNUMBER(SEARCH("развит",E1093)), ISNUMBER(SEARCH("модифика",E1093)), ISNUMBER(SEARCH("интегра",E1093)),  ISNUMBER(SEARCH("внедрен",E1093)), ISNUMBER(SEARCH("расшир",E1093)), ISNUMBER(SEARCH("адаптац",E1093)),ISNUMBER(SEARCH("настрой",E1093)), ISNUMBER(SEARCH("подключ",E1093)),   (ISNUMBER(SEARCH("модерниз",E1093)))),1,0)</f>
        <v>1</v>
      </c>
      <c r="I1093" s="8">
        <f>IF(OR(ISNUMBER(SEARCH("сопрово",E1093)), ISNUMBER(SEARCH("поддержк",E1093)), ISNUMBER(SEARCH("эксплуат",E1093)), ISNUMBER(SEARCH("обслужи",E1093)), ISNUMBER(SEARCH("подготов",E1093)), (ISNUMBER(SEARCH("обуче",E1093)))),1,0)</f>
        <v>0</v>
      </c>
      <c r="J1093" s="9">
        <f>SUM(G1093:I1093)</f>
        <v>1</v>
      </c>
      <c r="K1093" t="s">
        <v>45</v>
      </c>
      <c r="L1093" t="s">
        <v>46</v>
      </c>
      <c r="M1093" s="30">
        <v>1890000</v>
      </c>
      <c r="N1093" s="28" t="s">
        <v>26</v>
      </c>
      <c r="O1093" s="6">
        <v>1890000</v>
      </c>
      <c r="P1093" s="28" t="s">
        <v>27</v>
      </c>
      <c r="Q1093" s="4" t="s">
        <v>1588</v>
      </c>
      <c r="R1093" t="s">
        <v>1586</v>
      </c>
      <c r="S1093" t="s">
        <v>1245</v>
      </c>
      <c r="T1093" t="s">
        <v>1393</v>
      </c>
      <c r="U1093" t="s">
        <v>1247</v>
      </c>
      <c r="V1093" t="s">
        <v>1245</v>
      </c>
      <c r="W1093" s="2">
        <v>1</v>
      </c>
      <c r="X1093" s="33">
        <v>1890000</v>
      </c>
      <c r="Y1093" t="s">
        <v>34</v>
      </c>
      <c r="Z1093" t="s">
        <v>1248</v>
      </c>
      <c r="AA1093" t="s">
        <v>36</v>
      </c>
      <c r="AB1093" t="s">
        <v>37</v>
      </c>
      <c r="AC1093">
        <v>21</v>
      </c>
    </row>
    <row r="1094" spans="1:29" customFormat="1" hidden="1" x14ac:dyDescent="0.25">
      <c r="A1094" s="11">
        <v>1094</v>
      </c>
      <c r="B1094" s="20" t="s">
        <v>1677</v>
      </c>
      <c r="C1094" s="3">
        <v>2.2129020600190001E+18</v>
      </c>
      <c r="D1094" s="1">
        <v>43676</v>
      </c>
      <c r="E1094" t="s">
        <v>1599</v>
      </c>
      <c r="F1094" s="8">
        <f>IF(OR(ISNUMBER(SEARCH("террит",Q1094)), ISNUMBER(SEARCH("ФОМС",E1094)), ISNUMBER(SEARCH("ФОМС",Q1094)), (ISNUMBER(SEARCH("страх",E1094)))),1,0)</f>
        <v>0</v>
      </c>
      <c r="G1094" s="8">
        <f>IF(OR(ISNUMBER(SEARCH("проектиро",E1094)), ISNUMBER(SEARCH("разработка",E1094)),  ISNUMBER(SEARCH("приобрет",E1094)),  ISNUMBER(SEARCH("установк",E1094)), ISNUMBER(SEARCH("постав",E1094)),  (ISNUMBER(SEARCH("создани",E1094)))),1,0)</f>
        <v>0</v>
      </c>
      <c r="H1094" s="8">
        <f>IF(OR(ISNUMBER(SEARCH("развит",E1094)), ISNUMBER(SEARCH("модифика",E1094)), ISNUMBER(SEARCH("интегра",E1094)),  ISNUMBER(SEARCH("внедрен",E1094)), ISNUMBER(SEARCH("расшир",E1094)), ISNUMBER(SEARCH("адаптац",E1094)),ISNUMBER(SEARCH("настрой",E1094)), ISNUMBER(SEARCH("подключ",E1094)),   (ISNUMBER(SEARCH("модерниз",E1094)))),1,0)</f>
        <v>1</v>
      </c>
      <c r="I1094" s="8">
        <f>IF(OR(ISNUMBER(SEARCH("сопрово",E1094)), ISNUMBER(SEARCH("поддержк",E1094)), ISNUMBER(SEARCH("эксплуат",E1094)), ISNUMBER(SEARCH("обслужи",E1094)), ISNUMBER(SEARCH("подготов",E1094)), (ISNUMBER(SEARCH("обуче",E1094)))),1,0)</f>
        <v>0</v>
      </c>
      <c r="J1094" s="9">
        <f>SUM(G1094:I1094)</f>
        <v>1</v>
      </c>
      <c r="K1094" t="s">
        <v>45</v>
      </c>
      <c r="L1094" t="s">
        <v>46</v>
      </c>
      <c r="M1094" s="30">
        <v>1912000</v>
      </c>
      <c r="N1094" s="28" t="s">
        <v>26</v>
      </c>
      <c r="O1094" s="6">
        <v>1912000</v>
      </c>
      <c r="P1094" s="28" t="s">
        <v>27</v>
      </c>
      <c r="Q1094" s="4" t="s">
        <v>1588</v>
      </c>
      <c r="R1094" t="s">
        <v>1586</v>
      </c>
      <c r="S1094" t="s">
        <v>1245</v>
      </c>
      <c r="T1094" t="s">
        <v>1393</v>
      </c>
      <c r="U1094" t="s">
        <v>1247</v>
      </c>
      <c r="V1094" t="s">
        <v>1245</v>
      </c>
      <c r="W1094" s="2">
        <v>1</v>
      </c>
      <c r="X1094" s="33">
        <v>1912000</v>
      </c>
      <c r="Y1094" t="s">
        <v>34</v>
      </c>
      <c r="Z1094" t="s">
        <v>1248</v>
      </c>
      <c r="AA1094" t="s">
        <v>36</v>
      </c>
      <c r="AB1094" t="s">
        <v>37</v>
      </c>
      <c r="AC1094">
        <v>21</v>
      </c>
    </row>
    <row r="1095" spans="1:29" customFormat="1" hidden="1" x14ac:dyDescent="0.25">
      <c r="A1095" s="11">
        <v>1095</v>
      </c>
      <c r="B1095" s="20" t="s">
        <v>1677</v>
      </c>
      <c r="C1095" s="3">
        <v>2.2129020600190001E+18</v>
      </c>
      <c r="D1095" s="1">
        <v>43682</v>
      </c>
      <c r="E1095" t="s">
        <v>1600</v>
      </c>
      <c r="F1095" s="8">
        <f>IF(OR(ISNUMBER(SEARCH("террит",Q1095)), ISNUMBER(SEARCH("ФОМС",E1095)), ISNUMBER(SEARCH("ФОМС",Q1095)), (ISNUMBER(SEARCH("страх",E1095)))),1,0)</f>
        <v>0</v>
      </c>
      <c r="G1095" s="8">
        <f>IF(OR(ISNUMBER(SEARCH("проектиро",E1095)), ISNUMBER(SEARCH("разработка",E1095)),  ISNUMBER(SEARCH("приобрет",E1095)),  ISNUMBER(SEARCH("установк",E1095)), ISNUMBER(SEARCH("постав",E1095)),  (ISNUMBER(SEARCH("создани",E1095)))),1,0)</f>
        <v>0</v>
      </c>
      <c r="H1095" s="8">
        <f>IF(OR(ISNUMBER(SEARCH("развит",E1095)), ISNUMBER(SEARCH("модифика",E1095)), ISNUMBER(SEARCH("интегра",E1095)),  ISNUMBER(SEARCH("внедрен",E1095)), ISNUMBER(SEARCH("расшир",E1095)), ISNUMBER(SEARCH("адаптац",E1095)),ISNUMBER(SEARCH("настрой",E1095)), ISNUMBER(SEARCH("подключ",E1095)),   (ISNUMBER(SEARCH("модерниз",E1095)))),1,0)</f>
        <v>1</v>
      </c>
      <c r="I1095" s="8">
        <f>IF(OR(ISNUMBER(SEARCH("сопрово",E1095)), ISNUMBER(SEARCH("поддержк",E1095)), ISNUMBER(SEARCH("эксплуат",E1095)), ISNUMBER(SEARCH("обслужи",E1095)), ISNUMBER(SEARCH("подготов",E1095)), (ISNUMBER(SEARCH("обуче",E1095)))),1,0)</f>
        <v>0</v>
      </c>
      <c r="J1095" s="9">
        <f>SUM(G1095:I1095)</f>
        <v>1</v>
      </c>
      <c r="K1095" t="s">
        <v>45</v>
      </c>
      <c r="L1095" t="s">
        <v>46</v>
      </c>
      <c r="M1095" s="30">
        <v>2851000</v>
      </c>
      <c r="N1095" s="28" t="s">
        <v>26</v>
      </c>
      <c r="O1095" s="6">
        <v>2851000</v>
      </c>
      <c r="P1095" s="28" t="s">
        <v>27</v>
      </c>
      <c r="Q1095" s="4" t="s">
        <v>1588</v>
      </c>
      <c r="R1095" t="s">
        <v>1586</v>
      </c>
      <c r="S1095" t="s">
        <v>1245</v>
      </c>
      <c r="T1095" t="s">
        <v>1393</v>
      </c>
      <c r="U1095" t="s">
        <v>1247</v>
      </c>
      <c r="V1095" t="s">
        <v>1245</v>
      </c>
      <c r="W1095" s="2">
        <v>1</v>
      </c>
      <c r="X1095" s="33">
        <v>2851000</v>
      </c>
      <c r="Y1095" t="s">
        <v>34</v>
      </c>
      <c r="Z1095" t="s">
        <v>1248</v>
      </c>
      <c r="AA1095" t="s">
        <v>36</v>
      </c>
      <c r="AB1095" t="s">
        <v>37</v>
      </c>
      <c r="AC1095">
        <v>21</v>
      </c>
    </row>
    <row r="1096" spans="1:29" customFormat="1" hidden="1" x14ac:dyDescent="0.25">
      <c r="A1096" s="11">
        <v>1096</v>
      </c>
      <c r="B1096" s="20" t="s">
        <v>1677</v>
      </c>
      <c r="C1096" s="3">
        <v>2.2129020600190001E+18</v>
      </c>
      <c r="D1096" s="1">
        <v>43693</v>
      </c>
      <c r="E1096" t="s">
        <v>1601</v>
      </c>
      <c r="F1096" s="8">
        <f>IF(OR(ISNUMBER(SEARCH("террит",Q1096)), ISNUMBER(SEARCH("ФОМС",E1096)), ISNUMBER(SEARCH("ФОМС",Q1096)), (ISNUMBER(SEARCH("страх",E1096)))),1,0)</f>
        <v>0</v>
      </c>
      <c r="G1096" s="8">
        <f>IF(OR(ISNUMBER(SEARCH("проектиро",E1096)), ISNUMBER(SEARCH("разработка",E1096)),  ISNUMBER(SEARCH("приобрет",E1096)),  ISNUMBER(SEARCH("установк",E1096)), ISNUMBER(SEARCH("постав",E1096)),  (ISNUMBER(SEARCH("создани",E1096)))),1,0)</f>
        <v>0</v>
      </c>
      <c r="H1096" s="8">
        <f>IF(OR(ISNUMBER(SEARCH("развит",E1096)), ISNUMBER(SEARCH("модифика",E1096)), ISNUMBER(SEARCH("интегра",E1096)),  ISNUMBER(SEARCH("внедрен",E1096)), ISNUMBER(SEARCH("расшир",E1096)), ISNUMBER(SEARCH("адаптац",E1096)),ISNUMBER(SEARCH("настрой",E1096)), ISNUMBER(SEARCH("подключ",E1096)),   (ISNUMBER(SEARCH("модерниз",E1096)))),1,0)</f>
        <v>1</v>
      </c>
      <c r="I1096" s="8">
        <f>IF(OR(ISNUMBER(SEARCH("сопрово",E1096)), ISNUMBER(SEARCH("поддержк",E1096)), ISNUMBER(SEARCH("эксплуат",E1096)), ISNUMBER(SEARCH("обслужи",E1096)), ISNUMBER(SEARCH("подготов",E1096)), (ISNUMBER(SEARCH("обуче",E1096)))),1,0)</f>
        <v>0</v>
      </c>
      <c r="J1096" s="9">
        <f>SUM(G1096:I1096)</f>
        <v>1</v>
      </c>
      <c r="K1096" t="s">
        <v>45</v>
      </c>
      <c r="L1096" t="s">
        <v>46</v>
      </c>
      <c r="M1096" s="30">
        <v>7840000</v>
      </c>
      <c r="N1096" s="28" t="s">
        <v>26</v>
      </c>
      <c r="O1096" s="6">
        <v>7840000</v>
      </c>
      <c r="P1096" s="28" t="s">
        <v>27</v>
      </c>
      <c r="Q1096" s="4" t="s">
        <v>1588</v>
      </c>
      <c r="R1096" t="s">
        <v>1586</v>
      </c>
      <c r="S1096" t="s">
        <v>1245</v>
      </c>
      <c r="T1096" t="s">
        <v>1393</v>
      </c>
      <c r="U1096" t="s">
        <v>1247</v>
      </c>
      <c r="V1096" t="s">
        <v>1245</v>
      </c>
      <c r="W1096" s="2">
        <v>1</v>
      </c>
      <c r="X1096" s="33">
        <v>7840000</v>
      </c>
      <c r="Y1096" t="s">
        <v>34</v>
      </c>
      <c r="Z1096" t="s">
        <v>1248</v>
      </c>
      <c r="AA1096" t="s">
        <v>36</v>
      </c>
      <c r="AB1096" t="s">
        <v>37</v>
      </c>
      <c r="AC1096">
        <v>21</v>
      </c>
    </row>
    <row r="1097" spans="1:29" customFormat="1" hidden="1" x14ac:dyDescent="0.25">
      <c r="A1097" s="11">
        <v>1097</v>
      </c>
      <c r="B1097" s="20" t="s">
        <v>1677</v>
      </c>
      <c r="C1097" s="3">
        <v>2.2129020600190001E+18</v>
      </c>
      <c r="D1097" s="1">
        <v>43700</v>
      </c>
      <c r="E1097" t="s">
        <v>1602</v>
      </c>
      <c r="F1097" s="8">
        <f>IF(OR(ISNUMBER(SEARCH("террит",Q1097)), ISNUMBER(SEARCH("ФОМС",E1097)), ISNUMBER(SEARCH("ФОМС",Q1097)), (ISNUMBER(SEARCH("страх",E1097)))),1,0)</f>
        <v>0</v>
      </c>
      <c r="G1097" s="8">
        <f>IF(OR(ISNUMBER(SEARCH("проектиро",E1097)), ISNUMBER(SEARCH("разработка",E1097)),  ISNUMBER(SEARCH("приобрет",E1097)),  ISNUMBER(SEARCH("установк",E1097)), ISNUMBER(SEARCH("постав",E1097)),  (ISNUMBER(SEARCH("создани",E1097)))),1,0)</f>
        <v>0</v>
      </c>
      <c r="H1097" s="8">
        <f>IF(OR(ISNUMBER(SEARCH("развит",E1097)), ISNUMBER(SEARCH("модифика",E1097)), ISNUMBER(SEARCH("интегра",E1097)),  ISNUMBER(SEARCH("внедрен",E1097)), ISNUMBER(SEARCH("расшир",E1097)), ISNUMBER(SEARCH("адаптац",E1097)),ISNUMBER(SEARCH("настрой",E1097)), ISNUMBER(SEARCH("подключ",E1097)),   (ISNUMBER(SEARCH("модерниз",E1097)))),1,0)</f>
        <v>1</v>
      </c>
      <c r="I1097" s="8">
        <f>IF(OR(ISNUMBER(SEARCH("сопрово",E1097)), ISNUMBER(SEARCH("поддержк",E1097)), ISNUMBER(SEARCH("эксплуат",E1097)), ISNUMBER(SEARCH("обслужи",E1097)), ISNUMBER(SEARCH("подготов",E1097)), (ISNUMBER(SEARCH("обуче",E1097)))),1,0)</f>
        <v>0</v>
      </c>
      <c r="J1097" s="9">
        <f>SUM(G1097:I1097)</f>
        <v>1</v>
      </c>
      <c r="K1097" t="s">
        <v>45</v>
      </c>
      <c r="L1097" t="s">
        <v>46</v>
      </c>
      <c r="M1097" s="30">
        <v>1920600</v>
      </c>
      <c r="N1097" s="28" t="s">
        <v>26</v>
      </c>
      <c r="O1097" s="6">
        <v>1920600</v>
      </c>
      <c r="P1097" s="28" t="s">
        <v>27</v>
      </c>
      <c r="Q1097" s="4" t="s">
        <v>1588</v>
      </c>
      <c r="R1097" t="s">
        <v>1586</v>
      </c>
      <c r="S1097" t="s">
        <v>1245</v>
      </c>
      <c r="T1097" t="s">
        <v>1393</v>
      </c>
      <c r="U1097" t="s">
        <v>1247</v>
      </c>
      <c r="V1097" t="s">
        <v>1245</v>
      </c>
      <c r="W1097" s="2">
        <v>1</v>
      </c>
      <c r="X1097" s="33">
        <v>1920600</v>
      </c>
      <c r="Y1097" t="s">
        <v>34</v>
      </c>
      <c r="Z1097" t="s">
        <v>1248</v>
      </c>
      <c r="AA1097" t="s">
        <v>36</v>
      </c>
      <c r="AB1097" t="s">
        <v>37</v>
      </c>
      <c r="AC1097">
        <v>21</v>
      </c>
    </row>
    <row r="1098" spans="1:29" customFormat="1" hidden="1" x14ac:dyDescent="0.25">
      <c r="A1098" s="11">
        <v>1098</v>
      </c>
      <c r="B1098" s="20" t="s">
        <v>1677</v>
      </c>
      <c r="C1098" s="3">
        <v>2.2129020600190001E+18</v>
      </c>
      <c r="D1098" s="1">
        <v>43707</v>
      </c>
      <c r="E1098" t="s">
        <v>1603</v>
      </c>
      <c r="F1098" s="8">
        <f>IF(OR(ISNUMBER(SEARCH("террит",Q1098)), ISNUMBER(SEARCH("ФОМС",E1098)), ISNUMBER(SEARCH("ФОМС",Q1098)), (ISNUMBER(SEARCH("страх",E1098)))),1,0)</f>
        <v>0</v>
      </c>
      <c r="G1098" s="8">
        <f>IF(OR(ISNUMBER(SEARCH("проектиро",E1098)), ISNUMBER(SEARCH("разработка",E1098)),  ISNUMBER(SEARCH("приобрет",E1098)),  ISNUMBER(SEARCH("установк",E1098)), ISNUMBER(SEARCH("постав",E1098)),  (ISNUMBER(SEARCH("создани",E1098)))),1,0)</f>
        <v>0</v>
      </c>
      <c r="H1098" s="8">
        <f>IF(OR(ISNUMBER(SEARCH("развит",E1098)), ISNUMBER(SEARCH("модифика",E1098)), ISNUMBER(SEARCH("интегра",E1098)),  ISNUMBER(SEARCH("внедрен",E1098)), ISNUMBER(SEARCH("расшир",E1098)), ISNUMBER(SEARCH("адаптац",E1098)),ISNUMBER(SEARCH("настрой",E1098)), ISNUMBER(SEARCH("подключ",E1098)),   (ISNUMBER(SEARCH("модерниз",E1098)))),1,0)</f>
        <v>1</v>
      </c>
      <c r="I1098" s="8">
        <f>IF(OR(ISNUMBER(SEARCH("сопрово",E1098)), ISNUMBER(SEARCH("поддержк",E1098)), ISNUMBER(SEARCH("эксплуат",E1098)), ISNUMBER(SEARCH("обслужи",E1098)), ISNUMBER(SEARCH("подготов",E1098)), (ISNUMBER(SEARCH("обуче",E1098)))),1,0)</f>
        <v>0</v>
      </c>
      <c r="J1098" s="9">
        <f>SUM(G1098:I1098)</f>
        <v>1</v>
      </c>
      <c r="K1098" t="s">
        <v>45</v>
      </c>
      <c r="L1098" t="s">
        <v>46</v>
      </c>
      <c r="M1098" s="30">
        <v>3836350</v>
      </c>
      <c r="N1098" s="28" t="s">
        <v>26</v>
      </c>
      <c r="O1098" s="6">
        <v>3836350</v>
      </c>
      <c r="P1098" s="28" t="s">
        <v>27</v>
      </c>
      <c r="Q1098" s="4" t="s">
        <v>1588</v>
      </c>
      <c r="R1098" t="s">
        <v>1586</v>
      </c>
      <c r="S1098" t="s">
        <v>1245</v>
      </c>
      <c r="T1098" t="s">
        <v>1393</v>
      </c>
      <c r="U1098" t="s">
        <v>1247</v>
      </c>
      <c r="V1098" t="s">
        <v>1245</v>
      </c>
      <c r="W1098" s="2">
        <v>1</v>
      </c>
      <c r="X1098" s="33">
        <v>3836350</v>
      </c>
      <c r="Y1098" t="s">
        <v>34</v>
      </c>
      <c r="Z1098" t="s">
        <v>1248</v>
      </c>
      <c r="AA1098" t="s">
        <v>36</v>
      </c>
      <c r="AB1098" t="s">
        <v>37</v>
      </c>
      <c r="AC1098">
        <v>21</v>
      </c>
    </row>
    <row r="1099" spans="1:29" customFormat="1" hidden="1" x14ac:dyDescent="0.25">
      <c r="A1099" s="11">
        <v>1099</v>
      </c>
      <c r="B1099" s="20" t="s">
        <v>1677</v>
      </c>
      <c r="C1099" s="3">
        <v>2.2129020600190001E+18</v>
      </c>
      <c r="D1099" s="1">
        <v>43710</v>
      </c>
      <c r="E1099" t="s">
        <v>1604</v>
      </c>
      <c r="F1099" s="8">
        <f>IF(OR(ISNUMBER(SEARCH("террит",Q1099)), ISNUMBER(SEARCH("ФОМС",E1099)), ISNUMBER(SEARCH("ФОМС",Q1099)), (ISNUMBER(SEARCH("страх",E1099)))),1,0)</f>
        <v>0</v>
      </c>
      <c r="G1099" s="8">
        <f>IF(OR(ISNUMBER(SEARCH("проектиро",E1099)), ISNUMBER(SEARCH("разработка",E1099)),  ISNUMBER(SEARCH("приобрет",E1099)),  ISNUMBER(SEARCH("установк",E1099)), ISNUMBER(SEARCH("постав",E1099)),  (ISNUMBER(SEARCH("создани",E1099)))),1,0)</f>
        <v>0</v>
      </c>
      <c r="H1099" s="8">
        <f>IF(OR(ISNUMBER(SEARCH("развит",E1099)), ISNUMBER(SEARCH("модифика",E1099)), ISNUMBER(SEARCH("интегра",E1099)),  ISNUMBER(SEARCH("внедрен",E1099)), ISNUMBER(SEARCH("расшир",E1099)), ISNUMBER(SEARCH("адаптац",E1099)),ISNUMBER(SEARCH("настрой",E1099)), ISNUMBER(SEARCH("подключ",E1099)),   (ISNUMBER(SEARCH("модерниз",E1099)))),1,0)</f>
        <v>1</v>
      </c>
      <c r="I1099" s="8">
        <f>IF(OR(ISNUMBER(SEARCH("сопрово",E1099)), ISNUMBER(SEARCH("поддержк",E1099)), ISNUMBER(SEARCH("эксплуат",E1099)), ISNUMBER(SEARCH("обслужи",E1099)), ISNUMBER(SEARCH("подготов",E1099)), (ISNUMBER(SEARCH("обуче",E1099)))),1,0)</f>
        <v>0</v>
      </c>
      <c r="J1099" s="9">
        <f>SUM(G1099:I1099)</f>
        <v>1</v>
      </c>
      <c r="K1099" t="s">
        <v>45</v>
      </c>
      <c r="L1099" t="s">
        <v>46</v>
      </c>
      <c r="M1099" s="30">
        <v>5713500</v>
      </c>
      <c r="N1099" s="28" t="s">
        <v>26</v>
      </c>
      <c r="O1099" s="6">
        <v>5713500</v>
      </c>
      <c r="P1099" s="28" t="s">
        <v>27</v>
      </c>
      <c r="Q1099" s="4" t="s">
        <v>1588</v>
      </c>
      <c r="R1099" t="s">
        <v>1586</v>
      </c>
      <c r="S1099" t="s">
        <v>1245</v>
      </c>
      <c r="T1099" t="s">
        <v>1393</v>
      </c>
      <c r="U1099" t="s">
        <v>1247</v>
      </c>
      <c r="V1099" t="s">
        <v>1245</v>
      </c>
      <c r="W1099" s="2">
        <v>1</v>
      </c>
      <c r="X1099" s="33">
        <v>5713500</v>
      </c>
      <c r="Y1099" t="s">
        <v>34</v>
      </c>
      <c r="Z1099" t="s">
        <v>1248</v>
      </c>
      <c r="AA1099" t="s">
        <v>36</v>
      </c>
      <c r="AB1099" t="s">
        <v>37</v>
      </c>
      <c r="AC1099">
        <v>21</v>
      </c>
    </row>
    <row r="1100" spans="1:29" customFormat="1" hidden="1" x14ac:dyDescent="0.25">
      <c r="A1100" s="11">
        <v>1100</v>
      </c>
      <c r="B1100" s="20" t="s">
        <v>1677</v>
      </c>
      <c r="C1100" s="3">
        <v>2.2129020600190001E+18</v>
      </c>
      <c r="D1100" s="1">
        <v>43712</v>
      </c>
      <c r="E1100" t="s">
        <v>1605</v>
      </c>
      <c r="F1100" s="8">
        <f>IF(OR(ISNUMBER(SEARCH("террит",Q1100)), ISNUMBER(SEARCH("ФОМС",E1100)), ISNUMBER(SEARCH("ФОМС",Q1100)), (ISNUMBER(SEARCH("страх",E1100)))),1,0)</f>
        <v>0</v>
      </c>
      <c r="G1100" s="8">
        <f>IF(OR(ISNUMBER(SEARCH("проектиро",E1100)), ISNUMBER(SEARCH("разработка",E1100)),  ISNUMBER(SEARCH("приобрет",E1100)),  ISNUMBER(SEARCH("установк",E1100)), ISNUMBER(SEARCH("постав",E1100)),  (ISNUMBER(SEARCH("создани",E1100)))),1,0)</f>
        <v>0</v>
      </c>
      <c r="H1100" s="8">
        <f>IF(OR(ISNUMBER(SEARCH("развит",E1100)), ISNUMBER(SEARCH("модифика",E1100)), ISNUMBER(SEARCH("интегра",E1100)),  ISNUMBER(SEARCH("внедрен",E1100)), ISNUMBER(SEARCH("расшир",E1100)), ISNUMBER(SEARCH("адаптац",E1100)),ISNUMBER(SEARCH("настрой",E1100)), ISNUMBER(SEARCH("подключ",E1100)),   (ISNUMBER(SEARCH("модерниз",E1100)))),1,0)</f>
        <v>1</v>
      </c>
      <c r="I1100" s="8">
        <f>IF(OR(ISNUMBER(SEARCH("сопрово",E1100)), ISNUMBER(SEARCH("поддержк",E1100)), ISNUMBER(SEARCH("эксплуат",E1100)), ISNUMBER(SEARCH("обслужи",E1100)), ISNUMBER(SEARCH("подготов",E1100)), (ISNUMBER(SEARCH("обуче",E1100)))),1,0)</f>
        <v>0</v>
      </c>
      <c r="J1100" s="9">
        <f>SUM(G1100:I1100)</f>
        <v>1</v>
      </c>
      <c r="K1100" t="s">
        <v>45</v>
      </c>
      <c r="L1100" t="s">
        <v>46</v>
      </c>
      <c r="M1100" s="30">
        <v>3903000</v>
      </c>
      <c r="N1100" s="28" t="s">
        <v>26</v>
      </c>
      <c r="O1100" s="6">
        <v>3903000</v>
      </c>
      <c r="P1100" s="28" t="s">
        <v>27</v>
      </c>
      <c r="Q1100" s="4" t="s">
        <v>1588</v>
      </c>
      <c r="R1100" t="s">
        <v>1586</v>
      </c>
      <c r="S1100" t="s">
        <v>1245</v>
      </c>
      <c r="T1100" t="s">
        <v>1393</v>
      </c>
      <c r="U1100" t="s">
        <v>1247</v>
      </c>
      <c r="V1100" t="s">
        <v>1245</v>
      </c>
      <c r="W1100" s="2">
        <v>1</v>
      </c>
      <c r="X1100" s="33">
        <v>3903000</v>
      </c>
      <c r="Y1100" t="s">
        <v>34</v>
      </c>
      <c r="Z1100" t="s">
        <v>1248</v>
      </c>
      <c r="AA1100" t="s">
        <v>36</v>
      </c>
      <c r="AB1100" t="s">
        <v>37</v>
      </c>
      <c r="AC1100">
        <v>21</v>
      </c>
    </row>
    <row r="1101" spans="1:29" customFormat="1" hidden="1" x14ac:dyDescent="0.25">
      <c r="A1101" s="11">
        <v>1101</v>
      </c>
      <c r="B1101" s="20" t="s">
        <v>1677</v>
      </c>
      <c r="C1101" s="3">
        <v>2.2129020600190001E+18</v>
      </c>
      <c r="D1101" s="1">
        <v>43717</v>
      </c>
      <c r="E1101" t="s">
        <v>1606</v>
      </c>
      <c r="F1101" s="8">
        <f>IF(OR(ISNUMBER(SEARCH("террит",Q1101)), ISNUMBER(SEARCH("ФОМС",E1101)), ISNUMBER(SEARCH("ФОМС",Q1101)), (ISNUMBER(SEARCH("страх",E1101)))),1,0)</f>
        <v>0</v>
      </c>
      <c r="G1101" s="8">
        <f>IF(OR(ISNUMBER(SEARCH("проектиро",E1101)), ISNUMBER(SEARCH("разработка",E1101)),  ISNUMBER(SEARCH("приобрет",E1101)),  ISNUMBER(SEARCH("установк",E1101)), ISNUMBER(SEARCH("постав",E1101)),  (ISNUMBER(SEARCH("создани",E1101)))),1,0)</f>
        <v>1</v>
      </c>
      <c r="H1101" s="8">
        <f>IF(OR(ISNUMBER(SEARCH("развит",E1101)), ISNUMBER(SEARCH("модифика",E1101)), ISNUMBER(SEARCH("интегра",E1101)),  ISNUMBER(SEARCH("внедрен",E1101)), ISNUMBER(SEARCH("расшир",E1101)), ISNUMBER(SEARCH("адаптац",E1101)),ISNUMBER(SEARCH("настрой",E1101)), ISNUMBER(SEARCH("подключ",E1101)),   (ISNUMBER(SEARCH("модерниз",E1101)))),1,0)</f>
        <v>1</v>
      </c>
      <c r="I1101" s="8">
        <f>IF(OR(ISNUMBER(SEARCH("сопрово",E1101)), ISNUMBER(SEARCH("поддержк",E1101)), ISNUMBER(SEARCH("эксплуат",E1101)), ISNUMBER(SEARCH("обслужи",E1101)), ISNUMBER(SEARCH("подготов",E1101)), (ISNUMBER(SEARCH("обуче",E1101)))),1,0)</f>
        <v>0</v>
      </c>
      <c r="J1101" s="9">
        <f>SUM(G1101:I1101)</f>
        <v>2</v>
      </c>
      <c r="K1101" t="s">
        <v>45</v>
      </c>
      <c r="L1101" t="s">
        <v>46</v>
      </c>
      <c r="M1101" s="30">
        <v>1891500</v>
      </c>
      <c r="N1101" s="28" t="s">
        <v>26</v>
      </c>
      <c r="O1101" s="6">
        <v>1891500</v>
      </c>
      <c r="P1101" s="28" t="s">
        <v>27</v>
      </c>
      <c r="Q1101" s="4" t="s">
        <v>1588</v>
      </c>
      <c r="R1101" t="s">
        <v>1586</v>
      </c>
      <c r="S1101" t="s">
        <v>1245</v>
      </c>
      <c r="T1101" t="s">
        <v>1393</v>
      </c>
      <c r="U1101" t="s">
        <v>1247</v>
      </c>
      <c r="V1101" t="s">
        <v>1245</v>
      </c>
      <c r="W1101" s="2">
        <v>1</v>
      </c>
      <c r="X1101" s="33">
        <v>1891500</v>
      </c>
      <c r="Y1101" t="s">
        <v>34</v>
      </c>
      <c r="Z1101" t="s">
        <v>1248</v>
      </c>
      <c r="AA1101" t="s">
        <v>36</v>
      </c>
      <c r="AB1101" t="s">
        <v>37</v>
      </c>
      <c r="AC1101">
        <v>21</v>
      </c>
    </row>
    <row r="1102" spans="1:29" customFormat="1" hidden="1" x14ac:dyDescent="0.25">
      <c r="A1102" s="11">
        <v>1102</v>
      </c>
      <c r="B1102" s="20" t="s">
        <v>1677</v>
      </c>
      <c r="C1102" s="3">
        <v>2.2129020600190001E+18</v>
      </c>
      <c r="D1102" s="1">
        <v>43717</v>
      </c>
      <c r="E1102" t="s">
        <v>1607</v>
      </c>
      <c r="F1102" s="8">
        <f>IF(OR(ISNUMBER(SEARCH("террит",Q1102)), ISNUMBER(SEARCH("ФОМС",E1102)), ISNUMBER(SEARCH("ФОМС",Q1102)), (ISNUMBER(SEARCH("страх",E1102)))),1,0)</f>
        <v>0</v>
      </c>
      <c r="G1102" s="8">
        <f>IF(OR(ISNUMBER(SEARCH("проектиро",E1102)), ISNUMBER(SEARCH("разработка",E1102)),  ISNUMBER(SEARCH("приобрет",E1102)),  ISNUMBER(SEARCH("установк",E1102)), ISNUMBER(SEARCH("постав",E1102)),  (ISNUMBER(SEARCH("создани",E1102)))),1,0)</f>
        <v>0</v>
      </c>
      <c r="H1102" s="8">
        <f>IF(OR(ISNUMBER(SEARCH("развит",E1102)), ISNUMBER(SEARCH("модифика",E1102)), ISNUMBER(SEARCH("интегра",E1102)),  ISNUMBER(SEARCH("внедрен",E1102)), ISNUMBER(SEARCH("расшир",E1102)), ISNUMBER(SEARCH("адаптац",E1102)),ISNUMBER(SEARCH("настрой",E1102)), ISNUMBER(SEARCH("подключ",E1102)),   (ISNUMBER(SEARCH("модерниз",E1102)))),1,0)</f>
        <v>1</v>
      </c>
      <c r="I1102" s="8">
        <f>IF(OR(ISNUMBER(SEARCH("сопрово",E1102)), ISNUMBER(SEARCH("поддержк",E1102)), ISNUMBER(SEARCH("эксплуат",E1102)), ISNUMBER(SEARCH("обслужи",E1102)), ISNUMBER(SEARCH("подготов",E1102)), (ISNUMBER(SEARCH("обуче",E1102)))),1,0)</f>
        <v>0</v>
      </c>
      <c r="J1102" s="9">
        <f>SUM(G1102:I1102)</f>
        <v>1</v>
      </c>
      <c r="K1102" t="s">
        <v>45</v>
      </c>
      <c r="L1102" t="s">
        <v>46</v>
      </c>
      <c r="M1102" s="30">
        <v>940900</v>
      </c>
      <c r="N1102" s="28" t="s">
        <v>26</v>
      </c>
      <c r="O1102" s="6">
        <v>940900</v>
      </c>
      <c r="P1102" s="28" t="s">
        <v>27</v>
      </c>
      <c r="Q1102" s="4" t="s">
        <v>1588</v>
      </c>
      <c r="R1102" t="s">
        <v>1586</v>
      </c>
      <c r="S1102" t="s">
        <v>1245</v>
      </c>
      <c r="T1102" t="s">
        <v>1393</v>
      </c>
      <c r="U1102" t="s">
        <v>1247</v>
      </c>
      <c r="V1102" t="s">
        <v>1245</v>
      </c>
      <c r="W1102" s="2">
        <v>1</v>
      </c>
      <c r="X1102" s="33">
        <v>940900</v>
      </c>
      <c r="Y1102" t="s">
        <v>34</v>
      </c>
      <c r="Z1102" t="s">
        <v>1248</v>
      </c>
      <c r="AA1102" t="s">
        <v>36</v>
      </c>
      <c r="AB1102" t="s">
        <v>37</v>
      </c>
      <c r="AC1102">
        <v>21</v>
      </c>
    </row>
    <row r="1103" spans="1:29" customFormat="1" hidden="1" x14ac:dyDescent="0.25">
      <c r="A1103" s="11">
        <v>1103</v>
      </c>
      <c r="B1103" s="20" t="s">
        <v>1677</v>
      </c>
      <c r="C1103" s="3">
        <v>2.2129020600190001E+18</v>
      </c>
      <c r="D1103" s="1">
        <v>43717</v>
      </c>
      <c r="E1103" t="s">
        <v>1608</v>
      </c>
      <c r="F1103" s="8">
        <f>IF(OR(ISNUMBER(SEARCH("террит",Q1103)), ISNUMBER(SEARCH("ФОМС",E1103)), ISNUMBER(SEARCH("ФОМС",Q1103)), (ISNUMBER(SEARCH("страх",E1103)))),1,0)</f>
        <v>0</v>
      </c>
      <c r="G1103" s="8">
        <f>IF(OR(ISNUMBER(SEARCH("проектиро",E1103)), ISNUMBER(SEARCH("разработка",E1103)),  ISNUMBER(SEARCH("приобрет",E1103)),  ISNUMBER(SEARCH("установк",E1103)), ISNUMBER(SEARCH("постав",E1103)),  (ISNUMBER(SEARCH("создани",E1103)))),1,0)</f>
        <v>0</v>
      </c>
      <c r="H1103" s="8">
        <f>IF(OR(ISNUMBER(SEARCH("развит",E1103)), ISNUMBER(SEARCH("модифика",E1103)), ISNUMBER(SEARCH("интегра",E1103)),  ISNUMBER(SEARCH("внедрен",E1103)), ISNUMBER(SEARCH("расшир",E1103)), ISNUMBER(SEARCH("адаптац",E1103)),ISNUMBER(SEARCH("настрой",E1103)), ISNUMBER(SEARCH("подключ",E1103)),   (ISNUMBER(SEARCH("модерниз",E1103)))),1,0)</f>
        <v>1</v>
      </c>
      <c r="I1103" s="8">
        <f>IF(OR(ISNUMBER(SEARCH("сопрово",E1103)), ISNUMBER(SEARCH("поддержк",E1103)), ISNUMBER(SEARCH("эксплуат",E1103)), ISNUMBER(SEARCH("обслужи",E1103)), ISNUMBER(SEARCH("подготов",E1103)), (ISNUMBER(SEARCH("обуче",E1103)))),1,0)</f>
        <v>0</v>
      </c>
      <c r="J1103" s="9">
        <f>SUM(G1103:I1103)</f>
        <v>1</v>
      </c>
      <c r="K1103" t="s">
        <v>45</v>
      </c>
      <c r="L1103" t="s">
        <v>46</v>
      </c>
      <c r="M1103" s="30">
        <v>3857000</v>
      </c>
      <c r="N1103" s="28" t="s">
        <v>26</v>
      </c>
      <c r="O1103" s="6">
        <v>3857000</v>
      </c>
      <c r="P1103" s="28" t="s">
        <v>27</v>
      </c>
      <c r="Q1103" s="4" t="s">
        <v>1588</v>
      </c>
      <c r="R1103" t="s">
        <v>1586</v>
      </c>
      <c r="S1103" t="s">
        <v>1245</v>
      </c>
      <c r="T1103" t="s">
        <v>1393</v>
      </c>
      <c r="U1103" t="s">
        <v>1247</v>
      </c>
      <c r="V1103" t="s">
        <v>1245</v>
      </c>
      <c r="W1103" s="2">
        <v>1</v>
      </c>
      <c r="X1103" s="33">
        <v>3857000</v>
      </c>
      <c r="Y1103" t="s">
        <v>34</v>
      </c>
      <c r="Z1103" t="s">
        <v>1248</v>
      </c>
      <c r="AA1103" t="s">
        <v>36</v>
      </c>
      <c r="AB1103" t="s">
        <v>37</v>
      </c>
      <c r="AC1103">
        <v>21</v>
      </c>
    </row>
    <row r="1104" spans="1:29" customFormat="1" hidden="1" x14ac:dyDescent="0.25">
      <c r="A1104" s="11">
        <v>1104</v>
      </c>
      <c r="B1104" s="20" t="s">
        <v>1677</v>
      </c>
      <c r="C1104" s="3">
        <v>2.2129020600190001E+18</v>
      </c>
      <c r="D1104" s="1">
        <v>43717</v>
      </c>
      <c r="E1104" t="s">
        <v>1609</v>
      </c>
      <c r="F1104" s="8">
        <f>IF(OR(ISNUMBER(SEARCH("террит",Q1104)), ISNUMBER(SEARCH("ФОМС",E1104)), ISNUMBER(SEARCH("ФОМС",Q1104)), (ISNUMBER(SEARCH("страх",E1104)))),1,0)</f>
        <v>0</v>
      </c>
      <c r="G1104" s="8">
        <f>IF(OR(ISNUMBER(SEARCH("проектиро",E1104)), ISNUMBER(SEARCH("разработка",E1104)),  ISNUMBER(SEARCH("приобрет",E1104)),  ISNUMBER(SEARCH("установк",E1104)), ISNUMBER(SEARCH("постав",E1104)),  (ISNUMBER(SEARCH("создани",E1104)))),1,0)</f>
        <v>1</v>
      </c>
      <c r="H1104" s="8">
        <f>IF(OR(ISNUMBER(SEARCH("развит",E1104)), ISNUMBER(SEARCH("модифика",E1104)), ISNUMBER(SEARCH("интегра",E1104)),  ISNUMBER(SEARCH("внедрен",E1104)), ISNUMBER(SEARCH("расшир",E1104)), ISNUMBER(SEARCH("адаптац",E1104)),ISNUMBER(SEARCH("настрой",E1104)), ISNUMBER(SEARCH("подключ",E1104)),   (ISNUMBER(SEARCH("модерниз",E1104)))),1,0)</f>
        <v>1</v>
      </c>
      <c r="I1104" s="8">
        <f>IF(OR(ISNUMBER(SEARCH("сопрово",E1104)), ISNUMBER(SEARCH("поддержк",E1104)), ISNUMBER(SEARCH("эксплуат",E1104)), ISNUMBER(SEARCH("обслужи",E1104)), ISNUMBER(SEARCH("подготов",E1104)), (ISNUMBER(SEARCH("обуче",E1104)))),1,0)</f>
        <v>0</v>
      </c>
      <c r="J1104" s="9">
        <f>SUM(G1104:I1104)</f>
        <v>2</v>
      </c>
      <c r="K1104" t="s">
        <v>45</v>
      </c>
      <c r="L1104" t="s">
        <v>46</v>
      </c>
      <c r="M1104" s="30">
        <v>7869000</v>
      </c>
      <c r="N1104" s="28" t="s">
        <v>26</v>
      </c>
      <c r="O1104" s="6">
        <v>7869000</v>
      </c>
      <c r="P1104" s="28" t="s">
        <v>27</v>
      </c>
      <c r="Q1104" s="4" t="s">
        <v>1588</v>
      </c>
      <c r="R1104" t="s">
        <v>1586</v>
      </c>
      <c r="S1104" t="s">
        <v>1245</v>
      </c>
      <c r="T1104" t="s">
        <v>1393</v>
      </c>
      <c r="U1104" t="s">
        <v>1247</v>
      </c>
      <c r="V1104" t="s">
        <v>1245</v>
      </c>
      <c r="W1104" s="2">
        <v>1</v>
      </c>
      <c r="X1104" s="33">
        <v>7869000</v>
      </c>
      <c r="Y1104" t="s">
        <v>34</v>
      </c>
      <c r="Z1104" t="s">
        <v>1248</v>
      </c>
      <c r="AA1104" t="s">
        <v>36</v>
      </c>
      <c r="AB1104" t="s">
        <v>37</v>
      </c>
      <c r="AC1104">
        <v>21</v>
      </c>
    </row>
    <row r="1105" spans="1:29" customFormat="1" hidden="1" x14ac:dyDescent="0.25">
      <c r="A1105" s="11">
        <v>1105</v>
      </c>
      <c r="B1105" s="20" t="s">
        <v>1677</v>
      </c>
      <c r="C1105" s="3">
        <v>2.2129020600190001E+18</v>
      </c>
      <c r="D1105" s="1">
        <v>43717</v>
      </c>
      <c r="E1105" t="s">
        <v>1610</v>
      </c>
      <c r="F1105" s="8">
        <f>IF(OR(ISNUMBER(SEARCH("террит",Q1105)), ISNUMBER(SEARCH("ФОМС",E1105)), ISNUMBER(SEARCH("ФОМС",Q1105)), (ISNUMBER(SEARCH("страх",E1105)))),1,0)</f>
        <v>0</v>
      </c>
      <c r="G1105" s="8">
        <f>IF(OR(ISNUMBER(SEARCH("проектиро",E1105)), ISNUMBER(SEARCH("разработка",E1105)),  ISNUMBER(SEARCH("приобрет",E1105)),  ISNUMBER(SEARCH("установк",E1105)), ISNUMBER(SEARCH("постав",E1105)),  (ISNUMBER(SEARCH("создани",E1105)))),1,0)</f>
        <v>0</v>
      </c>
      <c r="H1105" s="8">
        <f>IF(OR(ISNUMBER(SEARCH("развит",E1105)), ISNUMBER(SEARCH("модифика",E1105)), ISNUMBER(SEARCH("интегра",E1105)),  ISNUMBER(SEARCH("внедрен",E1105)), ISNUMBER(SEARCH("расшир",E1105)), ISNUMBER(SEARCH("адаптац",E1105)),ISNUMBER(SEARCH("настрой",E1105)), ISNUMBER(SEARCH("подключ",E1105)),   (ISNUMBER(SEARCH("модерниз",E1105)))),1,0)</f>
        <v>0</v>
      </c>
      <c r="I1105" s="8">
        <f>IF(OR(ISNUMBER(SEARCH("сопрово",E1105)), ISNUMBER(SEARCH("поддержк",E1105)), ISNUMBER(SEARCH("эксплуат",E1105)), ISNUMBER(SEARCH("обслужи",E1105)), ISNUMBER(SEARCH("подготов",E1105)), (ISNUMBER(SEARCH("обуче",E1105)))),1,0)</f>
        <v>1</v>
      </c>
      <c r="J1105" s="9">
        <f>SUM(G1105:I1105)</f>
        <v>1</v>
      </c>
      <c r="K1105" t="s">
        <v>45</v>
      </c>
      <c r="L1105" t="s">
        <v>46</v>
      </c>
      <c r="M1105" s="30">
        <v>3807300</v>
      </c>
      <c r="N1105" s="28" t="s">
        <v>26</v>
      </c>
      <c r="O1105" s="6">
        <v>3807300</v>
      </c>
      <c r="P1105" s="28" t="s">
        <v>27</v>
      </c>
      <c r="Q1105" s="4" t="s">
        <v>1588</v>
      </c>
      <c r="R1105" t="s">
        <v>1586</v>
      </c>
      <c r="S1105" t="s">
        <v>1245</v>
      </c>
      <c r="T1105" t="s">
        <v>1393</v>
      </c>
      <c r="U1105" t="s">
        <v>1247</v>
      </c>
      <c r="V1105" t="s">
        <v>1245</v>
      </c>
      <c r="W1105" s="2">
        <v>1</v>
      </c>
      <c r="X1105" s="33">
        <v>3807300</v>
      </c>
      <c r="Y1105" t="s">
        <v>34</v>
      </c>
      <c r="Z1105" t="s">
        <v>1248</v>
      </c>
      <c r="AA1105" t="s">
        <v>36</v>
      </c>
      <c r="AB1105" t="s">
        <v>37</v>
      </c>
      <c r="AC1105">
        <v>21</v>
      </c>
    </row>
    <row r="1106" spans="1:29" customFormat="1" hidden="1" x14ac:dyDescent="0.25">
      <c r="A1106" s="11">
        <v>1106</v>
      </c>
      <c r="B1106" s="20" t="s">
        <v>1677</v>
      </c>
      <c r="C1106" s="3">
        <v>2.2129020600190001E+18</v>
      </c>
      <c r="D1106" s="1">
        <v>43787</v>
      </c>
      <c r="E1106" t="s">
        <v>1611</v>
      </c>
      <c r="F1106" s="8">
        <f>IF(OR(ISNUMBER(SEARCH("террит",Q1106)), ISNUMBER(SEARCH("ФОМС",E1106)), ISNUMBER(SEARCH("ФОМС",Q1106)), (ISNUMBER(SEARCH("страх",E1106)))),1,0)</f>
        <v>0</v>
      </c>
      <c r="G1106" s="8">
        <f>IF(OR(ISNUMBER(SEARCH("проектиро",E1106)), ISNUMBER(SEARCH("разработка",E1106)),  ISNUMBER(SEARCH("приобрет",E1106)),  ISNUMBER(SEARCH("установк",E1106)), ISNUMBER(SEARCH("постав",E1106)),  (ISNUMBER(SEARCH("создани",E1106)))),1,0)</f>
        <v>0</v>
      </c>
      <c r="H1106" s="8">
        <f>IF(OR(ISNUMBER(SEARCH("развит",E1106)), ISNUMBER(SEARCH("модифика",E1106)), ISNUMBER(SEARCH("интегра",E1106)),  ISNUMBER(SEARCH("внедрен",E1106)), ISNUMBER(SEARCH("расшир",E1106)), ISNUMBER(SEARCH("адаптац",E1106)),ISNUMBER(SEARCH("настрой",E1106)), ISNUMBER(SEARCH("подключ",E1106)),   (ISNUMBER(SEARCH("модерниз",E1106)))),1,0)</f>
        <v>1</v>
      </c>
      <c r="I1106" s="8">
        <f>IF(OR(ISNUMBER(SEARCH("сопрово",E1106)), ISNUMBER(SEARCH("поддержк",E1106)), ISNUMBER(SEARCH("эксплуат",E1106)), ISNUMBER(SEARCH("обслужи",E1106)), ISNUMBER(SEARCH("подготов",E1106)), (ISNUMBER(SEARCH("обуче",E1106)))),1,0)</f>
        <v>0</v>
      </c>
      <c r="J1106" s="9">
        <f>SUM(G1106:I1106)</f>
        <v>1</v>
      </c>
      <c r="K1106" t="s">
        <v>45</v>
      </c>
      <c r="L1106" t="s">
        <v>46</v>
      </c>
      <c r="M1106" s="30">
        <v>2507678.63</v>
      </c>
      <c r="N1106" s="28" t="s">
        <v>26</v>
      </c>
      <c r="O1106" s="6">
        <v>2507678.63</v>
      </c>
      <c r="P1106" s="28" t="s">
        <v>27</v>
      </c>
      <c r="Q1106" s="4" t="s">
        <v>1588</v>
      </c>
      <c r="R1106" t="s">
        <v>1586</v>
      </c>
      <c r="S1106" t="s">
        <v>1245</v>
      </c>
      <c r="T1106" t="s">
        <v>1393</v>
      </c>
      <c r="U1106" t="s">
        <v>1247</v>
      </c>
      <c r="V1106" t="s">
        <v>1245</v>
      </c>
      <c r="W1106" s="2">
        <v>1</v>
      </c>
      <c r="X1106" s="33">
        <v>2507678.63</v>
      </c>
      <c r="Y1106" t="s">
        <v>34</v>
      </c>
      <c r="Z1106" t="s">
        <v>1248</v>
      </c>
      <c r="AA1106" t="s">
        <v>36</v>
      </c>
      <c r="AB1106" t="s">
        <v>37</v>
      </c>
      <c r="AC1106">
        <v>21</v>
      </c>
    </row>
    <row r="1107" spans="1:29" customFormat="1" hidden="1" x14ac:dyDescent="0.25">
      <c r="A1107" s="11">
        <v>1107</v>
      </c>
      <c r="B1107" s="20" t="s">
        <v>1677</v>
      </c>
      <c r="C1107" s="3">
        <v>2.212902439316E+18</v>
      </c>
      <c r="D1107" s="1">
        <v>42410</v>
      </c>
      <c r="E1107" t="s">
        <v>1418</v>
      </c>
      <c r="F1107" s="8">
        <f>IF(OR(ISNUMBER(SEARCH("террит",Q1107)), ISNUMBER(SEARCH("ФОМС",E1107)), ISNUMBER(SEARCH("ФОМС",Q1107)), (ISNUMBER(SEARCH("страх",E1107)))),1,0)</f>
        <v>0</v>
      </c>
      <c r="G1107" s="8">
        <f>IF(OR(ISNUMBER(SEARCH("проектиро",E1107)), ISNUMBER(SEARCH("разработка",E1107)),  ISNUMBER(SEARCH("приобрет",E1107)),  ISNUMBER(SEARCH("установк",E1107)), ISNUMBER(SEARCH("постав",E1107)),  (ISNUMBER(SEARCH("создани",E1107)))),1,0)</f>
        <v>0</v>
      </c>
      <c r="H1107" s="8">
        <f>IF(OR(ISNUMBER(SEARCH("развит",E1107)), ISNUMBER(SEARCH("модифика",E1107)), ISNUMBER(SEARCH("интегра",E1107)),  ISNUMBER(SEARCH("внедрен",E1107)), ISNUMBER(SEARCH("расшир",E1107)), ISNUMBER(SEARCH("адаптац",E1107)),ISNUMBER(SEARCH("настрой",E1107)), ISNUMBER(SEARCH("подключ",E1107)),   (ISNUMBER(SEARCH("модерниз",E1107)))),1,0)</f>
        <v>0</v>
      </c>
      <c r="I1107" s="8">
        <f>IF(OR(ISNUMBER(SEARCH("сопрово",E1107)), ISNUMBER(SEARCH("поддержк",E1107)), ISNUMBER(SEARCH("эксплуат",E1107)), ISNUMBER(SEARCH("обслужи",E1107)), ISNUMBER(SEARCH("подготов",E1107)), (ISNUMBER(SEARCH("обуче",E1107)))),1,0)</f>
        <v>1</v>
      </c>
      <c r="J1107" s="9">
        <f>SUM(G1107:I1107)</f>
        <v>1</v>
      </c>
      <c r="K1107" t="s">
        <v>936</v>
      </c>
      <c r="L1107" t="s">
        <v>937</v>
      </c>
      <c r="M1107" s="30">
        <v>87840</v>
      </c>
      <c r="N1107" s="28" t="s">
        <v>280</v>
      </c>
      <c r="O1107" s="6">
        <v>87840</v>
      </c>
      <c r="P1107" s="28" t="s">
        <v>184</v>
      </c>
      <c r="Q1107" s="4" t="s">
        <v>1612</v>
      </c>
      <c r="R1107" t="s">
        <v>1276</v>
      </c>
      <c r="S1107" t="s">
        <v>1245</v>
      </c>
      <c r="T1107" t="s">
        <v>1393</v>
      </c>
      <c r="U1107" t="s">
        <v>1247</v>
      </c>
      <c r="V1107" t="s">
        <v>1245</v>
      </c>
      <c r="W1107" s="2">
        <v>1</v>
      </c>
      <c r="X1107" s="33">
        <v>87840</v>
      </c>
      <c r="Y1107" t="s">
        <v>34</v>
      </c>
      <c r="Z1107" t="s">
        <v>1248</v>
      </c>
      <c r="AA1107" t="s">
        <v>36</v>
      </c>
      <c r="AB1107" t="s">
        <v>37</v>
      </c>
      <c r="AC1107">
        <v>21</v>
      </c>
    </row>
    <row r="1108" spans="1:29" customFormat="1" hidden="1" x14ac:dyDescent="0.25">
      <c r="A1108" s="11">
        <v>1108</v>
      </c>
      <c r="B1108" s="20" t="s">
        <v>1677</v>
      </c>
      <c r="C1108" s="3">
        <v>2.212902439316E+18</v>
      </c>
      <c r="D1108" s="1">
        <v>42410</v>
      </c>
      <c r="E1108" t="s">
        <v>1397</v>
      </c>
      <c r="F1108" s="8">
        <f>IF(OR(ISNUMBER(SEARCH("террит",Q1108)), ISNUMBER(SEARCH("ФОМС",E1108)), ISNUMBER(SEARCH("ФОМС",Q1108)), (ISNUMBER(SEARCH("страх",E1108)))),1,0)</f>
        <v>0</v>
      </c>
      <c r="G1108" s="8">
        <f>IF(OR(ISNUMBER(SEARCH("проектиро",E1108)), ISNUMBER(SEARCH("разработка",E1108)),  ISNUMBER(SEARCH("приобрет",E1108)),  ISNUMBER(SEARCH("установк",E1108)), ISNUMBER(SEARCH("постав",E1108)),  (ISNUMBER(SEARCH("создани",E1108)))),1,0)</f>
        <v>0</v>
      </c>
      <c r="H1108" s="8">
        <f>IF(OR(ISNUMBER(SEARCH("развит",E1108)), ISNUMBER(SEARCH("модифика",E1108)), ISNUMBER(SEARCH("интегра",E1108)),  ISNUMBER(SEARCH("внедрен",E1108)), ISNUMBER(SEARCH("расшир",E1108)), ISNUMBER(SEARCH("адаптац",E1108)),ISNUMBER(SEARCH("настрой",E1108)), ISNUMBER(SEARCH("подключ",E1108)),   (ISNUMBER(SEARCH("модерниз",E1108)))),1,0)</f>
        <v>0</v>
      </c>
      <c r="I1108" s="8">
        <f>IF(OR(ISNUMBER(SEARCH("сопрово",E1108)), ISNUMBER(SEARCH("поддержк",E1108)), ISNUMBER(SEARCH("эксплуат",E1108)), ISNUMBER(SEARCH("обслужи",E1108)), ISNUMBER(SEARCH("подготов",E1108)), (ISNUMBER(SEARCH("обуче",E1108)))),1,0)</f>
        <v>1</v>
      </c>
      <c r="J1108" s="9">
        <f>SUM(G1108:I1108)</f>
        <v>1</v>
      </c>
      <c r="K1108" t="s">
        <v>936</v>
      </c>
      <c r="L1108" t="s">
        <v>937</v>
      </c>
      <c r="M1108" s="30">
        <v>85360</v>
      </c>
      <c r="N1108" s="28" t="s">
        <v>280</v>
      </c>
      <c r="O1108" s="6">
        <v>85360</v>
      </c>
      <c r="P1108" s="28" t="s">
        <v>184</v>
      </c>
      <c r="Q1108" s="4" t="s">
        <v>1612</v>
      </c>
      <c r="R1108" t="s">
        <v>1276</v>
      </c>
      <c r="S1108" t="s">
        <v>1245</v>
      </c>
      <c r="T1108" t="s">
        <v>1393</v>
      </c>
      <c r="U1108" t="s">
        <v>1247</v>
      </c>
      <c r="V1108" t="s">
        <v>1245</v>
      </c>
      <c r="W1108" s="2">
        <v>1</v>
      </c>
      <c r="X1108" s="33">
        <v>85360</v>
      </c>
      <c r="Y1108" t="s">
        <v>34</v>
      </c>
      <c r="Z1108" t="s">
        <v>1248</v>
      </c>
      <c r="AA1108" t="s">
        <v>36</v>
      </c>
      <c r="AB1108" t="s">
        <v>37</v>
      </c>
      <c r="AC1108">
        <v>21</v>
      </c>
    </row>
    <row r="1109" spans="1:29" customFormat="1" hidden="1" x14ac:dyDescent="0.25">
      <c r="A1109" s="11">
        <v>1109</v>
      </c>
      <c r="B1109" s="20" t="s">
        <v>1677</v>
      </c>
      <c r="C1109" s="3">
        <v>2.2129024393169999E+18</v>
      </c>
      <c r="D1109" s="1">
        <v>42780</v>
      </c>
      <c r="E1109" t="s">
        <v>1403</v>
      </c>
      <c r="F1109" s="8">
        <f>IF(OR(ISNUMBER(SEARCH("террит",Q1109)), ISNUMBER(SEARCH("ФОМС",E1109)), ISNUMBER(SEARCH("ФОМС",Q1109)), (ISNUMBER(SEARCH("страх",E1109)))),1,0)</f>
        <v>0</v>
      </c>
      <c r="G1109" s="8">
        <f>IF(OR(ISNUMBER(SEARCH("проектиро",E1109)), ISNUMBER(SEARCH("разработка",E1109)),  ISNUMBER(SEARCH("приобрет",E1109)),  ISNUMBER(SEARCH("установк",E1109)), ISNUMBER(SEARCH("постав",E1109)),  (ISNUMBER(SEARCH("создани",E1109)))),1,0)</f>
        <v>0</v>
      </c>
      <c r="H1109" s="8">
        <f>IF(OR(ISNUMBER(SEARCH("развит",E1109)), ISNUMBER(SEARCH("модифика",E1109)), ISNUMBER(SEARCH("интегра",E1109)),  ISNUMBER(SEARCH("внедрен",E1109)), ISNUMBER(SEARCH("расшир",E1109)), ISNUMBER(SEARCH("адаптац",E1109)),ISNUMBER(SEARCH("настрой",E1109)), ISNUMBER(SEARCH("подключ",E1109)),   (ISNUMBER(SEARCH("модерниз",E1109)))),1,0)</f>
        <v>1</v>
      </c>
      <c r="I1109" s="8">
        <f>IF(OR(ISNUMBER(SEARCH("сопрово",E1109)), ISNUMBER(SEARCH("поддержк",E1109)), ISNUMBER(SEARCH("эксплуат",E1109)), ISNUMBER(SEARCH("обслужи",E1109)), ISNUMBER(SEARCH("подготов",E1109)), (ISNUMBER(SEARCH("обуче",E1109)))),1,0)</f>
        <v>1</v>
      </c>
      <c r="J1109" s="9">
        <f>SUM(G1109:I1109)</f>
        <v>2</v>
      </c>
      <c r="K1109" t="s">
        <v>64</v>
      </c>
      <c r="L1109" t="s">
        <v>65</v>
      </c>
      <c r="M1109" s="30">
        <v>87856</v>
      </c>
      <c r="N1109" s="28" t="s">
        <v>264</v>
      </c>
      <c r="O1109" s="6">
        <v>87856</v>
      </c>
      <c r="P1109" s="28" t="s">
        <v>184</v>
      </c>
      <c r="Q1109" s="4" t="s">
        <v>1613</v>
      </c>
      <c r="R1109" t="s">
        <v>1276</v>
      </c>
      <c r="S1109" t="s">
        <v>1245</v>
      </c>
      <c r="T1109" t="s">
        <v>1393</v>
      </c>
      <c r="U1109" t="s">
        <v>1247</v>
      </c>
      <c r="V1109" t="s">
        <v>1245</v>
      </c>
      <c r="W1109" s="2">
        <v>1</v>
      </c>
      <c r="X1109" s="33">
        <v>87856</v>
      </c>
      <c r="Y1109" t="s">
        <v>34</v>
      </c>
      <c r="Z1109" t="s">
        <v>1248</v>
      </c>
      <c r="AA1109" t="s">
        <v>36</v>
      </c>
      <c r="AB1109" t="s">
        <v>37</v>
      </c>
      <c r="AC1109">
        <v>21</v>
      </c>
    </row>
    <row r="1110" spans="1:29" customFormat="1" hidden="1" x14ac:dyDescent="0.25">
      <c r="A1110" s="11">
        <v>1110</v>
      </c>
      <c r="B1110" s="20" t="s">
        <v>1677</v>
      </c>
      <c r="C1110" s="3">
        <v>2.2129024393169999E+18</v>
      </c>
      <c r="D1110" s="1">
        <v>42780</v>
      </c>
      <c r="E1110" t="s">
        <v>1408</v>
      </c>
      <c r="F1110" s="8">
        <f>IF(OR(ISNUMBER(SEARCH("террит",Q1110)), ISNUMBER(SEARCH("ФОМС",E1110)), ISNUMBER(SEARCH("ФОМС",Q1110)), (ISNUMBER(SEARCH("страх",E1110)))),1,0)</f>
        <v>0</v>
      </c>
      <c r="G1110" s="8">
        <f>IF(OR(ISNUMBER(SEARCH("проектиро",E1110)), ISNUMBER(SEARCH("разработка",E1110)),  ISNUMBER(SEARCH("приобрет",E1110)),  ISNUMBER(SEARCH("установк",E1110)), ISNUMBER(SEARCH("постав",E1110)),  (ISNUMBER(SEARCH("создани",E1110)))),1,0)</f>
        <v>0</v>
      </c>
      <c r="H1110" s="8">
        <f>IF(OR(ISNUMBER(SEARCH("развит",E1110)), ISNUMBER(SEARCH("модифика",E1110)), ISNUMBER(SEARCH("интегра",E1110)),  ISNUMBER(SEARCH("внедрен",E1110)), ISNUMBER(SEARCH("расшир",E1110)), ISNUMBER(SEARCH("адаптац",E1110)),ISNUMBER(SEARCH("настрой",E1110)), ISNUMBER(SEARCH("подключ",E1110)),   (ISNUMBER(SEARCH("модерниз",E1110)))),1,0)</f>
        <v>1</v>
      </c>
      <c r="I1110" s="8">
        <f>IF(OR(ISNUMBER(SEARCH("сопрово",E1110)), ISNUMBER(SEARCH("поддержк",E1110)), ISNUMBER(SEARCH("эксплуат",E1110)), ISNUMBER(SEARCH("обслужи",E1110)), ISNUMBER(SEARCH("подготов",E1110)), (ISNUMBER(SEARCH("обуче",E1110)))),1,0)</f>
        <v>1</v>
      </c>
      <c r="J1110" s="9">
        <f>SUM(G1110:I1110)</f>
        <v>2</v>
      </c>
      <c r="K1110" t="s">
        <v>64</v>
      </c>
      <c r="L1110" t="s">
        <v>65</v>
      </c>
      <c r="M1110" s="30">
        <v>85377</v>
      </c>
      <c r="N1110" s="28" t="s">
        <v>264</v>
      </c>
      <c r="O1110" s="6">
        <v>85377</v>
      </c>
      <c r="P1110" s="28" t="s">
        <v>184</v>
      </c>
      <c r="Q1110" s="4" t="s">
        <v>1613</v>
      </c>
      <c r="R1110" t="s">
        <v>1276</v>
      </c>
      <c r="S1110" t="s">
        <v>1245</v>
      </c>
      <c r="T1110" t="s">
        <v>1393</v>
      </c>
      <c r="U1110" t="s">
        <v>1247</v>
      </c>
      <c r="V1110" t="s">
        <v>1245</v>
      </c>
      <c r="W1110" s="2">
        <v>1</v>
      </c>
      <c r="X1110" s="33">
        <v>85377</v>
      </c>
      <c r="Y1110" t="s">
        <v>34</v>
      </c>
      <c r="Z1110" t="s">
        <v>1248</v>
      </c>
      <c r="AA1110" t="s">
        <v>36</v>
      </c>
      <c r="AB1110" t="s">
        <v>37</v>
      </c>
      <c r="AC1110">
        <v>21</v>
      </c>
    </row>
    <row r="1111" spans="1:29" customFormat="1" hidden="1" x14ac:dyDescent="0.25">
      <c r="A1111" s="11">
        <v>1111</v>
      </c>
      <c r="B1111" s="20" t="s">
        <v>1677</v>
      </c>
      <c r="C1111" s="3">
        <v>2.2129052584150001E+18</v>
      </c>
      <c r="D1111" s="1">
        <v>42046</v>
      </c>
      <c r="E1111" t="s">
        <v>1437</v>
      </c>
      <c r="F1111" s="8">
        <f>IF(OR(ISNUMBER(SEARCH("террит",Q1111)), ISNUMBER(SEARCH("ФОМС",E1111)), ISNUMBER(SEARCH("ФОМС",Q1111)), (ISNUMBER(SEARCH("страх",E1111)))),1,0)</f>
        <v>0</v>
      </c>
      <c r="G1111" s="8">
        <f>IF(OR(ISNUMBER(SEARCH("проектиро",E1111)), ISNUMBER(SEARCH("разработка",E1111)),  ISNUMBER(SEARCH("приобрет",E1111)),  ISNUMBER(SEARCH("установк",E1111)), ISNUMBER(SEARCH("постав",E1111)),  (ISNUMBER(SEARCH("создани",E1111)))),1,0)</f>
        <v>0</v>
      </c>
      <c r="H1111" s="8">
        <f>IF(OR(ISNUMBER(SEARCH("развит",E1111)), ISNUMBER(SEARCH("модифика",E1111)), ISNUMBER(SEARCH("интегра",E1111)),  ISNUMBER(SEARCH("внедрен",E1111)), ISNUMBER(SEARCH("расшир",E1111)), ISNUMBER(SEARCH("адаптац",E1111)),ISNUMBER(SEARCH("настрой",E1111)), ISNUMBER(SEARCH("подключ",E1111)),   (ISNUMBER(SEARCH("модерниз",E1111)))),1,0)</f>
        <v>1</v>
      </c>
      <c r="I1111" s="8">
        <f>IF(OR(ISNUMBER(SEARCH("сопрово",E1111)), ISNUMBER(SEARCH("поддержк",E1111)), ISNUMBER(SEARCH("эксплуат",E1111)), ISNUMBER(SEARCH("обслужи",E1111)), ISNUMBER(SEARCH("подготов",E1111)), (ISNUMBER(SEARCH("обуче",E1111)))),1,0)</f>
        <v>1</v>
      </c>
      <c r="J1111" s="9">
        <f>SUM(G1111:I1111)</f>
        <v>2</v>
      </c>
      <c r="K1111" t="s">
        <v>453</v>
      </c>
      <c r="L1111" t="s">
        <v>454</v>
      </c>
      <c r="M1111" s="30">
        <v>159774.18</v>
      </c>
      <c r="N1111" s="28" t="s">
        <v>264</v>
      </c>
      <c r="O1111" s="6">
        <v>159774.18</v>
      </c>
      <c r="P1111" s="28" t="s">
        <v>184</v>
      </c>
      <c r="Q1111" s="4" t="s">
        <v>1614</v>
      </c>
      <c r="R1111" t="s">
        <v>1337</v>
      </c>
      <c r="S1111" t="s">
        <v>1245</v>
      </c>
      <c r="T1111" t="s">
        <v>1268</v>
      </c>
      <c r="U1111" t="s">
        <v>1247</v>
      </c>
      <c r="V1111" t="s">
        <v>1245</v>
      </c>
      <c r="W1111" s="2">
        <v>1</v>
      </c>
      <c r="X1111" s="33">
        <v>159774.18</v>
      </c>
      <c r="Y1111" t="s">
        <v>34</v>
      </c>
      <c r="Z1111" t="s">
        <v>1248</v>
      </c>
      <c r="AA1111" t="s">
        <v>36</v>
      </c>
      <c r="AB1111" t="s">
        <v>37</v>
      </c>
      <c r="AC1111">
        <v>21</v>
      </c>
    </row>
    <row r="1112" spans="1:29" customFormat="1" hidden="1" x14ac:dyDescent="0.25">
      <c r="A1112" s="11">
        <v>1112</v>
      </c>
      <c r="B1112" s="20" t="s">
        <v>1677</v>
      </c>
      <c r="C1112" s="3">
        <v>2.2129052584150001E+18</v>
      </c>
      <c r="D1112" s="1">
        <v>42046</v>
      </c>
      <c r="E1112" t="s">
        <v>1439</v>
      </c>
      <c r="F1112" s="8">
        <f>IF(OR(ISNUMBER(SEARCH("террит",Q1112)), ISNUMBER(SEARCH("ФОМС",E1112)), ISNUMBER(SEARCH("ФОМС",Q1112)), (ISNUMBER(SEARCH("страх",E1112)))),1,0)</f>
        <v>0</v>
      </c>
      <c r="G1112" s="8">
        <f>IF(OR(ISNUMBER(SEARCH("проектиро",E1112)), ISNUMBER(SEARCH("разработка",E1112)),  ISNUMBER(SEARCH("приобрет",E1112)),  ISNUMBER(SEARCH("установк",E1112)), ISNUMBER(SEARCH("постав",E1112)),  (ISNUMBER(SEARCH("создани",E1112)))),1,0)</f>
        <v>0</v>
      </c>
      <c r="H1112" s="8">
        <f>IF(OR(ISNUMBER(SEARCH("развит",E1112)), ISNUMBER(SEARCH("модифика",E1112)), ISNUMBER(SEARCH("интегра",E1112)),  ISNUMBER(SEARCH("внедрен",E1112)), ISNUMBER(SEARCH("расшир",E1112)), ISNUMBER(SEARCH("адаптац",E1112)),ISNUMBER(SEARCH("настрой",E1112)), ISNUMBER(SEARCH("подключ",E1112)),   (ISNUMBER(SEARCH("модерниз",E1112)))),1,0)</f>
        <v>1</v>
      </c>
      <c r="I1112" s="8">
        <f>IF(OR(ISNUMBER(SEARCH("сопрово",E1112)), ISNUMBER(SEARCH("поддержк",E1112)), ISNUMBER(SEARCH("эксплуат",E1112)), ISNUMBER(SEARCH("обслужи",E1112)), ISNUMBER(SEARCH("подготов",E1112)), (ISNUMBER(SEARCH("обуче",E1112)))),1,0)</f>
        <v>1</v>
      </c>
      <c r="J1112" s="9">
        <f>SUM(G1112:I1112)</f>
        <v>2</v>
      </c>
      <c r="K1112" t="s">
        <v>453</v>
      </c>
      <c r="L1112" t="s">
        <v>454</v>
      </c>
      <c r="M1112" s="30">
        <v>137559.87</v>
      </c>
      <c r="N1112" s="28" t="s">
        <v>264</v>
      </c>
      <c r="O1112" s="6">
        <v>137559.87</v>
      </c>
      <c r="P1112" s="28" t="s">
        <v>184</v>
      </c>
      <c r="Q1112" s="4" t="s">
        <v>1614</v>
      </c>
      <c r="R1112" t="s">
        <v>1337</v>
      </c>
      <c r="S1112" t="s">
        <v>1245</v>
      </c>
      <c r="T1112" t="s">
        <v>1268</v>
      </c>
      <c r="U1112" t="s">
        <v>1247</v>
      </c>
      <c r="V1112" t="s">
        <v>1245</v>
      </c>
      <c r="W1112" s="2">
        <v>1</v>
      </c>
      <c r="X1112" s="33">
        <v>137559.87</v>
      </c>
      <c r="Y1112" t="s">
        <v>34</v>
      </c>
      <c r="Z1112" t="s">
        <v>1248</v>
      </c>
      <c r="AA1112" t="s">
        <v>36</v>
      </c>
      <c r="AB1112" t="s">
        <v>37</v>
      </c>
      <c r="AC1112">
        <v>21</v>
      </c>
    </row>
    <row r="1113" spans="1:29" customFormat="1" hidden="1" x14ac:dyDescent="0.25">
      <c r="A1113" s="11">
        <v>1113</v>
      </c>
      <c r="B1113" s="20" t="s">
        <v>1677</v>
      </c>
      <c r="C1113" s="3">
        <v>2.2129052584150001E+18</v>
      </c>
      <c r="D1113" s="1">
        <v>42214</v>
      </c>
      <c r="E1113" t="s">
        <v>1416</v>
      </c>
      <c r="F1113" s="8">
        <f>IF(OR(ISNUMBER(SEARCH("террит",Q1113)), ISNUMBER(SEARCH("ФОМС",E1113)), ISNUMBER(SEARCH("ФОМС",Q1113)), (ISNUMBER(SEARCH("страх",E1113)))),1,0)</f>
        <v>0</v>
      </c>
      <c r="G1113" s="8">
        <f>IF(OR(ISNUMBER(SEARCH("проектиро",E1113)), ISNUMBER(SEARCH("разработка",E1113)),  ISNUMBER(SEARCH("приобрет",E1113)),  ISNUMBER(SEARCH("установк",E1113)), ISNUMBER(SEARCH("постав",E1113)),  (ISNUMBER(SEARCH("создани",E1113)))),1,0)</f>
        <v>0</v>
      </c>
      <c r="H1113" s="8">
        <f>IF(OR(ISNUMBER(SEARCH("развит",E1113)), ISNUMBER(SEARCH("модифика",E1113)), ISNUMBER(SEARCH("интегра",E1113)),  ISNUMBER(SEARCH("внедрен",E1113)), ISNUMBER(SEARCH("расшир",E1113)), ISNUMBER(SEARCH("адаптац",E1113)),ISNUMBER(SEARCH("настрой",E1113)), ISNUMBER(SEARCH("подключ",E1113)),   (ISNUMBER(SEARCH("модерниз",E1113)))),1,0)</f>
        <v>0</v>
      </c>
      <c r="I1113" s="8">
        <f>IF(OR(ISNUMBER(SEARCH("сопрово",E1113)), ISNUMBER(SEARCH("поддержк",E1113)), ISNUMBER(SEARCH("эксплуат",E1113)), ISNUMBER(SEARCH("обслужи",E1113)), ISNUMBER(SEARCH("подготов",E1113)), (ISNUMBER(SEARCH("обуче",E1113)))),1,0)</f>
        <v>1</v>
      </c>
      <c r="J1113" s="9">
        <f>SUM(G1113:I1113)</f>
        <v>1</v>
      </c>
      <c r="K1113" t="s">
        <v>453</v>
      </c>
      <c r="L1113" t="s">
        <v>454</v>
      </c>
      <c r="M1113" s="30">
        <v>45000</v>
      </c>
      <c r="N1113" s="28" t="s">
        <v>264</v>
      </c>
      <c r="O1113" s="6">
        <v>45000</v>
      </c>
      <c r="P1113" s="28" t="s">
        <v>184</v>
      </c>
      <c r="Q1113" s="4" t="s">
        <v>1614</v>
      </c>
      <c r="R1113" t="s">
        <v>1337</v>
      </c>
      <c r="S1113" t="s">
        <v>1245</v>
      </c>
      <c r="T1113" t="s">
        <v>1393</v>
      </c>
      <c r="U1113" t="s">
        <v>1247</v>
      </c>
      <c r="V1113" t="s">
        <v>1245</v>
      </c>
      <c r="W1113" s="2">
        <v>1</v>
      </c>
      <c r="X1113" s="33">
        <v>45000</v>
      </c>
      <c r="Y1113" t="s">
        <v>34</v>
      </c>
      <c r="Z1113" t="s">
        <v>1248</v>
      </c>
      <c r="AA1113" t="s">
        <v>36</v>
      </c>
      <c r="AB1113" t="s">
        <v>37</v>
      </c>
      <c r="AC1113">
        <v>21</v>
      </c>
    </row>
    <row r="1114" spans="1:29" customFormat="1" hidden="1" x14ac:dyDescent="0.25">
      <c r="A1114" s="11">
        <v>1114</v>
      </c>
      <c r="B1114" s="20" t="s">
        <v>1677</v>
      </c>
      <c r="C1114" s="3">
        <v>2.2129052584169999E+18</v>
      </c>
      <c r="D1114" s="1">
        <v>42780</v>
      </c>
      <c r="E1114" t="s">
        <v>1408</v>
      </c>
      <c r="F1114" s="8">
        <f>IF(OR(ISNUMBER(SEARCH("террит",Q1114)), ISNUMBER(SEARCH("ФОМС",E1114)), ISNUMBER(SEARCH("ФОМС",Q1114)), (ISNUMBER(SEARCH("страх",E1114)))),1,0)</f>
        <v>0</v>
      </c>
      <c r="G1114" s="8">
        <f>IF(OR(ISNUMBER(SEARCH("проектиро",E1114)), ISNUMBER(SEARCH("разработка",E1114)),  ISNUMBER(SEARCH("приобрет",E1114)),  ISNUMBER(SEARCH("установк",E1114)), ISNUMBER(SEARCH("постав",E1114)),  (ISNUMBER(SEARCH("создани",E1114)))),1,0)</f>
        <v>0</v>
      </c>
      <c r="H1114" s="8">
        <f>IF(OR(ISNUMBER(SEARCH("развит",E1114)), ISNUMBER(SEARCH("модифика",E1114)), ISNUMBER(SEARCH("интегра",E1114)),  ISNUMBER(SEARCH("внедрен",E1114)), ISNUMBER(SEARCH("расшир",E1114)), ISNUMBER(SEARCH("адаптац",E1114)),ISNUMBER(SEARCH("настрой",E1114)), ISNUMBER(SEARCH("подключ",E1114)),   (ISNUMBER(SEARCH("модерниз",E1114)))),1,0)</f>
        <v>1</v>
      </c>
      <c r="I1114" s="8">
        <f>IF(OR(ISNUMBER(SEARCH("сопрово",E1114)), ISNUMBER(SEARCH("поддержк",E1114)), ISNUMBER(SEARCH("эксплуат",E1114)), ISNUMBER(SEARCH("обслужи",E1114)), ISNUMBER(SEARCH("подготов",E1114)), (ISNUMBER(SEARCH("обуче",E1114)))),1,0)</f>
        <v>1</v>
      </c>
      <c r="J1114" s="9">
        <f>SUM(G1114:I1114)</f>
        <v>2</v>
      </c>
      <c r="K1114" t="s">
        <v>64</v>
      </c>
      <c r="L1114" t="s">
        <v>65</v>
      </c>
      <c r="M1114" s="30">
        <v>137565</v>
      </c>
      <c r="N1114" s="28" t="s">
        <v>264</v>
      </c>
      <c r="O1114" s="6">
        <v>137565</v>
      </c>
      <c r="P1114" s="28" t="s">
        <v>184</v>
      </c>
      <c r="Q1114" s="4" t="s">
        <v>1615</v>
      </c>
      <c r="R1114" t="s">
        <v>1337</v>
      </c>
      <c r="S1114" t="s">
        <v>1245</v>
      </c>
      <c r="T1114" t="s">
        <v>1393</v>
      </c>
      <c r="U1114" t="s">
        <v>1247</v>
      </c>
      <c r="V1114" t="s">
        <v>1245</v>
      </c>
      <c r="W1114" s="2">
        <v>1</v>
      </c>
      <c r="X1114" s="33">
        <v>137565</v>
      </c>
      <c r="Y1114" t="s">
        <v>34</v>
      </c>
      <c r="Z1114" t="s">
        <v>1248</v>
      </c>
      <c r="AA1114" t="s">
        <v>36</v>
      </c>
      <c r="AB1114" t="s">
        <v>37</v>
      </c>
      <c r="AC1114">
        <v>21</v>
      </c>
    </row>
    <row r="1115" spans="1:29" customFormat="1" hidden="1" x14ac:dyDescent="0.25">
      <c r="A1115" s="11">
        <v>1115</v>
      </c>
      <c r="B1115" s="20" t="s">
        <v>1677</v>
      </c>
      <c r="C1115" s="3">
        <v>2.2129052584169999E+18</v>
      </c>
      <c r="D1115" s="1">
        <v>42780</v>
      </c>
      <c r="E1115" t="s">
        <v>1404</v>
      </c>
      <c r="F1115" s="8">
        <f>IF(OR(ISNUMBER(SEARCH("террит",Q1115)), ISNUMBER(SEARCH("ФОМС",E1115)), ISNUMBER(SEARCH("ФОМС",Q1115)), (ISNUMBER(SEARCH("страх",E1115)))),1,0)</f>
        <v>0</v>
      </c>
      <c r="G1115" s="8">
        <f>IF(OR(ISNUMBER(SEARCH("проектиро",E1115)), ISNUMBER(SEARCH("разработка",E1115)),  ISNUMBER(SEARCH("приобрет",E1115)),  ISNUMBER(SEARCH("установк",E1115)), ISNUMBER(SEARCH("постав",E1115)),  (ISNUMBER(SEARCH("создани",E1115)))),1,0)</f>
        <v>0</v>
      </c>
      <c r="H1115" s="8">
        <f>IF(OR(ISNUMBER(SEARCH("развит",E1115)), ISNUMBER(SEARCH("модифика",E1115)), ISNUMBER(SEARCH("интегра",E1115)),  ISNUMBER(SEARCH("внедрен",E1115)), ISNUMBER(SEARCH("расшир",E1115)), ISNUMBER(SEARCH("адаптац",E1115)),ISNUMBER(SEARCH("настрой",E1115)), ISNUMBER(SEARCH("подключ",E1115)),   (ISNUMBER(SEARCH("модерниз",E1115)))),1,0)</f>
        <v>1</v>
      </c>
      <c r="I1115" s="8">
        <f>IF(OR(ISNUMBER(SEARCH("сопрово",E1115)), ISNUMBER(SEARCH("поддержк",E1115)), ISNUMBER(SEARCH("эксплуат",E1115)), ISNUMBER(SEARCH("обслужи",E1115)), ISNUMBER(SEARCH("подготов",E1115)), (ISNUMBER(SEARCH("обуче",E1115)))),1,0)</f>
        <v>1</v>
      </c>
      <c r="J1115" s="9">
        <f>SUM(G1115:I1115)</f>
        <v>2</v>
      </c>
      <c r="K1115" t="s">
        <v>64</v>
      </c>
      <c r="L1115" t="s">
        <v>65</v>
      </c>
      <c r="M1115" s="30">
        <v>45000</v>
      </c>
      <c r="N1115" s="28" t="s">
        <v>264</v>
      </c>
      <c r="O1115" s="6">
        <v>45000</v>
      </c>
      <c r="P1115" s="28" t="s">
        <v>184</v>
      </c>
      <c r="Q1115" s="4" t="s">
        <v>1615</v>
      </c>
      <c r="R1115" t="s">
        <v>1337</v>
      </c>
      <c r="S1115" t="s">
        <v>1245</v>
      </c>
      <c r="T1115" t="s">
        <v>1393</v>
      </c>
      <c r="U1115" t="s">
        <v>1247</v>
      </c>
      <c r="V1115" t="s">
        <v>1245</v>
      </c>
      <c r="W1115" s="2">
        <v>1</v>
      </c>
      <c r="X1115" s="33">
        <v>45000</v>
      </c>
      <c r="Y1115" t="s">
        <v>34</v>
      </c>
      <c r="Z1115" t="s">
        <v>1248</v>
      </c>
      <c r="AA1115" t="s">
        <v>36</v>
      </c>
      <c r="AB1115" t="s">
        <v>37</v>
      </c>
      <c r="AC1115">
        <v>21</v>
      </c>
    </row>
    <row r="1116" spans="1:29" customFormat="1" hidden="1" x14ac:dyDescent="0.25">
      <c r="A1116" s="11">
        <v>1116</v>
      </c>
      <c r="B1116" s="20" t="s">
        <v>1677</v>
      </c>
      <c r="C1116" s="3">
        <v>2.2129052584169999E+18</v>
      </c>
      <c r="D1116" s="1">
        <v>42780</v>
      </c>
      <c r="E1116" t="s">
        <v>1403</v>
      </c>
      <c r="F1116" s="8">
        <f>IF(OR(ISNUMBER(SEARCH("террит",Q1116)), ISNUMBER(SEARCH("ФОМС",E1116)), ISNUMBER(SEARCH("ФОМС",Q1116)), (ISNUMBER(SEARCH("страх",E1116)))),1,0)</f>
        <v>0</v>
      </c>
      <c r="G1116" s="8">
        <f>IF(OR(ISNUMBER(SEARCH("проектиро",E1116)), ISNUMBER(SEARCH("разработка",E1116)),  ISNUMBER(SEARCH("приобрет",E1116)),  ISNUMBER(SEARCH("установк",E1116)), ISNUMBER(SEARCH("постав",E1116)),  (ISNUMBER(SEARCH("создани",E1116)))),1,0)</f>
        <v>0</v>
      </c>
      <c r="H1116" s="8">
        <f>IF(OR(ISNUMBER(SEARCH("развит",E1116)), ISNUMBER(SEARCH("модифика",E1116)), ISNUMBER(SEARCH("интегра",E1116)),  ISNUMBER(SEARCH("внедрен",E1116)), ISNUMBER(SEARCH("расшир",E1116)), ISNUMBER(SEARCH("адаптац",E1116)),ISNUMBER(SEARCH("настрой",E1116)), ISNUMBER(SEARCH("подключ",E1116)),   (ISNUMBER(SEARCH("модерниз",E1116)))),1,0)</f>
        <v>1</v>
      </c>
      <c r="I1116" s="8">
        <f>IF(OR(ISNUMBER(SEARCH("сопрово",E1116)), ISNUMBER(SEARCH("поддержк",E1116)), ISNUMBER(SEARCH("эксплуат",E1116)), ISNUMBER(SEARCH("обслужи",E1116)), ISNUMBER(SEARCH("подготов",E1116)), (ISNUMBER(SEARCH("обуче",E1116)))),1,0)</f>
        <v>1</v>
      </c>
      <c r="J1116" s="9">
        <f>SUM(G1116:I1116)</f>
        <v>2</v>
      </c>
      <c r="K1116" t="s">
        <v>64</v>
      </c>
      <c r="L1116" t="s">
        <v>65</v>
      </c>
      <c r="M1116" s="30">
        <v>159850</v>
      </c>
      <c r="N1116" s="28" t="s">
        <v>264</v>
      </c>
      <c r="O1116" s="6">
        <v>159850</v>
      </c>
      <c r="P1116" s="28" t="s">
        <v>184</v>
      </c>
      <c r="Q1116" s="4" t="s">
        <v>1615</v>
      </c>
      <c r="R1116" t="s">
        <v>1337</v>
      </c>
      <c r="S1116" t="s">
        <v>1245</v>
      </c>
      <c r="T1116" t="s">
        <v>1393</v>
      </c>
      <c r="U1116" t="s">
        <v>1247</v>
      </c>
      <c r="V1116" t="s">
        <v>1245</v>
      </c>
      <c r="W1116" s="2">
        <v>1</v>
      </c>
      <c r="X1116" s="33">
        <v>159850</v>
      </c>
      <c r="Y1116" t="s">
        <v>34</v>
      </c>
      <c r="Z1116" t="s">
        <v>1248</v>
      </c>
      <c r="AA1116" t="s">
        <v>36</v>
      </c>
      <c r="AB1116" t="s">
        <v>37</v>
      </c>
      <c r="AC1116">
        <v>21</v>
      </c>
    </row>
    <row r="1117" spans="1:29" customFormat="1" hidden="1" x14ac:dyDescent="0.25">
      <c r="A1117" s="11">
        <v>1117</v>
      </c>
      <c r="B1117" s="20" t="s">
        <v>1677</v>
      </c>
      <c r="C1117" s="3">
        <v>2.2129052584179999E+18</v>
      </c>
      <c r="D1117" s="1">
        <v>43207</v>
      </c>
      <c r="E1117" t="s">
        <v>1406</v>
      </c>
      <c r="F1117" s="8">
        <f>IF(OR(ISNUMBER(SEARCH("террит",Q1117)), ISNUMBER(SEARCH("ФОМС",E1117)), ISNUMBER(SEARCH("ФОМС",Q1117)), (ISNUMBER(SEARCH("страх",E1117)))),1,0)</f>
        <v>0</v>
      </c>
      <c r="G1117" s="8">
        <f>IF(OR(ISNUMBER(SEARCH("проектиро",E1117)), ISNUMBER(SEARCH("разработка",E1117)),  ISNUMBER(SEARCH("приобрет",E1117)),  ISNUMBER(SEARCH("установк",E1117)), ISNUMBER(SEARCH("постав",E1117)),  (ISNUMBER(SEARCH("создани",E1117)))),1,0)</f>
        <v>0</v>
      </c>
      <c r="H1117" s="8">
        <f>IF(OR(ISNUMBER(SEARCH("развит",E1117)), ISNUMBER(SEARCH("модифика",E1117)), ISNUMBER(SEARCH("интегра",E1117)),  ISNUMBER(SEARCH("внедрен",E1117)), ISNUMBER(SEARCH("расшир",E1117)), ISNUMBER(SEARCH("адаптац",E1117)),ISNUMBER(SEARCH("настрой",E1117)), ISNUMBER(SEARCH("подключ",E1117)),   (ISNUMBER(SEARCH("модерниз",E1117)))),1,0)</f>
        <v>0</v>
      </c>
      <c r="I1117" s="8">
        <f>IF(OR(ISNUMBER(SEARCH("сопрово",E1117)), ISNUMBER(SEARCH("поддержк",E1117)), ISNUMBER(SEARCH("эксплуат",E1117)), ISNUMBER(SEARCH("обслужи",E1117)), ISNUMBER(SEARCH("подготов",E1117)), (ISNUMBER(SEARCH("обуче",E1117)))),1,0)</f>
        <v>1</v>
      </c>
      <c r="J1117" s="9">
        <f>SUM(G1117:I1117)</f>
        <v>1</v>
      </c>
      <c r="K1117" t="s">
        <v>64</v>
      </c>
      <c r="L1117" t="s">
        <v>65</v>
      </c>
      <c r="M1117" s="30">
        <v>142336</v>
      </c>
      <c r="N1117" s="28" t="s">
        <v>26</v>
      </c>
      <c r="O1117" s="6">
        <v>142336</v>
      </c>
      <c r="P1117" s="28" t="s">
        <v>184</v>
      </c>
      <c r="Q1117" s="4" t="s">
        <v>1615</v>
      </c>
      <c r="R1117" t="s">
        <v>1337</v>
      </c>
      <c r="S1117" t="s">
        <v>1245</v>
      </c>
      <c r="T1117" t="s">
        <v>1393</v>
      </c>
      <c r="U1117" t="s">
        <v>1247</v>
      </c>
      <c r="V1117" t="s">
        <v>1245</v>
      </c>
      <c r="W1117" s="2">
        <v>1</v>
      </c>
      <c r="X1117" s="33">
        <v>142336</v>
      </c>
      <c r="Y1117" t="s">
        <v>34</v>
      </c>
      <c r="Z1117" t="s">
        <v>1248</v>
      </c>
      <c r="AA1117" t="s">
        <v>36</v>
      </c>
      <c r="AB1117" t="s">
        <v>37</v>
      </c>
      <c r="AC1117">
        <v>21</v>
      </c>
    </row>
    <row r="1118" spans="1:29" customFormat="1" hidden="1" x14ac:dyDescent="0.25">
      <c r="A1118" s="11">
        <v>1118</v>
      </c>
      <c r="B1118" s="20" t="s">
        <v>1677</v>
      </c>
      <c r="C1118" s="3">
        <v>2.2129052584179999E+18</v>
      </c>
      <c r="D1118" s="1">
        <v>43207</v>
      </c>
      <c r="E1118" t="s">
        <v>1403</v>
      </c>
      <c r="F1118" s="8">
        <f>IF(OR(ISNUMBER(SEARCH("террит",Q1118)), ISNUMBER(SEARCH("ФОМС",E1118)), ISNUMBER(SEARCH("ФОМС",Q1118)), (ISNUMBER(SEARCH("страх",E1118)))),1,0)</f>
        <v>0</v>
      </c>
      <c r="G1118" s="8">
        <f>IF(OR(ISNUMBER(SEARCH("проектиро",E1118)), ISNUMBER(SEARCH("разработка",E1118)),  ISNUMBER(SEARCH("приобрет",E1118)),  ISNUMBER(SEARCH("установк",E1118)), ISNUMBER(SEARCH("постав",E1118)),  (ISNUMBER(SEARCH("создани",E1118)))),1,0)</f>
        <v>0</v>
      </c>
      <c r="H1118" s="8">
        <f>IF(OR(ISNUMBER(SEARCH("развит",E1118)), ISNUMBER(SEARCH("модифика",E1118)), ISNUMBER(SEARCH("интегра",E1118)),  ISNUMBER(SEARCH("внедрен",E1118)), ISNUMBER(SEARCH("расшир",E1118)), ISNUMBER(SEARCH("адаптац",E1118)),ISNUMBER(SEARCH("настрой",E1118)), ISNUMBER(SEARCH("подключ",E1118)),   (ISNUMBER(SEARCH("модерниз",E1118)))),1,0)</f>
        <v>1</v>
      </c>
      <c r="I1118" s="8">
        <f>IF(OR(ISNUMBER(SEARCH("сопрово",E1118)), ISNUMBER(SEARCH("поддержк",E1118)), ISNUMBER(SEARCH("эксплуат",E1118)), ISNUMBER(SEARCH("обслужи",E1118)), ISNUMBER(SEARCH("подготов",E1118)), (ISNUMBER(SEARCH("обуче",E1118)))),1,0)</f>
        <v>1</v>
      </c>
      <c r="J1118" s="9">
        <f>SUM(G1118:I1118)</f>
        <v>2</v>
      </c>
      <c r="K1118" t="s">
        <v>64</v>
      </c>
      <c r="L1118" t="s">
        <v>65</v>
      </c>
      <c r="M1118" s="30">
        <v>164075</v>
      </c>
      <c r="N1118" s="28" t="s">
        <v>26</v>
      </c>
      <c r="O1118" s="6">
        <v>164075</v>
      </c>
      <c r="P1118" s="28" t="s">
        <v>184</v>
      </c>
      <c r="Q1118" s="4" t="s">
        <v>1615</v>
      </c>
      <c r="R1118" t="s">
        <v>1337</v>
      </c>
      <c r="S1118" t="s">
        <v>1245</v>
      </c>
      <c r="T1118" t="s">
        <v>1393</v>
      </c>
      <c r="U1118" t="s">
        <v>1247</v>
      </c>
      <c r="V1118" t="s">
        <v>1245</v>
      </c>
      <c r="W1118" s="2">
        <v>1</v>
      </c>
      <c r="X1118" s="33">
        <v>164075</v>
      </c>
      <c r="Y1118" t="s">
        <v>34</v>
      </c>
      <c r="Z1118" t="s">
        <v>1248</v>
      </c>
      <c r="AA1118" t="s">
        <v>36</v>
      </c>
      <c r="AB1118" t="s">
        <v>37</v>
      </c>
      <c r="AC1118">
        <v>21</v>
      </c>
    </row>
    <row r="1119" spans="1:29" customFormat="1" hidden="1" x14ac:dyDescent="0.25">
      <c r="A1119" s="11">
        <v>1119</v>
      </c>
      <c r="B1119" s="20" t="s">
        <v>1677</v>
      </c>
      <c r="C1119" s="3">
        <v>2.2129052584179999E+18</v>
      </c>
      <c r="D1119" s="1">
        <v>43207</v>
      </c>
      <c r="E1119" t="s">
        <v>1405</v>
      </c>
      <c r="F1119" s="8">
        <f>IF(OR(ISNUMBER(SEARCH("террит",Q1119)), ISNUMBER(SEARCH("ФОМС",E1119)), ISNUMBER(SEARCH("ФОМС",Q1119)), (ISNUMBER(SEARCH("страх",E1119)))),1,0)</f>
        <v>0</v>
      </c>
      <c r="G1119" s="8">
        <f>IF(OR(ISNUMBER(SEARCH("проектиро",E1119)), ISNUMBER(SEARCH("разработка",E1119)),  ISNUMBER(SEARCH("приобрет",E1119)),  ISNUMBER(SEARCH("установк",E1119)), ISNUMBER(SEARCH("постав",E1119)),  (ISNUMBER(SEARCH("создани",E1119)))),1,0)</f>
        <v>0</v>
      </c>
      <c r="H1119" s="8">
        <f>IF(OR(ISNUMBER(SEARCH("развит",E1119)), ISNUMBER(SEARCH("модифика",E1119)), ISNUMBER(SEARCH("интегра",E1119)),  ISNUMBER(SEARCH("внедрен",E1119)), ISNUMBER(SEARCH("расшир",E1119)), ISNUMBER(SEARCH("адаптац",E1119)),ISNUMBER(SEARCH("настрой",E1119)), ISNUMBER(SEARCH("подключ",E1119)),   (ISNUMBER(SEARCH("модерниз",E1119)))),1,0)</f>
        <v>0</v>
      </c>
      <c r="I1119" s="8">
        <f>IF(OR(ISNUMBER(SEARCH("сопрово",E1119)), ISNUMBER(SEARCH("поддержк",E1119)), ISNUMBER(SEARCH("эксплуат",E1119)), ISNUMBER(SEARCH("обслужи",E1119)), ISNUMBER(SEARCH("подготов",E1119)), (ISNUMBER(SEARCH("обуче",E1119)))),1,0)</f>
        <v>1</v>
      </c>
      <c r="J1119" s="9">
        <f>SUM(G1119:I1119)</f>
        <v>1</v>
      </c>
      <c r="K1119" t="s">
        <v>64</v>
      </c>
      <c r="L1119" t="s">
        <v>65</v>
      </c>
      <c r="M1119" s="30">
        <v>46529</v>
      </c>
      <c r="N1119" s="28" t="s">
        <v>26</v>
      </c>
      <c r="O1119" s="6">
        <v>46529</v>
      </c>
      <c r="P1119" s="28" t="s">
        <v>184</v>
      </c>
      <c r="Q1119" s="4" t="s">
        <v>1615</v>
      </c>
      <c r="R1119" t="s">
        <v>1337</v>
      </c>
      <c r="S1119" t="s">
        <v>1245</v>
      </c>
      <c r="T1119" t="s">
        <v>1393</v>
      </c>
      <c r="U1119" t="s">
        <v>1247</v>
      </c>
      <c r="V1119" t="s">
        <v>1245</v>
      </c>
      <c r="W1119" s="2">
        <v>1</v>
      </c>
      <c r="X1119" s="33">
        <v>46529</v>
      </c>
      <c r="Y1119" t="s">
        <v>34</v>
      </c>
      <c r="Z1119" t="s">
        <v>1248</v>
      </c>
      <c r="AA1119" t="s">
        <v>36</v>
      </c>
      <c r="AB1119" t="s">
        <v>37</v>
      </c>
      <c r="AC1119">
        <v>21</v>
      </c>
    </row>
    <row r="1120" spans="1:29" customFormat="1" hidden="1" x14ac:dyDescent="0.25">
      <c r="A1120" s="11">
        <v>1120</v>
      </c>
      <c r="B1120" s="20" t="s">
        <v>1677</v>
      </c>
      <c r="C1120" s="3">
        <v>2.2129052584190001E+18</v>
      </c>
      <c r="D1120" s="1">
        <v>43592</v>
      </c>
      <c r="E1120" t="s">
        <v>1407</v>
      </c>
      <c r="F1120" s="8">
        <f>IF(OR(ISNUMBER(SEARCH("террит",Q1120)), ISNUMBER(SEARCH("ФОМС",E1120)), ISNUMBER(SEARCH("ФОМС",Q1120)), (ISNUMBER(SEARCH("страх",E1120)))),1,0)</f>
        <v>0</v>
      </c>
      <c r="G1120" s="8">
        <f>IF(OR(ISNUMBER(SEARCH("проектиро",E1120)), ISNUMBER(SEARCH("разработка",E1120)),  ISNUMBER(SEARCH("приобрет",E1120)),  ISNUMBER(SEARCH("установк",E1120)), ISNUMBER(SEARCH("постав",E1120)),  (ISNUMBER(SEARCH("создани",E1120)))),1,0)</f>
        <v>1</v>
      </c>
      <c r="H1120" s="8">
        <f>IF(OR(ISNUMBER(SEARCH("развит",E1120)), ISNUMBER(SEARCH("модифика",E1120)), ISNUMBER(SEARCH("интегра",E1120)),  ISNUMBER(SEARCH("внедрен",E1120)), ISNUMBER(SEARCH("расшир",E1120)), ISNUMBER(SEARCH("адаптац",E1120)),ISNUMBER(SEARCH("настрой",E1120)), ISNUMBER(SEARCH("подключ",E1120)),   (ISNUMBER(SEARCH("модерниз",E1120)))),1,0)</f>
        <v>0</v>
      </c>
      <c r="I1120" s="8">
        <f>IF(OR(ISNUMBER(SEARCH("сопрово",E1120)), ISNUMBER(SEARCH("поддержк",E1120)), ISNUMBER(SEARCH("эксплуат",E1120)), ISNUMBER(SEARCH("обслужи",E1120)), ISNUMBER(SEARCH("подготов",E1120)), (ISNUMBER(SEARCH("обуче",E1120)))),1,0)</f>
        <v>0</v>
      </c>
      <c r="J1120" s="9">
        <f>SUM(G1120:I1120)</f>
        <v>1</v>
      </c>
      <c r="K1120" t="s">
        <v>25</v>
      </c>
      <c r="L1120" t="s">
        <v>25</v>
      </c>
      <c r="M1120" s="30">
        <v>165362.1</v>
      </c>
      <c r="N1120" s="28" t="s">
        <v>39</v>
      </c>
      <c r="O1120" s="6">
        <v>165362.1</v>
      </c>
      <c r="P1120" s="28" t="s">
        <v>27</v>
      </c>
      <c r="Q1120" s="4" t="s">
        <v>1615</v>
      </c>
      <c r="R1120" t="s">
        <v>1337</v>
      </c>
      <c r="S1120" t="s">
        <v>1245</v>
      </c>
      <c r="T1120" t="s">
        <v>1246</v>
      </c>
      <c r="U1120" t="s">
        <v>1247</v>
      </c>
      <c r="V1120" t="s">
        <v>1245</v>
      </c>
      <c r="W1120" s="2">
        <v>1</v>
      </c>
      <c r="X1120" s="33">
        <v>165362.1</v>
      </c>
      <c r="Y1120" t="s">
        <v>34</v>
      </c>
      <c r="Z1120" t="s">
        <v>1248</v>
      </c>
      <c r="AA1120" t="s">
        <v>36</v>
      </c>
      <c r="AB1120" t="s">
        <v>37</v>
      </c>
      <c r="AC1120">
        <v>21</v>
      </c>
    </row>
    <row r="1121" spans="1:29" customFormat="1" hidden="1" x14ac:dyDescent="0.25">
      <c r="A1121" s="11">
        <v>1121</v>
      </c>
      <c r="B1121" s="20" t="s">
        <v>1677</v>
      </c>
      <c r="C1121" s="3">
        <v>2.2129052584190001E+18</v>
      </c>
      <c r="D1121" s="1">
        <v>43593</v>
      </c>
      <c r="E1121" t="s">
        <v>1407</v>
      </c>
      <c r="F1121" s="8">
        <f>IF(OR(ISNUMBER(SEARCH("террит",Q1121)), ISNUMBER(SEARCH("ФОМС",E1121)), ISNUMBER(SEARCH("ФОМС",Q1121)), (ISNUMBER(SEARCH("страх",E1121)))),1,0)</f>
        <v>0</v>
      </c>
      <c r="G1121" s="8">
        <f>IF(OR(ISNUMBER(SEARCH("проектиро",E1121)), ISNUMBER(SEARCH("разработка",E1121)),  ISNUMBER(SEARCH("приобрет",E1121)),  ISNUMBER(SEARCH("установк",E1121)), ISNUMBER(SEARCH("постав",E1121)),  (ISNUMBER(SEARCH("создани",E1121)))),1,0)</f>
        <v>1</v>
      </c>
      <c r="H1121" s="8">
        <f>IF(OR(ISNUMBER(SEARCH("развит",E1121)), ISNUMBER(SEARCH("модифика",E1121)), ISNUMBER(SEARCH("интегра",E1121)),  ISNUMBER(SEARCH("внедрен",E1121)), ISNUMBER(SEARCH("расшир",E1121)), ISNUMBER(SEARCH("адаптац",E1121)),ISNUMBER(SEARCH("настрой",E1121)), ISNUMBER(SEARCH("подключ",E1121)),   (ISNUMBER(SEARCH("модерниз",E1121)))),1,0)</f>
        <v>0</v>
      </c>
      <c r="I1121" s="8">
        <f>IF(OR(ISNUMBER(SEARCH("сопрово",E1121)), ISNUMBER(SEARCH("поддержк",E1121)), ISNUMBER(SEARCH("эксплуат",E1121)), ISNUMBER(SEARCH("обслужи",E1121)), ISNUMBER(SEARCH("подготов",E1121)), (ISNUMBER(SEARCH("обуче",E1121)))),1,0)</f>
        <v>0</v>
      </c>
      <c r="J1121" s="9">
        <f>SUM(G1121:I1121)</f>
        <v>1</v>
      </c>
      <c r="K1121" t="s">
        <v>25</v>
      </c>
      <c r="L1121" t="s">
        <v>25</v>
      </c>
      <c r="M1121" s="30">
        <v>196843</v>
      </c>
      <c r="N1121" s="28" t="s">
        <v>39</v>
      </c>
      <c r="O1121" s="6">
        <v>196843</v>
      </c>
      <c r="P1121" s="28" t="s">
        <v>27</v>
      </c>
      <c r="Q1121" s="4" t="s">
        <v>1615</v>
      </c>
      <c r="R1121" t="s">
        <v>1337</v>
      </c>
      <c r="S1121" t="s">
        <v>1245</v>
      </c>
      <c r="T1121" t="s">
        <v>1246</v>
      </c>
      <c r="U1121" t="s">
        <v>1247</v>
      </c>
      <c r="V1121" t="s">
        <v>1245</v>
      </c>
      <c r="W1121" s="2">
        <v>1</v>
      </c>
      <c r="X1121" s="33">
        <v>196843</v>
      </c>
      <c r="Y1121" t="s">
        <v>34</v>
      </c>
      <c r="Z1121" t="s">
        <v>1248</v>
      </c>
      <c r="AA1121" t="s">
        <v>36</v>
      </c>
      <c r="AB1121" t="s">
        <v>37</v>
      </c>
      <c r="AC1121">
        <v>21</v>
      </c>
    </row>
    <row r="1122" spans="1:29" customFormat="1" hidden="1" x14ac:dyDescent="0.25">
      <c r="A1122" s="11">
        <v>1122</v>
      </c>
      <c r="B1122" s="20" t="s">
        <v>1677</v>
      </c>
      <c r="C1122" s="3">
        <v>2.2129052584190001E+18</v>
      </c>
      <c r="D1122" s="1">
        <v>43593</v>
      </c>
      <c r="E1122" t="s">
        <v>1407</v>
      </c>
      <c r="F1122" s="8">
        <f>IF(OR(ISNUMBER(SEARCH("террит",Q1122)), ISNUMBER(SEARCH("ФОМС",E1122)), ISNUMBER(SEARCH("ФОМС",Q1122)), (ISNUMBER(SEARCH("страх",E1122)))),1,0)</f>
        <v>0</v>
      </c>
      <c r="G1122" s="8">
        <f>IF(OR(ISNUMBER(SEARCH("проектиро",E1122)), ISNUMBER(SEARCH("разработка",E1122)),  ISNUMBER(SEARCH("приобрет",E1122)),  ISNUMBER(SEARCH("установк",E1122)), ISNUMBER(SEARCH("постав",E1122)),  (ISNUMBER(SEARCH("создани",E1122)))),1,0)</f>
        <v>1</v>
      </c>
      <c r="H1122" s="8">
        <f>IF(OR(ISNUMBER(SEARCH("развит",E1122)), ISNUMBER(SEARCH("модифика",E1122)), ISNUMBER(SEARCH("интегра",E1122)),  ISNUMBER(SEARCH("внедрен",E1122)), ISNUMBER(SEARCH("расшир",E1122)), ISNUMBER(SEARCH("адаптац",E1122)),ISNUMBER(SEARCH("настрой",E1122)), ISNUMBER(SEARCH("подключ",E1122)),   (ISNUMBER(SEARCH("модерниз",E1122)))),1,0)</f>
        <v>0</v>
      </c>
      <c r="I1122" s="8">
        <f>IF(OR(ISNUMBER(SEARCH("сопрово",E1122)), ISNUMBER(SEARCH("поддержк",E1122)), ISNUMBER(SEARCH("эксплуат",E1122)), ISNUMBER(SEARCH("обслужи",E1122)), ISNUMBER(SEARCH("подготов",E1122)), (ISNUMBER(SEARCH("обуче",E1122)))),1,0)</f>
        <v>0</v>
      </c>
      <c r="J1122" s="9">
        <f>SUM(G1122:I1122)</f>
        <v>1</v>
      </c>
      <c r="K1122" t="s">
        <v>25</v>
      </c>
      <c r="L1122" t="s">
        <v>25</v>
      </c>
      <c r="M1122" s="30">
        <v>46656.01</v>
      </c>
      <c r="N1122" s="28" t="s">
        <v>39</v>
      </c>
      <c r="O1122" s="6">
        <v>46656.01</v>
      </c>
      <c r="P1122" s="28" t="s">
        <v>27</v>
      </c>
      <c r="Q1122" s="4" t="s">
        <v>1615</v>
      </c>
      <c r="R1122" t="s">
        <v>1337</v>
      </c>
      <c r="S1122" t="s">
        <v>1245</v>
      </c>
      <c r="T1122" t="s">
        <v>1246</v>
      </c>
      <c r="U1122" t="s">
        <v>1247</v>
      </c>
      <c r="V1122" t="s">
        <v>1245</v>
      </c>
      <c r="W1122" s="2">
        <v>1</v>
      </c>
      <c r="X1122" s="33">
        <v>46656.01</v>
      </c>
      <c r="Y1122" t="s">
        <v>34</v>
      </c>
      <c r="Z1122" t="s">
        <v>1248</v>
      </c>
      <c r="AA1122" t="s">
        <v>36</v>
      </c>
      <c r="AB1122" t="s">
        <v>37</v>
      </c>
      <c r="AC1122">
        <v>21</v>
      </c>
    </row>
    <row r="1123" spans="1:29" customFormat="1" hidden="1" x14ac:dyDescent="0.25">
      <c r="A1123" s="11">
        <v>1123</v>
      </c>
      <c r="B1123" s="20" t="s">
        <v>1677</v>
      </c>
      <c r="C1123" s="3">
        <v>2.2130031892150001E+18</v>
      </c>
      <c r="D1123" s="1">
        <v>42044</v>
      </c>
      <c r="E1123" t="s">
        <v>1437</v>
      </c>
      <c r="F1123" s="8">
        <f>IF(OR(ISNUMBER(SEARCH("террит",Q1123)), ISNUMBER(SEARCH("ФОМС",E1123)), ISNUMBER(SEARCH("ФОМС",Q1123)), (ISNUMBER(SEARCH("страх",E1123)))),1,0)</f>
        <v>0</v>
      </c>
      <c r="G1123" s="8">
        <f>IF(OR(ISNUMBER(SEARCH("проектиро",E1123)), ISNUMBER(SEARCH("разработка",E1123)),  ISNUMBER(SEARCH("приобрет",E1123)),  ISNUMBER(SEARCH("установк",E1123)), ISNUMBER(SEARCH("постав",E1123)),  (ISNUMBER(SEARCH("создани",E1123)))),1,0)</f>
        <v>0</v>
      </c>
      <c r="H1123" s="8">
        <f>IF(OR(ISNUMBER(SEARCH("развит",E1123)), ISNUMBER(SEARCH("модифика",E1123)), ISNUMBER(SEARCH("интегра",E1123)),  ISNUMBER(SEARCH("внедрен",E1123)), ISNUMBER(SEARCH("расшир",E1123)), ISNUMBER(SEARCH("адаптац",E1123)),ISNUMBER(SEARCH("настрой",E1123)), ISNUMBER(SEARCH("подключ",E1123)),   (ISNUMBER(SEARCH("модерниз",E1123)))),1,0)</f>
        <v>1</v>
      </c>
      <c r="I1123" s="8">
        <f>IF(OR(ISNUMBER(SEARCH("сопрово",E1123)), ISNUMBER(SEARCH("поддержк",E1123)), ISNUMBER(SEARCH("эксплуат",E1123)), ISNUMBER(SEARCH("обслужи",E1123)), ISNUMBER(SEARCH("подготов",E1123)), (ISNUMBER(SEARCH("обуче",E1123)))),1,0)</f>
        <v>1</v>
      </c>
      <c r="J1123" s="9">
        <f>SUM(G1123:I1123)</f>
        <v>2</v>
      </c>
      <c r="K1123" t="s">
        <v>453</v>
      </c>
      <c r="L1123" t="s">
        <v>454</v>
      </c>
      <c r="M1123" s="30">
        <v>237920.2</v>
      </c>
      <c r="N1123" s="28" t="s">
        <v>264</v>
      </c>
      <c r="O1123" s="6">
        <v>237920.2</v>
      </c>
      <c r="P1123" s="28" t="s">
        <v>184</v>
      </c>
      <c r="Q1123" s="4" t="s">
        <v>1261</v>
      </c>
      <c r="R1123" t="s">
        <v>1262</v>
      </c>
      <c r="S1123" t="s">
        <v>1245</v>
      </c>
      <c r="T1123" t="s">
        <v>1268</v>
      </c>
      <c r="U1123" t="s">
        <v>1247</v>
      </c>
      <c r="V1123" t="s">
        <v>1245</v>
      </c>
      <c r="W1123" s="2">
        <v>1</v>
      </c>
      <c r="X1123" s="33">
        <v>237920.2</v>
      </c>
      <c r="Y1123" t="s">
        <v>34</v>
      </c>
      <c r="Z1123" t="s">
        <v>1248</v>
      </c>
      <c r="AA1123" t="s">
        <v>36</v>
      </c>
      <c r="AB1123" t="s">
        <v>37</v>
      </c>
      <c r="AC1123">
        <v>21</v>
      </c>
    </row>
    <row r="1124" spans="1:29" customFormat="1" hidden="1" x14ac:dyDescent="0.25">
      <c r="A1124" s="11">
        <v>1124</v>
      </c>
      <c r="B1124" s="20" t="s">
        <v>1677</v>
      </c>
      <c r="C1124" s="3">
        <v>2.2130031892150001E+18</v>
      </c>
      <c r="D1124" s="1">
        <v>42046</v>
      </c>
      <c r="E1124" t="s">
        <v>1439</v>
      </c>
      <c r="F1124" s="8">
        <f>IF(OR(ISNUMBER(SEARCH("террит",Q1124)), ISNUMBER(SEARCH("ФОМС",E1124)), ISNUMBER(SEARCH("ФОМС",Q1124)), (ISNUMBER(SEARCH("страх",E1124)))),1,0)</f>
        <v>0</v>
      </c>
      <c r="G1124" s="8">
        <f>IF(OR(ISNUMBER(SEARCH("проектиро",E1124)), ISNUMBER(SEARCH("разработка",E1124)),  ISNUMBER(SEARCH("приобрет",E1124)),  ISNUMBER(SEARCH("установк",E1124)), ISNUMBER(SEARCH("постав",E1124)),  (ISNUMBER(SEARCH("создани",E1124)))),1,0)</f>
        <v>0</v>
      </c>
      <c r="H1124" s="8">
        <f>IF(OR(ISNUMBER(SEARCH("развит",E1124)), ISNUMBER(SEARCH("модифика",E1124)), ISNUMBER(SEARCH("интегра",E1124)),  ISNUMBER(SEARCH("внедрен",E1124)), ISNUMBER(SEARCH("расшир",E1124)), ISNUMBER(SEARCH("адаптац",E1124)),ISNUMBER(SEARCH("настрой",E1124)), ISNUMBER(SEARCH("подключ",E1124)),   (ISNUMBER(SEARCH("модерниз",E1124)))),1,0)</f>
        <v>1</v>
      </c>
      <c r="I1124" s="8">
        <f>IF(OR(ISNUMBER(SEARCH("сопрово",E1124)), ISNUMBER(SEARCH("поддержк",E1124)), ISNUMBER(SEARCH("эксплуат",E1124)), ISNUMBER(SEARCH("обслужи",E1124)), ISNUMBER(SEARCH("подготов",E1124)), (ISNUMBER(SEARCH("обуче",E1124)))),1,0)</f>
        <v>1</v>
      </c>
      <c r="J1124" s="9">
        <f>SUM(G1124:I1124)</f>
        <v>2</v>
      </c>
      <c r="K1124" t="s">
        <v>453</v>
      </c>
      <c r="L1124" t="s">
        <v>454</v>
      </c>
      <c r="M1124" s="30">
        <v>195928.66</v>
      </c>
      <c r="N1124" s="28" t="s">
        <v>264</v>
      </c>
      <c r="O1124" s="6">
        <v>195928.66</v>
      </c>
      <c r="P1124" s="28" t="s">
        <v>184</v>
      </c>
      <c r="Q1124" s="4" t="s">
        <v>1261</v>
      </c>
      <c r="R1124" t="s">
        <v>1262</v>
      </c>
      <c r="S1124" t="s">
        <v>1245</v>
      </c>
      <c r="T1124" t="s">
        <v>1268</v>
      </c>
      <c r="U1124" t="s">
        <v>1247</v>
      </c>
      <c r="V1124" t="s">
        <v>1245</v>
      </c>
      <c r="W1124" s="2">
        <v>1</v>
      </c>
      <c r="X1124" s="33">
        <v>195928.66</v>
      </c>
      <c r="Y1124" t="s">
        <v>34</v>
      </c>
      <c r="Z1124" t="s">
        <v>1248</v>
      </c>
      <c r="AA1124" t="s">
        <v>36</v>
      </c>
      <c r="AB1124" t="s">
        <v>37</v>
      </c>
      <c r="AC1124">
        <v>21</v>
      </c>
    </row>
    <row r="1125" spans="1:29" customFormat="1" hidden="1" x14ac:dyDescent="0.25">
      <c r="A1125" s="11">
        <v>1125</v>
      </c>
      <c r="B1125" s="20" t="s">
        <v>1677</v>
      </c>
      <c r="C1125" s="3">
        <v>2.2130031892150001E+18</v>
      </c>
      <c r="D1125" s="1">
        <v>42261</v>
      </c>
      <c r="E1125" t="s">
        <v>1616</v>
      </c>
      <c r="F1125" s="8">
        <f>IF(OR(ISNUMBER(SEARCH("террит",Q1125)), ISNUMBER(SEARCH("ФОМС",E1125)), ISNUMBER(SEARCH("ФОМС",Q1125)), (ISNUMBER(SEARCH("страх",E1125)))),1,0)</f>
        <v>0</v>
      </c>
      <c r="G1125" s="8">
        <f>IF(OR(ISNUMBER(SEARCH("проектиро",E1125)), ISNUMBER(SEARCH("разработка",E1125)),  ISNUMBER(SEARCH("приобрет",E1125)),  ISNUMBER(SEARCH("установк",E1125)), ISNUMBER(SEARCH("постав",E1125)),  (ISNUMBER(SEARCH("создани",E1125)))),1,0)</f>
        <v>0</v>
      </c>
      <c r="H1125" s="8">
        <f>IF(OR(ISNUMBER(SEARCH("развит",E1125)), ISNUMBER(SEARCH("модифика",E1125)), ISNUMBER(SEARCH("интегра",E1125)),  ISNUMBER(SEARCH("внедрен",E1125)), ISNUMBER(SEARCH("расшир",E1125)), ISNUMBER(SEARCH("адаптац",E1125)),ISNUMBER(SEARCH("настрой",E1125)), ISNUMBER(SEARCH("подключ",E1125)),   (ISNUMBER(SEARCH("модерниз",E1125)))),1,0)</f>
        <v>1</v>
      </c>
      <c r="I1125" s="8">
        <f>IF(OR(ISNUMBER(SEARCH("сопрово",E1125)), ISNUMBER(SEARCH("поддержк",E1125)), ISNUMBER(SEARCH("эксплуат",E1125)), ISNUMBER(SEARCH("обслужи",E1125)), ISNUMBER(SEARCH("подготов",E1125)), (ISNUMBER(SEARCH("обуче",E1125)))),1,0)</f>
        <v>0</v>
      </c>
      <c r="J1125" s="9">
        <f>SUM(G1125:I1125)</f>
        <v>1</v>
      </c>
      <c r="K1125" t="s">
        <v>453</v>
      </c>
      <c r="L1125" t="s">
        <v>454</v>
      </c>
      <c r="M1125" s="30">
        <v>2500000</v>
      </c>
      <c r="N1125" s="28" t="s">
        <v>264</v>
      </c>
      <c r="O1125" s="6">
        <v>2500000</v>
      </c>
      <c r="P1125" s="28" t="s">
        <v>184</v>
      </c>
      <c r="Q1125" s="4" t="s">
        <v>1617</v>
      </c>
      <c r="R1125" t="s">
        <v>1262</v>
      </c>
      <c r="S1125" t="s">
        <v>1245</v>
      </c>
      <c r="T1125" t="s">
        <v>1393</v>
      </c>
      <c r="U1125" t="s">
        <v>1247</v>
      </c>
      <c r="V1125" t="s">
        <v>1245</v>
      </c>
      <c r="W1125" s="2">
        <v>1</v>
      </c>
      <c r="X1125" s="33">
        <v>2500000</v>
      </c>
      <c r="Y1125" t="s">
        <v>34</v>
      </c>
      <c r="Z1125" t="s">
        <v>1248</v>
      </c>
      <c r="AA1125" t="s">
        <v>36</v>
      </c>
      <c r="AB1125" t="s">
        <v>37</v>
      </c>
      <c r="AC1125">
        <v>21</v>
      </c>
    </row>
    <row r="1126" spans="1:29" customFormat="1" hidden="1" x14ac:dyDescent="0.25">
      <c r="A1126" s="11">
        <v>1126</v>
      </c>
      <c r="B1126" s="20" t="s">
        <v>1677</v>
      </c>
      <c r="C1126" s="3">
        <v>2.213003189216E+18</v>
      </c>
      <c r="D1126" s="1">
        <v>42411</v>
      </c>
      <c r="E1126" t="s">
        <v>1397</v>
      </c>
      <c r="F1126" s="8">
        <f>IF(OR(ISNUMBER(SEARCH("террит",Q1126)), ISNUMBER(SEARCH("ФОМС",E1126)), ISNUMBER(SEARCH("ФОМС",Q1126)), (ISNUMBER(SEARCH("страх",E1126)))),1,0)</f>
        <v>0</v>
      </c>
      <c r="G1126" s="8">
        <f>IF(OR(ISNUMBER(SEARCH("проектиро",E1126)), ISNUMBER(SEARCH("разработка",E1126)),  ISNUMBER(SEARCH("приобрет",E1126)),  ISNUMBER(SEARCH("установк",E1126)), ISNUMBER(SEARCH("постав",E1126)),  (ISNUMBER(SEARCH("создани",E1126)))),1,0)</f>
        <v>0</v>
      </c>
      <c r="H1126" s="8">
        <f>IF(OR(ISNUMBER(SEARCH("развит",E1126)), ISNUMBER(SEARCH("модифика",E1126)), ISNUMBER(SEARCH("интегра",E1126)),  ISNUMBER(SEARCH("внедрен",E1126)), ISNUMBER(SEARCH("расшир",E1126)), ISNUMBER(SEARCH("адаптац",E1126)),ISNUMBER(SEARCH("настрой",E1126)), ISNUMBER(SEARCH("подключ",E1126)),   (ISNUMBER(SEARCH("модерниз",E1126)))),1,0)</f>
        <v>0</v>
      </c>
      <c r="I1126" s="8">
        <f>IF(OR(ISNUMBER(SEARCH("сопрово",E1126)), ISNUMBER(SEARCH("поддержк",E1126)), ISNUMBER(SEARCH("эксплуат",E1126)), ISNUMBER(SEARCH("обслужи",E1126)), ISNUMBER(SEARCH("подготов",E1126)), (ISNUMBER(SEARCH("обуче",E1126)))),1,0)</f>
        <v>1</v>
      </c>
      <c r="J1126" s="9">
        <f>SUM(G1126:I1126)</f>
        <v>1</v>
      </c>
      <c r="K1126" t="s">
        <v>307</v>
      </c>
      <c r="L1126" t="s">
        <v>308</v>
      </c>
      <c r="M1126" s="30">
        <v>195920</v>
      </c>
      <c r="N1126" s="28" t="s">
        <v>264</v>
      </c>
      <c r="O1126" s="6">
        <v>195920</v>
      </c>
      <c r="P1126" s="28" t="s">
        <v>184</v>
      </c>
      <c r="Q1126" s="4" t="s">
        <v>1618</v>
      </c>
      <c r="R1126" t="s">
        <v>1262</v>
      </c>
      <c r="S1126" t="s">
        <v>1245</v>
      </c>
      <c r="T1126" t="s">
        <v>1393</v>
      </c>
      <c r="U1126" t="s">
        <v>1247</v>
      </c>
      <c r="V1126" t="s">
        <v>1245</v>
      </c>
      <c r="W1126" s="2">
        <v>1</v>
      </c>
      <c r="X1126" s="33">
        <v>195920</v>
      </c>
      <c r="Y1126" t="s">
        <v>34</v>
      </c>
      <c r="Z1126" t="s">
        <v>1248</v>
      </c>
      <c r="AA1126" t="s">
        <v>36</v>
      </c>
      <c r="AB1126" t="s">
        <v>37</v>
      </c>
      <c r="AC1126">
        <v>21</v>
      </c>
    </row>
    <row r="1127" spans="1:29" customFormat="1" hidden="1" x14ac:dyDescent="0.25">
      <c r="A1127" s="11">
        <v>1127</v>
      </c>
      <c r="B1127" s="20" t="s">
        <v>1677</v>
      </c>
      <c r="C1127" s="3">
        <v>2.213003189216E+18</v>
      </c>
      <c r="D1127" s="1">
        <v>42411</v>
      </c>
      <c r="E1127" t="s">
        <v>1418</v>
      </c>
      <c r="F1127" s="8">
        <f>IF(OR(ISNUMBER(SEARCH("террит",Q1127)), ISNUMBER(SEARCH("ФОМС",E1127)), ISNUMBER(SEARCH("ФОМС",Q1127)), (ISNUMBER(SEARCH("страх",E1127)))),1,0)</f>
        <v>0</v>
      </c>
      <c r="G1127" s="8">
        <f>IF(OR(ISNUMBER(SEARCH("проектиро",E1127)), ISNUMBER(SEARCH("разработка",E1127)),  ISNUMBER(SEARCH("приобрет",E1127)),  ISNUMBER(SEARCH("установк",E1127)), ISNUMBER(SEARCH("постав",E1127)),  (ISNUMBER(SEARCH("создани",E1127)))),1,0)</f>
        <v>0</v>
      </c>
      <c r="H1127" s="8">
        <f>IF(OR(ISNUMBER(SEARCH("развит",E1127)), ISNUMBER(SEARCH("модифика",E1127)), ISNUMBER(SEARCH("интегра",E1127)),  ISNUMBER(SEARCH("внедрен",E1127)), ISNUMBER(SEARCH("расшир",E1127)), ISNUMBER(SEARCH("адаптац",E1127)),ISNUMBER(SEARCH("настрой",E1127)), ISNUMBER(SEARCH("подключ",E1127)),   (ISNUMBER(SEARCH("модерниз",E1127)))),1,0)</f>
        <v>0</v>
      </c>
      <c r="I1127" s="8">
        <f>IF(OR(ISNUMBER(SEARCH("сопрово",E1127)), ISNUMBER(SEARCH("поддержк",E1127)), ISNUMBER(SEARCH("эксплуат",E1127)), ISNUMBER(SEARCH("обслужи",E1127)), ISNUMBER(SEARCH("подготов",E1127)), (ISNUMBER(SEARCH("обуче",E1127)))),1,0)</f>
        <v>1</v>
      </c>
      <c r="J1127" s="9">
        <f>SUM(G1127:I1127)</f>
        <v>1</v>
      </c>
      <c r="K1127" t="s">
        <v>307</v>
      </c>
      <c r="L1127" t="s">
        <v>308</v>
      </c>
      <c r="M1127" s="30">
        <v>238020</v>
      </c>
      <c r="N1127" s="28" t="s">
        <v>264</v>
      </c>
      <c r="O1127" s="6">
        <v>238020</v>
      </c>
      <c r="P1127" s="28" t="s">
        <v>184</v>
      </c>
      <c r="Q1127" s="4" t="s">
        <v>1618</v>
      </c>
      <c r="R1127" t="s">
        <v>1262</v>
      </c>
      <c r="S1127" t="s">
        <v>1245</v>
      </c>
      <c r="T1127" t="s">
        <v>1393</v>
      </c>
      <c r="U1127" t="s">
        <v>1247</v>
      </c>
      <c r="V1127" t="s">
        <v>1245</v>
      </c>
      <c r="W1127" s="2">
        <v>1</v>
      </c>
      <c r="X1127" s="33">
        <v>238020</v>
      </c>
      <c r="Y1127" t="s">
        <v>34</v>
      </c>
      <c r="Z1127" t="s">
        <v>1248</v>
      </c>
      <c r="AA1127" t="s">
        <v>36</v>
      </c>
      <c r="AB1127" t="s">
        <v>37</v>
      </c>
      <c r="AC1127">
        <v>21</v>
      </c>
    </row>
    <row r="1128" spans="1:29" customFormat="1" hidden="1" x14ac:dyDescent="0.25">
      <c r="A1128" s="11">
        <v>1128</v>
      </c>
      <c r="B1128" s="20" t="s">
        <v>1677</v>
      </c>
      <c r="C1128" s="3">
        <v>2.213003189216E+18</v>
      </c>
      <c r="D1128" s="1">
        <v>42703</v>
      </c>
      <c r="E1128" t="s">
        <v>1619</v>
      </c>
      <c r="F1128" s="8">
        <f>IF(OR(ISNUMBER(SEARCH("террит",Q1128)), ISNUMBER(SEARCH("ФОМС",E1128)), ISNUMBER(SEARCH("ФОМС",Q1128)), (ISNUMBER(SEARCH("страх",E1128)))),1,0)</f>
        <v>0</v>
      </c>
      <c r="G1128" s="8">
        <f>IF(OR(ISNUMBER(SEARCH("проектиро",E1128)), ISNUMBER(SEARCH("разработка",E1128)),  ISNUMBER(SEARCH("приобрет",E1128)),  ISNUMBER(SEARCH("установк",E1128)), ISNUMBER(SEARCH("постав",E1128)),  (ISNUMBER(SEARCH("создани",E1128)))),1,0)</f>
        <v>0</v>
      </c>
      <c r="H1128" s="8">
        <f>IF(OR(ISNUMBER(SEARCH("развит",E1128)), ISNUMBER(SEARCH("модифика",E1128)), ISNUMBER(SEARCH("интегра",E1128)),  ISNUMBER(SEARCH("внедрен",E1128)), ISNUMBER(SEARCH("расшир",E1128)), ISNUMBER(SEARCH("адаптац",E1128)),ISNUMBER(SEARCH("настрой",E1128)), ISNUMBER(SEARCH("подключ",E1128)),   (ISNUMBER(SEARCH("модерниз",E1128)))),1,0)</f>
        <v>0</v>
      </c>
      <c r="I1128" s="8">
        <f>IF(OR(ISNUMBER(SEARCH("сопрово",E1128)), ISNUMBER(SEARCH("поддержк",E1128)), ISNUMBER(SEARCH("эксплуат",E1128)), ISNUMBER(SEARCH("обслужи",E1128)), ISNUMBER(SEARCH("подготов",E1128)), (ISNUMBER(SEARCH("обуче",E1128)))),1,0)</f>
        <v>1</v>
      </c>
      <c r="J1128" s="9">
        <f>SUM(G1128:I1128)</f>
        <v>1</v>
      </c>
      <c r="K1128" t="s">
        <v>1235</v>
      </c>
      <c r="L1128" t="s">
        <v>76</v>
      </c>
      <c r="M1128" s="30">
        <v>400000</v>
      </c>
      <c r="N1128" s="28" t="s">
        <v>264</v>
      </c>
      <c r="O1128" s="6">
        <v>400000</v>
      </c>
      <c r="P1128" s="28" t="s">
        <v>184</v>
      </c>
      <c r="Q1128" s="4" t="s">
        <v>1618</v>
      </c>
      <c r="R1128" t="s">
        <v>1262</v>
      </c>
      <c r="S1128" t="s">
        <v>1245</v>
      </c>
      <c r="T1128" t="s">
        <v>1393</v>
      </c>
      <c r="U1128" t="s">
        <v>1247</v>
      </c>
      <c r="V1128" t="s">
        <v>1245</v>
      </c>
      <c r="W1128" s="2">
        <v>1</v>
      </c>
      <c r="X1128" s="33">
        <v>400000</v>
      </c>
      <c r="Y1128" t="s">
        <v>34</v>
      </c>
      <c r="Z1128" t="s">
        <v>1248</v>
      </c>
      <c r="AA1128" t="s">
        <v>36</v>
      </c>
      <c r="AB1128" t="s">
        <v>37</v>
      </c>
      <c r="AC1128">
        <v>21</v>
      </c>
    </row>
    <row r="1129" spans="1:29" customFormat="1" hidden="1" x14ac:dyDescent="0.25">
      <c r="A1129" s="11">
        <v>1129</v>
      </c>
      <c r="B1129" s="20" t="s">
        <v>1677</v>
      </c>
      <c r="C1129" s="3">
        <v>2.2130031892169999E+18</v>
      </c>
      <c r="D1129" s="1">
        <v>42776</v>
      </c>
      <c r="E1129" t="s">
        <v>1403</v>
      </c>
      <c r="F1129" s="8">
        <f>IF(OR(ISNUMBER(SEARCH("террит",Q1129)), ISNUMBER(SEARCH("ФОМС",E1129)), ISNUMBER(SEARCH("ФОМС",Q1129)), (ISNUMBER(SEARCH("страх",E1129)))),1,0)</f>
        <v>0</v>
      </c>
      <c r="G1129" s="8">
        <f>IF(OR(ISNUMBER(SEARCH("проектиро",E1129)), ISNUMBER(SEARCH("разработка",E1129)),  ISNUMBER(SEARCH("приобрет",E1129)),  ISNUMBER(SEARCH("установк",E1129)), ISNUMBER(SEARCH("постав",E1129)),  (ISNUMBER(SEARCH("создани",E1129)))),1,0)</f>
        <v>0</v>
      </c>
      <c r="H1129" s="8">
        <f>IF(OR(ISNUMBER(SEARCH("развит",E1129)), ISNUMBER(SEARCH("модифика",E1129)), ISNUMBER(SEARCH("интегра",E1129)),  ISNUMBER(SEARCH("внедрен",E1129)), ISNUMBER(SEARCH("расшир",E1129)), ISNUMBER(SEARCH("адаптац",E1129)),ISNUMBER(SEARCH("настрой",E1129)), ISNUMBER(SEARCH("подключ",E1129)),   (ISNUMBER(SEARCH("модерниз",E1129)))),1,0)</f>
        <v>1</v>
      </c>
      <c r="I1129" s="8">
        <f>IF(OR(ISNUMBER(SEARCH("сопрово",E1129)), ISNUMBER(SEARCH("поддержк",E1129)), ISNUMBER(SEARCH("эксплуат",E1129)), ISNUMBER(SEARCH("обслужи",E1129)), ISNUMBER(SEARCH("подготов",E1129)), (ISNUMBER(SEARCH("обуче",E1129)))),1,0)</f>
        <v>1</v>
      </c>
      <c r="J1129" s="9">
        <f>SUM(G1129:I1129)</f>
        <v>2</v>
      </c>
      <c r="K1129" t="s">
        <v>64</v>
      </c>
      <c r="L1129" t="s">
        <v>65</v>
      </c>
      <c r="M1129" s="30">
        <v>238033</v>
      </c>
      <c r="N1129" s="28" t="s">
        <v>264</v>
      </c>
      <c r="O1129" s="6">
        <v>238033</v>
      </c>
      <c r="P1129" s="28" t="s">
        <v>184</v>
      </c>
      <c r="Q1129" s="4" t="s">
        <v>1618</v>
      </c>
      <c r="R1129" t="s">
        <v>1262</v>
      </c>
      <c r="S1129" t="s">
        <v>1245</v>
      </c>
      <c r="T1129" t="s">
        <v>1393</v>
      </c>
      <c r="U1129" t="s">
        <v>1247</v>
      </c>
      <c r="V1129" t="s">
        <v>1245</v>
      </c>
      <c r="W1129" s="2">
        <v>1</v>
      </c>
      <c r="X1129" s="33">
        <v>238033</v>
      </c>
      <c r="Y1129" t="s">
        <v>34</v>
      </c>
      <c r="Z1129" t="s">
        <v>1248</v>
      </c>
      <c r="AA1129" t="s">
        <v>36</v>
      </c>
      <c r="AB1129" t="s">
        <v>37</v>
      </c>
      <c r="AC1129">
        <v>21</v>
      </c>
    </row>
    <row r="1130" spans="1:29" customFormat="1" hidden="1" x14ac:dyDescent="0.25">
      <c r="A1130" s="11">
        <v>1130</v>
      </c>
      <c r="B1130" s="20" t="s">
        <v>1677</v>
      </c>
      <c r="C1130" s="3">
        <v>2.2130031892169999E+18</v>
      </c>
      <c r="D1130" s="1">
        <v>42835</v>
      </c>
      <c r="E1130" t="s">
        <v>1620</v>
      </c>
      <c r="F1130" s="8">
        <f>IF(OR(ISNUMBER(SEARCH("террит",Q1130)), ISNUMBER(SEARCH("ФОМС",E1130)), ISNUMBER(SEARCH("ФОМС",Q1130)), (ISNUMBER(SEARCH("страх",E1130)))),1,0)</f>
        <v>0</v>
      </c>
      <c r="G1130" s="8">
        <f>IF(OR(ISNUMBER(SEARCH("проектиро",E1130)), ISNUMBER(SEARCH("разработка",E1130)),  ISNUMBER(SEARCH("приобрет",E1130)),  ISNUMBER(SEARCH("установк",E1130)), ISNUMBER(SEARCH("постав",E1130)),  (ISNUMBER(SEARCH("создани",E1130)))),1,0)</f>
        <v>0</v>
      </c>
      <c r="H1130" s="8">
        <f>IF(OR(ISNUMBER(SEARCH("развит",E1130)), ISNUMBER(SEARCH("модифика",E1130)), ISNUMBER(SEARCH("интегра",E1130)),  ISNUMBER(SEARCH("внедрен",E1130)), ISNUMBER(SEARCH("расшир",E1130)), ISNUMBER(SEARCH("адаптац",E1130)),ISNUMBER(SEARCH("настрой",E1130)), ISNUMBER(SEARCH("подключ",E1130)),   (ISNUMBER(SEARCH("модерниз",E1130)))),1,0)</f>
        <v>1</v>
      </c>
      <c r="I1130" s="8">
        <f>IF(OR(ISNUMBER(SEARCH("сопрово",E1130)), ISNUMBER(SEARCH("поддержк",E1130)), ISNUMBER(SEARCH("эксплуат",E1130)), ISNUMBER(SEARCH("обслужи",E1130)), ISNUMBER(SEARCH("подготов",E1130)), (ISNUMBER(SEARCH("обуче",E1130)))),1,0)</f>
        <v>1</v>
      </c>
      <c r="J1130" s="9">
        <f>SUM(G1130:I1130)</f>
        <v>2</v>
      </c>
      <c r="K1130" t="s">
        <v>64</v>
      </c>
      <c r="L1130" t="s">
        <v>65</v>
      </c>
      <c r="M1130" s="30">
        <v>147000</v>
      </c>
      <c r="N1130" s="28" t="s">
        <v>264</v>
      </c>
      <c r="O1130" s="6">
        <v>147000</v>
      </c>
      <c r="P1130" s="28" t="s">
        <v>184</v>
      </c>
      <c r="Q1130" s="4" t="s">
        <v>1618</v>
      </c>
      <c r="R1130" t="s">
        <v>1262</v>
      </c>
      <c r="S1130" t="s">
        <v>1245</v>
      </c>
      <c r="T1130" t="s">
        <v>1393</v>
      </c>
      <c r="U1130" t="s">
        <v>1247</v>
      </c>
      <c r="V1130" t="s">
        <v>1245</v>
      </c>
      <c r="W1130" s="2">
        <v>1</v>
      </c>
      <c r="X1130" s="33">
        <v>147000</v>
      </c>
      <c r="Y1130" t="s">
        <v>34</v>
      </c>
      <c r="Z1130" t="s">
        <v>1248</v>
      </c>
      <c r="AA1130" t="s">
        <v>36</v>
      </c>
      <c r="AB1130" t="s">
        <v>37</v>
      </c>
      <c r="AC1130">
        <v>21</v>
      </c>
    </row>
    <row r="1131" spans="1:29" customFormat="1" hidden="1" x14ac:dyDescent="0.25">
      <c r="A1131" s="11">
        <v>1131</v>
      </c>
      <c r="B1131" s="20" t="s">
        <v>1677</v>
      </c>
      <c r="C1131" s="3">
        <v>2.2130031892179999E+18</v>
      </c>
      <c r="D1131" s="1">
        <v>43208</v>
      </c>
      <c r="E1131" t="s">
        <v>1406</v>
      </c>
      <c r="F1131" s="8">
        <f>IF(OR(ISNUMBER(SEARCH("террит",Q1131)), ISNUMBER(SEARCH("ФОМС",E1131)), ISNUMBER(SEARCH("ФОМС",Q1131)), (ISNUMBER(SEARCH("страх",E1131)))),1,0)</f>
        <v>0</v>
      </c>
      <c r="G1131" s="8">
        <f>IF(OR(ISNUMBER(SEARCH("проектиро",E1131)), ISNUMBER(SEARCH("разработка",E1131)),  ISNUMBER(SEARCH("приобрет",E1131)),  ISNUMBER(SEARCH("установк",E1131)), ISNUMBER(SEARCH("постав",E1131)),  (ISNUMBER(SEARCH("создани",E1131)))),1,0)</f>
        <v>0</v>
      </c>
      <c r="H1131" s="8">
        <f>IF(OR(ISNUMBER(SEARCH("развит",E1131)), ISNUMBER(SEARCH("модифика",E1131)), ISNUMBER(SEARCH("интегра",E1131)),  ISNUMBER(SEARCH("внедрен",E1131)), ISNUMBER(SEARCH("расшир",E1131)), ISNUMBER(SEARCH("адаптац",E1131)),ISNUMBER(SEARCH("настрой",E1131)), ISNUMBER(SEARCH("подключ",E1131)),   (ISNUMBER(SEARCH("модерниз",E1131)))),1,0)</f>
        <v>0</v>
      </c>
      <c r="I1131" s="8">
        <f>IF(OR(ISNUMBER(SEARCH("сопрово",E1131)), ISNUMBER(SEARCH("поддержк",E1131)), ISNUMBER(SEARCH("эксплуат",E1131)), ISNUMBER(SEARCH("обслужи",E1131)), ISNUMBER(SEARCH("подготов",E1131)), (ISNUMBER(SEARCH("обуче",E1131)))),1,0)</f>
        <v>1</v>
      </c>
      <c r="J1131" s="9">
        <f>SUM(G1131:I1131)</f>
        <v>1</v>
      </c>
      <c r="K1131" t="s">
        <v>64</v>
      </c>
      <c r="L1131" t="s">
        <v>65</v>
      </c>
      <c r="M1131" s="30">
        <v>202731</v>
      </c>
      <c r="N1131" s="28" t="s">
        <v>26</v>
      </c>
      <c r="O1131" s="6">
        <v>202731</v>
      </c>
      <c r="P1131" s="28" t="s">
        <v>184</v>
      </c>
      <c r="Q1131" s="4" t="s">
        <v>1618</v>
      </c>
      <c r="R1131" t="s">
        <v>1262</v>
      </c>
      <c r="S1131" t="s">
        <v>1245</v>
      </c>
      <c r="T1131" t="s">
        <v>1393</v>
      </c>
      <c r="U1131" t="s">
        <v>1247</v>
      </c>
      <c r="V1131" t="s">
        <v>1245</v>
      </c>
      <c r="W1131" s="2">
        <v>1</v>
      </c>
      <c r="X1131" s="33">
        <v>202731</v>
      </c>
      <c r="Y1131" t="s">
        <v>34</v>
      </c>
      <c r="Z1131" t="s">
        <v>1248</v>
      </c>
      <c r="AA1131" t="s">
        <v>36</v>
      </c>
      <c r="AB1131" t="s">
        <v>37</v>
      </c>
      <c r="AC1131">
        <v>21</v>
      </c>
    </row>
    <row r="1132" spans="1:29" customFormat="1" hidden="1" x14ac:dyDescent="0.25">
      <c r="A1132" s="11">
        <v>1132</v>
      </c>
      <c r="B1132" s="20" t="s">
        <v>1677</v>
      </c>
      <c r="C1132" s="3">
        <v>2.2130031892179999E+18</v>
      </c>
      <c r="D1132" s="1">
        <v>43208</v>
      </c>
      <c r="E1132" t="s">
        <v>1403</v>
      </c>
      <c r="F1132" s="8">
        <f>IF(OR(ISNUMBER(SEARCH("террит",Q1132)), ISNUMBER(SEARCH("ФОМС",E1132)), ISNUMBER(SEARCH("ФОМС",Q1132)), (ISNUMBER(SEARCH("страх",E1132)))),1,0)</f>
        <v>0</v>
      </c>
      <c r="G1132" s="8">
        <f>IF(OR(ISNUMBER(SEARCH("проектиро",E1132)), ISNUMBER(SEARCH("разработка",E1132)),  ISNUMBER(SEARCH("приобрет",E1132)),  ISNUMBER(SEARCH("установк",E1132)), ISNUMBER(SEARCH("постав",E1132)),  (ISNUMBER(SEARCH("создани",E1132)))),1,0)</f>
        <v>0</v>
      </c>
      <c r="H1132" s="8">
        <f>IF(OR(ISNUMBER(SEARCH("развит",E1132)), ISNUMBER(SEARCH("модифика",E1132)), ISNUMBER(SEARCH("интегра",E1132)),  ISNUMBER(SEARCH("внедрен",E1132)), ISNUMBER(SEARCH("расшир",E1132)), ISNUMBER(SEARCH("адаптац",E1132)),ISNUMBER(SEARCH("настрой",E1132)), ISNUMBER(SEARCH("подключ",E1132)),   (ISNUMBER(SEARCH("модерниз",E1132)))),1,0)</f>
        <v>1</v>
      </c>
      <c r="I1132" s="8">
        <f>IF(OR(ISNUMBER(SEARCH("сопрово",E1132)), ISNUMBER(SEARCH("поддержк",E1132)), ISNUMBER(SEARCH("эксплуат",E1132)), ISNUMBER(SEARCH("обслужи",E1132)), ISNUMBER(SEARCH("подготов",E1132)), (ISNUMBER(SEARCH("обуче",E1132)))),1,0)</f>
        <v>1</v>
      </c>
      <c r="J1132" s="9">
        <f>SUM(G1132:I1132)</f>
        <v>2</v>
      </c>
      <c r="K1132" t="s">
        <v>64</v>
      </c>
      <c r="L1132" t="s">
        <v>65</v>
      </c>
      <c r="M1132" s="30">
        <v>244324</v>
      </c>
      <c r="N1132" s="28" t="s">
        <v>26</v>
      </c>
      <c r="O1132" s="6">
        <v>244324</v>
      </c>
      <c r="P1132" s="28" t="s">
        <v>184</v>
      </c>
      <c r="Q1132" s="4" t="s">
        <v>1618</v>
      </c>
      <c r="R1132" t="s">
        <v>1262</v>
      </c>
      <c r="S1132" t="s">
        <v>1245</v>
      </c>
      <c r="T1132" t="s">
        <v>1393</v>
      </c>
      <c r="U1132" t="s">
        <v>1247</v>
      </c>
      <c r="V1132" t="s">
        <v>1245</v>
      </c>
      <c r="W1132" s="2">
        <v>1</v>
      </c>
      <c r="X1132" s="33">
        <v>244324</v>
      </c>
      <c r="Y1132" t="s">
        <v>34</v>
      </c>
      <c r="Z1132" t="s">
        <v>1248</v>
      </c>
      <c r="AA1132" t="s">
        <v>36</v>
      </c>
      <c r="AB1132" t="s">
        <v>37</v>
      </c>
      <c r="AC1132">
        <v>21</v>
      </c>
    </row>
    <row r="1133" spans="1:29" customFormat="1" hidden="1" x14ac:dyDescent="0.25">
      <c r="A1133" s="11">
        <v>1133</v>
      </c>
      <c r="B1133" s="20" t="s">
        <v>1677</v>
      </c>
      <c r="C1133" s="3">
        <v>2.2130031892179999E+18</v>
      </c>
      <c r="D1133" s="1">
        <v>43217</v>
      </c>
      <c r="E1133" t="s">
        <v>1621</v>
      </c>
      <c r="F1133" s="8">
        <f>IF(OR(ISNUMBER(SEARCH("террит",Q1133)), ISNUMBER(SEARCH("ФОМС",E1133)), ISNUMBER(SEARCH("ФОМС",Q1133)), (ISNUMBER(SEARCH("страх",E1133)))),1,0)</f>
        <v>0</v>
      </c>
      <c r="G1133" s="8">
        <f>IF(OR(ISNUMBER(SEARCH("проектиро",E1133)), ISNUMBER(SEARCH("разработка",E1133)),  ISNUMBER(SEARCH("приобрет",E1133)),  ISNUMBER(SEARCH("установк",E1133)), ISNUMBER(SEARCH("постав",E1133)),  (ISNUMBER(SEARCH("создани",E1133)))),1,0)</f>
        <v>0</v>
      </c>
      <c r="H1133" s="8">
        <f>IF(OR(ISNUMBER(SEARCH("развит",E1133)), ISNUMBER(SEARCH("модифика",E1133)), ISNUMBER(SEARCH("интегра",E1133)),  ISNUMBER(SEARCH("внедрен",E1133)), ISNUMBER(SEARCH("расшир",E1133)), ISNUMBER(SEARCH("адаптац",E1133)),ISNUMBER(SEARCH("настрой",E1133)), ISNUMBER(SEARCH("подключ",E1133)),   (ISNUMBER(SEARCH("модерниз",E1133)))),1,0)</f>
        <v>0</v>
      </c>
      <c r="I1133" s="8">
        <f>IF(OR(ISNUMBER(SEARCH("сопрово",E1133)), ISNUMBER(SEARCH("поддержк",E1133)), ISNUMBER(SEARCH("эксплуат",E1133)), ISNUMBER(SEARCH("обслужи",E1133)), ISNUMBER(SEARCH("подготов",E1133)), (ISNUMBER(SEARCH("обуче",E1133)))),1,0)</f>
        <v>1</v>
      </c>
      <c r="J1133" s="9">
        <f>SUM(G1133:I1133)</f>
        <v>1</v>
      </c>
      <c r="K1133" t="s">
        <v>1235</v>
      </c>
      <c r="L1133" t="s">
        <v>76</v>
      </c>
      <c r="M1133" s="30">
        <v>485000</v>
      </c>
      <c r="N1133" s="28" t="s">
        <v>26</v>
      </c>
      <c r="O1133" s="6">
        <v>485000</v>
      </c>
      <c r="P1133" s="28" t="s">
        <v>27</v>
      </c>
      <c r="Q1133" s="4" t="s">
        <v>1618</v>
      </c>
      <c r="R1133" t="s">
        <v>1262</v>
      </c>
      <c r="S1133" t="s">
        <v>1245</v>
      </c>
      <c r="T1133" t="s">
        <v>1393</v>
      </c>
      <c r="U1133" t="s">
        <v>1247</v>
      </c>
      <c r="V1133" t="s">
        <v>1245</v>
      </c>
      <c r="W1133" s="2">
        <v>1</v>
      </c>
      <c r="X1133" s="33">
        <v>485000</v>
      </c>
      <c r="Y1133" t="s">
        <v>34</v>
      </c>
      <c r="Z1133" t="s">
        <v>1248</v>
      </c>
      <c r="AA1133" t="s">
        <v>36</v>
      </c>
      <c r="AB1133" t="s">
        <v>37</v>
      </c>
      <c r="AC1133">
        <v>21</v>
      </c>
    </row>
    <row r="1134" spans="1:29" customFormat="1" hidden="1" x14ac:dyDescent="0.25">
      <c r="A1134" s="11">
        <v>1134</v>
      </c>
      <c r="B1134" s="20" t="s">
        <v>1677</v>
      </c>
      <c r="C1134" s="3">
        <v>2.2130031892179999E+18</v>
      </c>
      <c r="D1134" s="1">
        <v>43269</v>
      </c>
      <c r="E1134" t="s">
        <v>1622</v>
      </c>
      <c r="F1134" s="8">
        <f>IF(OR(ISNUMBER(SEARCH("террит",Q1134)), ISNUMBER(SEARCH("ФОМС",E1134)), ISNUMBER(SEARCH("ФОМС",Q1134)), (ISNUMBER(SEARCH("страх",E1134)))),1,0)</f>
        <v>1</v>
      </c>
      <c r="G1134" s="8">
        <f>IF(OR(ISNUMBER(SEARCH("проектиро",E1134)), ISNUMBER(SEARCH("разработка",E1134)),  ISNUMBER(SEARCH("приобрет",E1134)),  ISNUMBER(SEARCH("установк",E1134)), ISNUMBER(SEARCH("постав",E1134)),  (ISNUMBER(SEARCH("создани",E1134)))),1,0)</f>
        <v>0</v>
      </c>
      <c r="H1134" s="8">
        <f>IF(OR(ISNUMBER(SEARCH("развит",E1134)), ISNUMBER(SEARCH("модифика",E1134)), ISNUMBER(SEARCH("интегра",E1134)),  ISNUMBER(SEARCH("внедрен",E1134)), ISNUMBER(SEARCH("расшир",E1134)), ISNUMBER(SEARCH("адаптац",E1134)),ISNUMBER(SEARCH("настрой",E1134)), ISNUMBER(SEARCH("подключ",E1134)),   (ISNUMBER(SEARCH("модерниз",E1134)))),1,0)</f>
        <v>1</v>
      </c>
      <c r="I1134" s="8">
        <f>IF(OR(ISNUMBER(SEARCH("сопрово",E1134)), ISNUMBER(SEARCH("поддержк",E1134)), ISNUMBER(SEARCH("эксплуат",E1134)), ISNUMBER(SEARCH("обслужи",E1134)), ISNUMBER(SEARCH("подготов",E1134)), (ISNUMBER(SEARCH("обуче",E1134)))),1,0)</f>
        <v>0</v>
      </c>
      <c r="J1134" s="9">
        <f>SUM(G1134:I1134)</f>
        <v>1</v>
      </c>
      <c r="K1134" t="s">
        <v>1237</v>
      </c>
      <c r="L1134" t="s">
        <v>194</v>
      </c>
      <c r="M1134" s="30">
        <v>679000</v>
      </c>
      <c r="N1134" s="28" t="s">
        <v>26</v>
      </c>
      <c r="O1134" s="6">
        <v>679000</v>
      </c>
      <c r="P1134" s="28" t="s">
        <v>27</v>
      </c>
      <c r="Q1134" s="4" t="s">
        <v>1618</v>
      </c>
      <c r="R1134" t="s">
        <v>1262</v>
      </c>
      <c r="S1134" t="s">
        <v>1245</v>
      </c>
      <c r="T1134" t="s">
        <v>1393</v>
      </c>
      <c r="U1134" t="s">
        <v>1247</v>
      </c>
      <c r="V1134" t="s">
        <v>1245</v>
      </c>
      <c r="W1134" s="2">
        <v>1</v>
      </c>
      <c r="X1134" s="33">
        <v>679000</v>
      </c>
      <c r="Y1134" t="s">
        <v>34</v>
      </c>
      <c r="Z1134" t="s">
        <v>1248</v>
      </c>
      <c r="AA1134" t="s">
        <v>36</v>
      </c>
      <c r="AB1134" t="s">
        <v>37</v>
      </c>
      <c r="AC1134">
        <v>21</v>
      </c>
    </row>
    <row r="1135" spans="1:29" customFormat="1" hidden="1" x14ac:dyDescent="0.25">
      <c r="A1135" s="11">
        <v>1135</v>
      </c>
      <c r="B1135" s="20" t="s">
        <v>1677</v>
      </c>
      <c r="C1135" s="3">
        <v>2.2130031892190001E+18</v>
      </c>
      <c r="D1135" s="1">
        <v>43598</v>
      </c>
      <c r="E1135" t="s">
        <v>1407</v>
      </c>
      <c r="F1135" s="8">
        <f>IF(OR(ISNUMBER(SEARCH("террит",Q1135)), ISNUMBER(SEARCH("ФОМС",E1135)), ISNUMBER(SEARCH("ФОМС",Q1135)), (ISNUMBER(SEARCH("страх",E1135)))),1,0)</f>
        <v>0</v>
      </c>
      <c r="G1135" s="8">
        <f>IF(OR(ISNUMBER(SEARCH("проектиро",E1135)), ISNUMBER(SEARCH("разработка",E1135)),  ISNUMBER(SEARCH("приобрет",E1135)),  ISNUMBER(SEARCH("установк",E1135)), ISNUMBER(SEARCH("постав",E1135)),  (ISNUMBER(SEARCH("создани",E1135)))),1,0)</f>
        <v>1</v>
      </c>
      <c r="H1135" s="8">
        <f>IF(OR(ISNUMBER(SEARCH("развит",E1135)), ISNUMBER(SEARCH("модифика",E1135)), ISNUMBER(SEARCH("интегра",E1135)),  ISNUMBER(SEARCH("внедрен",E1135)), ISNUMBER(SEARCH("расшир",E1135)), ISNUMBER(SEARCH("адаптац",E1135)),ISNUMBER(SEARCH("настрой",E1135)), ISNUMBER(SEARCH("подключ",E1135)),   (ISNUMBER(SEARCH("модерниз",E1135)))),1,0)</f>
        <v>0</v>
      </c>
      <c r="I1135" s="8">
        <f>IF(OR(ISNUMBER(SEARCH("сопрово",E1135)), ISNUMBER(SEARCH("поддержк",E1135)), ISNUMBER(SEARCH("эксплуат",E1135)), ISNUMBER(SEARCH("обслужи",E1135)), ISNUMBER(SEARCH("подготов",E1135)), (ISNUMBER(SEARCH("обуче",E1135)))),1,0)</f>
        <v>0</v>
      </c>
      <c r="J1135" s="9">
        <f>SUM(G1135:I1135)</f>
        <v>1</v>
      </c>
      <c r="K1135" t="s">
        <v>25</v>
      </c>
      <c r="L1135" t="s">
        <v>25</v>
      </c>
      <c r="M1135" s="30">
        <v>257702.52</v>
      </c>
      <c r="N1135" s="28" t="s">
        <v>39</v>
      </c>
      <c r="O1135" s="6">
        <v>257702.52</v>
      </c>
      <c r="P1135" s="28" t="s">
        <v>27</v>
      </c>
      <c r="Q1135" s="4" t="s">
        <v>1618</v>
      </c>
      <c r="R1135" t="s">
        <v>1262</v>
      </c>
      <c r="S1135" t="s">
        <v>1245</v>
      </c>
      <c r="T1135" t="s">
        <v>1393</v>
      </c>
      <c r="U1135" t="s">
        <v>1247</v>
      </c>
      <c r="V1135" t="s">
        <v>1245</v>
      </c>
      <c r="W1135" s="2">
        <v>1</v>
      </c>
      <c r="X1135" s="33">
        <v>257702.52</v>
      </c>
      <c r="Y1135" t="s">
        <v>34</v>
      </c>
      <c r="Z1135" t="s">
        <v>1248</v>
      </c>
      <c r="AA1135" t="s">
        <v>36</v>
      </c>
      <c r="AB1135" t="s">
        <v>37</v>
      </c>
      <c r="AC1135">
        <v>21</v>
      </c>
    </row>
    <row r="1136" spans="1:29" customFormat="1" hidden="1" x14ac:dyDescent="0.25">
      <c r="A1136" s="11">
        <v>1136</v>
      </c>
      <c r="B1136" s="20" t="s">
        <v>1677</v>
      </c>
      <c r="C1136" s="3">
        <v>2.2130031892190001E+18</v>
      </c>
      <c r="D1136" s="1">
        <v>43600</v>
      </c>
      <c r="E1136" t="s">
        <v>1407</v>
      </c>
      <c r="F1136" s="8">
        <f>IF(OR(ISNUMBER(SEARCH("террит",Q1136)), ISNUMBER(SEARCH("ФОМС",E1136)), ISNUMBER(SEARCH("ФОМС",Q1136)), (ISNUMBER(SEARCH("страх",E1136)))),1,0)</f>
        <v>0</v>
      </c>
      <c r="G1136" s="8">
        <f>IF(OR(ISNUMBER(SEARCH("проектиро",E1136)), ISNUMBER(SEARCH("разработка",E1136)),  ISNUMBER(SEARCH("приобрет",E1136)),  ISNUMBER(SEARCH("установк",E1136)), ISNUMBER(SEARCH("постав",E1136)),  (ISNUMBER(SEARCH("создани",E1136)))),1,0)</f>
        <v>1</v>
      </c>
      <c r="H1136" s="8">
        <f>IF(OR(ISNUMBER(SEARCH("развит",E1136)), ISNUMBER(SEARCH("модифика",E1136)), ISNUMBER(SEARCH("интегра",E1136)),  ISNUMBER(SEARCH("внедрен",E1136)), ISNUMBER(SEARCH("расшир",E1136)), ISNUMBER(SEARCH("адаптац",E1136)),ISNUMBER(SEARCH("настрой",E1136)), ISNUMBER(SEARCH("подключ",E1136)),   (ISNUMBER(SEARCH("модерниз",E1136)))),1,0)</f>
        <v>0</v>
      </c>
      <c r="I1136" s="8">
        <f>IF(OR(ISNUMBER(SEARCH("сопрово",E1136)), ISNUMBER(SEARCH("поддержк",E1136)), ISNUMBER(SEARCH("эксплуат",E1136)), ISNUMBER(SEARCH("обслужи",E1136)), ISNUMBER(SEARCH("подготов",E1136)), (ISNUMBER(SEARCH("обуче",E1136)))),1,0)</f>
        <v>0</v>
      </c>
      <c r="J1136" s="9">
        <f>SUM(G1136:I1136)</f>
        <v>1</v>
      </c>
      <c r="K1136" t="s">
        <v>25</v>
      </c>
      <c r="L1136" t="s">
        <v>25</v>
      </c>
      <c r="M1136" s="30">
        <v>246329</v>
      </c>
      <c r="N1136" s="28" t="s">
        <v>39</v>
      </c>
      <c r="O1136" s="6">
        <v>246329</v>
      </c>
      <c r="P1136" s="28" t="s">
        <v>27</v>
      </c>
      <c r="Q1136" s="4" t="s">
        <v>1618</v>
      </c>
      <c r="R1136" t="s">
        <v>1262</v>
      </c>
      <c r="S1136" t="s">
        <v>1245</v>
      </c>
      <c r="T1136" t="s">
        <v>1246</v>
      </c>
      <c r="U1136" t="s">
        <v>1247</v>
      </c>
      <c r="V1136" t="s">
        <v>1245</v>
      </c>
      <c r="W1136" s="2">
        <v>1</v>
      </c>
      <c r="X1136" s="33">
        <v>246329</v>
      </c>
      <c r="Y1136" t="s">
        <v>34</v>
      </c>
      <c r="Z1136" t="s">
        <v>1248</v>
      </c>
      <c r="AA1136" t="s">
        <v>36</v>
      </c>
      <c r="AB1136" t="s">
        <v>37</v>
      </c>
      <c r="AC1136">
        <v>21</v>
      </c>
    </row>
    <row r="1137" spans="1:29" customFormat="1" hidden="1" x14ac:dyDescent="0.25">
      <c r="A1137" s="11">
        <v>1137</v>
      </c>
      <c r="B1137" s="20" t="s">
        <v>1677</v>
      </c>
      <c r="C1137" s="3">
        <v>2.2130097614150001E+18</v>
      </c>
      <c r="D1137" s="1">
        <v>42353</v>
      </c>
      <c r="E1137" t="s">
        <v>1623</v>
      </c>
      <c r="F1137" s="8">
        <f>IF(OR(ISNUMBER(SEARCH("террит",Q1137)), ISNUMBER(SEARCH("ФОМС",E1137)), ISNUMBER(SEARCH("ФОМС",Q1137)), (ISNUMBER(SEARCH("страх",E1137)))),1,0)</f>
        <v>0</v>
      </c>
      <c r="G1137" s="8">
        <f>IF(OR(ISNUMBER(SEARCH("проектиро",E1137)), ISNUMBER(SEARCH("разработка",E1137)),  ISNUMBER(SEARCH("приобрет",E1137)),  ISNUMBER(SEARCH("установк",E1137)), ISNUMBER(SEARCH("постав",E1137)),  (ISNUMBER(SEARCH("создани",E1137)))),1,0)</f>
        <v>0</v>
      </c>
      <c r="H1137" s="8">
        <f>IF(OR(ISNUMBER(SEARCH("развит",E1137)), ISNUMBER(SEARCH("модифика",E1137)), ISNUMBER(SEARCH("интегра",E1137)),  ISNUMBER(SEARCH("внедрен",E1137)), ISNUMBER(SEARCH("расшир",E1137)), ISNUMBER(SEARCH("адаптац",E1137)),ISNUMBER(SEARCH("настрой",E1137)), ISNUMBER(SEARCH("подключ",E1137)),   (ISNUMBER(SEARCH("модерниз",E1137)))),1,0)</f>
        <v>1</v>
      </c>
      <c r="I1137" s="8">
        <f>IF(OR(ISNUMBER(SEARCH("сопрово",E1137)), ISNUMBER(SEARCH("поддержк",E1137)), ISNUMBER(SEARCH("эксплуат",E1137)), ISNUMBER(SEARCH("обслужи",E1137)), ISNUMBER(SEARCH("подготов",E1137)), (ISNUMBER(SEARCH("обуче",E1137)))),1,0)</f>
        <v>0</v>
      </c>
      <c r="J1137" s="9">
        <f>SUM(G1137:I1137)</f>
        <v>1</v>
      </c>
      <c r="K1137" t="s">
        <v>453</v>
      </c>
      <c r="L1137" t="s">
        <v>454</v>
      </c>
      <c r="M1137" s="30">
        <v>515000</v>
      </c>
      <c r="N1137" s="28" t="s">
        <v>264</v>
      </c>
      <c r="O1137" s="6">
        <v>515000</v>
      </c>
      <c r="P1137" s="28" t="s">
        <v>184</v>
      </c>
      <c r="Q1137" s="4" t="s">
        <v>1624</v>
      </c>
      <c r="R1137" t="s">
        <v>1625</v>
      </c>
      <c r="S1137" t="s">
        <v>1245</v>
      </c>
      <c r="T1137" t="s">
        <v>1393</v>
      </c>
      <c r="U1137" t="s">
        <v>1247</v>
      </c>
      <c r="V1137" t="s">
        <v>1245</v>
      </c>
      <c r="W1137" s="2">
        <v>1</v>
      </c>
      <c r="X1137" s="33">
        <v>515000</v>
      </c>
      <c r="Y1137" t="s">
        <v>34</v>
      </c>
      <c r="Z1137" t="s">
        <v>1248</v>
      </c>
      <c r="AA1137" t="s">
        <v>36</v>
      </c>
      <c r="AB1137" t="s">
        <v>37</v>
      </c>
      <c r="AC1137">
        <v>21</v>
      </c>
    </row>
    <row r="1138" spans="1:29" customFormat="1" hidden="1" x14ac:dyDescent="0.25">
      <c r="A1138" s="11">
        <v>1138</v>
      </c>
      <c r="B1138" s="20" t="s">
        <v>1677</v>
      </c>
      <c r="C1138" s="3">
        <v>2.2130115126150001E+18</v>
      </c>
      <c r="D1138" s="1">
        <v>42041</v>
      </c>
      <c r="E1138" t="s">
        <v>1437</v>
      </c>
      <c r="F1138" s="8">
        <f>IF(OR(ISNUMBER(SEARCH("террит",Q1138)), ISNUMBER(SEARCH("ФОМС",E1138)), ISNUMBER(SEARCH("ФОМС",Q1138)), (ISNUMBER(SEARCH("страх",E1138)))),1,0)</f>
        <v>0</v>
      </c>
      <c r="G1138" s="8">
        <f>IF(OR(ISNUMBER(SEARCH("проектиро",E1138)), ISNUMBER(SEARCH("разработка",E1138)),  ISNUMBER(SEARCH("приобрет",E1138)),  ISNUMBER(SEARCH("установк",E1138)), ISNUMBER(SEARCH("постав",E1138)),  (ISNUMBER(SEARCH("создани",E1138)))),1,0)</f>
        <v>0</v>
      </c>
      <c r="H1138" s="8">
        <f>IF(OR(ISNUMBER(SEARCH("развит",E1138)), ISNUMBER(SEARCH("модифика",E1138)), ISNUMBER(SEARCH("интегра",E1138)),  ISNUMBER(SEARCH("внедрен",E1138)), ISNUMBER(SEARCH("расшир",E1138)), ISNUMBER(SEARCH("адаптац",E1138)),ISNUMBER(SEARCH("настрой",E1138)), ISNUMBER(SEARCH("подключ",E1138)),   (ISNUMBER(SEARCH("модерниз",E1138)))),1,0)</f>
        <v>1</v>
      </c>
      <c r="I1138" s="8">
        <f>IF(OR(ISNUMBER(SEARCH("сопрово",E1138)), ISNUMBER(SEARCH("поддержк",E1138)), ISNUMBER(SEARCH("эксплуат",E1138)), ISNUMBER(SEARCH("обслужи",E1138)), ISNUMBER(SEARCH("подготов",E1138)), (ISNUMBER(SEARCH("обуче",E1138)))),1,0)</f>
        <v>1</v>
      </c>
      <c r="J1138" s="9">
        <f>SUM(G1138:I1138)</f>
        <v>2</v>
      </c>
      <c r="K1138" t="s">
        <v>453</v>
      </c>
      <c r="L1138" t="s">
        <v>454</v>
      </c>
      <c r="M1138" s="30">
        <v>243447.32</v>
      </c>
      <c r="N1138" s="28" t="s">
        <v>329</v>
      </c>
      <c r="O1138" s="6">
        <v>243447.32</v>
      </c>
      <c r="P1138" s="28" t="s">
        <v>184</v>
      </c>
      <c r="Q1138" s="4" t="s">
        <v>1293</v>
      </c>
      <c r="R1138" t="s">
        <v>1294</v>
      </c>
      <c r="S1138" t="s">
        <v>1245</v>
      </c>
      <c r="T1138" t="s">
        <v>1268</v>
      </c>
      <c r="U1138" t="s">
        <v>1247</v>
      </c>
      <c r="V1138" t="s">
        <v>1245</v>
      </c>
      <c r="W1138" s="2">
        <v>1</v>
      </c>
      <c r="X1138" s="33">
        <v>243447.32</v>
      </c>
      <c r="Y1138" t="s">
        <v>34</v>
      </c>
      <c r="Z1138" t="s">
        <v>1248</v>
      </c>
      <c r="AA1138" t="s">
        <v>36</v>
      </c>
      <c r="AB1138" t="s">
        <v>37</v>
      </c>
      <c r="AC1138">
        <v>21</v>
      </c>
    </row>
    <row r="1139" spans="1:29" customFormat="1" hidden="1" x14ac:dyDescent="0.25">
      <c r="A1139" s="11">
        <v>1139</v>
      </c>
      <c r="B1139" s="20" t="s">
        <v>1677</v>
      </c>
      <c r="C1139" s="3">
        <v>2.2130115126150001E+18</v>
      </c>
      <c r="D1139" s="1">
        <v>42041</v>
      </c>
      <c r="E1139" t="s">
        <v>1439</v>
      </c>
      <c r="F1139" s="8">
        <f>IF(OR(ISNUMBER(SEARCH("террит",Q1139)), ISNUMBER(SEARCH("ФОМС",E1139)), ISNUMBER(SEARCH("ФОМС",Q1139)), (ISNUMBER(SEARCH("страх",E1139)))),1,0)</f>
        <v>0</v>
      </c>
      <c r="G1139" s="8">
        <f>IF(OR(ISNUMBER(SEARCH("проектиро",E1139)), ISNUMBER(SEARCH("разработка",E1139)),  ISNUMBER(SEARCH("приобрет",E1139)),  ISNUMBER(SEARCH("установк",E1139)), ISNUMBER(SEARCH("постав",E1139)),  (ISNUMBER(SEARCH("создани",E1139)))),1,0)</f>
        <v>0</v>
      </c>
      <c r="H1139" s="8">
        <f>IF(OR(ISNUMBER(SEARCH("развит",E1139)), ISNUMBER(SEARCH("модифика",E1139)), ISNUMBER(SEARCH("интегра",E1139)),  ISNUMBER(SEARCH("внедрен",E1139)), ISNUMBER(SEARCH("расшир",E1139)), ISNUMBER(SEARCH("адаптац",E1139)),ISNUMBER(SEARCH("настрой",E1139)), ISNUMBER(SEARCH("подключ",E1139)),   (ISNUMBER(SEARCH("модерниз",E1139)))),1,0)</f>
        <v>1</v>
      </c>
      <c r="I1139" s="8">
        <f>IF(OR(ISNUMBER(SEARCH("сопрово",E1139)), ISNUMBER(SEARCH("поддержк",E1139)), ISNUMBER(SEARCH("эксплуат",E1139)), ISNUMBER(SEARCH("обслужи",E1139)), ISNUMBER(SEARCH("подготов",E1139)), (ISNUMBER(SEARCH("обуче",E1139)))),1,0)</f>
        <v>1</v>
      </c>
      <c r="J1139" s="9">
        <f>SUM(G1139:I1139)</f>
        <v>2</v>
      </c>
      <c r="K1139" t="s">
        <v>453</v>
      </c>
      <c r="L1139" t="s">
        <v>454</v>
      </c>
      <c r="M1139" s="30">
        <v>236681.25</v>
      </c>
      <c r="N1139" s="28" t="s">
        <v>329</v>
      </c>
      <c r="O1139" s="6">
        <v>236681.25</v>
      </c>
      <c r="P1139" s="28" t="s">
        <v>184</v>
      </c>
      <c r="Q1139" s="4" t="s">
        <v>1293</v>
      </c>
      <c r="R1139" t="s">
        <v>1294</v>
      </c>
      <c r="S1139" t="s">
        <v>1245</v>
      </c>
      <c r="T1139" t="s">
        <v>1268</v>
      </c>
      <c r="U1139" t="s">
        <v>1247</v>
      </c>
      <c r="V1139" t="s">
        <v>1245</v>
      </c>
      <c r="W1139" s="2">
        <v>1</v>
      </c>
      <c r="X1139" s="33">
        <v>236681.25</v>
      </c>
      <c r="Y1139" t="s">
        <v>34</v>
      </c>
      <c r="Z1139" t="s">
        <v>1248</v>
      </c>
      <c r="AA1139" t="s">
        <v>36</v>
      </c>
      <c r="AB1139" t="s">
        <v>37</v>
      </c>
      <c r="AC1139">
        <v>21</v>
      </c>
    </row>
    <row r="1140" spans="1:29" customFormat="1" hidden="1" x14ac:dyDescent="0.25">
      <c r="A1140" s="11">
        <v>1140</v>
      </c>
      <c r="B1140" s="20" t="s">
        <v>1677</v>
      </c>
      <c r="C1140" s="3">
        <v>2.2130115126150001E+18</v>
      </c>
      <c r="D1140" s="1">
        <v>42214</v>
      </c>
      <c r="E1140" t="s">
        <v>1416</v>
      </c>
      <c r="F1140" s="8">
        <f>IF(OR(ISNUMBER(SEARCH("террит",Q1140)), ISNUMBER(SEARCH("ФОМС",E1140)), ISNUMBER(SEARCH("ФОМС",Q1140)), (ISNUMBER(SEARCH("страх",E1140)))),1,0)</f>
        <v>0</v>
      </c>
      <c r="G1140" s="8">
        <f>IF(OR(ISNUMBER(SEARCH("проектиро",E1140)), ISNUMBER(SEARCH("разработка",E1140)),  ISNUMBER(SEARCH("приобрет",E1140)),  ISNUMBER(SEARCH("установк",E1140)), ISNUMBER(SEARCH("постав",E1140)),  (ISNUMBER(SEARCH("создани",E1140)))),1,0)</f>
        <v>0</v>
      </c>
      <c r="H1140" s="8">
        <f>IF(OR(ISNUMBER(SEARCH("развит",E1140)), ISNUMBER(SEARCH("модифика",E1140)), ISNUMBER(SEARCH("интегра",E1140)),  ISNUMBER(SEARCH("внедрен",E1140)), ISNUMBER(SEARCH("расшир",E1140)), ISNUMBER(SEARCH("адаптац",E1140)),ISNUMBER(SEARCH("настрой",E1140)), ISNUMBER(SEARCH("подключ",E1140)),   (ISNUMBER(SEARCH("модерниз",E1140)))),1,0)</f>
        <v>0</v>
      </c>
      <c r="I1140" s="8">
        <f>IF(OR(ISNUMBER(SEARCH("сопрово",E1140)), ISNUMBER(SEARCH("поддержк",E1140)), ISNUMBER(SEARCH("эксплуат",E1140)), ISNUMBER(SEARCH("обслужи",E1140)), ISNUMBER(SEARCH("подготов",E1140)), (ISNUMBER(SEARCH("обуче",E1140)))),1,0)</f>
        <v>1</v>
      </c>
      <c r="J1140" s="9">
        <f>SUM(G1140:I1140)</f>
        <v>1</v>
      </c>
      <c r="K1140" t="s">
        <v>453</v>
      </c>
      <c r="L1140" t="s">
        <v>454</v>
      </c>
      <c r="M1140" s="30">
        <v>50000</v>
      </c>
      <c r="N1140" s="28" t="s">
        <v>264</v>
      </c>
      <c r="O1140" s="6">
        <v>50000</v>
      </c>
      <c r="P1140" s="28" t="s">
        <v>184</v>
      </c>
      <c r="Q1140" s="4" t="s">
        <v>1626</v>
      </c>
      <c r="R1140" t="s">
        <v>1294</v>
      </c>
      <c r="S1140" t="s">
        <v>1245</v>
      </c>
      <c r="T1140" t="s">
        <v>1393</v>
      </c>
      <c r="U1140" t="s">
        <v>1247</v>
      </c>
      <c r="V1140" t="s">
        <v>1245</v>
      </c>
      <c r="W1140" s="2">
        <v>1</v>
      </c>
      <c r="X1140" s="33">
        <v>50000</v>
      </c>
      <c r="Y1140" t="s">
        <v>34</v>
      </c>
      <c r="Z1140" t="s">
        <v>1248</v>
      </c>
      <c r="AA1140" t="s">
        <v>36</v>
      </c>
      <c r="AB1140" t="s">
        <v>37</v>
      </c>
      <c r="AC1140">
        <v>21</v>
      </c>
    </row>
    <row r="1141" spans="1:29" customFormat="1" hidden="1" x14ac:dyDescent="0.25">
      <c r="A1141" s="11">
        <v>1141</v>
      </c>
      <c r="B1141" s="20" t="s">
        <v>1677</v>
      </c>
      <c r="C1141" s="3">
        <v>2.213011512616E+18</v>
      </c>
      <c r="D1141" s="1">
        <v>42410</v>
      </c>
      <c r="E1141" t="s">
        <v>1418</v>
      </c>
      <c r="F1141" s="8">
        <f>IF(OR(ISNUMBER(SEARCH("террит",Q1141)), ISNUMBER(SEARCH("ФОМС",E1141)), ISNUMBER(SEARCH("ФОМС",Q1141)), (ISNUMBER(SEARCH("страх",E1141)))),1,0)</f>
        <v>0</v>
      </c>
      <c r="G1141" s="8">
        <f>IF(OR(ISNUMBER(SEARCH("проектиро",E1141)), ISNUMBER(SEARCH("разработка",E1141)),  ISNUMBER(SEARCH("приобрет",E1141)),  ISNUMBER(SEARCH("установк",E1141)), ISNUMBER(SEARCH("постав",E1141)),  (ISNUMBER(SEARCH("создани",E1141)))),1,0)</f>
        <v>0</v>
      </c>
      <c r="H1141" s="8">
        <f>IF(OR(ISNUMBER(SEARCH("развит",E1141)), ISNUMBER(SEARCH("модифика",E1141)), ISNUMBER(SEARCH("интегра",E1141)),  ISNUMBER(SEARCH("внедрен",E1141)), ISNUMBER(SEARCH("расшир",E1141)), ISNUMBER(SEARCH("адаптац",E1141)),ISNUMBER(SEARCH("настрой",E1141)), ISNUMBER(SEARCH("подключ",E1141)),   (ISNUMBER(SEARCH("модерниз",E1141)))),1,0)</f>
        <v>0</v>
      </c>
      <c r="I1141" s="8">
        <f>IF(OR(ISNUMBER(SEARCH("сопрово",E1141)), ISNUMBER(SEARCH("поддержк",E1141)), ISNUMBER(SEARCH("эксплуат",E1141)), ISNUMBER(SEARCH("обслужи",E1141)), ISNUMBER(SEARCH("подготов",E1141)), (ISNUMBER(SEARCH("обуче",E1141)))),1,0)</f>
        <v>1</v>
      </c>
      <c r="J1141" s="9">
        <f>SUM(G1141:I1141)</f>
        <v>1</v>
      </c>
      <c r="K1141" t="s">
        <v>142</v>
      </c>
      <c r="L1141" t="s">
        <v>143</v>
      </c>
      <c r="M1141" s="30">
        <v>243560</v>
      </c>
      <c r="N1141" s="28" t="s">
        <v>264</v>
      </c>
      <c r="O1141" s="6">
        <v>243560</v>
      </c>
      <c r="P1141" s="28" t="s">
        <v>184</v>
      </c>
      <c r="Q1141" s="4" t="s">
        <v>1627</v>
      </c>
      <c r="R1141" t="s">
        <v>1294</v>
      </c>
      <c r="S1141" t="s">
        <v>1245</v>
      </c>
      <c r="T1141" t="s">
        <v>1393</v>
      </c>
      <c r="U1141" t="s">
        <v>1247</v>
      </c>
      <c r="V1141" t="s">
        <v>1245</v>
      </c>
      <c r="W1141" s="2">
        <v>1</v>
      </c>
      <c r="X1141" s="33">
        <v>243560</v>
      </c>
      <c r="Y1141" t="s">
        <v>34</v>
      </c>
      <c r="Z1141" t="s">
        <v>1248</v>
      </c>
      <c r="AA1141" t="s">
        <v>36</v>
      </c>
      <c r="AB1141" t="s">
        <v>37</v>
      </c>
      <c r="AC1141">
        <v>21</v>
      </c>
    </row>
    <row r="1142" spans="1:29" customFormat="1" hidden="1" x14ac:dyDescent="0.25">
      <c r="A1142" s="11">
        <v>1142</v>
      </c>
      <c r="B1142" s="20" t="s">
        <v>1677</v>
      </c>
      <c r="C1142" s="3">
        <v>2.213011512616E+18</v>
      </c>
      <c r="D1142" s="1">
        <v>42410</v>
      </c>
      <c r="E1142" t="s">
        <v>1397</v>
      </c>
      <c r="F1142" s="8">
        <f>IF(OR(ISNUMBER(SEARCH("террит",Q1142)), ISNUMBER(SEARCH("ФОМС",E1142)), ISNUMBER(SEARCH("ФОМС",Q1142)), (ISNUMBER(SEARCH("страх",E1142)))),1,0)</f>
        <v>0</v>
      </c>
      <c r="G1142" s="8">
        <f>IF(OR(ISNUMBER(SEARCH("проектиро",E1142)), ISNUMBER(SEARCH("разработка",E1142)),  ISNUMBER(SEARCH("приобрет",E1142)),  ISNUMBER(SEARCH("установк",E1142)), ISNUMBER(SEARCH("постав",E1142)),  (ISNUMBER(SEARCH("создани",E1142)))),1,0)</f>
        <v>0</v>
      </c>
      <c r="H1142" s="8">
        <f>IF(OR(ISNUMBER(SEARCH("развит",E1142)), ISNUMBER(SEARCH("модифика",E1142)), ISNUMBER(SEARCH("интегра",E1142)),  ISNUMBER(SEARCH("внедрен",E1142)), ISNUMBER(SEARCH("расшир",E1142)), ISNUMBER(SEARCH("адаптац",E1142)),ISNUMBER(SEARCH("настрой",E1142)), ISNUMBER(SEARCH("подключ",E1142)),   (ISNUMBER(SEARCH("модерниз",E1142)))),1,0)</f>
        <v>0</v>
      </c>
      <c r="I1142" s="8">
        <f>IF(OR(ISNUMBER(SEARCH("сопрово",E1142)), ISNUMBER(SEARCH("поддержк",E1142)), ISNUMBER(SEARCH("эксплуат",E1142)), ISNUMBER(SEARCH("обслужи",E1142)), ISNUMBER(SEARCH("подготов",E1142)), (ISNUMBER(SEARCH("обуче",E1142)))),1,0)</f>
        <v>1</v>
      </c>
      <c r="J1142" s="9">
        <f>SUM(G1142:I1142)</f>
        <v>1</v>
      </c>
      <c r="K1142" t="s">
        <v>142</v>
      </c>
      <c r="L1142" t="s">
        <v>143</v>
      </c>
      <c r="M1142" s="30">
        <v>236680</v>
      </c>
      <c r="N1142" s="28" t="s">
        <v>1628</v>
      </c>
      <c r="O1142" s="6">
        <v>236680</v>
      </c>
      <c r="P1142" s="28" t="s">
        <v>184</v>
      </c>
      <c r="Q1142" s="4" t="s">
        <v>1627</v>
      </c>
      <c r="R1142" t="s">
        <v>1294</v>
      </c>
      <c r="S1142" t="s">
        <v>1245</v>
      </c>
      <c r="T1142" t="s">
        <v>1393</v>
      </c>
      <c r="U1142" t="s">
        <v>1247</v>
      </c>
      <c r="V1142" t="s">
        <v>1245</v>
      </c>
      <c r="W1142" s="2">
        <v>1</v>
      </c>
      <c r="X1142" s="33">
        <v>236680</v>
      </c>
      <c r="Y1142" t="s">
        <v>34</v>
      </c>
      <c r="Z1142" t="s">
        <v>1248</v>
      </c>
      <c r="AA1142" t="s">
        <v>36</v>
      </c>
      <c r="AB1142" t="s">
        <v>37</v>
      </c>
      <c r="AC1142">
        <v>21</v>
      </c>
    </row>
    <row r="1143" spans="1:29" customFormat="1" hidden="1" x14ac:dyDescent="0.25">
      <c r="A1143" s="11">
        <v>1143</v>
      </c>
      <c r="B1143" s="20" t="s">
        <v>1677</v>
      </c>
      <c r="C1143" s="3">
        <v>2.213011512616E+18</v>
      </c>
      <c r="D1143" s="1">
        <v>42410</v>
      </c>
      <c r="E1143" t="s">
        <v>1416</v>
      </c>
      <c r="F1143" s="8">
        <f>IF(OR(ISNUMBER(SEARCH("террит",Q1143)), ISNUMBER(SEARCH("ФОМС",E1143)), ISNUMBER(SEARCH("ФОМС",Q1143)), (ISNUMBER(SEARCH("страх",E1143)))),1,0)</f>
        <v>0</v>
      </c>
      <c r="G1143" s="8">
        <f>IF(OR(ISNUMBER(SEARCH("проектиро",E1143)), ISNUMBER(SEARCH("разработка",E1143)),  ISNUMBER(SEARCH("приобрет",E1143)),  ISNUMBER(SEARCH("установк",E1143)), ISNUMBER(SEARCH("постав",E1143)),  (ISNUMBER(SEARCH("создани",E1143)))),1,0)</f>
        <v>0</v>
      </c>
      <c r="H1143" s="8">
        <f>IF(OR(ISNUMBER(SEARCH("развит",E1143)), ISNUMBER(SEARCH("модифика",E1143)), ISNUMBER(SEARCH("интегра",E1143)),  ISNUMBER(SEARCH("внедрен",E1143)), ISNUMBER(SEARCH("расшир",E1143)), ISNUMBER(SEARCH("адаптац",E1143)),ISNUMBER(SEARCH("настрой",E1143)), ISNUMBER(SEARCH("подключ",E1143)),   (ISNUMBER(SEARCH("модерниз",E1143)))),1,0)</f>
        <v>0</v>
      </c>
      <c r="I1143" s="8">
        <f>IF(OR(ISNUMBER(SEARCH("сопрово",E1143)), ISNUMBER(SEARCH("поддержк",E1143)), ISNUMBER(SEARCH("эксплуат",E1143)), ISNUMBER(SEARCH("обслужи",E1143)), ISNUMBER(SEARCH("подготов",E1143)), (ISNUMBER(SEARCH("обуче",E1143)))),1,0)</f>
        <v>1</v>
      </c>
      <c r="J1143" s="9">
        <f>SUM(G1143:I1143)</f>
        <v>1</v>
      </c>
      <c r="K1143" t="s">
        <v>142</v>
      </c>
      <c r="L1143" t="s">
        <v>143</v>
      </c>
      <c r="M1143" s="30">
        <v>1</v>
      </c>
      <c r="N1143" s="28" t="s">
        <v>264</v>
      </c>
      <c r="O1143" s="6">
        <v>50000</v>
      </c>
      <c r="P1143" s="28" t="s">
        <v>1629</v>
      </c>
      <c r="Q1143" s="4" t="s">
        <v>1627</v>
      </c>
      <c r="R1143" t="s">
        <v>1294</v>
      </c>
      <c r="S1143" t="s">
        <v>1245</v>
      </c>
      <c r="T1143" t="s">
        <v>1393</v>
      </c>
      <c r="U1143" t="s">
        <v>1247</v>
      </c>
      <c r="V1143" t="s">
        <v>1245</v>
      </c>
      <c r="W1143" s="2">
        <v>1</v>
      </c>
      <c r="X1143" s="33">
        <v>50000</v>
      </c>
      <c r="Y1143" t="s">
        <v>34</v>
      </c>
      <c r="Z1143" t="s">
        <v>1248</v>
      </c>
      <c r="AA1143" t="s">
        <v>36</v>
      </c>
      <c r="AB1143" t="s">
        <v>37</v>
      </c>
      <c r="AC1143">
        <v>21</v>
      </c>
    </row>
    <row r="1144" spans="1:29" customFormat="1" hidden="1" x14ac:dyDescent="0.25">
      <c r="A1144" s="11">
        <v>1144</v>
      </c>
      <c r="B1144" s="20" t="s">
        <v>1677</v>
      </c>
      <c r="C1144" s="3">
        <v>2.2130115126169999E+18</v>
      </c>
      <c r="D1144" s="1">
        <v>42780</v>
      </c>
      <c r="E1144" t="s">
        <v>1404</v>
      </c>
      <c r="F1144" s="8">
        <f>IF(OR(ISNUMBER(SEARCH("террит",Q1144)), ISNUMBER(SEARCH("ФОМС",E1144)), ISNUMBER(SEARCH("ФОМС",Q1144)), (ISNUMBER(SEARCH("страх",E1144)))),1,0)</f>
        <v>0</v>
      </c>
      <c r="G1144" s="8">
        <f>IF(OR(ISNUMBER(SEARCH("проектиро",E1144)), ISNUMBER(SEARCH("разработка",E1144)),  ISNUMBER(SEARCH("приобрет",E1144)),  ISNUMBER(SEARCH("установк",E1144)), ISNUMBER(SEARCH("постав",E1144)),  (ISNUMBER(SEARCH("создани",E1144)))),1,0)</f>
        <v>0</v>
      </c>
      <c r="H1144" s="8">
        <f>IF(OR(ISNUMBER(SEARCH("развит",E1144)), ISNUMBER(SEARCH("модифика",E1144)), ISNUMBER(SEARCH("интегра",E1144)),  ISNUMBER(SEARCH("внедрен",E1144)), ISNUMBER(SEARCH("расшир",E1144)), ISNUMBER(SEARCH("адаптац",E1144)),ISNUMBER(SEARCH("настрой",E1144)), ISNUMBER(SEARCH("подключ",E1144)),   (ISNUMBER(SEARCH("модерниз",E1144)))),1,0)</f>
        <v>1</v>
      </c>
      <c r="I1144" s="8">
        <f>IF(OR(ISNUMBER(SEARCH("сопрово",E1144)), ISNUMBER(SEARCH("поддержк",E1144)), ISNUMBER(SEARCH("эксплуат",E1144)), ISNUMBER(SEARCH("обслужи",E1144)), ISNUMBER(SEARCH("подготов",E1144)), (ISNUMBER(SEARCH("обуче",E1144)))),1,0)</f>
        <v>1</v>
      </c>
      <c r="J1144" s="9">
        <f>SUM(G1144:I1144)</f>
        <v>2</v>
      </c>
      <c r="K1144" t="s">
        <v>64</v>
      </c>
      <c r="L1144" t="s">
        <v>65</v>
      </c>
      <c r="M1144" s="30">
        <v>50000</v>
      </c>
      <c r="N1144" s="28" t="s">
        <v>264</v>
      </c>
      <c r="O1144" s="6">
        <v>50000</v>
      </c>
      <c r="P1144" s="28" t="s">
        <v>184</v>
      </c>
      <c r="Q1144" s="4" t="s">
        <v>1627</v>
      </c>
      <c r="R1144" t="s">
        <v>1294</v>
      </c>
      <c r="S1144" t="s">
        <v>1245</v>
      </c>
      <c r="T1144" t="s">
        <v>1393</v>
      </c>
      <c r="U1144" t="s">
        <v>1247</v>
      </c>
      <c r="V1144" t="s">
        <v>1245</v>
      </c>
      <c r="W1144" s="2">
        <v>1</v>
      </c>
      <c r="X1144" s="33">
        <v>50000</v>
      </c>
      <c r="Y1144" t="s">
        <v>34</v>
      </c>
      <c r="Z1144" t="s">
        <v>1248</v>
      </c>
      <c r="AA1144" t="s">
        <v>36</v>
      </c>
      <c r="AB1144" t="s">
        <v>37</v>
      </c>
      <c r="AC1144">
        <v>21</v>
      </c>
    </row>
    <row r="1145" spans="1:29" customFormat="1" hidden="1" x14ac:dyDescent="0.25">
      <c r="A1145" s="11">
        <v>1145</v>
      </c>
      <c r="B1145" s="20" t="s">
        <v>1677</v>
      </c>
      <c r="C1145" s="3">
        <v>2.2130115126169999E+18</v>
      </c>
      <c r="D1145" s="1">
        <v>42780</v>
      </c>
      <c r="E1145" t="s">
        <v>1403</v>
      </c>
      <c r="F1145" s="8">
        <f>IF(OR(ISNUMBER(SEARCH("террит",Q1145)), ISNUMBER(SEARCH("ФОМС",E1145)), ISNUMBER(SEARCH("ФОМС",Q1145)), (ISNUMBER(SEARCH("страх",E1145)))),1,0)</f>
        <v>0</v>
      </c>
      <c r="G1145" s="8">
        <f>IF(OR(ISNUMBER(SEARCH("проектиро",E1145)), ISNUMBER(SEARCH("разработка",E1145)),  ISNUMBER(SEARCH("приобрет",E1145)),  ISNUMBER(SEARCH("установк",E1145)), ISNUMBER(SEARCH("постав",E1145)),  (ISNUMBER(SEARCH("создани",E1145)))),1,0)</f>
        <v>0</v>
      </c>
      <c r="H1145" s="8">
        <f>IF(OR(ISNUMBER(SEARCH("развит",E1145)), ISNUMBER(SEARCH("модифика",E1145)), ISNUMBER(SEARCH("интегра",E1145)),  ISNUMBER(SEARCH("внедрен",E1145)), ISNUMBER(SEARCH("расшир",E1145)), ISNUMBER(SEARCH("адаптац",E1145)),ISNUMBER(SEARCH("настрой",E1145)), ISNUMBER(SEARCH("подключ",E1145)),   (ISNUMBER(SEARCH("модерниз",E1145)))),1,0)</f>
        <v>1</v>
      </c>
      <c r="I1145" s="8">
        <f>IF(OR(ISNUMBER(SEARCH("сопрово",E1145)), ISNUMBER(SEARCH("поддержк",E1145)), ISNUMBER(SEARCH("эксплуат",E1145)), ISNUMBER(SEARCH("обслужи",E1145)), ISNUMBER(SEARCH("подготов",E1145)), (ISNUMBER(SEARCH("обуче",E1145)))),1,0)</f>
        <v>1</v>
      </c>
      <c r="J1145" s="9">
        <f>SUM(G1145:I1145)</f>
        <v>2</v>
      </c>
      <c r="K1145" t="s">
        <v>64</v>
      </c>
      <c r="L1145" t="s">
        <v>65</v>
      </c>
      <c r="M1145" s="30">
        <v>243562</v>
      </c>
      <c r="N1145" s="28" t="s">
        <v>264</v>
      </c>
      <c r="O1145" s="6">
        <v>243562</v>
      </c>
      <c r="P1145" s="28" t="s">
        <v>184</v>
      </c>
      <c r="Q1145" s="4" t="s">
        <v>1627</v>
      </c>
      <c r="R1145" t="s">
        <v>1294</v>
      </c>
      <c r="S1145" t="s">
        <v>1245</v>
      </c>
      <c r="T1145" t="s">
        <v>1393</v>
      </c>
      <c r="U1145" t="s">
        <v>1247</v>
      </c>
      <c r="V1145" t="s">
        <v>1245</v>
      </c>
      <c r="W1145" s="2">
        <v>1</v>
      </c>
      <c r="X1145" s="33">
        <v>243562</v>
      </c>
      <c r="Y1145" t="s">
        <v>34</v>
      </c>
      <c r="Z1145" t="s">
        <v>1248</v>
      </c>
      <c r="AA1145" t="s">
        <v>36</v>
      </c>
      <c r="AB1145" t="s">
        <v>37</v>
      </c>
      <c r="AC1145">
        <v>21</v>
      </c>
    </row>
    <row r="1146" spans="1:29" customFormat="1" hidden="1" x14ac:dyDescent="0.25">
      <c r="A1146" s="11">
        <v>1146</v>
      </c>
      <c r="B1146" s="20" t="s">
        <v>1677</v>
      </c>
      <c r="C1146" s="3">
        <v>2.2130115126169999E+18</v>
      </c>
      <c r="D1146" s="1">
        <v>42780</v>
      </c>
      <c r="E1146" t="s">
        <v>1408</v>
      </c>
      <c r="F1146" s="8">
        <f>IF(OR(ISNUMBER(SEARCH("террит",Q1146)), ISNUMBER(SEARCH("ФОМС",E1146)), ISNUMBER(SEARCH("ФОМС",Q1146)), (ISNUMBER(SEARCH("страх",E1146)))),1,0)</f>
        <v>0</v>
      </c>
      <c r="G1146" s="8">
        <f>IF(OR(ISNUMBER(SEARCH("проектиро",E1146)), ISNUMBER(SEARCH("разработка",E1146)),  ISNUMBER(SEARCH("приобрет",E1146)),  ISNUMBER(SEARCH("установк",E1146)), ISNUMBER(SEARCH("постав",E1146)),  (ISNUMBER(SEARCH("создани",E1146)))),1,0)</f>
        <v>0</v>
      </c>
      <c r="H1146" s="8">
        <f>IF(OR(ISNUMBER(SEARCH("развит",E1146)), ISNUMBER(SEARCH("модифика",E1146)), ISNUMBER(SEARCH("интегра",E1146)),  ISNUMBER(SEARCH("внедрен",E1146)), ISNUMBER(SEARCH("расшир",E1146)), ISNUMBER(SEARCH("адаптац",E1146)),ISNUMBER(SEARCH("настрой",E1146)), ISNUMBER(SEARCH("подключ",E1146)),   (ISNUMBER(SEARCH("модерниз",E1146)))),1,0)</f>
        <v>1</v>
      </c>
      <c r="I1146" s="8">
        <f>IF(OR(ISNUMBER(SEARCH("сопрово",E1146)), ISNUMBER(SEARCH("поддержк",E1146)), ISNUMBER(SEARCH("эксплуат",E1146)), ISNUMBER(SEARCH("обслужи",E1146)), ISNUMBER(SEARCH("подготов",E1146)), (ISNUMBER(SEARCH("обуче",E1146)))),1,0)</f>
        <v>1</v>
      </c>
      <c r="J1146" s="9">
        <f>SUM(G1146:I1146)</f>
        <v>2</v>
      </c>
      <c r="K1146" t="s">
        <v>64</v>
      </c>
      <c r="L1146" t="s">
        <v>65</v>
      </c>
      <c r="M1146" s="30">
        <v>236690.27</v>
      </c>
      <c r="N1146" s="28" t="s">
        <v>264</v>
      </c>
      <c r="O1146" s="6">
        <v>236690.27</v>
      </c>
      <c r="P1146" s="28" t="s">
        <v>184</v>
      </c>
      <c r="Q1146" s="4" t="s">
        <v>1627</v>
      </c>
      <c r="R1146" t="s">
        <v>1294</v>
      </c>
      <c r="S1146" t="s">
        <v>1245</v>
      </c>
      <c r="T1146" t="s">
        <v>1393</v>
      </c>
      <c r="U1146" t="s">
        <v>1247</v>
      </c>
      <c r="V1146" t="s">
        <v>1245</v>
      </c>
      <c r="W1146" s="2">
        <v>1</v>
      </c>
      <c r="X1146" s="33">
        <v>236690.27</v>
      </c>
      <c r="Y1146" t="s">
        <v>34</v>
      </c>
      <c r="Z1146" t="s">
        <v>1248</v>
      </c>
      <c r="AA1146" t="s">
        <v>36</v>
      </c>
      <c r="AB1146" t="s">
        <v>37</v>
      </c>
      <c r="AC1146">
        <v>21</v>
      </c>
    </row>
    <row r="1147" spans="1:29" customFormat="1" hidden="1" x14ac:dyDescent="0.25">
      <c r="A1147" s="11">
        <v>1147</v>
      </c>
      <c r="B1147" s="20" t="s">
        <v>1677</v>
      </c>
      <c r="C1147" s="3">
        <v>2.2130115126179999E+18</v>
      </c>
      <c r="D1147" s="1">
        <v>43209</v>
      </c>
      <c r="E1147" t="s">
        <v>1406</v>
      </c>
      <c r="F1147" s="8">
        <f>IF(OR(ISNUMBER(SEARCH("террит",Q1147)), ISNUMBER(SEARCH("ФОМС",E1147)), ISNUMBER(SEARCH("ФОМС",Q1147)), (ISNUMBER(SEARCH("страх",E1147)))),1,0)</f>
        <v>0</v>
      </c>
      <c r="G1147" s="8">
        <f>IF(OR(ISNUMBER(SEARCH("проектиро",E1147)), ISNUMBER(SEARCH("разработка",E1147)),  ISNUMBER(SEARCH("приобрет",E1147)),  ISNUMBER(SEARCH("установк",E1147)), ISNUMBER(SEARCH("постав",E1147)),  (ISNUMBER(SEARCH("создани",E1147)))),1,0)</f>
        <v>0</v>
      </c>
      <c r="H1147" s="8">
        <f>IF(OR(ISNUMBER(SEARCH("развит",E1147)), ISNUMBER(SEARCH("модифика",E1147)), ISNUMBER(SEARCH("интегра",E1147)),  ISNUMBER(SEARCH("внедрен",E1147)), ISNUMBER(SEARCH("расшир",E1147)), ISNUMBER(SEARCH("адаптац",E1147)),ISNUMBER(SEARCH("настрой",E1147)), ISNUMBER(SEARCH("подключ",E1147)),   (ISNUMBER(SEARCH("модерниз",E1147)))),1,0)</f>
        <v>0</v>
      </c>
      <c r="I1147" s="8">
        <f>IF(OR(ISNUMBER(SEARCH("сопрово",E1147)), ISNUMBER(SEARCH("поддержк",E1147)), ISNUMBER(SEARCH("эксплуат",E1147)), ISNUMBER(SEARCH("обслужи",E1147)), ISNUMBER(SEARCH("подготов",E1147)), (ISNUMBER(SEARCH("обуче",E1147)))),1,0)</f>
        <v>1</v>
      </c>
      <c r="J1147" s="9">
        <f>SUM(G1147:I1147)</f>
        <v>1</v>
      </c>
      <c r="K1147" t="s">
        <v>64</v>
      </c>
      <c r="L1147" t="s">
        <v>65</v>
      </c>
      <c r="M1147" s="30">
        <v>396370</v>
      </c>
      <c r="N1147" s="28" t="s">
        <v>26</v>
      </c>
      <c r="O1147" s="6">
        <v>396370</v>
      </c>
      <c r="P1147" s="28" t="s">
        <v>184</v>
      </c>
      <c r="Q1147" s="4" t="s">
        <v>1627</v>
      </c>
      <c r="R1147" t="s">
        <v>1294</v>
      </c>
      <c r="S1147" t="s">
        <v>1245</v>
      </c>
      <c r="T1147" t="s">
        <v>1393</v>
      </c>
      <c r="U1147" t="s">
        <v>1247</v>
      </c>
      <c r="V1147" t="s">
        <v>1245</v>
      </c>
      <c r="W1147" s="2">
        <v>1</v>
      </c>
      <c r="X1147" s="33">
        <v>396370</v>
      </c>
      <c r="Y1147" t="s">
        <v>34</v>
      </c>
      <c r="Z1147" t="s">
        <v>1248</v>
      </c>
      <c r="AA1147" t="s">
        <v>36</v>
      </c>
      <c r="AB1147" t="s">
        <v>37</v>
      </c>
      <c r="AC1147">
        <v>21</v>
      </c>
    </row>
    <row r="1148" spans="1:29" customFormat="1" hidden="1" x14ac:dyDescent="0.25">
      <c r="A1148" s="11">
        <v>1148</v>
      </c>
      <c r="B1148" s="20" t="s">
        <v>1677</v>
      </c>
      <c r="C1148" s="3">
        <v>2.2130115126179999E+18</v>
      </c>
      <c r="D1148" s="1">
        <v>43209</v>
      </c>
      <c r="E1148" t="s">
        <v>1403</v>
      </c>
      <c r="F1148" s="8">
        <f>IF(OR(ISNUMBER(SEARCH("террит",Q1148)), ISNUMBER(SEARCH("ФОМС",E1148)), ISNUMBER(SEARCH("ФОМС",Q1148)), (ISNUMBER(SEARCH("страх",E1148)))),1,0)</f>
        <v>0</v>
      </c>
      <c r="G1148" s="8">
        <f>IF(OR(ISNUMBER(SEARCH("проектиро",E1148)), ISNUMBER(SEARCH("разработка",E1148)),  ISNUMBER(SEARCH("приобрет",E1148)),  ISNUMBER(SEARCH("установк",E1148)), ISNUMBER(SEARCH("постав",E1148)),  (ISNUMBER(SEARCH("создани",E1148)))),1,0)</f>
        <v>0</v>
      </c>
      <c r="H1148" s="8">
        <f>IF(OR(ISNUMBER(SEARCH("развит",E1148)), ISNUMBER(SEARCH("модифика",E1148)), ISNUMBER(SEARCH("интегра",E1148)),  ISNUMBER(SEARCH("внедрен",E1148)), ISNUMBER(SEARCH("расшир",E1148)), ISNUMBER(SEARCH("адаптац",E1148)),ISNUMBER(SEARCH("настрой",E1148)), ISNUMBER(SEARCH("подключ",E1148)),   (ISNUMBER(SEARCH("модерниз",E1148)))),1,0)</f>
        <v>1</v>
      </c>
      <c r="I1148" s="8">
        <f>IF(OR(ISNUMBER(SEARCH("сопрово",E1148)), ISNUMBER(SEARCH("поддержк",E1148)), ISNUMBER(SEARCH("эксплуат",E1148)), ISNUMBER(SEARCH("обслужи",E1148)), ISNUMBER(SEARCH("подготов",E1148)), (ISNUMBER(SEARCH("обуче",E1148)))),1,0)</f>
        <v>1</v>
      </c>
      <c r="J1148" s="9">
        <f>SUM(G1148:I1148)</f>
        <v>2</v>
      </c>
      <c r="K1148" t="s">
        <v>64</v>
      </c>
      <c r="L1148" t="s">
        <v>65</v>
      </c>
      <c r="M1148" s="30">
        <v>404626</v>
      </c>
      <c r="N1148" s="28" t="s">
        <v>26</v>
      </c>
      <c r="O1148" s="6">
        <v>404626</v>
      </c>
      <c r="P1148" s="28" t="s">
        <v>184</v>
      </c>
      <c r="Q1148" s="4" t="s">
        <v>1627</v>
      </c>
      <c r="R1148" t="s">
        <v>1294</v>
      </c>
      <c r="S1148" t="s">
        <v>1245</v>
      </c>
      <c r="T1148" t="s">
        <v>1393</v>
      </c>
      <c r="U1148" t="s">
        <v>1247</v>
      </c>
      <c r="V1148" t="s">
        <v>1245</v>
      </c>
      <c r="W1148" s="2">
        <v>1</v>
      </c>
      <c r="X1148" s="33">
        <v>404626</v>
      </c>
      <c r="Y1148" t="s">
        <v>34</v>
      </c>
      <c r="Z1148" t="s">
        <v>1248</v>
      </c>
      <c r="AA1148" t="s">
        <v>36</v>
      </c>
      <c r="AB1148" t="s">
        <v>37</v>
      </c>
      <c r="AC1148">
        <v>21</v>
      </c>
    </row>
    <row r="1149" spans="1:29" customFormat="1" hidden="1" x14ac:dyDescent="0.25">
      <c r="A1149" s="11">
        <v>1149</v>
      </c>
      <c r="B1149" s="20" t="s">
        <v>1677</v>
      </c>
      <c r="C1149" s="3">
        <v>2.2130115126179999E+18</v>
      </c>
      <c r="D1149" s="1">
        <v>43209</v>
      </c>
      <c r="E1149" t="s">
        <v>1405</v>
      </c>
      <c r="F1149" s="8">
        <f>IF(OR(ISNUMBER(SEARCH("террит",Q1149)), ISNUMBER(SEARCH("ФОМС",E1149)), ISNUMBER(SEARCH("ФОМС",Q1149)), (ISNUMBER(SEARCH("страх",E1149)))),1,0)</f>
        <v>0</v>
      </c>
      <c r="G1149" s="8">
        <f>IF(OR(ISNUMBER(SEARCH("проектиро",E1149)), ISNUMBER(SEARCH("разработка",E1149)),  ISNUMBER(SEARCH("приобрет",E1149)),  ISNUMBER(SEARCH("установк",E1149)), ISNUMBER(SEARCH("постав",E1149)),  (ISNUMBER(SEARCH("создани",E1149)))),1,0)</f>
        <v>0</v>
      </c>
      <c r="H1149" s="8">
        <f>IF(OR(ISNUMBER(SEARCH("развит",E1149)), ISNUMBER(SEARCH("модифика",E1149)), ISNUMBER(SEARCH("интегра",E1149)),  ISNUMBER(SEARCH("внедрен",E1149)), ISNUMBER(SEARCH("расшир",E1149)), ISNUMBER(SEARCH("адаптац",E1149)),ISNUMBER(SEARCH("настрой",E1149)), ISNUMBER(SEARCH("подключ",E1149)),   (ISNUMBER(SEARCH("модерниз",E1149)))),1,0)</f>
        <v>0</v>
      </c>
      <c r="I1149" s="8">
        <f>IF(OR(ISNUMBER(SEARCH("сопрово",E1149)), ISNUMBER(SEARCH("поддержк",E1149)), ISNUMBER(SEARCH("эксплуат",E1149)), ISNUMBER(SEARCH("обслужи",E1149)), ISNUMBER(SEARCH("подготов",E1149)), (ISNUMBER(SEARCH("обуче",E1149)))),1,0)</f>
        <v>1</v>
      </c>
      <c r="J1149" s="9">
        <f>SUM(G1149:I1149)</f>
        <v>1</v>
      </c>
      <c r="K1149" t="s">
        <v>64</v>
      </c>
      <c r="L1149" t="s">
        <v>65</v>
      </c>
      <c r="M1149" s="30">
        <v>91352</v>
      </c>
      <c r="N1149" s="28" t="s">
        <v>26</v>
      </c>
      <c r="O1149" s="6">
        <v>91352</v>
      </c>
      <c r="P1149" s="28" t="s">
        <v>184</v>
      </c>
      <c r="Q1149" s="4" t="s">
        <v>1627</v>
      </c>
      <c r="R1149" t="s">
        <v>1294</v>
      </c>
      <c r="S1149" t="s">
        <v>1245</v>
      </c>
      <c r="T1149" t="s">
        <v>1393</v>
      </c>
      <c r="U1149" t="s">
        <v>1247</v>
      </c>
      <c r="V1149" t="s">
        <v>1245</v>
      </c>
      <c r="W1149" s="2">
        <v>1</v>
      </c>
      <c r="X1149" s="33">
        <v>91352</v>
      </c>
      <c r="Y1149" t="s">
        <v>34</v>
      </c>
      <c r="Z1149" t="s">
        <v>1248</v>
      </c>
      <c r="AA1149" t="s">
        <v>36</v>
      </c>
      <c r="AB1149" t="s">
        <v>37</v>
      </c>
      <c r="AC1149">
        <v>21</v>
      </c>
    </row>
    <row r="1150" spans="1:29" customFormat="1" hidden="1" x14ac:dyDescent="0.25">
      <c r="A1150" s="11">
        <v>1150</v>
      </c>
      <c r="B1150" s="20" t="s">
        <v>1677</v>
      </c>
      <c r="C1150" s="3">
        <v>2.2130115126190001E+18</v>
      </c>
      <c r="D1150" s="1">
        <v>43483</v>
      </c>
      <c r="E1150" t="s">
        <v>1630</v>
      </c>
      <c r="F1150" s="8">
        <f>IF(OR(ISNUMBER(SEARCH("террит",Q1150)), ISNUMBER(SEARCH("ФОМС",E1150)), ISNUMBER(SEARCH("ФОМС",Q1150)), (ISNUMBER(SEARCH("страх",E1150)))),1,0)</f>
        <v>0</v>
      </c>
      <c r="G1150" s="8">
        <f>IF(OR(ISNUMBER(SEARCH("проектиро",E1150)), ISNUMBER(SEARCH("разработка",E1150)),  ISNUMBER(SEARCH("приобрет",E1150)),  ISNUMBER(SEARCH("установк",E1150)), ISNUMBER(SEARCH("постав",E1150)),  (ISNUMBER(SEARCH("создани",E1150)))),1,0)</f>
        <v>0</v>
      </c>
      <c r="H1150" s="8">
        <f>IF(OR(ISNUMBER(SEARCH("развит",E1150)), ISNUMBER(SEARCH("модифика",E1150)), ISNUMBER(SEARCH("интегра",E1150)),  ISNUMBER(SEARCH("внедрен",E1150)), ISNUMBER(SEARCH("расшир",E1150)), ISNUMBER(SEARCH("адаптац",E1150)),ISNUMBER(SEARCH("настрой",E1150)), ISNUMBER(SEARCH("подключ",E1150)),   (ISNUMBER(SEARCH("модерниз",E1150)))),1,0)</f>
        <v>1</v>
      </c>
      <c r="I1150" s="8">
        <f>IF(OR(ISNUMBER(SEARCH("сопрово",E1150)), ISNUMBER(SEARCH("поддержк",E1150)), ISNUMBER(SEARCH("эксплуат",E1150)), ISNUMBER(SEARCH("обслужи",E1150)), ISNUMBER(SEARCH("подготов",E1150)), (ISNUMBER(SEARCH("обуче",E1150)))),1,0)</f>
        <v>0</v>
      </c>
      <c r="J1150" s="9">
        <f>SUM(G1150:I1150)</f>
        <v>1</v>
      </c>
      <c r="K1150" t="s">
        <v>186</v>
      </c>
      <c r="L1150" t="s">
        <v>187</v>
      </c>
      <c r="M1150" s="30">
        <v>370000</v>
      </c>
      <c r="N1150" s="28" t="s">
        <v>26</v>
      </c>
      <c r="O1150" s="6">
        <v>370000</v>
      </c>
      <c r="P1150" s="28" t="s">
        <v>27</v>
      </c>
      <c r="Q1150" s="4" t="s">
        <v>1627</v>
      </c>
      <c r="R1150" t="s">
        <v>1294</v>
      </c>
      <c r="S1150" t="s">
        <v>1245</v>
      </c>
      <c r="T1150" t="s">
        <v>1393</v>
      </c>
      <c r="U1150" t="s">
        <v>1247</v>
      </c>
      <c r="V1150" t="s">
        <v>1245</v>
      </c>
      <c r="W1150" s="2">
        <v>1</v>
      </c>
      <c r="X1150" s="33">
        <v>370000</v>
      </c>
      <c r="Y1150" t="s">
        <v>34</v>
      </c>
      <c r="Z1150" t="s">
        <v>1248</v>
      </c>
      <c r="AA1150" t="s">
        <v>36</v>
      </c>
      <c r="AB1150" t="s">
        <v>37</v>
      </c>
      <c r="AC1150">
        <v>21</v>
      </c>
    </row>
    <row r="1151" spans="1:29" customFormat="1" hidden="1" x14ac:dyDescent="0.25">
      <c r="A1151" s="11">
        <v>1151</v>
      </c>
      <c r="B1151" s="20" t="s">
        <v>1677</v>
      </c>
      <c r="C1151" s="3">
        <v>2.2130115126190001E+18</v>
      </c>
      <c r="D1151" s="1">
        <v>43592</v>
      </c>
      <c r="E1151" t="s">
        <v>1407</v>
      </c>
      <c r="F1151" s="8">
        <f>IF(OR(ISNUMBER(SEARCH("террит",Q1151)), ISNUMBER(SEARCH("ФОМС",E1151)), ISNUMBER(SEARCH("ФОМС",Q1151)), (ISNUMBER(SEARCH("страх",E1151)))),1,0)</f>
        <v>0</v>
      </c>
      <c r="G1151" s="8">
        <f>IF(OR(ISNUMBER(SEARCH("проектиро",E1151)), ISNUMBER(SEARCH("разработка",E1151)),  ISNUMBER(SEARCH("приобрет",E1151)),  ISNUMBER(SEARCH("установк",E1151)), ISNUMBER(SEARCH("постав",E1151)),  (ISNUMBER(SEARCH("создани",E1151)))),1,0)</f>
        <v>1</v>
      </c>
      <c r="H1151" s="8">
        <f>IF(OR(ISNUMBER(SEARCH("развит",E1151)), ISNUMBER(SEARCH("модифика",E1151)), ISNUMBER(SEARCH("интегра",E1151)),  ISNUMBER(SEARCH("внедрен",E1151)), ISNUMBER(SEARCH("расшир",E1151)), ISNUMBER(SEARCH("адаптац",E1151)),ISNUMBER(SEARCH("настрой",E1151)), ISNUMBER(SEARCH("подключ",E1151)),   (ISNUMBER(SEARCH("модерниз",E1151)))),1,0)</f>
        <v>0</v>
      </c>
      <c r="I1151" s="8">
        <f>IF(OR(ISNUMBER(SEARCH("сопрово",E1151)), ISNUMBER(SEARCH("поддержк",E1151)), ISNUMBER(SEARCH("эксплуат",E1151)), ISNUMBER(SEARCH("обслужи",E1151)), ISNUMBER(SEARCH("подготов",E1151)), (ISNUMBER(SEARCH("обуче",E1151)))),1,0)</f>
        <v>0</v>
      </c>
      <c r="J1151" s="9">
        <f>SUM(G1151:I1151)</f>
        <v>1</v>
      </c>
      <c r="K1151" t="s">
        <v>25</v>
      </c>
      <c r="L1151" t="s">
        <v>25</v>
      </c>
      <c r="M1151" s="30">
        <v>91352</v>
      </c>
      <c r="N1151" s="28" t="s">
        <v>39</v>
      </c>
      <c r="O1151" s="6">
        <v>91352</v>
      </c>
      <c r="P1151" s="28" t="s">
        <v>27</v>
      </c>
      <c r="Q1151" s="4" t="s">
        <v>1627</v>
      </c>
      <c r="R1151" t="s">
        <v>1294</v>
      </c>
      <c r="S1151" t="s">
        <v>1245</v>
      </c>
      <c r="T1151" t="s">
        <v>1246</v>
      </c>
      <c r="U1151" t="s">
        <v>1247</v>
      </c>
      <c r="V1151" t="s">
        <v>1245</v>
      </c>
      <c r="W1151" s="2">
        <v>1</v>
      </c>
      <c r="X1151" s="33">
        <v>91352</v>
      </c>
      <c r="Y1151" t="s">
        <v>34</v>
      </c>
      <c r="Z1151" t="s">
        <v>1248</v>
      </c>
      <c r="AA1151" t="s">
        <v>36</v>
      </c>
      <c r="AB1151" t="s">
        <v>37</v>
      </c>
      <c r="AC1151">
        <v>21</v>
      </c>
    </row>
    <row r="1152" spans="1:29" customFormat="1" hidden="1" x14ac:dyDescent="0.25">
      <c r="A1152" s="11">
        <v>1152</v>
      </c>
      <c r="B1152" s="20" t="s">
        <v>1677</v>
      </c>
      <c r="C1152" s="3">
        <v>2.2130115126190001E+18</v>
      </c>
      <c r="D1152" s="1">
        <v>43593</v>
      </c>
      <c r="E1152" t="s">
        <v>1407</v>
      </c>
      <c r="F1152" s="8">
        <f>IF(OR(ISNUMBER(SEARCH("террит",Q1152)), ISNUMBER(SEARCH("ФОМС",E1152)), ISNUMBER(SEARCH("ФОМС",Q1152)), (ISNUMBER(SEARCH("страх",E1152)))),1,0)</f>
        <v>0</v>
      </c>
      <c r="G1152" s="8">
        <f>IF(OR(ISNUMBER(SEARCH("проектиро",E1152)), ISNUMBER(SEARCH("разработка",E1152)),  ISNUMBER(SEARCH("приобрет",E1152)),  ISNUMBER(SEARCH("установк",E1152)), ISNUMBER(SEARCH("постав",E1152)),  (ISNUMBER(SEARCH("создани",E1152)))),1,0)</f>
        <v>1</v>
      </c>
      <c r="H1152" s="8">
        <f>IF(OR(ISNUMBER(SEARCH("развит",E1152)), ISNUMBER(SEARCH("модифика",E1152)), ISNUMBER(SEARCH("интегра",E1152)),  ISNUMBER(SEARCH("внедрен",E1152)), ISNUMBER(SEARCH("расшир",E1152)), ISNUMBER(SEARCH("адаптац",E1152)),ISNUMBER(SEARCH("настрой",E1152)), ISNUMBER(SEARCH("подключ",E1152)),   (ISNUMBER(SEARCH("модерниз",E1152)))),1,0)</f>
        <v>0</v>
      </c>
      <c r="I1152" s="8">
        <f>IF(OR(ISNUMBER(SEARCH("сопрово",E1152)), ISNUMBER(SEARCH("поддержк",E1152)), ISNUMBER(SEARCH("эксплуат",E1152)), ISNUMBER(SEARCH("обслужи",E1152)), ISNUMBER(SEARCH("подготов",E1152)), (ISNUMBER(SEARCH("обуче",E1152)))),1,0)</f>
        <v>0</v>
      </c>
      <c r="J1152" s="9">
        <f>SUM(G1152:I1152)</f>
        <v>1</v>
      </c>
      <c r="K1152" t="s">
        <v>25</v>
      </c>
      <c r="L1152" t="s">
        <v>25</v>
      </c>
      <c r="M1152" s="30">
        <v>407946</v>
      </c>
      <c r="N1152" s="28" t="s">
        <v>39</v>
      </c>
      <c r="O1152" s="6">
        <v>407946</v>
      </c>
      <c r="P1152" s="28" t="s">
        <v>27</v>
      </c>
      <c r="Q1152" s="4" t="s">
        <v>1627</v>
      </c>
      <c r="R1152" t="s">
        <v>1294</v>
      </c>
      <c r="S1152" t="s">
        <v>1245</v>
      </c>
      <c r="T1152" t="s">
        <v>1246</v>
      </c>
      <c r="U1152" t="s">
        <v>1247</v>
      </c>
      <c r="V1152" t="s">
        <v>1245</v>
      </c>
      <c r="W1152" s="2">
        <v>1</v>
      </c>
      <c r="X1152" s="33">
        <v>407946</v>
      </c>
      <c r="Y1152" t="s">
        <v>34</v>
      </c>
      <c r="Z1152" t="s">
        <v>1248</v>
      </c>
      <c r="AA1152" t="s">
        <v>36</v>
      </c>
      <c r="AB1152" t="s">
        <v>37</v>
      </c>
      <c r="AC1152">
        <v>21</v>
      </c>
    </row>
    <row r="1153" spans="1:29" customFormat="1" hidden="1" x14ac:dyDescent="0.25">
      <c r="A1153" s="11">
        <v>1153</v>
      </c>
      <c r="B1153" s="20" t="s">
        <v>1677</v>
      </c>
      <c r="C1153" s="3">
        <v>2.2130115126190001E+18</v>
      </c>
      <c r="D1153" s="1">
        <v>43593</v>
      </c>
      <c r="E1153" t="s">
        <v>1407</v>
      </c>
      <c r="F1153" s="8">
        <f>IF(OR(ISNUMBER(SEARCH("террит",Q1153)), ISNUMBER(SEARCH("ФОМС",E1153)), ISNUMBER(SEARCH("ФОМС",Q1153)), (ISNUMBER(SEARCH("страх",E1153)))),1,0)</f>
        <v>0</v>
      </c>
      <c r="G1153" s="8">
        <f>IF(OR(ISNUMBER(SEARCH("проектиро",E1153)), ISNUMBER(SEARCH("разработка",E1153)),  ISNUMBER(SEARCH("приобрет",E1153)),  ISNUMBER(SEARCH("установк",E1153)), ISNUMBER(SEARCH("постав",E1153)),  (ISNUMBER(SEARCH("создани",E1153)))),1,0)</f>
        <v>1</v>
      </c>
      <c r="H1153" s="8">
        <f>IF(OR(ISNUMBER(SEARCH("развит",E1153)), ISNUMBER(SEARCH("модифика",E1153)), ISNUMBER(SEARCH("интегра",E1153)),  ISNUMBER(SEARCH("внедрен",E1153)), ISNUMBER(SEARCH("расшир",E1153)), ISNUMBER(SEARCH("адаптац",E1153)),ISNUMBER(SEARCH("настрой",E1153)), ISNUMBER(SEARCH("подключ",E1153)),   (ISNUMBER(SEARCH("модерниз",E1153)))),1,0)</f>
        <v>0</v>
      </c>
      <c r="I1153" s="8">
        <f>IF(OR(ISNUMBER(SEARCH("сопрово",E1153)), ISNUMBER(SEARCH("поддержк",E1153)), ISNUMBER(SEARCH("эксплуат",E1153)), ISNUMBER(SEARCH("обслужи",E1153)), ISNUMBER(SEARCH("подготов",E1153)), (ISNUMBER(SEARCH("обуче",E1153)))),1,0)</f>
        <v>0</v>
      </c>
      <c r="J1153" s="9">
        <f>SUM(G1153:I1153)</f>
        <v>1</v>
      </c>
      <c r="K1153" t="s">
        <v>25</v>
      </c>
      <c r="L1153" t="s">
        <v>25</v>
      </c>
      <c r="M1153" s="30">
        <v>451141.7</v>
      </c>
      <c r="N1153" s="28" t="s">
        <v>39</v>
      </c>
      <c r="O1153" s="6">
        <v>451141.7</v>
      </c>
      <c r="P1153" s="28" t="s">
        <v>27</v>
      </c>
      <c r="Q1153" s="4" t="s">
        <v>1627</v>
      </c>
      <c r="R1153" t="s">
        <v>1294</v>
      </c>
      <c r="S1153" t="s">
        <v>1245</v>
      </c>
      <c r="T1153" t="s">
        <v>1246</v>
      </c>
      <c r="U1153" t="s">
        <v>1247</v>
      </c>
      <c r="V1153" t="s">
        <v>1245</v>
      </c>
      <c r="W1153" s="2">
        <v>1</v>
      </c>
      <c r="X1153" s="33">
        <v>451141.7</v>
      </c>
      <c r="Y1153" t="s">
        <v>34</v>
      </c>
      <c r="Z1153" t="s">
        <v>1248</v>
      </c>
      <c r="AA1153" t="s">
        <v>36</v>
      </c>
      <c r="AB1153" t="s">
        <v>37</v>
      </c>
      <c r="AC1153">
        <v>21</v>
      </c>
    </row>
    <row r="1154" spans="1:29" customFormat="1" hidden="1" x14ac:dyDescent="0.25">
      <c r="A1154" s="11">
        <v>1154</v>
      </c>
      <c r="B1154" s="20" t="s">
        <v>1677</v>
      </c>
      <c r="C1154" s="3">
        <v>2.3015009330190001E+18</v>
      </c>
      <c r="D1154" s="1">
        <v>43794</v>
      </c>
      <c r="E1154" t="s">
        <v>1631</v>
      </c>
      <c r="F1154" s="8">
        <f>IF(OR(ISNUMBER(SEARCH("террит",Q1154)), ISNUMBER(SEARCH("ФОМС",E1154)), ISNUMBER(SEARCH("ФОМС",Q1154)), (ISNUMBER(SEARCH("страх",E1154)))),1,0)</f>
        <v>1</v>
      </c>
      <c r="G1154" s="8">
        <f>IF(OR(ISNUMBER(SEARCH("проектиро",E1154)), ISNUMBER(SEARCH("разработка",E1154)),  ISNUMBER(SEARCH("приобрет",E1154)),  ISNUMBER(SEARCH("установк",E1154)), ISNUMBER(SEARCH("постав",E1154)),  (ISNUMBER(SEARCH("создани",E1154)))),1,0)</f>
        <v>0</v>
      </c>
      <c r="H1154" s="8">
        <f>IF(OR(ISNUMBER(SEARCH("развит",E1154)), ISNUMBER(SEARCH("модифика",E1154)), ISNUMBER(SEARCH("интегра",E1154)),  ISNUMBER(SEARCH("внедрен",E1154)), ISNUMBER(SEARCH("расшир",E1154)), ISNUMBER(SEARCH("адаптац",E1154)),ISNUMBER(SEARCH("настрой",E1154)), ISNUMBER(SEARCH("подключ",E1154)),   (ISNUMBER(SEARCH("модерниз",E1154)))),1,0)</f>
        <v>1</v>
      </c>
      <c r="I1154" s="8">
        <f>IF(OR(ISNUMBER(SEARCH("сопрово",E1154)), ISNUMBER(SEARCH("поддержк",E1154)), ISNUMBER(SEARCH("эксплуат",E1154)), ISNUMBER(SEARCH("обслужи",E1154)), ISNUMBER(SEARCH("подготов",E1154)), (ISNUMBER(SEARCH("обуче",E1154)))),1,0)</f>
        <v>1</v>
      </c>
      <c r="J1154" s="9">
        <f>SUM(G1154:I1154)</f>
        <v>2</v>
      </c>
      <c r="K1154" t="s">
        <v>53</v>
      </c>
      <c r="L1154" t="s">
        <v>52</v>
      </c>
      <c r="M1154" s="30">
        <v>410000</v>
      </c>
      <c r="N1154" s="28" t="s">
        <v>26</v>
      </c>
      <c r="O1154" s="6">
        <v>410000</v>
      </c>
      <c r="P1154" s="28" t="s">
        <v>27</v>
      </c>
      <c r="Q1154" s="4" t="s">
        <v>1632</v>
      </c>
      <c r="R1154" t="s">
        <v>1633</v>
      </c>
      <c r="S1154" t="s">
        <v>1634</v>
      </c>
      <c r="T1154" t="s">
        <v>1393</v>
      </c>
      <c r="U1154" t="s">
        <v>1247</v>
      </c>
      <c r="V1154" t="s">
        <v>1245</v>
      </c>
      <c r="W1154" s="2">
        <v>1</v>
      </c>
      <c r="X1154" s="33">
        <v>410000</v>
      </c>
      <c r="Y1154" t="s">
        <v>34</v>
      </c>
      <c r="Z1154" t="s">
        <v>494</v>
      </c>
      <c r="AA1154" t="s">
        <v>36</v>
      </c>
      <c r="AB1154" t="s">
        <v>37</v>
      </c>
      <c r="AC1154">
        <v>30</v>
      </c>
    </row>
    <row r="1155" spans="1:29" customFormat="1" hidden="1" x14ac:dyDescent="0.25">
      <c r="A1155" s="11">
        <v>1155</v>
      </c>
      <c r="B1155" s="20" t="s">
        <v>1677</v>
      </c>
      <c r="C1155" s="3">
        <v>2.4401011720169999E+18</v>
      </c>
      <c r="D1155" s="1">
        <v>42860</v>
      </c>
      <c r="E1155" t="s">
        <v>1635</v>
      </c>
      <c r="F1155" s="8">
        <f>IF(OR(ISNUMBER(SEARCH("террит",Q1155)), ISNUMBER(SEARCH("ФОМС",E1155)), ISNUMBER(SEARCH("ФОМС",Q1155)), (ISNUMBER(SEARCH("страх",E1155)))),1,0)</f>
        <v>0</v>
      </c>
      <c r="G1155" s="8">
        <f>IF(OR(ISNUMBER(SEARCH("проектиро",E1155)), ISNUMBER(SEARCH("разработка",E1155)),  ISNUMBER(SEARCH("приобрет",E1155)),  ISNUMBER(SEARCH("установк",E1155)), ISNUMBER(SEARCH("постав",E1155)),  (ISNUMBER(SEARCH("создани",E1155)))),1,0)</f>
        <v>1</v>
      </c>
      <c r="H1155" s="8">
        <f>IF(OR(ISNUMBER(SEARCH("развит",E1155)), ISNUMBER(SEARCH("модифика",E1155)), ISNUMBER(SEARCH("интегра",E1155)),  ISNUMBER(SEARCH("внедрен",E1155)), ISNUMBER(SEARCH("расшир",E1155)), ISNUMBER(SEARCH("адаптац",E1155)),ISNUMBER(SEARCH("настрой",E1155)), ISNUMBER(SEARCH("подключ",E1155)),   (ISNUMBER(SEARCH("модерниз",E1155)))),1,0)</f>
        <v>1</v>
      </c>
      <c r="I1155" s="8">
        <f>IF(OR(ISNUMBER(SEARCH("сопрово",E1155)), ISNUMBER(SEARCH("поддержк",E1155)), ISNUMBER(SEARCH("эксплуат",E1155)), ISNUMBER(SEARCH("обслужи",E1155)), ISNUMBER(SEARCH("подготов",E1155)), (ISNUMBER(SEARCH("обуче",E1155)))),1,0)</f>
        <v>1</v>
      </c>
      <c r="J1155" s="9">
        <f>SUM(G1155:I1155)</f>
        <v>3</v>
      </c>
      <c r="K1155" t="s">
        <v>45</v>
      </c>
      <c r="L1155" t="s">
        <v>46</v>
      </c>
      <c r="M1155" s="30">
        <v>98031</v>
      </c>
      <c r="N1155" s="28" t="s">
        <v>329</v>
      </c>
      <c r="O1155" s="6">
        <v>98031</v>
      </c>
      <c r="P1155" s="28" t="s">
        <v>184</v>
      </c>
      <c r="Q1155" s="4" t="s">
        <v>1636</v>
      </c>
      <c r="R1155" t="s">
        <v>1637</v>
      </c>
      <c r="S1155" t="s">
        <v>56</v>
      </c>
      <c r="T1155" t="s">
        <v>1393</v>
      </c>
      <c r="U1155" t="s">
        <v>1247</v>
      </c>
      <c r="V1155" t="s">
        <v>1245</v>
      </c>
      <c r="W1155" s="2">
        <v>1</v>
      </c>
      <c r="X1155" s="33">
        <v>98031</v>
      </c>
      <c r="Y1155" t="s">
        <v>34</v>
      </c>
      <c r="Z1155" t="s">
        <v>57</v>
      </c>
      <c r="AA1155" t="s">
        <v>36</v>
      </c>
      <c r="AB1155" t="s">
        <v>37</v>
      </c>
      <c r="AC1155">
        <v>44</v>
      </c>
    </row>
    <row r="1156" spans="1:29" customFormat="1" hidden="1" x14ac:dyDescent="0.25">
      <c r="A1156" s="11">
        <v>1156</v>
      </c>
      <c r="B1156" s="20" t="s">
        <v>1677</v>
      </c>
      <c r="C1156" s="3">
        <v>2.6831000265170002E+18</v>
      </c>
      <c r="D1156" s="1">
        <v>43038</v>
      </c>
      <c r="E1156" t="s">
        <v>1638</v>
      </c>
      <c r="F1156" s="8">
        <f>IF(OR(ISNUMBER(SEARCH("террит",Q1156)), ISNUMBER(SEARCH("ФОМС",E1156)), ISNUMBER(SEARCH("ФОМС",Q1156)), (ISNUMBER(SEARCH("страх",E1156)))),1,0)</f>
        <v>1</v>
      </c>
      <c r="G1156" s="8">
        <f>IF(OR(ISNUMBER(SEARCH("проектиро",E1156)), ISNUMBER(SEARCH("разработка",E1156)),  ISNUMBER(SEARCH("приобрет",E1156)),  ISNUMBER(SEARCH("установк",E1156)), ISNUMBER(SEARCH("постав",E1156)),  (ISNUMBER(SEARCH("создани",E1156)))),1,0)</f>
        <v>0</v>
      </c>
      <c r="H1156" s="8">
        <f>IF(OR(ISNUMBER(SEARCH("развит",E1156)), ISNUMBER(SEARCH("модифика",E1156)), ISNUMBER(SEARCH("интегра",E1156)),  ISNUMBER(SEARCH("внедрен",E1156)), ISNUMBER(SEARCH("расшир",E1156)), ISNUMBER(SEARCH("адаптац",E1156)),ISNUMBER(SEARCH("настрой",E1156)), ISNUMBER(SEARCH("подключ",E1156)),   (ISNUMBER(SEARCH("модерниз",E1156)))),1,0)</f>
        <v>1</v>
      </c>
      <c r="I1156" s="8">
        <f>IF(OR(ISNUMBER(SEARCH("сопрово",E1156)), ISNUMBER(SEARCH("поддержк",E1156)), ISNUMBER(SEARCH("эксплуат",E1156)), ISNUMBER(SEARCH("обслужи",E1156)), ISNUMBER(SEARCH("подготов",E1156)), (ISNUMBER(SEARCH("обуче",E1156)))),1,0)</f>
        <v>1</v>
      </c>
      <c r="J1156" s="9">
        <f>SUM(G1156:I1156)</f>
        <v>2</v>
      </c>
      <c r="K1156" t="s">
        <v>53</v>
      </c>
      <c r="L1156" t="s">
        <v>52</v>
      </c>
      <c r="M1156" s="30">
        <v>240000</v>
      </c>
      <c r="N1156" s="28" t="s">
        <v>264</v>
      </c>
      <c r="O1156" s="6">
        <v>240000</v>
      </c>
      <c r="P1156" s="28" t="s">
        <v>184</v>
      </c>
      <c r="Q1156" s="4" t="s">
        <v>1639</v>
      </c>
      <c r="R1156" t="s">
        <v>1640</v>
      </c>
      <c r="S1156" t="s">
        <v>1641</v>
      </c>
      <c r="T1156" t="s">
        <v>1246</v>
      </c>
      <c r="U1156" t="s">
        <v>1247</v>
      </c>
      <c r="V1156" t="s">
        <v>1245</v>
      </c>
      <c r="W1156" s="2">
        <v>1</v>
      </c>
      <c r="X1156" s="33">
        <v>240000</v>
      </c>
      <c r="Y1156" t="s">
        <v>34</v>
      </c>
      <c r="Z1156" t="s">
        <v>521</v>
      </c>
      <c r="AA1156" t="s">
        <v>36</v>
      </c>
      <c r="AB1156" t="s">
        <v>37</v>
      </c>
      <c r="AC1156">
        <v>68</v>
      </c>
    </row>
    <row r="1157" spans="1:29" customFormat="1" hidden="1" x14ac:dyDescent="0.25">
      <c r="A1157" s="11">
        <v>1157</v>
      </c>
      <c r="B1157" s="20" t="s">
        <v>1677</v>
      </c>
      <c r="C1157" s="3">
        <v>2.6831000265190001E+18</v>
      </c>
      <c r="D1157" s="1">
        <v>43577</v>
      </c>
      <c r="E1157" t="s">
        <v>1642</v>
      </c>
      <c r="F1157" s="8">
        <f>IF(OR(ISNUMBER(SEARCH("террит",Q1157)), ISNUMBER(SEARCH("ФОМС",E1157)), ISNUMBER(SEARCH("ФОМС",Q1157)), (ISNUMBER(SEARCH("страх",E1157)))),1,0)</f>
        <v>1</v>
      </c>
      <c r="G1157" s="8">
        <f>IF(OR(ISNUMBER(SEARCH("проектиро",E1157)), ISNUMBER(SEARCH("разработка",E1157)),  ISNUMBER(SEARCH("приобрет",E1157)),  ISNUMBER(SEARCH("установк",E1157)), ISNUMBER(SEARCH("постав",E1157)),  (ISNUMBER(SEARCH("создани",E1157)))),1,0)</f>
        <v>0</v>
      </c>
      <c r="H1157" s="8">
        <f>IF(OR(ISNUMBER(SEARCH("развит",E1157)), ISNUMBER(SEARCH("модифика",E1157)), ISNUMBER(SEARCH("интегра",E1157)),  ISNUMBER(SEARCH("внедрен",E1157)), ISNUMBER(SEARCH("расшир",E1157)), ISNUMBER(SEARCH("адаптац",E1157)),ISNUMBER(SEARCH("настрой",E1157)), ISNUMBER(SEARCH("подключ",E1157)),   (ISNUMBER(SEARCH("модерниз",E1157)))),1,0)</f>
        <v>0</v>
      </c>
      <c r="I1157" s="8">
        <f>IF(OR(ISNUMBER(SEARCH("сопрово",E1157)), ISNUMBER(SEARCH("поддержк",E1157)), ISNUMBER(SEARCH("эксплуат",E1157)), ISNUMBER(SEARCH("обслужи",E1157)), ISNUMBER(SEARCH("подготов",E1157)), (ISNUMBER(SEARCH("обуче",E1157)))),1,0)</f>
        <v>1</v>
      </c>
      <c r="J1157" s="9">
        <f>SUM(G1157:I1157)</f>
        <v>1</v>
      </c>
      <c r="K1157" t="s">
        <v>53</v>
      </c>
      <c r="L1157" t="s">
        <v>52</v>
      </c>
      <c r="M1157" s="30">
        <v>270000</v>
      </c>
      <c r="N1157" s="28" t="s">
        <v>26</v>
      </c>
      <c r="O1157" s="6">
        <v>270000</v>
      </c>
      <c r="P1157" s="28" t="s">
        <v>27</v>
      </c>
      <c r="Q1157" s="4" t="s">
        <v>1639</v>
      </c>
      <c r="R1157" t="s">
        <v>1640</v>
      </c>
      <c r="S1157" t="s">
        <v>1641</v>
      </c>
      <c r="T1157" t="s">
        <v>1246</v>
      </c>
      <c r="U1157" t="s">
        <v>1247</v>
      </c>
      <c r="V1157" t="s">
        <v>1245</v>
      </c>
      <c r="W1157" s="2">
        <v>1</v>
      </c>
      <c r="X1157" s="33">
        <v>270000</v>
      </c>
      <c r="Y1157" t="s">
        <v>34</v>
      </c>
      <c r="Z1157" t="s">
        <v>521</v>
      </c>
      <c r="AA1157" t="s">
        <v>36</v>
      </c>
      <c r="AB1157" t="s">
        <v>37</v>
      </c>
      <c r="AC1157">
        <v>68</v>
      </c>
    </row>
    <row r="1158" spans="1:29" customFormat="1" hidden="1" x14ac:dyDescent="0.25">
      <c r="A1158" s="11">
        <v>1158</v>
      </c>
      <c r="B1158" s="20" t="s">
        <v>1677</v>
      </c>
      <c r="C1158" s="3">
        <v>2.781500013216E+18</v>
      </c>
      <c r="D1158" s="1">
        <v>42697</v>
      </c>
      <c r="E1158" t="s">
        <v>1643</v>
      </c>
      <c r="F1158" s="8">
        <f>IF(OR(ISNUMBER(SEARCH("террит",Q1158)), ISNUMBER(SEARCH("ФОМС",E1158)), ISNUMBER(SEARCH("ФОМС",Q1158)), (ISNUMBER(SEARCH("страх",E1158)))),1,0)</f>
        <v>1</v>
      </c>
      <c r="G1158" s="8">
        <f>IF(OR(ISNUMBER(SEARCH("проектиро",E1158)), ISNUMBER(SEARCH("разработка",E1158)),  ISNUMBER(SEARCH("приобрет",E1158)),  ISNUMBER(SEARCH("установк",E1158)), ISNUMBER(SEARCH("постав",E1158)),  (ISNUMBER(SEARCH("создани",E1158)))),1,0)</f>
        <v>1</v>
      </c>
      <c r="H1158" s="8">
        <f>IF(OR(ISNUMBER(SEARCH("развит",E1158)), ISNUMBER(SEARCH("модифика",E1158)), ISNUMBER(SEARCH("интегра",E1158)),  ISNUMBER(SEARCH("внедрен",E1158)), ISNUMBER(SEARCH("расшир",E1158)), ISNUMBER(SEARCH("адаптац",E1158)),ISNUMBER(SEARCH("настрой",E1158)), ISNUMBER(SEARCH("подключ",E1158)),   (ISNUMBER(SEARCH("модерниз",E1158)))),1,0)</f>
        <v>0</v>
      </c>
      <c r="I1158" s="8">
        <f>IF(OR(ISNUMBER(SEARCH("сопрово",E1158)), ISNUMBER(SEARCH("поддержк",E1158)), ISNUMBER(SEARCH("эксплуат",E1158)), ISNUMBER(SEARCH("обслужи",E1158)), ISNUMBER(SEARCH("подготов",E1158)), (ISNUMBER(SEARCH("обуче",E1158)))),1,0)</f>
        <v>1</v>
      </c>
      <c r="J1158" s="9">
        <f>SUM(G1158:I1158)</f>
        <v>2</v>
      </c>
      <c r="K1158" t="s">
        <v>64</v>
      </c>
      <c r="L1158" t="s">
        <v>65</v>
      </c>
      <c r="M1158" s="30">
        <v>151608</v>
      </c>
      <c r="N1158" s="28" t="s">
        <v>264</v>
      </c>
      <c r="O1158" s="6">
        <v>151608</v>
      </c>
      <c r="P1158" s="28" t="s">
        <v>184</v>
      </c>
      <c r="Q1158" s="4" t="s">
        <v>66</v>
      </c>
      <c r="R1158" t="s">
        <v>67</v>
      </c>
      <c r="S1158" t="s">
        <v>68</v>
      </c>
      <c r="T1158" t="s">
        <v>1393</v>
      </c>
      <c r="U1158" t="s">
        <v>1247</v>
      </c>
      <c r="V1158" t="s">
        <v>1245</v>
      </c>
      <c r="W1158" s="2">
        <v>1</v>
      </c>
      <c r="X1158" s="33">
        <v>151608</v>
      </c>
      <c r="Y1158" t="s">
        <v>34</v>
      </c>
      <c r="Z1158" t="s">
        <v>69</v>
      </c>
      <c r="AA1158" t="s">
        <v>36</v>
      </c>
      <c r="AB1158" t="s">
        <v>37</v>
      </c>
      <c r="AC1158">
        <v>47</v>
      </c>
    </row>
    <row r="1159" spans="1:29" customFormat="1" hidden="1" x14ac:dyDescent="0.25">
      <c r="A1159" s="11">
        <v>1159</v>
      </c>
      <c r="B1159" s="20" t="s">
        <v>1677</v>
      </c>
      <c r="C1159" s="3">
        <v>2.9102068727160003E+18</v>
      </c>
      <c r="D1159" s="1">
        <v>42653</v>
      </c>
      <c r="E1159" t="s">
        <v>1644</v>
      </c>
      <c r="F1159" s="8">
        <f>IF(OR(ISNUMBER(SEARCH("террит",Q1159)), ISNUMBER(SEARCH("ФОМС",E1159)), ISNUMBER(SEARCH("ФОМС",Q1159)), (ISNUMBER(SEARCH("страх",E1159)))),1,0)</f>
        <v>0</v>
      </c>
      <c r="G1159" s="8">
        <f>IF(OR(ISNUMBER(SEARCH("проектиро",E1159)), ISNUMBER(SEARCH("разработка",E1159)),  ISNUMBER(SEARCH("приобрет",E1159)),  ISNUMBER(SEARCH("установк",E1159)), ISNUMBER(SEARCH("постав",E1159)),  (ISNUMBER(SEARCH("создани",E1159)))),1,0)</f>
        <v>0</v>
      </c>
      <c r="H1159" s="8">
        <f>IF(OR(ISNUMBER(SEARCH("развит",E1159)), ISNUMBER(SEARCH("модифика",E1159)), ISNUMBER(SEARCH("интегра",E1159)),  ISNUMBER(SEARCH("внедрен",E1159)), ISNUMBER(SEARCH("расшир",E1159)), ISNUMBER(SEARCH("адаптац",E1159)),ISNUMBER(SEARCH("настрой",E1159)), ISNUMBER(SEARCH("подключ",E1159)),   (ISNUMBER(SEARCH("модерниз",E1159)))),1,0)</f>
        <v>0</v>
      </c>
      <c r="I1159" s="8">
        <f>IF(OR(ISNUMBER(SEARCH("сопрово",E1159)), ISNUMBER(SEARCH("поддержк",E1159)), ISNUMBER(SEARCH("эксплуат",E1159)), ISNUMBER(SEARCH("обслужи",E1159)), ISNUMBER(SEARCH("подготов",E1159)), (ISNUMBER(SEARCH("обуче",E1159)))),1,0)</f>
        <v>1</v>
      </c>
      <c r="J1159" s="9">
        <f>SUM(G1159:I1159)</f>
        <v>1</v>
      </c>
      <c r="K1159" t="s">
        <v>142</v>
      </c>
      <c r="L1159" t="s">
        <v>143</v>
      </c>
      <c r="M1159" s="30">
        <v>497500</v>
      </c>
      <c r="N1159" s="28" t="s">
        <v>264</v>
      </c>
      <c r="O1159" s="6">
        <v>497500</v>
      </c>
      <c r="P1159" s="28" t="s">
        <v>184</v>
      </c>
      <c r="Q1159" s="4" t="s">
        <v>1645</v>
      </c>
      <c r="R1159" t="s">
        <v>1646</v>
      </c>
      <c r="S1159" t="s">
        <v>134</v>
      </c>
      <c r="T1159" t="s">
        <v>1393</v>
      </c>
      <c r="U1159" t="s">
        <v>1247</v>
      </c>
      <c r="V1159" t="s">
        <v>1245</v>
      </c>
      <c r="W1159" s="2">
        <v>1</v>
      </c>
      <c r="X1159" s="33">
        <v>497500</v>
      </c>
      <c r="Y1159" t="s">
        <v>34</v>
      </c>
      <c r="Z1159" t="s">
        <v>86</v>
      </c>
      <c r="AA1159" t="s">
        <v>36</v>
      </c>
      <c r="AB1159" t="s">
        <v>37</v>
      </c>
      <c r="AC1159">
        <v>82</v>
      </c>
    </row>
    <row r="1160" spans="1:29" customFormat="1" hidden="1" x14ac:dyDescent="0.25">
      <c r="A1160" s="11">
        <v>1160</v>
      </c>
      <c r="B1160" s="20" t="s">
        <v>1677</v>
      </c>
      <c r="C1160" s="3">
        <v>3.2107000350150001E+18</v>
      </c>
      <c r="D1160" s="1">
        <v>42038</v>
      </c>
      <c r="E1160" t="s">
        <v>1437</v>
      </c>
      <c r="F1160" s="8">
        <f>IF(OR(ISNUMBER(SEARCH("террит",Q1160)), ISNUMBER(SEARCH("ФОМС",E1160)), ISNUMBER(SEARCH("ФОМС",Q1160)), (ISNUMBER(SEARCH("страх",E1160)))),1,0)</f>
        <v>0</v>
      </c>
      <c r="G1160" s="8">
        <f>IF(OR(ISNUMBER(SEARCH("проектиро",E1160)), ISNUMBER(SEARCH("разработка",E1160)),  ISNUMBER(SEARCH("приобрет",E1160)),  ISNUMBER(SEARCH("установк",E1160)), ISNUMBER(SEARCH("постав",E1160)),  (ISNUMBER(SEARCH("создани",E1160)))),1,0)</f>
        <v>0</v>
      </c>
      <c r="H1160" s="8">
        <f>IF(OR(ISNUMBER(SEARCH("развит",E1160)), ISNUMBER(SEARCH("модифика",E1160)), ISNUMBER(SEARCH("интегра",E1160)),  ISNUMBER(SEARCH("внедрен",E1160)), ISNUMBER(SEARCH("расшир",E1160)), ISNUMBER(SEARCH("адаптац",E1160)),ISNUMBER(SEARCH("настрой",E1160)), ISNUMBER(SEARCH("подключ",E1160)),   (ISNUMBER(SEARCH("модерниз",E1160)))),1,0)</f>
        <v>1</v>
      </c>
      <c r="I1160" s="8">
        <f>IF(OR(ISNUMBER(SEARCH("сопрово",E1160)), ISNUMBER(SEARCH("поддержк",E1160)), ISNUMBER(SEARCH("эксплуат",E1160)), ISNUMBER(SEARCH("обслужи",E1160)), ISNUMBER(SEARCH("подготов",E1160)), (ISNUMBER(SEARCH("обуче",E1160)))),1,0)</f>
        <v>1</v>
      </c>
      <c r="J1160" s="9">
        <f>SUM(G1160:I1160)</f>
        <v>2</v>
      </c>
      <c r="K1160" t="s">
        <v>453</v>
      </c>
      <c r="L1160" t="s">
        <v>454</v>
      </c>
      <c r="M1160" s="30">
        <v>166955.48000000001</v>
      </c>
      <c r="N1160" s="28" t="s">
        <v>329</v>
      </c>
      <c r="O1160" s="6">
        <v>166955.48000000001</v>
      </c>
      <c r="P1160" s="28" t="s">
        <v>184</v>
      </c>
      <c r="Q1160" s="4" t="s">
        <v>1647</v>
      </c>
      <c r="R1160" t="s">
        <v>1354</v>
      </c>
      <c r="S1160" t="s">
        <v>1355</v>
      </c>
      <c r="T1160" t="s">
        <v>1393</v>
      </c>
      <c r="U1160" t="s">
        <v>1247</v>
      </c>
      <c r="V1160" t="s">
        <v>1245</v>
      </c>
      <c r="W1160" s="2">
        <v>1</v>
      </c>
      <c r="X1160" s="33">
        <v>166955.48000000001</v>
      </c>
      <c r="Y1160" t="s">
        <v>34</v>
      </c>
      <c r="Z1160" t="s">
        <v>1248</v>
      </c>
      <c r="AA1160" t="s">
        <v>36</v>
      </c>
      <c r="AB1160" t="s">
        <v>37</v>
      </c>
      <c r="AC1160">
        <v>21</v>
      </c>
    </row>
    <row r="1161" spans="1:29" customFormat="1" hidden="1" x14ac:dyDescent="0.25">
      <c r="A1161" s="11">
        <v>1161</v>
      </c>
      <c r="B1161" s="20" t="s">
        <v>1677</v>
      </c>
      <c r="C1161" s="3">
        <v>3.2107000350150001E+18</v>
      </c>
      <c r="D1161" s="1">
        <v>42041</v>
      </c>
      <c r="E1161" t="s">
        <v>1439</v>
      </c>
      <c r="F1161" s="8">
        <f>IF(OR(ISNUMBER(SEARCH("террит",Q1161)), ISNUMBER(SEARCH("ФОМС",E1161)), ISNUMBER(SEARCH("ФОМС",Q1161)), (ISNUMBER(SEARCH("страх",E1161)))),1,0)</f>
        <v>0</v>
      </c>
      <c r="G1161" s="8">
        <f>IF(OR(ISNUMBER(SEARCH("проектиро",E1161)), ISNUMBER(SEARCH("разработка",E1161)),  ISNUMBER(SEARCH("приобрет",E1161)),  ISNUMBER(SEARCH("установк",E1161)), ISNUMBER(SEARCH("постав",E1161)),  (ISNUMBER(SEARCH("создани",E1161)))),1,0)</f>
        <v>0</v>
      </c>
      <c r="H1161" s="8">
        <f>IF(OR(ISNUMBER(SEARCH("развит",E1161)), ISNUMBER(SEARCH("модифика",E1161)), ISNUMBER(SEARCH("интегра",E1161)),  ISNUMBER(SEARCH("внедрен",E1161)), ISNUMBER(SEARCH("расшир",E1161)), ISNUMBER(SEARCH("адаптац",E1161)),ISNUMBER(SEARCH("настрой",E1161)), ISNUMBER(SEARCH("подключ",E1161)),   (ISNUMBER(SEARCH("модерниз",E1161)))),1,0)</f>
        <v>1</v>
      </c>
      <c r="I1161" s="8">
        <f>IF(OR(ISNUMBER(SEARCH("сопрово",E1161)), ISNUMBER(SEARCH("поддержк",E1161)), ISNUMBER(SEARCH("эксплуат",E1161)), ISNUMBER(SEARCH("обслужи",E1161)), ISNUMBER(SEARCH("подготов",E1161)), (ISNUMBER(SEARCH("обуче",E1161)))),1,0)</f>
        <v>1</v>
      </c>
      <c r="J1161" s="9">
        <f>SUM(G1161:I1161)</f>
        <v>2</v>
      </c>
      <c r="K1161" t="s">
        <v>453</v>
      </c>
      <c r="L1161" t="s">
        <v>454</v>
      </c>
      <c r="M1161" s="30">
        <v>162315.66</v>
      </c>
      <c r="N1161" s="28" t="s">
        <v>329</v>
      </c>
      <c r="O1161" s="6">
        <v>162315.66</v>
      </c>
      <c r="P1161" s="28" t="s">
        <v>184</v>
      </c>
      <c r="Q1161" s="4" t="s">
        <v>1647</v>
      </c>
      <c r="R1161" t="s">
        <v>1354</v>
      </c>
      <c r="S1161" t="s">
        <v>1355</v>
      </c>
      <c r="T1161" t="s">
        <v>1393</v>
      </c>
      <c r="U1161" t="s">
        <v>1247</v>
      </c>
      <c r="V1161" t="s">
        <v>1245</v>
      </c>
      <c r="W1161" s="2">
        <v>1</v>
      </c>
      <c r="X1161" s="33">
        <v>162315.66</v>
      </c>
      <c r="Y1161" t="s">
        <v>34</v>
      </c>
      <c r="Z1161" t="s">
        <v>1248</v>
      </c>
      <c r="AA1161" t="s">
        <v>36</v>
      </c>
      <c r="AB1161" t="s">
        <v>37</v>
      </c>
      <c r="AC1161">
        <v>21</v>
      </c>
    </row>
    <row r="1162" spans="1:29" customFormat="1" hidden="1" x14ac:dyDescent="0.25">
      <c r="A1162" s="11">
        <v>1162</v>
      </c>
      <c r="B1162" s="20" t="s">
        <v>1677</v>
      </c>
      <c r="C1162" s="3">
        <v>3.2107000350150001E+18</v>
      </c>
      <c r="D1162" s="1">
        <v>42213</v>
      </c>
      <c r="E1162" t="s">
        <v>1416</v>
      </c>
      <c r="F1162" s="8">
        <f>IF(OR(ISNUMBER(SEARCH("террит",Q1162)), ISNUMBER(SEARCH("ФОМС",E1162)), ISNUMBER(SEARCH("ФОМС",Q1162)), (ISNUMBER(SEARCH("страх",E1162)))),1,0)</f>
        <v>0</v>
      </c>
      <c r="G1162" s="8">
        <f>IF(OR(ISNUMBER(SEARCH("проектиро",E1162)), ISNUMBER(SEARCH("разработка",E1162)),  ISNUMBER(SEARCH("приобрет",E1162)),  ISNUMBER(SEARCH("установк",E1162)), ISNUMBER(SEARCH("постав",E1162)),  (ISNUMBER(SEARCH("создани",E1162)))),1,0)</f>
        <v>0</v>
      </c>
      <c r="H1162" s="8">
        <f>IF(OR(ISNUMBER(SEARCH("развит",E1162)), ISNUMBER(SEARCH("модифика",E1162)), ISNUMBER(SEARCH("интегра",E1162)),  ISNUMBER(SEARCH("внедрен",E1162)), ISNUMBER(SEARCH("расшир",E1162)), ISNUMBER(SEARCH("адаптац",E1162)),ISNUMBER(SEARCH("настрой",E1162)), ISNUMBER(SEARCH("подключ",E1162)),   (ISNUMBER(SEARCH("модерниз",E1162)))),1,0)</f>
        <v>0</v>
      </c>
      <c r="I1162" s="8">
        <f>IF(OR(ISNUMBER(SEARCH("сопрово",E1162)), ISNUMBER(SEARCH("поддержк",E1162)), ISNUMBER(SEARCH("эксплуат",E1162)), ISNUMBER(SEARCH("обслужи",E1162)), ISNUMBER(SEARCH("подготов",E1162)), (ISNUMBER(SEARCH("обуче",E1162)))),1,0)</f>
        <v>1</v>
      </c>
      <c r="J1162" s="9">
        <f>SUM(G1162:I1162)</f>
        <v>1</v>
      </c>
      <c r="K1162" t="s">
        <v>453</v>
      </c>
      <c r="L1162" t="s">
        <v>454</v>
      </c>
      <c r="M1162" s="30">
        <v>38350</v>
      </c>
      <c r="N1162" s="28" t="s">
        <v>329</v>
      </c>
      <c r="O1162" s="6">
        <v>38350</v>
      </c>
      <c r="P1162" s="28" t="s">
        <v>184</v>
      </c>
      <c r="Q1162" s="4" t="s">
        <v>1647</v>
      </c>
      <c r="R1162" t="s">
        <v>1354</v>
      </c>
      <c r="S1162" t="s">
        <v>1355</v>
      </c>
      <c r="T1162" t="s">
        <v>1393</v>
      </c>
      <c r="U1162" t="s">
        <v>1247</v>
      </c>
      <c r="V1162" t="s">
        <v>1245</v>
      </c>
      <c r="W1162" s="2">
        <v>1</v>
      </c>
      <c r="X1162" s="33">
        <v>38350</v>
      </c>
      <c r="Y1162" t="s">
        <v>34</v>
      </c>
      <c r="Z1162" t="s">
        <v>1248</v>
      </c>
      <c r="AA1162" t="s">
        <v>36</v>
      </c>
      <c r="AB1162" t="s">
        <v>37</v>
      </c>
      <c r="AC1162">
        <v>21</v>
      </c>
    </row>
    <row r="1163" spans="1:29" customFormat="1" hidden="1" x14ac:dyDescent="0.25">
      <c r="A1163" s="11">
        <v>1163</v>
      </c>
      <c r="B1163" s="20" t="s">
        <v>1677</v>
      </c>
      <c r="C1163" s="3">
        <v>3.210700035016E+18</v>
      </c>
      <c r="D1163" s="1">
        <v>42410</v>
      </c>
      <c r="E1163" t="s">
        <v>1397</v>
      </c>
      <c r="F1163" s="8">
        <f>IF(OR(ISNUMBER(SEARCH("террит",Q1163)), ISNUMBER(SEARCH("ФОМС",E1163)), ISNUMBER(SEARCH("ФОМС",Q1163)), (ISNUMBER(SEARCH("страх",E1163)))),1,0)</f>
        <v>0</v>
      </c>
      <c r="G1163" s="8">
        <f>IF(OR(ISNUMBER(SEARCH("проектиро",E1163)), ISNUMBER(SEARCH("разработка",E1163)),  ISNUMBER(SEARCH("приобрет",E1163)),  ISNUMBER(SEARCH("установк",E1163)), ISNUMBER(SEARCH("постав",E1163)),  (ISNUMBER(SEARCH("создани",E1163)))),1,0)</f>
        <v>0</v>
      </c>
      <c r="H1163" s="8">
        <f>IF(OR(ISNUMBER(SEARCH("развит",E1163)), ISNUMBER(SEARCH("модифика",E1163)), ISNUMBER(SEARCH("интегра",E1163)),  ISNUMBER(SEARCH("внедрен",E1163)), ISNUMBER(SEARCH("расшир",E1163)), ISNUMBER(SEARCH("адаптац",E1163)),ISNUMBER(SEARCH("настрой",E1163)), ISNUMBER(SEARCH("подключ",E1163)),   (ISNUMBER(SEARCH("модерниз",E1163)))),1,0)</f>
        <v>0</v>
      </c>
      <c r="I1163" s="8">
        <f>IF(OR(ISNUMBER(SEARCH("сопрово",E1163)), ISNUMBER(SEARCH("поддержк",E1163)), ISNUMBER(SEARCH("эксплуат",E1163)), ISNUMBER(SEARCH("обслужи",E1163)), ISNUMBER(SEARCH("подготов",E1163)), (ISNUMBER(SEARCH("обуче",E1163)))),1,0)</f>
        <v>1</v>
      </c>
      <c r="J1163" s="9">
        <f>SUM(G1163:I1163)</f>
        <v>1</v>
      </c>
      <c r="K1163" t="s">
        <v>1648</v>
      </c>
      <c r="L1163" t="s">
        <v>1649</v>
      </c>
      <c r="M1163" s="30">
        <v>162320</v>
      </c>
      <c r="N1163" s="28" t="s">
        <v>264</v>
      </c>
      <c r="O1163" s="6">
        <v>162320</v>
      </c>
      <c r="P1163" s="28" t="s">
        <v>184</v>
      </c>
      <c r="Q1163" s="4" t="s">
        <v>1647</v>
      </c>
      <c r="R1163" t="s">
        <v>1354</v>
      </c>
      <c r="S1163" t="s">
        <v>1355</v>
      </c>
      <c r="T1163" t="s">
        <v>1393</v>
      </c>
      <c r="U1163" t="s">
        <v>1247</v>
      </c>
      <c r="V1163" t="s">
        <v>1245</v>
      </c>
      <c r="W1163" s="2">
        <v>1</v>
      </c>
      <c r="X1163" s="33">
        <v>162320</v>
      </c>
      <c r="Y1163" t="s">
        <v>34</v>
      </c>
      <c r="Z1163" t="s">
        <v>1248</v>
      </c>
      <c r="AA1163" t="s">
        <v>36</v>
      </c>
      <c r="AB1163" t="s">
        <v>37</v>
      </c>
      <c r="AC1163">
        <v>21</v>
      </c>
    </row>
    <row r="1164" spans="1:29" customFormat="1" hidden="1" x14ac:dyDescent="0.25">
      <c r="A1164" s="11">
        <v>1164</v>
      </c>
      <c r="B1164" s="20" t="s">
        <v>1677</v>
      </c>
      <c r="C1164" s="3">
        <v>3.210700035016E+18</v>
      </c>
      <c r="D1164" s="1">
        <v>42410</v>
      </c>
      <c r="E1164" t="s">
        <v>1650</v>
      </c>
      <c r="F1164" s="8">
        <f>IF(OR(ISNUMBER(SEARCH("террит",Q1164)), ISNUMBER(SEARCH("ФОМС",E1164)), ISNUMBER(SEARCH("ФОМС",Q1164)), (ISNUMBER(SEARCH("страх",E1164)))),1,0)</f>
        <v>0</v>
      </c>
      <c r="G1164" s="8">
        <f>IF(OR(ISNUMBER(SEARCH("проектиро",E1164)), ISNUMBER(SEARCH("разработка",E1164)),  ISNUMBER(SEARCH("приобрет",E1164)),  ISNUMBER(SEARCH("установк",E1164)), ISNUMBER(SEARCH("постав",E1164)),  (ISNUMBER(SEARCH("создани",E1164)))),1,0)</f>
        <v>0</v>
      </c>
      <c r="H1164" s="8">
        <f>IF(OR(ISNUMBER(SEARCH("развит",E1164)), ISNUMBER(SEARCH("модифика",E1164)), ISNUMBER(SEARCH("интегра",E1164)),  ISNUMBER(SEARCH("внедрен",E1164)), ISNUMBER(SEARCH("расшир",E1164)), ISNUMBER(SEARCH("адаптац",E1164)),ISNUMBER(SEARCH("настрой",E1164)), ISNUMBER(SEARCH("подключ",E1164)),   (ISNUMBER(SEARCH("модерниз",E1164)))),1,0)</f>
        <v>0</v>
      </c>
      <c r="I1164" s="8">
        <f>IF(OR(ISNUMBER(SEARCH("сопрово",E1164)), ISNUMBER(SEARCH("поддержк",E1164)), ISNUMBER(SEARCH("эксплуат",E1164)), ISNUMBER(SEARCH("обслужи",E1164)), ISNUMBER(SEARCH("подготов",E1164)), (ISNUMBER(SEARCH("обуче",E1164)))),1,0)</f>
        <v>1</v>
      </c>
      <c r="J1164" s="9">
        <f>SUM(G1164:I1164)</f>
        <v>1</v>
      </c>
      <c r="K1164" t="s">
        <v>1648</v>
      </c>
      <c r="L1164" t="s">
        <v>1649</v>
      </c>
      <c r="M1164" s="30">
        <v>167020</v>
      </c>
      <c r="N1164" s="28" t="s">
        <v>264</v>
      </c>
      <c r="O1164" s="6">
        <v>167020</v>
      </c>
      <c r="P1164" s="28" t="s">
        <v>184</v>
      </c>
      <c r="Q1164" s="4" t="s">
        <v>1647</v>
      </c>
      <c r="R1164" t="s">
        <v>1354</v>
      </c>
      <c r="S1164" t="s">
        <v>1355</v>
      </c>
      <c r="T1164" t="s">
        <v>1393</v>
      </c>
      <c r="U1164" t="s">
        <v>1247</v>
      </c>
      <c r="V1164" t="s">
        <v>1245</v>
      </c>
      <c r="W1164" s="2">
        <v>1</v>
      </c>
      <c r="X1164" s="33">
        <v>167020</v>
      </c>
      <c r="Y1164" t="s">
        <v>34</v>
      </c>
      <c r="Z1164" t="s">
        <v>1248</v>
      </c>
      <c r="AA1164" t="s">
        <v>36</v>
      </c>
      <c r="AB1164" t="s">
        <v>37</v>
      </c>
      <c r="AC1164">
        <v>21</v>
      </c>
    </row>
    <row r="1165" spans="1:29" customFormat="1" hidden="1" x14ac:dyDescent="0.25">
      <c r="A1165" s="11">
        <v>1165</v>
      </c>
      <c r="B1165" s="20" t="s">
        <v>1677</v>
      </c>
      <c r="C1165" s="3">
        <v>3.210700035016E+18</v>
      </c>
      <c r="D1165" s="1">
        <v>42410</v>
      </c>
      <c r="E1165" t="s">
        <v>1416</v>
      </c>
      <c r="F1165" s="8">
        <f>IF(OR(ISNUMBER(SEARCH("террит",Q1165)), ISNUMBER(SEARCH("ФОМС",E1165)), ISNUMBER(SEARCH("ФОМС",Q1165)), (ISNUMBER(SEARCH("страх",E1165)))),1,0)</f>
        <v>0</v>
      </c>
      <c r="G1165" s="8">
        <f>IF(OR(ISNUMBER(SEARCH("проектиро",E1165)), ISNUMBER(SEARCH("разработка",E1165)),  ISNUMBER(SEARCH("приобрет",E1165)),  ISNUMBER(SEARCH("установк",E1165)), ISNUMBER(SEARCH("постав",E1165)),  (ISNUMBER(SEARCH("создани",E1165)))),1,0)</f>
        <v>0</v>
      </c>
      <c r="H1165" s="8">
        <f>IF(OR(ISNUMBER(SEARCH("развит",E1165)), ISNUMBER(SEARCH("модифика",E1165)), ISNUMBER(SEARCH("интегра",E1165)),  ISNUMBER(SEARCH("внедрен",E1165)), ISNUMBER(SEARCH("расшир",E1165)), ISNUMBER(SEARCH("адаптац",E1165)),ISNUMBER(SEARCH("настрой",E1165)), ISNUMBER(SEARCH("подключ",E1165)),   (ISNUMBER(SEARCH("модерниз",E1165)))),1,0)</f>
        <v>0</v>
      </c>
      <c r="I1165" s="8">
        <f>IF(OR(ISNUMBER(SEARCH("сопрово",E1165)), ISNUMBER(SEARCH("поддержк",E1165)), ISNUMBER(SEARCH("эксплуат",E1165)), ISNUMBER(SEARCH("обслужи",E1165)), ISNUMBER(SEARCH("подготов",E1165)), (ISNUMBER(SEARCH("обуче",E1165)))),1,0)</f>
        <v>1</v>
      </c>
      <c r="J1165" s="9">
        <f>SUM(G1165:I1165)</f>
        <v>1</v>
      </c>
      <c r="K1165" t="s">
        <v>1648</v>
      </c>
      <c r="L1165" t="s">
        <v>1649</v>
      </c>
      <c r="M1165" s="30">
        <v>38300</v>
      </c>
      <c r="N1165" s="28" t="s">
        <v>264</v>
      </c>
      <c r="O1165" s="6">
        <v>38300</v>
      </c>
      <c r="P1165" s="28" t="s">
        <v>184</v>
      </c>
      <c r="Q1165" s="4" t="s">
        <v>1647</v>
      </c>
      <c r="R1165" t="s">
        <v>1354</v>
      </c>
      <c r="S1165" t="s">
        <v>1355</v>
      </c>
      <c r="T1165" t="s">
        <v>1393</v>
      </c>
      <c r="U1165" t="s">
        <v>1247</v>
      </c>
      <c r="V1165" t="s">
        <v>1245</v>
      </c>
      <c r="W1165" s="2">
        <v>1</v>
      </c>
      <c r="X1165" s="33">
        <v>38300</v>
      </c>
      <c r="Y1165" t="s">
        <v>34</v>
      </c>
      <c r="Z1165" t="s">
        <v>1248</v>
      </c>
      <c r="AA1165" t="s">
        <v>36</v>
      </c>
      <c r="AB1165" t="s">
        <v>37</v>
      </c>
      <c r="AC1165">
        <v>21</v>
      </c>
    </row>
    <row r="1166" spans="1:29" customFormat="1" hidden="1" x14ac:dyDescent="0.25">
      <c r="A1166" s="11">
        <v>1166</v>
      </c>
      <c r="B1166" s="20" t="s">
        <v>1677</v>
      </c>
      <c r="C1166" s="3">
        <v>3.2107000350169999E+18</v>
      </c>
      <c r="D1166" s="1">
        <v>42780</v>
      </c>
      <c r="E1166" t="s">
        <v>1403</v>
      </c>
      <c r="F1166" s="8">
        <f>IF(OR(ISNUMBER(SEARCH("террит",Q1166)), ISNUMBER(SEARCH("ФОМС",E1166)), ISNUMBER(SEARCH("ФОМС",Q1166)), (ISNUMBER(SEARCH("страх",E1166)))),1,0)</f>
        <v>0</v>
      </c>
      <c r="G1166" s="8">
        <f>IF(OR(ISNUMBER(SEARCH("проектиро",E1166)), ISNUMBER(SEARCH("разработка",E1166)),  ISNUMBER(SEARCH("приобрет",E1166)),  ISNUMBER(SEARCH("установк",E1166)), ISNUMBER(SEARCH("постав",E1166)),  (ISNUMBER(SEARCH("создани",E1166)))),1,0)</f>
        <v>0</v>
      </c>
      <c r="H1166" s="8">
        <f>IF(OR(ISNUMBER(SEARCH("развит",E1166)), ISNUMBER(SEARCH("модифика",E1166)), ISNUMBER(SEARCH("интегра",E1166)),  ISNUMBER(SEARCH("внедрен",E1166)), ISNUMBER(SEARCH("расшир",E1166)), ISNUMBER(SEARCH("адаптац",E1166)),ISNUMBER(SEARCH("настрой",E1166)), ISNUMBER(SEARCH("подключ",E1166)),   (ISNUMBER(SEARCH("модерниз",E1166)))),1,0)</f>
        <v>1</v>
      </c>
      <c r="I1166" s="8">
        <f>IF(OR(ISNUMBER(SEARCH("сопрово",E1166)), ISNUMBER(SEARCH("поддержк",E1166)), ISNUMBER(SEARCH("эксплуат",E1166)), ISNUMBER(SEARCH("обслужи",E1166)), ISNUMBER(SEARCH("подготов",E1166)), (ISNUMBER(SEARCH("обуче",E1166)))),1,0)</f>
        <v>1</v>
      </c>
      <c r="J1166" s="9">
        <f>SUM(G1166:I1166)</f>
        <v>2</v>
      </c>
      <c r="K1166" t="s">
        <v>64</v>
      </c>
      <c r="L1166" t="s">
        <v>65</v>
      </c>
      <c r="M1166" s="30">
        <v>167035</v>
      </c>
      <c r="N1166" s="28" t="s">
        <v>264</v>
      </c>
      <c r="O1166" s="6">
        <v>167035</v>
      </c>
      <c r="P1166" s="28" t="s">
        <v>184</v>
      </c>
      <c r="Q1166" s="4" t="s">
        <v>1651</v>
      </c>
      <c r="R1166" t="s">
        <v>1354</v>
      </c>
      <c r="S1166" t="s">
        <v>1355</v>
      </c>
      <c r="T1166" t="s">
        <v>1393</v>
      </c>
      <c r="U1166" t="s">
        <v>1247</v>
      </c>
      <c r="V1166" t="s">
        <v>1245</v>
      </c>
      <c r="W1166" s="2">
        <v>1</v>
      </c>
      <c r="X1166" s="33">
        <v>167035</v>
      </c>
      <c r="Y1166" t="s">
        <v>34</v>
      </c>
      <c r="Z1166" t="s">
        <v>1248</v>
      </c>
      <c r="AA1166" t="s">
        <v>36</v>
      </c>
      <c r="AB1166" t="s">
        <v>37</v>
      </c>
      <c r="AC1166">
        <v>21</v>
      </c>
    </row>
    <row r="1167" spans="1:29" customFormat="1" hidden="1" x14ac:dyDescent="0.25">
      <c r="A1167" s="11">
        <v>1167</v>
      </c>
      <c r="B1167" s="20" t="s">
        <v>1677</v>
      </c>
      <c r="C1167" s="3">
        <v>3.2107000350169999E+18</v>
      </c>
      <c r="D1167" s="1">
        <v>42780</v>
      </c>
      <c r="E1167" t="s">
        <v>1408</v>
      </c>
      <c r="F1167" s="8">
        <f>IF(OR(ISNUMBER(SEARCH("террит",Q1167)), ISNUMBER(SEARCH("ФОМС",E1167)), ISNUMBER(SEARCH("ФОМС",Q1167)), (ISNUMBER(SEARCH("страх",E1167)))),1,0)</f>
        <v>0</v>
      </c>
      <c r="G1167" s="8">
        <f>IF(OR(ISNUMBER(SEARCH("проектиро",E1167)), ISNUMBER(SEARCH("разработка",E1167)),  ISNUMBER(SEARCH("приобрет",E1167)),  ISNUMBER(SEARCH("установк",E1167)), ISNUMBER(SEARCH("постав",E1167)),  (ISNUMBER(SEARCH("создани",E1167)))),1,0)</f>
        <v>0</v>
      </c>
      <c r="H1167" s="8">
        <f>IF(OR(ISNUMBER(SEARCH("развит",E1167)), ISNUMBER(SEARCH("модифика",E1167)), ISNUMBER(SEARCH("интегра",E1167)),  ISNUMBER(SEARCH("внедрен",E1167)), ISNUMBER(SEARCH("расшир",E1167)), ISNUMBER(SEARCH("адаптац",E1167)),ISNUMBER(SEARCH("настрой",E1167)), ISNUMBER(SEARCH("подключ",E1167)),   (ISNUMBER(SEARCH("модерниз",E1167)))),1,0)</f>
        <v>1</v>
      </c>
      <c r="I1167" s="8">
        <f>IF(OR(ISNUMBER(SEARCH("сопрово",E1167)), ISNUMBER(SEARCH("поддержк",E1167)), ISNUMBER(SEARCH("эксплуат",E1167)), ISNUMBER(SEARCH("обслужи",E1167)), ISNUMBER(SEARCH("подготов",E1167)), (ISNUMBER(SEARCH("обуче",E1167)))),1,0)</f>
        <v>1</v>
      </c>
      <c r="J1167" s="9">
        <f>SUM(G1167:I1167)</f>
        <v>2</v>
      </c>
      <c r="K1167" t="s">
        <v>64</v>
      </c>
      <c r="L1167" t="s">
        <v>65</v>
      </c>
      <c r="M1167" s="30">
        <v>162322</v>
      </c>
      <c r="N1167" s="28" t="s">
        <v>264</v>
      </c>
      <c r="O1167" s="6">
        <v>162322</v>
      </c>
      <c r="P1167" s="28" t="s">
        <v>184</v>
      </c>
      <c r="Q1167" s="4" t="s">
        <v>1651</v>
      </c>
      <c r="R1167" t="s">
        <v>1354</v>
      </c>
      <c r="S1167" t="s">
        <v>1355</v>
      </c>
      <c r="T1167" t="s">
        <v>1393</v>
      </c>
      <c r="U1167" t="s">
        <v>1247</v>
      </c>
      <c r="V1167" t="s">
        <v>1245</v>
      </c>
      <c r="W1167" s="2">
        <v>1</v>
      </c>
      <c r="X1167" s="33">
        <v>162322</v>
      </c>
      <c r="Y1167" t="s">
        <v>34</v>
      </c>
      <c r="Z1167" t="s">
        <v>1248</v>
      </c>
      <c r="AA1167" t="s">
        <v>36</v>
      </c>
      <c r="AB1167" t="s">
        <v>37</v>
      </c>
      <c r="AC1167">
        <v>21</v>
      </c>
    </row>
    <row r="1168" spans="1:29" customFormat="1" hidden="1" x14ac:dyDescent="0.25">
      <c r="A1168" s="11">
        <v>1168</v>
      </c>
      <c r="B1168" s="20" t="s">
        <v>1677</v>
      </c>
      <c r="C1168" s="3">
        <v>3.2107000350169999E+18</v>
      </c>
      <c r="D1168" s="1">
        <v>42780</v>
      </c>
      <c r="E1168" t="s">
        <v>1404</v>
      </c>
      <c r="F1168" s="8">
        <f>IF(OR(ISNUMBER(SEARCH("террит",Q1168)), ISNUMBER(SEARCH("ФОМС",E1168)), ISNUMBER(SEARCH("ФОМС",Q1168)), (ISNUMBER(SEARCH("страх",E1168)))),1,0)</f>
        <v>0</v>
      </c>
      <c r="G1168" s="8">
        <f>IF(OR(ISNUMBER(SEARCH("проектиро",E1168)), ISNUMBER(SEARCH("разработка",E1168)),  ISNUMBER(SEARCH("приобрет",E1168)),  ISNUMBER(SEARCH("установк",E1168)), ISNUMBER(SEARCH("постав",E1168)),  (ISNUMBER(SEARCH("создани",E1168)))),1,0)</f>
        <v>0</v>
      </c>
      <c r="H1168" s="8">
        <f>IF(OR(ISNUMBER(SEARCH("развит",E1168)), ISNUMBER(SEARCH("модифика",E1168)), ISNUMBER(SEARCH("интегра",E1168)),  ISNUMBER(SEARCH("внедрен",E1168)), ISNUMBER(SEARCH("расшир",E1168)), ISNUMBER(SEARCH("адаптац",E1168)),ISNUMBER(SEARCH("настрой",E1168)), ISNUMBER(SEARCH("подключ",E1168)),   (ISNUMBER(SEARCH("модерниз",E1168)))),1,0)</f>
        <v>1</v>
      </c>
      <c r="I1168" s="8">
        <f>IF(OR(ISNUMBER(SEARCH("сопрово",E1168)), ISNUMBER(SEARCH("поддержк",E1168)), ISNUMBER(SEARCH("эксплуат",E1168)), ISNUMBER(SEARCH("обслужи",E1168)), ISNUMBER(SEARCH("подготов",E1168)), (ISNUMBER(SEARCH("обуче",E1168)))),1,0)</f>
        <v>1</v>
      </c>
      <c r="J1168" s="9">
        <f>SUM(G1168:I1168)</f>
        <v>2</v>
      </c>
      <c r="K1168" t="s">
        <v>64</v>
      </c>
      <c r="L1168" t="s">
        <v>65</v>
      </c>
      <c r="M1168" s="30">
        <v>38350</v>
      </c>
      <c r="N1168" s="28" t="s">
        <v>264</v>
      </c>
      <c r="O1168" s="6">
        <v>38350</v>
      </c>
      <c r="P1168" s="28" t="s">
        <v>184</v>
      </c>
      <c r="Q1168" s="4" t="s">
        <v>1651</v>
      </c>
      <c r="R1168" t="s">
        <v>1354</v>
      </c>
      <c r="S1168" t="s">
        <v>1355</v>
      </c>
      <c r="T1168" t="s">
        <v>1393</v>
      </c>
      <c r="U1168" t="s">
        <v>1247</v>
      </c>
      <c r="V1168" t="s">
        <v>1245</v>
      </c>
      <c r="W1168" s="2">
        <v>1</v>
      </c>
      <c r="X1168" s="33">
        <v>38350</v>
      </c>
      <c r="Y1168" t="s">
        <v>34</v>
      </c>
      <c r="Z1168" t="s">
        <v>1248</v>
      </c>
      <c r="AA1168" t="s">
        <v>36</v>
      </c>
      <c r="AB1168" t="s">
        <v>37</v>
      </c>
      <c r="AC1168">
        <v>21</v>
      </c>
    </row>
    <row r="1169" spans="1:29" customFormat="1" hidden="1" x14ac:dyDescent="0.25">
      <c r="A1169" s="11">
        <v>1169</v>
      </c>
      <c r="B1169" s="20" t="s">
        <v>1677</v>
      </c>
      <c r="C1169" s="3">
        <v>3.2107000350179999E+18</v>
      </c>
      <c r="D1169" s="1">
        <v>43208</v>
      </c>
      <c r="E1169" t="s">
        <v>1406</v>
      </c>
      <c r="F1169" s="8">
        <f>IF(OR(ISNUMBER(SEARCH("террит",Q1169)), ISNUMBER(SEARCH("ФОМС",E1169)), ISNUMBER(SEARCH("ФОМС",Q1169)), (ISNUMBER(SEARCH("страх",E1169)))),1,0)</f>
        <v>0</v>
      </c>
      <c r="G1169" s="8">
        <f>IF(OR(ISNUMBER(SEARCH("проектиро",E1169)), ISNUMBER(SEARCH("разработка",E1169)),  ISNUMBER(SEARCH("приобрет",E1169)),  ISNUMBER(SEARCH("установк",E1169)), ISNUMBER(SEARCH("постав",E1169)),  (ISNUMBER(SEARCH("создани",E1169)))),1,0)</f>
        <v>0</v>
      </c>
      <c r="H1169" s="8">
        <f>IF(OR(ISNUMBER(SEARCH("развит",E1169)), ISNUMBER(SEARCH("модифика",E1169)), ISNUMBER(SEARCH("интегра",E1169)),  ISNUMBER(SEARCH("внедрен",E1169)), ISNUMBER(SEARCH("расшир",E1169)), ISNUMBER(SEARCH("адаптац",E1169)),ISNUMBER(SEARCH("настрой",E1169)), ISNUMBER(SEARCH("подключ",E1169)),   (ISNUMBER(SEARCH("модерниз",E1169)))),1,0)</f>
        <v>0</v>
      </c>
      <c r="I1169" s="8">
        <f>IF(OR(ISNUMBER(SEARCH("сопрово",E1169)), ISNUMBER(SEARCH("поддержк",E1169)), ISNUMBER(SEARCH("эксплуат",E1169)), ISNUMBER(SEARCH("обслужи",E1169)), ISNUMBER(SEARCH("подготов",E1169)), (ISNUMBER(SEARCH("обуче",E1169)))),1,0)</f>
        <v>1</v>
      </c>
      <c r="J1169" s="9">
        <f>SUM(G1169:I1169)</f>
        <v>1</v>
      </c>
      <c r="K1169" t="s">
        <v>64</v>
      </c>
      <c r="L1169" t="s">
        <v>65</v>
      </c>
      <c r="M1169" s="30">
        <v>167951</v>
      </c>
      <c r="N1169" s="28" t="s">
        <v>26</v>
      </c>
      <c r="O1169" s="6">
        <v>167951</v>
      </c>
      <c r="P1169" s="28" t="s">
        <v>184</v>
      </c>
      <c r="Q1169" s="4" t="s">
        <v>1651</v>
      </c>
      <c r="R1169" t="s">
        <v>1354</v>
      </c>
      <c r="S1169" t="s">
        <v>1355</v>
      </c>
      <c r="T1169" t="s">
        <v>1393</v>
      </c>
      <c r="U1169" t="s">
        <v>1247</v>
      </c>
      <c r="V1169" t="s">
        <v>1245</v>
      </c>
      <c r="W1169" s="2">
        <v>1</v>
      </c>
      <c r="X1169" s="33">
        <v>167951</v>
      </c>
      <c r="Y1169" t="s">
        <v>34</v>
      </c>
      <c r="Z1169" t="s">
        <v>1248</v>
      </c>
      <c r="AA1169" t="s">
        <v>36</v>
      </c>
      <c r="AB1169" t="s">
        <v>37</v>
      </c>
      <c r="AC1169">
        <v>21</v>
      </c>
    </row>
    <row r="1170" spans="1:29" customFormat="1" hidden="1" x14ac:dyDescent="0.25">
      <c r="A1170" s="11">
        <v>1170</v>
      </c>
      <c r="B1170" s="20" t="s">
        <v>1677</v>
      </c>
      <c r="C1170" s="3">
        <v>3.2107000350179999E+18</v>
      </c>
      <c r="D1170" s="1">
        <v>43208</v>
      </c>
      <c r="E1170" t="s">
        <v>1403</v>
      </c>
      <c r="F1170" s="8">
        <f>IF(OR(ISNUMBER(SEARCH("террит",Q1170)), ISNUMBER(SEARCH("ФОМС",E1170)), ISNUMBER(SEARCH("ФОМС",Q1170)), (ISNUMBER(SEARCH("страх",E1170)))),1,0)</f>
        <v>0</v>
      </c>
      <c r="G1170" s="8">
        <f>IF(OR(ISNUMBER(SEARCH("проектиро",E1170)), ISNUMBER(SEARCH("разработка",E1170)),  ISNUMBER(SEARCH("приобрет",E1170)),  ISNUMBER(SEARCH("установк",E1170)), ISNUMBER(SEARCH("постав",E1170)),  (ISNUMBER(SEARCH("создани",E1170)))),1,0)</f>
        <v>0</v>
      </c>
      <c r="H1170" s="8">
        <f>IF(OR(ISNUMBER(SEARCH("развит",E1170)), ISNUMBER(SEARCH("модифика",E1170)), ISNUMBER(SEARCH("интегра",E1170)),  ISNUMBER(SEARCH("внедрен",E1170)), ISNUMBER(SEARCH("расшир",E1170)), ISNUMBER(SEARCH("адаптац",E1170)),ISNUMBER(SEARCH("настрой",E1170)), ISNUMBER(SEARCH("подключ",E1170)),   (ISNUMBER(SEARCH("модерниз",E1170)))),1,0)</f>
        <v>1</v>
      </c>
      <c r="I1170" s="8">
        <f>IF(OR(ISNUMBER(SEARCH("сопрово",E1170)), ISNUMBER(SEARCH("поддержк",E1170)), ISNUMBER(SEARCH("эксплуат",E1170)), ISNUMBER(SEARCH("обслужи",E1170)), ISNUMBER(SEARCH("подготов",E1170)), (ISNUMBER(SEARCH("обуче",E1170)))),1,0)</f>
        <v>1</v>
      </c>
      <c r="J1170" s="9">
        <f>SUM(G1170:I1170)</f>
        <v>2</v>
      </c>
      <c r="K1170" t="s">
        <v>64</v>
      </c>
      <c r="L1170" t="s">
        <v>65</v>
      </c>
      <c r="M1170" s="30">
        <v>171450</v>
      </c>
      <c r="N1170" s="28" t="s">
        <v>26</v>
      </c>
      <c r="O1170" s="6">
        <v>171450</v>
      </c>
      <c r="P1170" s="28" t="s">
        <v>184</v>
      </c>
      <c r="Q1170" s="4" t="s">
        <v>1651</v>
      </c>
      <c r="R1170" t="s">
        <v>1354</v>
      </c>
      <c r="S1170" t="s">
        <v>1355</v>
      </c>
      <c r="T1170" t="s">
        <v>1393</v>
      </c>
      <c r="U1170" t="s">
        <v>1247</v>
      </c>
      <c r="V1170" t="s">
        <v>1245</v>
      </c>
      <c r="W1170" s="2">
        <v>1</v>
      </c>
      <c r="X1170" s="33">
        <v>171450</v>
      </c>
      <c r="Y1170" t="s">
        <v>34</v>
      </c>
      <c r="Z1170" t="s">
        <v>1248</v>
      </c>
      <c r="AA1170" t="s">
        <v>36</v>
      </c>
      <c r="AB1170" t="s">
        <v>37</v>
      </c>
      <c r="AC1170">
        <v>21</v>
      </c>
    </row>
    <row r="1171" spans="1:29" customFormat="1" hidden="1" x14ac:dyDescent="0.25">
      <c r="A1171" s="11">
        <v>1171</v>
      </c>
      <c r="B1171" s="20" t="s">
        <v>1677</v>
      </c>
      <c r="C1171" s="3">
        <v>3.2107000350179999E+18</v>
      </c>
      <c r="D1171" s="1">
        <v>43208</v>
      </c>
      <c r="E1171" t="s">
        <v>1405</v>
      </c>
      <c r="F1171" s="8">
        <f>IF(OR(ISNUMBER(SEARCH("террит",Q1171)), ISNUMBER(SEARCH("ФОМС",E1171)), ISNUMBER(SEARCH("ФОМС",Q1171)), (ISNUMBER(SEARCH("страх",E1171)))),1,0)</f>
        <v>0</v>
      </c>
      <c r="G1171" s="8">
        <f>IF(OR(ISNUMBER(SEARCH("проектиро",E1171)), ISNUMBER(SEARCH("разработка",E1171)),  ISNUMBER(SEARCH("приобрет",E1171)),  ISNUMBER(SEARCH("установк",E1171)), ISNUMBER(SEARCH("постав",E1171)),  (ISNUMBER(SEARCH("создани",E1171)))),1,0)</f>
        <v>0</v>
      </c>
      <c r="H1171" s="8">
        <f>IF(OR(ISNUMBER(SEARCH("развит",E1171)), ISNUMBER(SEARCH("модифика",E1171)), ISNUMBER(SEARCH("интегра",E1171)),  ISNUMBER(SEARCH("внедрен",E1171)), ISNUMBER(SEARCH("расшир",E1171)), ISNUMBER(SEARCH("адаптац",E1171)),ISNUMBER(SEARCH("настрой",E1171)), ISNUMBER(SEARCH("подключ",E1171)),   (ISNUMBER(SEARCH("модерниз",E1171)))),1,0)</f>
        <v>0</v>
      </c>
      <c r="I1171" s="8">
        <f>IF(OR(ISNUMBER(SEARCH("сопрово",E1171)), ISNUMBER(SEARCH("поддержк",E1171)), ISNUMBER(SEARCH("эксплуат",E1171)), ISNUMBER(SEARCH("обслужи",E1171)), ISNUMBER(SEARCH("подготов",E1171)), (ISNUMBER(SEARCH("обуче",E1171)))),1,0)</f>
        <v>1</v>
      </c>
      <c r="J1171" s="9">
        <f>SUM(G1171:I1171)</f>
        <v>1</v>
      </c>
      <c r="K1171" t="s">
        <v>64</v>
      </c>
      <c r="L1171" t="s">
        <v>65</v>
      </c>
      <c r="M1171" s="30">
        <v>39653</v>
      </c>
      <c r="N1171" s="28" t="s">
        <v>26</v>
      </c>
      <c r="O1171" s="6">
        <v>39653</v>
      </c>
      <c r="P1171" s="28" t="s">
        <v>184</v>
      </c>
      <c r="Q1171" s="4" t="s">
        <v>1651</v>
      </c>
      <c r="R1171" t="s">
        <v>1354</v>
      </c>
      <c r="S1171" t="s">
        <v>1355</v>
      </c>
      <c r="T1171" t="s">
        <v>1393</v>
      </c>
      <c r="U1171" t="s">
        <v>1247</v>
      </c>
      <c r="V1171" t="s">
        <v>1245</v>
      </c>
      <c r="W1171" s="2">
        <v>1</v>
      </c>
      <c r="X1171" s="33">
        <v>39653</v>
      </c>
      <c r="Y1171" t="s">
        <v>34</v>
      </c>
      <c r="Z1171" t="s">
        <v>1248</v>
      </c>
      <c r="AA1171" t="s">
        <v>36</v>
      </c>
      <c r="AB1171" t="s">
        <v>37</v>
      </c>
      <c r="AC1171">
        <v>21</v>
      </c>
    </row>
    <row r="1172" spans="1:29" customFormat="1" hidden="1" x14ac:dyDescent="0.25">
      <c r="A1172" s="11">
        <v>1172</v>
      </c>
      <c r="B1172" s="20" t="s">
        <v>1677</v>
      </c>
      <c r="C1172" s="3">
        <v>3.2107000350189998E+18</v>
      </c>
      <c r="D1172" s="1">
        <v>43592</v>
      </c>
      <c r="E1172" t="s">
        <v>1407</v>
      </c>
      <c r="F1172" s="8">
        <f>IF(OR(ISNUMBER(SEARCH("террит",Q1172)), ISNUMBER(SEARCH("ФОМС",E1172)), ISNUMBER(SEARCH("ФОМС",Q1172)), (ISNUMBER(SEARCH("страх",E1172)))),1,0)</f>
        <v>0</v>
      </c>
      <c r="G1172" s="8">
        <f>IF(OR(ISNUMBER(SEARCH("проектиро",E1172)), ISNUMBER(SEARCH("разработка",E1172)),  ISNUMBER(SEARCH("приобрет",E1172)),  ISNUMBER(SEARCH("установк",E1172)), ISNUMBER(SEARCH("постав",E1172)),  (ISNUMBER(SEARCH("создани",E1172)))),1,0)</f>
        <v>1</v>
      </c>
      <c r="H1172" s="8">
        <f>IF(OR(ISNUMBER(SEARCH("развит",E1172)), ISNUMBER(SEARCH("модифика",E1172)), ISNUMBER(SEARCH("интегра",E1172)),  ISNUMBER(SEARCH("внедрен",E1172)), ISNUMBER(SEARCH("расшир",E1172)), ISNUMBER(SEARCH("адаптац",E1172)),ISNUMBER(SEARCH("настрой",E1172)), ISNUMBER(SEARCH("подключ",E1172)),   (ISNUMBER(SEARCH("модерниз",E1172)))),1,0)</f>
        <v>0</v>
      </c>
      <c r="I1172" s="8">
        <f>IF(OR(ISNUMBER(SEARCH("сопрово",E1172)), ISNUMBER(SEARCH("поддержк",E1172)), ISNUMBER(SEARCH("эксплуат",E1172)), ISNUMBER(SEARCH("обслужи",E1172)), ISNUMBER(SEARCH("подготов",E1172)), (ISNUMBER(SEARCH("обуче",E1172)))),1,0)</f>
        <v>0</v>
      </c>
      <c r="J1172" s="9">
        <f>SUM(G1172:I1172)</f>
        <v>1</v>
      </c>
      <c r="K1172" t="s">
        <v>25</v>
      </c>
      <c r="L1172" t="s">
        <v>25</v>
      </c>
      <c r="M1172" s="30">
        <v>172857</v>
      </c>
      <c r="N1172" s="28" t="s">
        <v>39</v>
      </c>
      <c r="O1172" s="6">
        <v>172857</v>
      </c>
      <c r="P1172" s="28" t="s">
        <v>27</v>
      </c>
      <c r="Q1172" s="4" t="s">
        <v>1651</v>
      </c>
      <c r="R1172" t="s">
        <v>1354</v>
      </c>
      <c r="S1172" t="s">
        <v>1355</v>
      </c>
      <c r="T1172" t="s">
        <v>1246</v>
      </c>
      <c r="U1172" t="s">
        <v>1247</v>
      </c>
      <c r="V1172" t="s">
        <v>1245</v>
      </c>
      <c r="W1172" s="2">
        <v>1</v>
      </c>
      <c r="X1172" s="33">
        <v>172857</v>
      </c>
      <c r="Y1172" t="s">
        <v>34</v>
      </c>
      <c r="Z1172" t="s">
        <v>1248</v>
      </c>
      <c r="AA1172" t="s">
        <v>36</v>
      </c>
      <c r="AB1172" t="s">
        <v>37</v>
      </c>
      <c r="AC1172">
        <v>21</v>
      </c>
    </row>
    <row r="1173" spans="1:29" customFormat="1" hidden="1" x14ac:dyDescent="0.25">
      <c r="A1173" s="11">
        <v>1173</v>
      </c>
      <c r="B1173" s="20" t="s">
        <v>1677</v>
      </c>
      <c r="C1173" s="3">
        <v>3.2107000350189998E+18</v>
      </c>
      <c r="D1173" s="1">
        <v>43598</v>
      </c>
      <c r="E1173" t="s">
        <v>1407</v>
      </c>
      <c r="F1173" s="8">
        <f>IF(OR(ISNUMBER(SEARCH("террит",Q1173)), ISNUMBER(SEARCH("ФОМС",E1173)), ISNUMBER(SEARCH("ФОМС",Q1173)), (ISNUMBER(SEARCH("страх",E1173)))),1,0)</f>
        <v>0</v>
      </c>
      <c r="G1173" s="8">
        <f>IF(OR(ISNUMBER(SEARCH("проектиро",E1173)), ISNUMBER(SEARCH("разработка",E1173)),  ISNUMBER(SEARCH("приобрет",E1173)),  ISNUMBER(SEARCH("установк",E1173)), ISNUMBER(SEARCH("постав",E1173)),  (ISNUMBER(SEARCH("создани",E1173)))),1,0)</f>
        <v>1</v>
      </c>
      <c r="H1173" s="8">
        <f>IF(OR(ISNUMBER(SEARCH("развит",E1173)), ISNUMBER(SEARCH("модифика",E1173)), ISNUMBER(SEARCH("интегра",E1173)),  ISNUMBER(SEARCH("внедрен",E1173)), ISNUMBER(SEARCH("расшир",E1173)), ISNUMBER(SEARCH("адаптац",E1173)),ISNUMBER(SEARCH("настрой",E1173)), ISNUMBER(SEARCH("подключ",E1173)),   (ISNUMBER(SEARCH("модерниз",E1173)))),1,0)</f>
        <v>0</v>
      </c>
      <c r="I1173" s="8">
        <f>IF(OR(ISNUMBER(SEARCH("сопрово",E1173)), ISNUMBER(SEARCH("поддержк",E1173)), ISNUMBER(SEARCH("эксплуат",E1173)), ISNUMBER(SEARCH("обслужи",E1173)), ISNUMBER(SEARCH("подготов",E1173)), (ISNUMBER(SEARCH("обуче",E1173)))),1,0)</f>
        <v>0</v>
      </c>
      <c r="J1173" s="9">
        <f>SUM(G1173:I1173)</f>
        <v>1</v>
      </c>
      <c r="K1173" t="s">
        <v>25</v>
      </c>
      <c r="L1173" t="s">
        <v>25</v>
      </c>
      <c r="M1173" s="30">
        <v>39577.17</v>
      </c>
      <c r="N1173" s="28" t="s">
        <v>39</v>
      </c>
      <c r="O1173" s="6">
        <v>39577.17</v>
      </c>
      <c r="P1173" s="28" t="s">
        <v>27</v>
      </c>
      <c r="Q1173" s="4" t="s">
        <v>1651</v>
      </c>
      <c r="R1173" t="s">
        <v>1354</v>
      </c>
      <c r="S1173" t="s">
        <v>1355</v>
      </c>
      <c r="T1173" t="s">
        <v>1246</v>
      </c>
      <c r="U1173" t="s">
        <v>1247</v>
      </c>
      <c r="V1173" t="s">
        <v>1245</v>
      </c>
      <c r="W1173" s="2">
        <v>1</v>
      </c>
      <c r="X1173" s="33">
        <v>39577.17</v>
      </c>
      <c r="Y1173" t="s">
        <v>34</v>
      </c>
      <c r="Z1173" t="s">
        <v>1248</v>
      </c>
      <c r="AA1173" t="s">
        <v>36</v>
      </c>
      <c r="AB1173" t="s">
        <v>37</v>
      </c>
      <c r="AC1173">
        <v>21</v>
      </c>
    </row>
    <row r="1174" spans="1:29" customFormat="1" hidden="1" x14ac:dyDescent="0.25">
      <c r="A1174" s="11">
        <v>1174</v>
      </c>
      <c r="B1174" s="20" t="s">
        <v>1677</v>
      </c>
      <c r="C1174" s="3">
        <v>3.2109001260169999E+18</v>
      </c>
      <c r="D1174" s="1">
        <v>42780</v>
      </c>
      <c r="E1174" t="s">
        <v>1403</v>
      </c>
      <c r="F1174" s="8">
        <f>IF(OR(ISNUMBER(SEARCH("террит",Q1174)), ISNUMBER(SEARCH("ФОМС",E1174)), ISNUMBER(SEARCH("ФОМС",Q1174)), (ISNUMBER(SEARCH("страх",E1174)))),1,0)</f>
        <v>0</v>
      </c>
      <c r="G1174" s="8">
        <f>IF(OR(ISNUMBER(SEARCH("проектиро",E1174)), ISNUMBER(SEARCH("разработка",E1174)),  ISNUMBER(SEARCH("приобрет",E1174)),  ISNUMBER(SEARCH("установк",E1174)), ISNUMBER(SEARCH("постав",E1174)),  (ISNUMBER(SEARCH("создани",E1174)))),1,0)</f>
        <v>0</v>
      </c>
      <c r="H1174" s="8">
        <f>IF(OR(ISNUMBER(SEARCH("развит",E1174)), ISNUMBER(SEARCH("модифика",E1174)), ISNUMBER(SEARCH("интегра",E1174)),  ISNUMBER(SEARCH("внедрен",E1174)), ISNUMBER(SEARCH("расшир",E1174)), ISNUMBER(SEARCH("адаптац",E1174)),ISNUMBER(SEARCH("настрой",E1174)), ISNUMBER(SEARCH("подключ",E1174)),   (ISNUMBER(SEARCH("модерниз",E1174)))),1,0)</f>
        <v>1</v>
      </c>
      <c r="I1174" s="8">
        <f>IF(OR(ISNUMBER(SEARCH("сопрово",E1174)), ISNUMBER(SEARCH("поддержк",E1174)), ISNUMBER(SEARCH("эксплуат",E1174)), ISNUMBER(SEARCH("обслужи",E1174)), ISNUMBER(SEARCH("подготов",E1174)), (ISNUMBER(SEARCH("обуче",E1174)))),1,0)</f>
        <v>1</v>
      </c>
      <c r="J1174" s="9">
        <f>SUM(G1174:I1174)</f>
        <v>2</v>
      </c>
      <c r="K1174" t="s">
        <v>64</v>
      </c>
      <c r="L1174" t="s">
        <v>65</v>
      </c>
      <c r="M1174" s="30">
        <v>150645</v>
      </c>
      <c r="N1174" s="28" t="s">
        <v>264</v>
      </c>
      <c r="O1174" s="6">
        <v>150645</v>
      </c>
      <c r="P1174" s="28" t="s">
        <v>184</v>
      </c>
      <c r="Q1174" s="4" t="s">
        <v>1627</v>
      </c>
      <c r="R1174" t="s">
        <v>1294</v>
      </c>
      <c r="S1174" t="s">
        <v>1245</v>
      </c>
      <c r="T1174" t="s">
        <v>1393</v>
      </c>
      <c r="U1174" t="s">
        <v>1247</v>
      </c>
      <c r="V1174" t="s">
        <v>1245</v>
      </c>
      <c r="W1174" s="2">
        <v>1</v>
      </c>
      <c r="X1174" s="33">
        <v>150645</v>
      </c>
      <c r="Y1174" t="s">
        <v>34</v>
      </c>
      <c r="Z1174" t="s">
        <v>1248</v>
      </c>
      <c r="AA1174" t="s">
        <v>36</v>
      </c>
      <c r="AB1174" t="s">
        <v>37</v>
      </c>
      <c r="AC1174">
        <v>21</v>
      </c>
    </row>
    <row r="1175" spans="1:29" customFormat="1" hidden="1" x14ac:dyDescent="0.25">
      <c r="A1175" s="11">
        <v>1175</v>
      </c>
      <c r="B1175" s="20" t="s">
        <v>1677</v>
      </c>
      <c r="C1175" s="3">
        <v>3.2109001260169999E+18</v>
      </c>
      <c r="D1175" s="1">
        <v>42780</v>
      </c>
      <c r="E1175" t="s">
        <v>1408</v>
      </c>
      <c r="F1175" s="8">
        <f>IF(OR(ISNUMBER(SEARCH("террит",Q1175)), ISNUMBER(SEARCH("ФОМС",E1175)), ISNUMBER(SEARCH("ФОМС",Q1175)), (ISNUMBER(SEARCH("страх",E1175)))),1,0)</f>
        <v>0</v>
      </c>
      <c r="G1175" s="8">
        <f>IF(OR(ISNUMBER(SEARCH("проектиро",E1175)), ISNUMBER(SEARCH("разработка",E1175)),  ISNUMBER(SEARCH("приобрет",E1175)),  ISNUMBER(SEARCH("установк",E1175)), ISNUMBER(SEARCH("постав",E1175)),  (ISNUMBER(SEARCH("создани",E1175)))),1,0)</f>
        <v>0</v>
      </c>
      <c r="H1175" s="8">
        <f>IF(OR(ISNUMBER(SEARCH("развит",E1175)), ISNUMBER(SEARCH("модифика",E1175)), ISNUMBER(SEARCH("интегра",E1175)),  ISNUMBER(SEARCH("внедрен",E1175)), ISNUMBER(SEARCH("расшир",E1175)), ISNUMBER(SEARCH("адаптац",E1175)),ISNUMBER(SEARCH("настрой",E1175)), ISNUMBER(SEARCH("подключ",E1175)),   (ISNUMBER(SEARCH("модерниз",E1175)))),1,0)</f>
        <v>1</v>
      </c>
      <c r="I1175" s="8">
        <f>IF(OR(ISNUMBER(SEARCH("сопрово",E1175)), ISNUMBER(SEARCH("поддержк",E1175)), ISNUMBER(SEARCH("эксплуат",E1175)), ISNUMBER(SEARCH("обслужи",E1175)), ISNUMBER(SEARCH("подготов",E1175)), (ISNUMBER(SEARCH("обуче",E1175)))),1,0)</f>
        <v>1</v>
      </c>
      <c r="J1175" s="9">
        <f>SUM(G1175:I1175)</f>
        <v>2</v>
      </c>
      <c r="K1175" t="s">
        <v>64</v>
      </c>
      <c r="L1175" t="s">
        <v>65</v>
      </c>
      <c r="M1175" s="30">
        <v>146394</v>
      </c>
      <c r="N1175" s="28" t="s">
        <v>26</v>
      </c>
      <c r="O1175" s="6">
        <v>146394</v>
      </c>
      <c r="P1175" s="28" t="s">
        <v>184</v>
      </c>
      <c r="Q1175" s="4" t="s">
        <v>1627</v>
      </c>
      <c r="R1175" t="s">
        <v>1294</v>
      </c>
      <c r="S1175" t="s">
        <v>1245</v>
      </c>
      <c r="T1175" t="s">
        <v>1393</v>
      </c>
      <c r="U1175" t="s">
        <v>1247</v>
      </c>
      <c r="V1175" t="s">
        <v>1245</v>
      </c>
      <c r="W1175" s="2">
        <v>1</v>
      </c>
      <c r="X1175" s="33">
        <v>146394</v>
      </c>
      <c r="Y1175" t="s">
        <v>34</v>
      </c>
      <c r="Z1175" t="s">
        <v>1248</v>
      </c>
      <c r="AA1175" t="s">
        <v>36</v>
      </c>
      <c r="AB1175" t="s">
        <v>37</v>
      </c>
      <c r="AC1175">
        <v>21</v>
      </c>
    </row>
    <row r="1176" spans="1:29" customFormat="1" hidden="1" x14ac:dyDescent="0.25">
      <c r="A1176" s="11">
        <v>1176</v>
      </c>
      <c r="B1176" s="20" t="s">
        <v>1677</v>
      </c>
      <c r="C1176" s="3">
        <v>3.2109001260169999E+18</v>
      </c>
      <c r="D1176" s="1">
        <v>42780</v>
      </c>
      <c r="E1176" t="s">
        <v>1404</v>
      </c>
      <c r="F1176" s="8">
        <f>IF(OR(ISNUMBER(SEARCH("террит",Q1176)), ISNUMBER(SEARCH("ФОМС",E1176)), ISNUMBER(SEARCH("ФОМС",Q1176)), (ISNUMBER(SEARCH("страх",E1176)))),1,0)</f>
        <v>0</v>
      </c>
      <c r="G1176" s="8">
        <f>IF(OR(ISNUMBER(SEARCH("проектиро",E1176)), ISNUMBER(SEARCH("разработка",E1176)),  ISNUMBER(SEARCH("приобрет",E1176)),  ISNUMBER(SEARCH("установк",E1176)), ISNUMBER(SEARCH("постав",E1176)),  (ISNUMBER(SEARCH("создани",E1176)))),1,0)</f>
        <v>0</v>
      </c>
      <c r="H1176" s="8">
        <f>IF(OR(ISNUMBER(SEARCH("развит",E1176)), ISNUMBER(SEARCH("модифика",E1176)), ISNUMBER(SEARCH("интегра",E1176)),  ISNUMBER(SEARCH("внедрен",E1176)), ISNUMBER(SEARCH("расшир",E1176)), ISNUMBER(SEARCH("адаптац",E1176)),ISNUMBER(SEARCH("настрой",E1176)), ISNUMBER(SEARCH("подключ",E1176)),   (ISNUMBER(SEARCH("модерниз",E1176)))),1,0)</f>
        <v>1</v>
      </c>
      <c r="I1176" s="8">
        <f>IF(OR(ISNUMBER(SEARCH("сопрово",E1176)), ISNUMBER(SEARCH("поддержк",E1176)), ISNUMBER(SEARCH("эксплуат",E1176)), ISNUMBER(SEARCH("обслужи",E1176)), ISNUMBER(SEARCH("подготов",E1176)), (ISNUMBER(SEARCH("обуче",E1176)))),1,0)</f>
        <v>1</v>
      </c>
      <c r="J1176" s="9">
        <f>SUM(G1176:I1176)</f>
        <v>2</v>
      </c>
      <c r="K1176" t="s">
        <v>64</v>
      </c>
      <c r="L1176" t="s">
        <v>65</v>
      </c>
      <c r="M1176" s="30">
        <v>38350</v>
      </c>
      <c r="N1176" s="28" t="s">
        <v>26</v>
      </c>
      <c r="O1176" s="6">
        <v>38350</v>
      </c>
      <c r="P1176" s="28" t="s">
        <v>184</v>
      </c>
      <c r="Q1176" s="4" t="s">
        <v>1627</v>
      </c>
      <c r="R1176" t="s">
        <v>1294</v>
      </c>
      <c r="S1176" t="s">
        <v>1245</v>
      </c>
      <c r="T1176" t="s">
        <v>1393</v>
      </c>
      <c r="U1176" t="s">
        <v>1247</v>
      </c>
      <c r="V1176" t="s">
        <v>1245</v>
      </c>
      <c r="W1176" s="2">
        <v>1</v>
      </c>
      <c r="X1176" s="33">
        <v>38350</v>
      </c>
      <c r="Y1176" t="s">
        <v>34</v>
      </c>
      <c r="Z1176" t="s">
        <v>1248</v>
      </c>
      <c r="AA1176" t="s">
        <v>36</v>
      </c>
      <c r="AB1176" t="s">
        <v>37</v>
      </c>
      <c r="AC1176">
        <v>21</v>
      </c>
    </row>
    <row r="1177" spans="1:29" customFormat="1" hidden="1" x14ac:dyDescent="0.25">
      <c r="A1177" s="11">
        <v>1177</v>
      </c>
      <c r="B1177" s="20" t="s">
        <v>1677</v>
      </c>
      <c r="C1177" s="3">
        <v>3.2117001137170002E+18</v>
      </c>
      <c r="D1177" s="1">
        <v>42780</v>
      </c>
      <c r="E1177" t="s">
        <v>1403</v>
      </c>
      <c r="F1177" s="8">
        <f>IF(OR(ISNUMBER(SEARCH("террит",Q1177)), ISNUMBER(SEARCH("ФОМС",E1177)), ISNUMBER(SEARCH("ФОМС",Q1177)), (ISNUMBER(SEARCH("страх",E1177)))),1,0)</f>
        <v>0</v>
      </c>
      <c r="G1177" s="8">
        <f>IF(OR(ISNUMBER(SEARCH("проектиро",E1177)), ISNUMBER(SEARCH("разработка",E1177)),  ISNUMBER(SEARCH("приобрет",E1177)),  ISNUMBER(SEARCH("установк",E1177)), ISNUMBER(SEARCH("постав",E1177)),  (ISNUMBER(SEARCH("создани",E1177)))),1,0)</f>
        <v>0</v>
      </c>
      <c r="H1177" s="8">
        <f>IF(OR(ISNUMBER(SEARCH("развит",E1177)), ISNUMBER(SEARCH("модифика",E1177)), ISNUMBER(SEARCH("интегра",E1177)),  ISNUMBER(SEARCH("внедрен",E1177)), ISNUMBER(SEARCH("расшир",E1177)), ISNUMBER(SEARCH("адаптац",E1177)),ISNUMBER(SEARCH("настрой",E1177)), ISNUMBER(SEARCH("подключ",E1177)),   (ISNUMBER(SEARCH("модерниз",E1177)))),1,0)</f>
        <v>1</v>
      </c>
      <c r="I1177" s="8">
        <f>IF(OR(ISNUMBER(SEARCH("сопрово",E1177)), ISNUMBER(SEARCH("поддержк",E1177)), ISNUMBER(SEARCH("эксплуат",E1177)), ISNUMBER(SEARCH("обслужи",E1177)), ISNUMBER(SEARCH("подготов",E1177)), (ISNUMBER(SEARCH("обуче",E1177)))),1,0)</f>
        <v>1</v>
      </c>
      <c r="J1177" s="9">
        <f>SUM(G1177:I1177)</f>
        <v>2</v>
      </c>
      <c r="K1177" t="s">
        <v>64</v>
      </c>
      <c r="L1177" t="s">
        <v>65</v>
      </c>
      <c r="M1177" s="30">
        <v>157388</v>
      </c>
      <c r="N1177" s="28" t="s">
        <v>264</v>
      </c>
      <c r="O1177" s="6">
        <v>157388</v>
      </c>
      <c r="P1177" s="28" t="s">
        <v>184</v>
      </c>
      <c r="Q1177" s="4" t="s">
        <v>1652</v>
      </c>
      <c r="R1177" t="s">
        <v>1653</v>
      </c>
      <c r="S1177" t="s">
        <v>1654</v>
      </c>
      <c r="T1177" t="s">
        <v>1393</v>
      </c>
      <c r="U1177" t="s">
        <v>1247</v>
      </c>
      <c r="V1177" t="s">
        <v>1245</v>
      </c>
      <c r="W1177" s="2">
        <v>1</v>
      </c>
      <c r="X1177" s="33">
        <v>157388</v>
      </c>
      <c r="Y1177" t="s">
        <v>34</v>
      </c>
      <c r="Z1177" t="s">
        <v>1248</v>
      </c>
      <c r="AA1177" t="s">
        <v>36</v>
      </c>
      <c r="AB1177" t="s">
        <v>37</v>
      </c>
      <c r="AC1177">
        <v>21</v>
      </c>
    </row>
    <row r="1178" spans="1:29" customFormat="1" hidden="1" x14ac:dyDescent="0.25">
      <c r="A1178" s="11">
        <v>1178</v>
      </c>
      <c r="B1178" s="20" t="s">
        <v>1677</v>
      </c>
      <c r="C1178" s="3">
        <v>3.2117001137170002E+18</v>
      </c>
      <c r="D1178" s="1">
        <v>42780</v>
      </c>
      <c r="E1178" t="s">
        <v>1408</v>
      </c>
      <c r="F1178" s="8">
        <f>IF(OR(ISNUMBER(SEARCH("террит",Q1178)), ISNUMBER(SEARCH("ФОМС",E1178)), ISNUMBER(SEARCH("ФОМС",Q1178)), (ISNUMBER(SEARCH("страх",E1178)))),1,0)</f>
        <v>0</v>
      </c>
      <c r="G1178" s="8">
        <f>IF(OR(ISNUMBER(SEARCH("проектиро",E1178)), ISNUMBER(SEARCH("разработка",E1178)),  ISNUMBER(SEARCH("приобрет",E1178)),  ISNUMBER(SEARCH("установк",E1178)), ISNUMBER(SEARCH("постав",E1178)),  (ISNUMBER(SEARCH("создани",E1178)))),1,0)</f>
        <v>0</v>
      </c>
      <c r="H1178" s="8">
        <f>IF(OR(ISNUMBER(SEARCH("развит",E1178)), ISNUMBER(SEARCH("модифика",E1178)), ISNUMBER(SEARCH("интегра",E1178)),  ISNUMBER(SEARCH("внедрен",E1178)), ISNUMBER(SEARCH("расшир",E1178)), ISNUMBER(SEARCH("адаптац",E1178)),ISNUMBER(SEARCH("настрой",E1178)), ISNUMBER(SEARCH("подключ",E1178)),   (ISNUMBER(SEARCH("модерниз",E1178)))),1,0)</f>
        <v>1</v>
      </c>
      <c r="I1178" s="8">
        <f>IF(OR(ISNUMBER(SEARCH("сопрово",E1178)), ISNUMBER(SEARCH("поддержк",E1178)), ISNUMBER(SEARCH("эксплуат",E1178)), ISNUMBER(SEARCH("обслужи",E1178)), ISNUMBER(SEARCH("подготов",E1178)), (ISNUMBER(SEARCH("обуче",E1178)))),1,0)</f>
        <v>1</v>
      </c>
      <c r="J1178" s="9">
        <f>SUM(G1178:I1178)</f>
        <v>2</v>
      </c>
      <c r="K1178" t="s">
        <v>64</v>
      </c>
      <c r="L1178" t="s">
        <v>65</v>
      </c>
      <c r="M1178" s="30">
        <v>153512</v>
      </c>
      <c r="N1178" s="28" t="s">
        <v>264</v>
      </c>
      <c r="O1178" s="6">
        <v>153512</v>
      </c>
      <c r="P1178" s="28" t="s">
        <v>184</v>
      </c>
      <c r="Q1178" s="4" t="s">
        <v>1652</v>
      </c>
      <c r="R1178" t="s">
        <v>1653</v>
      </c>
      <c r="S1178" t="s">
        <v>1654</v>
      </c>
      <c r="T1178" t="s">
        <v>1393</v>
      </c>
      <c r="U1178" t="s">
        <v>1247</v>
      </c>
      <c r="V1178" t="s">
        <v>1245</v>
      </c>
      <c r="W1178" s="2">
        <v>1</v>
      </c>
      <c r="X1178" s="33">
        <v>153512</v>
      </c>
      <c r="Y1178" t="s">
        <v>34</v>
      </c>
      <c r="Z1178" t="s">
        <v>1248</v>
      </c>
      <c r="AA1178" t="s">
        <v>36</v>
      </c>
      <c r="AB1178" t="s">
        <v>37</v>
      </c>
      <c r="AC1178">
        <v>21</v>
      </c>
    </row>
    <row r="1179" spans="1:29" customFormat="1" hidden="1" x14ac:dyDescent="0.25">
      <c r="A1179" s="11">
        <v>1179</v>
      </c>
      <c r="B1179" s="20" t="s">
        <v>1677</v>
      </c>
      <c r="C1179" s="3">
        <v>3.2117001137170002E+18</v>
      </c>
      <c r="D1179" s="1">
        <v>42780</v>
      </c>
      <c r="E1179" t="s">
        <v>1404</v>
      </c>
      <c r="F1179" s="8">
        <f>IF(OR(ISNUMBER(SEARCH("террит",Q1179)), ISNUMBER(SEARCH("ФОМС",E1179)), ISNUMBER(SEARCH("ФОМС",Q1179)), (ISNUMBER(SEARCH("страх",E1179)))),1,0)</f>
        <v>0</v>
      </c>
      <c r="G1179" s="8">
        <f>IF(OR(ISNUMBER(SEARCH("проектиро",E1179)), ISNUMBER(SEARCH("разработка",E1179)),  ISNUMBER(SEARCH("приобрет",E1179)),  ISNUMBER(SEARCH("установк",E1179)), ISNUMBER(SEARCH("постав",E1179)),  (ISNUMBER(SEARCH("создани",E1179)))),1,0)</f>
        <v>0</v>
      </c>
      <c r="H1179" s="8">
        <f>IF(OR(ISNUMBER(SEARCH("развит",E1179)), ISNUMBER(SEARCH("модифика",E1179)), ISNUMBER(SEARCH("интегра",E1179)),  ISNUMBER(SEARCH("внедрен",E1179)), ISNUMBER(SEARCH("расшир",E1179)), ISNUMBER(SEARCH("адаптац",E1179)),ISNUMBER(SEARCH("настрой",E1179)), ISNUMBER(SEARCH("подключ",E1179)),   (ISNUMBER(SEARCH("модерниз",E1179)))),1,0)</f>
        <v>1</v>
      </c>
      <c r="I1179" s="8">
        <f>IF(OR(ISNUMBER(SEARCH("сопрово",E1179)), ISNUMBER(SEARCH("поддержк",E1179)), ISNUMBER(SEARCH("эксплуат",E1179)), ISNUMBER(SEARCH("обслужи",E1179)), ISNUMBER(SEARCH("подготов",E1179)), (ISNUMBER(SEARCH("обуче",E1179)))),1,0)</f>
        <v>1</v>
      </c>
      <c r="J1179" s="9">
        <f>SUM(G1179:I1179)</f>
        <v>2</v>
      </c>
      <c r="K1179" t="s">
        <v>64</v>
      </c>
      <c r="L1179" t="s">
        <v>65</v>
      </c>
      <c r="M1179" s="30">
        <v>38350</v>
      </c>
      <c r="N1179" s="28" t="s">
        <v>264</v>
      </c>
      <c r="O1179" s="6">
        <v>38350</v>
      </c>
      <c r="P1179" s="28" t="s">
        <v>184</v>
      </c>
      <c r="Q1179" s="4" t="s">
        <v>1652</v>
      </c>
      <c r="R1179" t="s">
        <v>1653</v>
      </c>
      <c r="S1179" t="s">
        <v>1654</v>
      </c>
      <c r="T1179" t="s">
        <v>1393</v>
      </c>
      <c r="U1179" t="s">
        <v>1247</v>
      </c>
      <c r="V1179" t="s">
        <v>1245</v>
      </c>
      <c r="W1179" s="2">
        <v>1</v>
      </c>
      <c r="X1179" s="33">
        <v>38350</v>
      </c>
      <c r="Y1179" t="s">
        <v>34</v>
      </c>
      <c r="Z1179" t="s">
        <v>1248</v>
      </c>
      <c r="AA1179" t="s">
        <v>36</v>
      </c>
      <c r="AB1179" t="s">
        <v>37</v>
      </c>
      <c r="AC1179">
        <v>21</v>
      </c>
    </row>
    <row r="1180" spans="1:29" customFormat="1" hidden="1" x14ac:dyDescent="0.25">
      <c r="A1180" s="11">
        <v>1180</v>
      </c>
      <c r="B1180" s="20" t="s">
        <v>1677</v>
      </c>
      <c r="C1180" s="3">
        <v>3.2117001137180001E+18</v>
      </c>
      <c r="D1180" s="1">
        <v>43209</v>
      </c>
      <c r="E1180" t="s">
        <v>1405</v>
      </c>
      <c r="F1180" s="8">
        <f>IF(OR(ISNUMBER(SEARCH("террит",Q1180)), ISNUMBER(SEARCH("ФОМС",E1180)), ISNUMBER(SEARCH("ФОМС",Q1180)), (ISNUMBER(SEARCH("страх",E1180)))),1,0)</f>
        <v>0</v>
      </c>
      <c r="G1180" s="8">
        <f>IF(OR(ISNUMBER(SEARCH("проектиро",E1180)), ISNUMBER(SEARCH("разработка",E1180)),  ISNUMBER(SEARCH("приобрет",E1180)),  ISNUMBER(SEARCH("установк",E1180)), ISNUMBER(SEARCH("постав",E1180)),  (ISNUMBER(SEARCH("создани",E1180)))),1,0)</f>
        <v>0</v>
      </c>
      <c r="H1180" s="8">
        <f>IF(OR(ISNUMBER(SEARCH("развит",E1180)), ISNUMBER(SEARCH("модифика",E1180)), ISNUMBER(SEARCH("интегра",E1180)),  ISNUMBER(SEARCH("внедрен",E1180)), ISNUMBER(SEARCH("расшир",E1180)), ISNUMBER(SEARCH("адаптац",E1180)),ISNUMBER(SEARCH("настрой",E1180)), ISNUMBER(SEARCH("подключ",E1180)),   (ISNUMBER(SEARCH("модерниз",E1180)))),1,0)</f>
        <v>0</v>
      </c>
      <c r="I1180" s="8">
        <f>IF(OR(ISNUMBER(SEARCH("сопрово",E1180)), ISNUMBER(SEARCH("поддержк",E1180)), ISNUMBER(SEARCH("эксплуат",E1180)), ISNUMBER(SEARCH("обслужи",E1180)), ISNUMBER(SEARCH("подготов",E1180)), (ISNUMBER(SEARCH("обуче",E1180)))),1,0)</f>
        <v>1</v>
      </c>
      <c r="J1180" s="9">
        <f>SUM(G1180:I1180)</f>
        <v>1</v>
      </c>
      <c r="K1180" t="s">
        <v>64</v>
      </c>
      <c r="L1180" t="s">
        <v>65</v>
      </c>
      <c r="M1180" s="30">
        <v>39653</v>
      </c>
      <c r="N1180" s="28" t="s">
        <v>26</v>
      </c>
      <c r="O1180" s="6">
        <v>39653</v>
      </c>
      <c r="P1180" s="28" t="s">
        <v>184</v>
      </c>
      <c r="Q1180" s="4" t="s">
        <v>1652</v>
      </c>
      <c r="R1180" t="s">
        <v>1653</v>
      </c>
      <c r="S1180" t="s">
        <v>1654</v>
      </c>
      <c r="T1180" t="s">
        <v>1393</v>
      </c>
      <c r="U1180" t="s">
        <v>1247</v>
      </c>
      <c r="V1180" t="s">
        <v>1245</v>
      </c>
      <c r="W1180" s="2">
        <v>1</v>
      </c>
      <c r="X1180" s="33">
        <v>39653</v>
      </c>
      <c r="Y1180" t="s">
        <v>34</v>
      </c>
      <c r="Z1180" t="s">
        <v>1248</v>
      </c>
      <c r="AA1180" t="s">
        <v>36</v>
      </c>
      <c r="AB1180" t="s">
        <v>37</v>
      </c>
      <c r="AC1180">
        <v>21</v>
      </c>
    </row>
    <row r="1181" spans="1:29" customFormat="1" hidden="1" x14ac:dyDescent="0.25">
      <c r="A1181" s="11">
        <v>1181</v>
      </c>
      <c r="B1181" s="20" t="s">
        <v>1677</v>
      </c>
      <c r="C1181" s="3">
        <v>3.2117001137180001E+18</v>
      </c>
      <c r="D1181" s="1">
        <v>43209</v>
      </c>
      <c r="E1181" t="s">
        <v>1403</v>
      </c>
      <c r="F1181" s="8">
        <f>IF(OR(ISNUMBER(SEARCH("террит",Q1181)), ISNUMBER(SEARCH("ФОМС",E1181)), ISNUMBER(SEARCH("ФОМС",Q1181)), (ISNUMBER(SEARCH("страх",E1181)))),1,0)</f>
        <v>0</v>
      </c>
      <c r="G1181" s="8">
        <f>IF(OR(ISNUMBER(SEARCH("проектиро",E1181)), ISNUMBER(SEARCH("разработка",E1181)),  ISNUMBER(SEARCH("приобрет",E1181)),  ISNUMBER(SEARCH("установк",E1181)), ISNUMBER(SEARCH("постав",E1181)),  (ISNUMBER(SEARCH("создани",E1181)))),1,0)</f>
        <v>0</v>
      </c>
      <c r="H1181" s="8">
        <f>IF(OR(ISNUMBER(SEARCH("развит",E1181)), ISNUMBER(SEARCH("модифика",E1181)), ISNUMBER(SEARCH("интегра",E1181)),  ISNUMBER(SEARCH("внедрен",E1181)), ISNUMBER(SEARCH("расшир",E1181)), ISNUMBER(SEARCH("адаптац",E1181)),ISNUMBER(SEARCH("настрой",E1181)), ISNUMBER(SEARCH("подключ",E1181)),   (ISNUMBER(SEARCH("модерниз",E1181)))),1,0)</f>
        <v>1</v>
      </c>
      <c r="I1181" s="8">
        <f>IF(OR(ISNUMBER(SEARCH("сопрово",E1181)), ISNUMBER(SEARCH("поддержк",E1181)), ISNUMBER(SEARCH("эксплуат",E1181)), ISNUMBER(SEARCH("обслужи",E1181)), ISNUMBER(SEARCH("подготов",E1181)), (ISNUMBER(SEARCH("обуче",E1181)))),1,0)</f>
        <v>1</v>
      </c>
      <c r="J1181" s="9">
        <f>SUM(G1181:I1181)</f>
        <v>2</v>
      </c>
      <c r="K1181" t="s">
        <v>64</v>
      </c>
      <c r="L1181" t="s">
        <v>65</v>
      </c>
      <c r="M1181" s="30">
        <v>161548</v>
      </c>
      <c r="N1181" s="28" t="s">
        <v>26</v>
      </c>
      <c r="O1181" s="6">
        <v>161548</v>
      </c>
      <c r="P1181" s="28" t="s">
        <v>184</v>
      </c>
      <c r="Q1181" s="4" t="s">
        <v>1652</v>
      </c>
      <c r="R1181" t="s">
        <v>1653</v>
      </c>
      <c r="S1181" t="s">
        <v>1654</v>
      </c>
      <c r="T1181" t="s">
        <v>1393</v>
      </c>
      <c r="U1181" t="s">
        <v>1247</v>
      </c>
      <c r="V1181" t="s">
        <v>1245</v>
      </c>
      <c r="W1181" s="2">
        <v>1</v>
      </c>
      <c r="X1181" s="33">
        <v>161548</v>
      </c>
      <c r="Y1181" t="s">
        <v>34</v>
      </c>
      <c r="Z1181" t="s">
        <v>1248</v>
      </c>
      <c r="AA1181" t="s">
        <v>36</v>
      </c>
      <c r="AB1181" t="s">
        <v>37</v>
      </c>
      <c r="AC1181">
        <v>21</v>
      </c>
    </row>
    <row r="1182" spans="1:29" customFormat="1" hidden="1" x14ac:dyDescent="0.25">
      <c r="A1182" s="11">
        <v>1182</v>
      </c>
      <c r="B1182" s="20" t="s">
        <v>1677</v>
      </c>
      <c r="C1182" s="3">
        <v>3.2117001137180001E+18</v>
      </c>
      <c r="D1182" s="1">
        <v>43209</v>
      </c>
      <c r="E1182" t="s">
        <v>1406</v>
      </c>
      <c r="F1182" s="8">
        <f>IF(OR(ISNUMBER(SEARCH("террит",Q1182)), ISNUMBER(SEARCH("ФОМС",E1182)), ISNUMBER(SEARCH("ФОМС",Q1182)), (ISNUMBER(SEARCH("страх",E1182)))),1,0)</f>
        <v>0</v>
      </c>
      <c r="G1182" s="8">
        <f>IF(OR(ISNUMBER(SEARCH("проектиро",E1182)), ISNUMBER(SEARCH("разработка",E1182)),  ISNUMBER(SEARCH("приобрет",E1182)),  ISNUMBER(SEARCH("установк",E1182)), ISNUMBER(SEARCH("постав",E1182)),  (ISNUMBER(SEARCH("создани",E1182)))),1,0)</f>
        <v>0</v>
      </c>
      <c r="H1182" s="8">
        <f>IF(OR(ISNUMBER(SEARCH("развит",E1182)), ISNUMBER(SEARCH("модифика",E1182)), ISNUMBER(SEARCH("интегра",E1182)),  ISNUMBER(SEARCH("внедрен",E1182)), ISNUMBER(SEARCH("расшир",E1182)), ISNUMBER(SEARCH("адаптац",E1182)),ISNUMBER(SEARCH("настрой",E1182)), ISNUMBER(SEARCH("подключ",E1182)),   (ISNUMBER(SEARCH("модерниз",E1182)))),1,0)</f>
        <v>0</v>
      </c>
      <c r="I1182" s="8">
        <f>IF(OR(ISNUMBER(SEARCH("сопрово",E1182)), ISNUMBER(SEARCH("поддержк",E1182)), ISNUMBER(SEARCH("эксплуат",E1182)), ISNUMBER(SEARCH("обслужи",E1182)), ISNUMBER(SEARCH("подготов",E1182)), (ISNUMBER(SEARCH("обуче",E1182)))),1,0)</f>
        <v>1</v>
      </c>
      <c r="J1182" s="9">
        <f>SUM(G1182:I1182)</f>
        <v>1</v>
      </c>
      <c r="K1182" t="s">
        <v>64</v>
      </c>
      <c r="L1182" t="s">
        <v>65</v>
      </c>
      <c r="M1182" s="30">
        <v>158835</v>
      </c>
      <c r="N1182" s="28" t="s">
        <v>26</v>
      </c>
      <c r="O1182" s="6">
        <v>158835</v>
      </c>
      <c r="P1182" s="28" t="s">
        <v>184</v>
      </c>
      <c r="Q1182" s="4" t="s">
        <v>1652</v>
      </c>
      <c r="R1182" t="s">
        <v>1653</v>
      </c>
      <c r="S1182" t="s">
        <v>1654</v>
      </c>
      <c r="T1182" t="s">
        <v>1393</v>
      </c>
      <c r="U1182" t="s">
        <v>1247</v>
      </c>
      <c r="V1182" t="s">
        <v>1245</v>
      </c>
      <c r="W1182" s="2">
        <v>1</v>
      </c>
      <c r="X1182" s="33">
        <v>158835</v>
      </c>
      <c r="Y1182" t="s">
        <v>34</v>
      </c>
      <c r="Z1182" t="s">
        <v>1248</v>
      </c>
      <c r="AA1182" t="s">
        <v>36</v>
      </c>
      <c r="AB1182" t="s">
        <v>37</v>
      </c>
      <c r="AC1182">
        <v>21</v>
      </c>
    </row>
    <row r="1183" spans="1:29" customFormat="1" hidden="1" x14ac:dyDescent="0.25">
      <c r="A1183" s="11">
        <v>1183</v>
      </c>
      <c r="B1183" s="20" t="s">
        <v>1677</v>
      </c>
      <c r="C1183" s="3">
        <v>3.2117001137190001E+18</v>
      </c>
      <c r="D1183" s="1">
        <v>43598</v>
      </c>
      <c r="E1183" t="s">
        <v>1407</v>
      </c>
      <c r="F1183" s="8">
        <f>IF(OR(ISNUMBER(SEARCH("террит",Q1183)), ISNUMBER(SEARCH("ФОМС",E1183)), ISNUMBER(SEARCH("ФОМС",Q1183)), (ISNUMBER(SEARCH("страх",E1183)))),1,0)</f>
        <v>0</v>
      </c>
      <c r="G1183" s="8">
        <f>IF(OR(ISNUMBER(SEARCH("проектиро",E1183)), ISNUMBER(SEARCH("разработка",E1183)),  ISNUMBER(SEARCH("приобрет",E1183)),  ISNUMBER(SEARCH("установк",E1183)), ISNUMBER(SEARCH("постав",E1183)),  (ISNUMBER(SEARCH("создани",E1183)))),1,0)</f>
        <v>1</v>
      </c>
      <c r="H1183" s="8">
        <f>IF(OR(ISNUMBER(SEARCH("развит",E1183)), ISNUMBER(SEARCH("модифика",E1183)), ISNUMBER(SEARCH("интегра",E1183)),  ISNUMBER(SEARCH("внедрен",E1183)), ISNUMBER(SEARCH("расшир",E1183)), ISNUMBER(SEARCH("адаптац",E1183)),ISNUMBER(SEARCH("настрой",E1183)), ISNUMBER(SEARCH("подключ",E1183)),   (ISNUMBER(SEARCH("модерниз",E1183)))),1,0)</f>
        <v>0</v>
      </c>
      <c r="I1183" s="8">
        <f>IF(OR(ISNUMBER(SEARCH("сопрово",E1183)), ISNUMBER(SEARCH("поддержк",E1183)), ISNUMBER(SEARCH("эксплуат",E1183)), ISNUMBER(SEARCH("обслужи",E1183)), ISNUMBER(SEARCH("подготов",E1183)), (ISNUMBER(SEARCH("обуче",E1183)))),1,0)</f>
        <v>0</v>
      </c>
      <c r="J1183" s="9">
        <f>SUM(G1183:I1183)</f>
        <v>1</v>
      </c>
      <c r="K1183" t="s">
        <v>25</v>
      </c>
      <c r="L1183" t="s">
        <v>25</v>
      </c>
      <c r="M1183" s="30">
        <v>213471</v>
      </c>
      <c r="N1183" s="28" t="s">
        <v>39</v>
      </c>
      <c r="O1183" s="6">
        <v>213471</v>
      </c>
      <c r="P1183" s="28" t="s">
        <v>27</v>
      </c>
      <c r="Q1183" s="4" t="s">
        <v>1652</v>
      </c>
      <c r="R1183" t="s">
        <v>1653</v>
      </c>
      <c r="S1183" t="s">
        <v>1654</v>
      </c>
      <c r="T1183" t="s">
        <v>1246</v>
      </c>
      <c r="U1183" t="s">
        <v>1247</v>
      </c>
      <c r="V1183" t="s">
        <v>1245</v>
      </c>
      <c r="W1183" s="2">
        <v>1</v>
      </c>
      <c r="X1183" s="33">
        <v>213471</v>
      </c>
      <c r="Y1183" t="s">
        <v>34</v>
      </c>
      <c r="Z1183" t="s">
        <v>1248</v>
      </c>
      <c r="AA1183" t="s">
        <v>36</v>
      </c>
      <c r="AB1183" t="s">
        <v>37</v>
      </c>
      <c r="AC1183">
        <v>21</v>
      </c>
    </row>
    <row r="1184" spans="1:29" customFormat="1" hidden="1" x14ac:dyDescent="0.25">
      <c r="A1184" s="11">
        <v>1184</v>
      </c>
      <c r="B1184" s="20" t="s">
        <v>1677</v>
      </c>
      <c r="C1184" s="3">
        <v>3.2117001137190001E+18</v>
      </c>
      <c r="D1184" s="1">
        <v>43598</v>
      </c>
      <c r="E1184" t="s">
        <v>1407</v>
      </c>
      <c r="F1184" s="8">
        <f>IF(OR(ISNUMBER(SEARCH("террит",Q1184)), ISNUMBER(SEARCH("ФОМС",E1184)), ISNUMBER(SEARCH("ФОМС",Q1184)), (ISNUMBER(SEARCH("страх",E1184)))),1,0)</f>
        <v>0</v>
      </c>
      <c r="G1184" s="8">
        <f>IF(OR(ISNUMBER(SEARCH("проектиро",E1184)), ISNUMBER(SEARCH("разработка",E1184)),  ISNUMBER(SEARCH("приобрет",E1184)),  ISNUMBER(SEARCH("установк",E1184)), ISNUMBER(SEARCH("постав",E1184)),  (ISNUMBER(SEARCH("создани",E1184)))),1,0)</f>
        <v>1</v>
      </c>
      <c r="H1184" s="8">
        <f>IF(OR(ISNUMBER(SEARCH("развит",E1184)), ISNUMBER(SEARCH("модифика",E1184)), ISNUMBER(SEARCH("интегра",E1184)),  ISNUMBER(SEARCH("внедрен",E1184)), ISNUMBER(SEARCH("расшир",E1184)), ISNUMBER(SEARCH("адаптац",E1184)),ISNUMBER(SEARCH("настрой",E1184)), ISNUMBER(SEARCH("подключ",E1184)),   (ISNUMBER(SEARCH("модерниз",E1184)))),1,0)</f>
        <v>0</v>
      </c>
      <c r="I1184" s="8">
        <f>IF(OR(ISNUMBER(SEARCH("сопрово",E1184)), ISNUMBER(SEARCH("поддержк",E1184)), ISNUMBER(SEARCH("эксплуат",E1184)), ISNUMBER(SEARCH("обслужи",E1184)), ISNUMBER(SEARCH("подготов",E1184)), (ISNUMBER(SEARCH("обуче",E1184)))),1,0)</f>
        <v>0</v>
      </c>
      <c r="J1184" s="9">
        <f>SUM(G1184:I1184)</f>
        <v>1</v>
      </c>
      <c r="K1184" t="s">
        <v>25</v>
      </c>
      <c r="L1184" t="s">
        <v>25</v>
      </c>
      <c r="M1184" s="30">
        <v>162873</v>
      </c>
      <c r="N1184" s="28" t="s">
        <v>39</v>
      </c>
      <c r="O1184" s="6">
        <v>162873</v>
      </c>
      <c r="P1184" s="28" t="s">
        <v>27</v>
      </c>
      <c r="Q1184" s="4" t="s">
        <v>1652</v>
      </c>
      <c r="R1184" t="s">
        <v>1653</v>
      </c>
      <c r="S1184" t="s">
        <v>1654</v>
      </c>
      <c r="T1184" t="s">
        <v>1246</v>
      </c>
      <c r="U1184" t="s">
        <v>1247</v>
      </c>
      <c r="V1184" t="s">
        <v>1245</v>
      </c>
      <c r="W1184" s="2">
        <v>1</v>
      </c>
      <c r="X1184" s="33">
        <v>162873</v>
      </c>
      <c r="Y1184" t="s">
        <v>34</v>
      </c>
      <c r="Z1184" t="s">
        <v>1248</v>
      </c>
      <c r="AA1184" t="s">
        <v>36</v>
      </c>
      <c r="AB1184" t="s">
        <v>37</v>
      </c>
      <c r="AC1184">
        <v>21</v>
      </c>
    </row>
    <row r="1185" spans="1:29" customFormat="1" hidden="1" x14ac:dyDescent="0.25">
      <c r="A1185" s="11">
        <v>1185</v>
      </c>
      <c r="B1185" s="20" t="s">
        <v>1677</v>
      </c>
      <c r="C1185" s="3">
        <v>3.2117001137190001E+18</v>
      </c>
      <c r="D1185" s="1">
        <v>43600</v>
      </c>
      <c r="E1185" t="s">
        <v>1407</v>
      </c>
      <c r="F1185" s="8">
        <f>IF(OR(ISNUMBER(SEARCH("террит",Q1185)), ISNUMBER(SEARCH("ФОМС",E1185)), ISNUMBER(SEARCH("ФОМС",Q1185)), (ISNUMBER(SEARCH("страх",E1185)))),1,0)</f>
        <v>0</v>
      </c>
      <c r="G1185" s="8">
        <f>IF(OR(ISNUMBER(SEARCH("проектиро",E1185)), ISNUMBER(SEARCH("разработка",E1185)),  ISNUMBER(SEARCH("приобрет",E1185)),  ISNUMBER(SEARCH("установк",E1185)), ISNUMBER(SEARCH("постав",E1185)),  (ISNUMBER(SEARCH("создани",E1185)))),1,0)</f>
        <v>1</v>
      </c>
      <c r="H1185" s="8">
        <f>IF(OR(ISNUMBER(SEARCH("развит",E1185)), ISNUMBER(SEARCH("модифика",E1185)), ISNUMBER(SEARCH("интегра",E1185)),  ISNUMBER(SEARCH("внедрен",E1185)), ISNUMBER(SEARCH("расшир",E1185)), ISNUMBER(SEARCH("адаптац",E1185)),ISNUMBER(SEARCH("настрой",E1185)), ISNUMBER(SEARCH("подключ",E1185)),   (ISNUMBER(SEARCH("модерниз",E1185)))),1,0)</f>
        <v>0</v>
      </c>
      <c r="I1185" s="8">
        <f>IF(OR(ISNUMBER(SEARCH("сопрово",E1185)), ISNUMBER(SEARCH("поддержк",E1185)), ISNUMBER(SEARCH("эксплуат",E1185)), ISNUMBER(SEARCH("обслужи",E1185)), ISNUMBER(SEARCH("подготов",E1185)), (ISNUMBER(SEARCH("обуче",E1185)))),1,0)</f>
        <v>0</v>
      </c>
      <c r="J1185" s="9">
        <f>SUM(G1185:I1185)</f>
        <v>1</v>
      </c>
      <c r="K1185" t="s">
        <v>25</v>
      </c>
      <c r="L1185" t="s">
        <v>25</v>
      </c>
      <c r="M1185" s="30">
        <v>39577.17</v>
      </c>
      <c r="N1185" s="28" t="s">
        <v>39</v>
      </c>
      <c r="O1185" s="6">
        <v>39577.17</v>
      </c>
      <c r="P1185" s="28" t="s">
        <v>27</v>
      </c>
      <c r="Q1185" s="4" t="s">
        <v>1652</v>
      </c>
      <c r="R1185" t="s">
        <v>1653</v>
      </c>
      <c r="S1185" t="s">
        <v>1654</v>
      </c>
      <c r="T1185" t="s">
        <v>1246</v>
      </c>
      <c r="U1185" t="s">
        <v>1247</v>
      </c>
      <c r="V1185" t="s">
        <v>1245</v>
      </c>
      <c r="W1185" s="2">
        <v>1</v>
      </c>
      <c r="X1185" s="33">
        <v>39577.17</v>
      </c>
      <c r="Y1185" t="s">
        <v>34</v>
      </c>
      <c r="Z1185" t="s">
        <v>1248</v>
      </c>
      <c r="AA1185" t="s">
        <v>36</v>
      </c>
      <c r="AB1185" t="s">
        <v>37</v>
      </c>
      <c r="AC1185">
        <v>21</v>
      </c>
    </row>
    <row r="1186" spans="1:29" customFormat="1" hidden="1" x14ac:dyDescent="0.25">
      <c r="A1186" s="11">
        <v>1186</v>
      </c>
      <c r="B1186" s="20" t="s">
        <v>1677</v>
      </c>
      <c r="C1186" s="3">
        <v>3.2126002602150001E+18</v>
      </c>
      <c r="D1186" s="1">
        <v>42041</v>
      </c>
      <c r="E1186" t="s">
        <v>1439</v>
      </c>
      <c r="F1186" s="8">
        <f>IF(OR(ISNUMBER(SEARCH("террит",Q1186)), ISNUMBER(SEARCH("ФОМС",E1186)), ISNUMBER(SEARCH("ФОМС",Q1186)), (ISNUMBER(SEARCH("страх",E1186)))),1,0)</f>
        <v>0</v>
      </c>
      <c r="G1186" s="8">
        <f>IF(OR(ISNUMBER(SEARCH("проектиро",E1186)), ISNUMBER(SEARCH("разработка",E1186)),  ISNUMBER(SEARCH("приобрет",E1186)),  ISNUMBER(SEARCH("установк",E1186)), ISNUMBER(SEARCH("постав",E1186)),  (ISNUMBER(SEARCH("создани",E1186)))),1,0)</f>
        <v>0</v>
      </c>
      <c r="H1186" s="8">
        <f>IF(OR(ISNUMBER(SEARCH("развит",E1186)), ISNUMBER(SEARCH("модифика",E1186)), ISNUMBER(SEARCH("интегра",E1186)),  ISNUMBER(SEARCH("внедрен",E1186)), ISNUMBER(SEARCH("расшир",E1186)), ISNUMBER(SEARCH("адаптац",E1186)),ISNUMBER(SEARCH("настрой",E1186)), ISNUMBER(SEARCH("подключ",E1186)),   (ISNUMBER(SEARCH("модерниз",E1186)))),1,0)</f>
        <v>1</v>
      </c>
      <c r="I1186" s="8">
        <f>IF(OR(ISNUMBER(SEARCH("сопрово",E1186)), ISNUMBER(SEARCH("поддержк",E1186)), ISNUMBER(SEARCH("эксплуат",E1186)), ISNUMBER(SEARCH("обслужи",E1186)), ISNUMBER(SEARCH("подготов",E1186)), (ISNUMBER(SEARCH("обуче",E1186)))),1,0)</f>
        <v>1</v>
      </c>
      <c r="J1186" s="9">
        <f>SUM(G1186:I1186)</f>
        <v>2</v>
      </c>
      <c r="K1186" t="s">
        <v>453</v>
      </c>
      <c r="L1186" t="s">
        <v>454</v>
      </c>
      <c r="M1186" s="30">
        <v>115939.38</v>
      </c>
      <c r="N1186" s="28" t="s">
        <v>264</v>
      </c>
      <c r="O1186" s="6">
        <v>115939.38</v>
      </c>
      <c r="P1186" s="28" t="s">
        <v>184</v>
      </c>
      <c r="Q1186" s="4" t="s">
        <v>1655</v>
      </c>
      <c r="R1186" t="s">
        <v>1361</v>
      </c>
      <c r="S1186" t="s">
        <v>1245</v>
      </c>
      <c r="T1186" t="s">
        <v>1268</v>
      </c>
      <c r="U1186" t="s">
        <v>1247</v>
      </c>
      <c r="V1186" t="s">
        <v>1245</v>
      </c>
      <c r="W1186" s="2">
        <v>1</v>
      </c>
      <c r="X1186" s="33">
        <v>115939.38</v>
      </c>
      <c r="Y1186" t="s">
        <v>34</v>
      </c>
      <c r="Z1186" t="s">
        <v>1248</v>
      </c>
      <c r="AA1186" t="s">
        <v>36</v>
      </c>
      <c r="AB1186" t="s">
        <v>37</v>
      </c>
      <c r="AC1186">
        <v>21</v>
      </c>
    </row>
    <row r="1187" spans="1:29" customFormat="1" hidden="1" x14ac:dyDescent="0.25">
      <c r="A1187" s="11">
        <v>1187</v>
      </c>
      <c r="B1187" s="20" t="s">
        <v>1677</v>
      </c>
      <c r="C1187" s="3">
        <v>3.2126002602150001E+18</v>
      </c>
      <c r="D1187" s="1">
        <v>42041</v>
      </c>
      <c r="E1187" t="s">
        <v>1437</v>
      </c>
      <c r="F1187" s="8">
        <f>IF(OR(ISNUMBER(SEARCH("террит",Q1187)), ISNUMBER(SEARCH("ФОМС",E1187)), ISNUMBER(SEARCH("ФОМС",Q1187)), (ISNUMBER(SEARCH("страх",E1187)))),1,0)</f>
        <v>0</v>
      </c>
      <c r="G1187" s="8">
        <f>IF(OR(ISNUMBER(SEARCH("проектиро",E1187)), ISNUMBER(SEARCH("разработка",E1187)),  ISNUMBER(SEARCH("приобрет",E1187)),  ISNUMBER(SEARCH("установк",E1187)), ISNUMBER(SEARCH("постав",E1187)),  (ISNUMBER(SEARCH("создани",E1187)))),1,0)</f>
        <v>0</v>
      </c>
      <c r="H1187" s="8">
        <f>IF(OR(ISNUMBER(SEARCH("развит",E1187)), ISNUMBER(SEARCH("модифика",E1187)), ISNUMBER(SEARCH("интегра",E1187)),  ISNUMBER(SEARCH("внедрен",E1187)), ISNUMBER(SEARCH("расшир",E1187)), ISNUMBER(SEARCH("адаптац",E1187)),ISNUMBER(SEARCH("настрой",E1187)), ISNUMBER(SEARCH("подключ",E1187)),   (ISNUMBER(SEARCH("модерниз",E1187)))),1,0)</f>
        <v>1</v>
      </c>
      <c r="I1187" s="8">
        <f>IF(OR(ISNUMBER(SEARCH("сопрово",E1187)), ISNUMBER(SEARCH("поддержк",E1187)), ISNUMBER(SEARCH("эксплуат",E1187)), ISNUMBER(SEARCH("обслужи",E1187)), ISNUMBER(SEARCH("подготов",E1187)), (ISNUMBER(SEARCH("обуче",E1187)))),1,0)</f>
        <v>1</v>
      </c>
      <c r="J1187" s="9">
        <f>SUM(G1187:I1187)</f>
        <v>2</v>
      </c>
      <c r="K1187" t="s">
        <v>453</v>
      </c>
      <c r="L1187" t="s">
        <v>454</v>
      </c>
      <c r="M1187" s="30">
        <v>119253.65</v>
      </c>
      <c r="N1187" s="28" t="s">
        <v>264</v>
      </c>
      <c r="O1187" s="6">
        <v>119253.65</v>
      </c>
      <c r="P1187" s="28" t="s">
        <v>184</v>
      </c>
      <c r="Q1187" s="4" t="s">
        <v>1655</v>
      </c>
      <c r="R1187" t="s">
        <v>1361</v>
      </c>
      <c r="S1187" t="s">
        <v>1245</v>
      </c>
      <c r="T1187" t="s">
        <v>1268</v>
      </c>
      <c r="U1187" t="s">
        <v>1247</v>
      </c>
      <c r="V1187" t="s">
        <v>1245</v>
      </c>
      <c r="W1187" s="2">
        <v>1</v>
      </c>
      <c r="X1187" s="33">
        <v>119253.65</v>
      </c>
      <c r="Y1187" t="s">
        <v>34</v>
      </c>
      <c r="Z1187" t="s">
        <v>1248</v>
      </c>
      <c r="AA1187" t="s">
        <v>36</v>
      </c>
      <c r="AB1187" t="s">
        <v>37</v>
      </c>
      <c r="AC1187">
        <v>21</v>
      </c>
    </row>
    <row r="1188" spans="1:29" customFormat="1" hidden="1" x14ac:dyDescent="0.25">
      <c r="A1188" s="11">
        <v>1188</v>
      </c>
      <c r="B1188" s="20" t="s">
        <v>1677</v>
      </c>
      <c r="C1188" s="3">
        <v>3.212600260216E+18</v>
      </c>
      <c r="D1188" s="1">
        <v>42410</v>
      </c>
      <c r="E1188" t="s">
        <v>1418</v>
      </c>
      <c r="F1188" s="8">
        <f>IF(OR(ISNUMBER(SEARCH("террит",Q1188)), ISNUMBER(SEARCH("ФОМС",E1188)), ISNUMBER(SEARCH("ФОМС",Q1188)), (ISNUMBER(SEARCH("страх",E1188)))),1,0)</f>
        <v>0</v>
      </c>
      <c r="G1188" s="8">
        <f>IF(OR(ISNUMBER(SEARCH("проектиро",E1188)), ISNUMBER(SEARCH("разработка",E1188)),  ISNUMBER(SEARCH("приобрет",E1188)),  ISNUMBER(SEARCH("установк",E1188)), ISNUMBER(SEARCH("постав",E1188)),  (ISNUMBER(SEARCH("создани",E1188)))),1,0)</f>
        <v>0</v>
      </c>
      <c r="H1188" s="8">
        <f>IF(OR(ISNUMBER(SEARCH("развит",E1188)), ISNUMBER(SEARCH("модифика",E1188)), ISNUMBER(SEARCH("интегра",E1188)),  ISNUMBER(SEARCH("внедрен",E1188)), ISNUMBER(SEARCH("расшир",E1188)), ISNUMBER(SEARCH("адаптац",E1188)),ISNUMBER(SEARCH("настрой",E1188)), ISNUMBER(SEARCH("подключ",E1188)),   (ISNUMBER(SEARCH("модерниз",E1188)))),1,0)</f>
        <v>0</v>
      </c>
      <c r="I1188" s="8">
        <f>IF(OR(ISNUMBER(SEARCH("сопрово",E1188)), ISNUMBER(SEARCH("поддержк",E1188)), ISNUMBER(SEARCH("эксплуат",E1188)), ISNUMBER(SEARCH("обслужи",E1188)), ISNUMBER(SEARCH("подготов",E1188)), (ISNUMBER(SEARCH("обуче",E1188)))),1,0)</f>
        <v>1</v>
      </c>
      <c r="J1188" s="9">
        <f>SUM(G1188:I1188)</f>
        <v>1</v>
      </c>
      <c r="K1188" t="s">
        <v>936</v>
      </c>
      <c r="L1188" t="s">
        <v>937</v>
      </c>
      <c r="M1188" s="30">
        <v>119300</v>
      </c>
      <c r="N1188" s="28" t="s">
        <v>264</v>
      </c>
      <c r="O1188" s="6">
        <v>119300</v>
      </c>
      <c r="P1188" s="28" t="s">
        <v>184</v>
      </c>
      <c r="Q1188" s="4" t="s">
        <v>1656</v>
      </c>
      <c r="R1188" t="s">
        <v>1361</v>
      </c>
      <c r="S1188" t="s">
        <v>1245</v>
      </c>
      <c r="T1188" t="s">
        <v>1393</v>
      </c>
      <c r="U1188" t="s">
        <v>1247</v>
      </c>
      <c r="V1188" t="s">
        <v>1245</v>
      </c>
      <c r="W1188" s="2">
        <v>1</v>
      </c>
      <c r="X1188" s="33">
        <v>119300</v>
      </c>
      <c r="Y1188" t="s">
        <v>34</v>
      </c>
      <c r="Z1188" t="s">
        <v>1248</v>
      </c>
      <c r="AA1188" t="s">
        <v>36</v>
      </c>
      <c r="AB1188" t="s">
        <v>37</v>
      </c>
      <c r="AC1188">
        <v>21</v>
      </c>
    </row>
    <row r="1189" spans="1:29" customFormat="1" hidden="1" x14ac:dyDescent="0.25">
      <c r="A1189" s="11">
        <v>1189</v>
      </c>
      <c r="B1189" s="20" t="s">
        <v>1677</v>
      </c>
      <c r="C1189" s="3">
        <v>3.212600260216E+18</v>
      </c>
      <c r="D1189" s="1">
        <v>42410</v>
      </c>
      <c r="E1189" t="s">
        <v>1397</v>
      </c>
      <c r="F1189" s="8">
        <f>IF(OR(ISNUMBER(SEARCH("террит",Q1189)), ISNUMBER(SEARCH("ФОМС",E1189)), ISNUMBER(SEARCH("ФОМС",Q1189)), (ISNUMBER(SEARCH("страх",E1189)))),1,0)</f>
        <v>0</v>
      </c>
      <c r="G1189" s="8">
        <f>IF(OR(ISNUMBER(SEARCH("проектиро",E1189)), ISNUMBER(SEARCH("разработка",E1189)),  ISNUMBER(SEARCH("приобрет",E1189)),  ISNUMBER(SEARCH("установк",E1189)), ISNUMBER(SEARCH("постав",E1189)),  (ISNUMBER(SEARCH("создани",E1189)))),1,0)</f>
        <v>0</v>
      </c>
      <c r="H1189" s="8">
        <f>IF(OR(ISNUMBER(SEARCH("развит",E1189)), ISNUMBER(SEARCH("модифика",E1189)), ISNUMBER(SEARCH("интегра",E1189)),  ISNUMBER(SEARCH("внедрен",E1189)), ISNUMBER(SEARCH("расшир",E1189)), ISNUMBER(SEARCH("адаптац",E1189)),ISNUMBER(SEARCH("настрой",E1189)), ISNUMBER(SEARCH("подключ",E1189)),   (ISNUMBER(SEARCH("модерниз",E1189)))),1,0)</f>
        <v>0</v>
      </c>
      <c r="I1189" s="8">
        <f>IF(OR(ISNUMBER(SEARCH("сопрово",E1189)), ISNUMBER(SEARCH("поддержк",E1189)), ISNUMBER(SEARCH("эксплуат",E1189)), ISNUMBER(SEARCH("обслужи",E1189)), ISNUMBER(SEARCH("подготов",E1189)), (ISNUMBER(SEARCH("обуче",E1189)))),1,0)</f>
        <v>1</v>
      </c>
      <c r="J1189" s="9">
        <f>SUM(G1189:I1189)</f>
        <v>1</v>
      </c>
      <c r="K1189" t="s">
        <v>936</v>
      </c>
      <c r="L1189" t="s">
        <v>937</v>
      </c>
      <c r="M1189" s="30">
        <v>115940</v>
      </c>
      <c r="N1189" s="28" t="s">
        <v>264</v>
      </c>
      <c r="O1189" s="6">
        <v>115940</v>
      </c>
      <c r="P1189" s="28" t="s">
        <v>184</v>
      </c>
      <c r="Q1189" s="4" t="s">
        <v>1656</v>
      </c>
      <c r="R1189" t="s">
        <v>1361</v>
      </c>
      <c r="S1189" t="s">
        <v>1245</v>
      </c>
      <c r="T1189" t="s">
        <v>1393</v>
      </c>
      <c r="U1189" t="s">
        <v>1247</v>
      </c>
      <c r="V1189" t="s">
        <v>1245</v>
      </c>
      <c r="W1189" s="2">
        <v>1</v>
      </c>
      <c r="X1189" s="33">
        <v>115940</v>
      </c>
      <c r="Y1189" t="s">
        <v>34</v>
      </c>
      <c r="Z1189" t="s">
        <v>1248</v>
      </c>
      <c r="AA1189" t="s">
        <v>36</v>
      </c>
      <c r="AB1189" t="s">
        <v>37</v>
      </c>
      <c r="AC1189">
        <v>21</v>
      </c>
    </row>
    <row r="1190" spans="1:29" customFormat="1" hidden="1" x14ac:dyDescent="0.25">
      <c r="A1190" s="11">
        <v>1190</v>
      </c>
      <c r="B1190" s="20" t="s">
        <v>1677</v>
      </c>
      <c r="C1190" s="3">
        <v>3.2126002602169999E+18</v>
      </c>
      <c r="D1190" s="1">
        <v>42780</v>
      </c>
      <c r="E1190" t="s">
        <v>1403</v>
      </c>
      <c r="F1190" s="8">
        <f>IF(OR(ISNUMBER(SEARCH("террит",Q1190)), ISNUMBER(SEARCH("ФОМС",E1190)), ISNUMBER(SEARCH("ФОМС",Q1190)), (ISNUMBER(SEARCH("страх",E1190)))),1,0)</f>
        <v>0</v>
      </c>
      <c r="G1190" s="8">
        <f>IF(OR(ISNUMBER(SEARCH("проектиро",E1190)), ISNUMBER(SEARCH("разработка",E1190)),  ISNUMBER(SEARCH("приобрет",E1190)),  ISNUMBER(SEARCH("установк",E1190)), ISNUMBER(SEARCH("постав",E1190)),  (ISNUMBER(SEARCH("создани",E1190)))),1,0)</f>
        <v>0</v>
      </c>
      <c r="H1190" s="8">
        <f>IF(OR(ISNUMBER(SEARCH("развит",E1190)), ISNUMBER(SEARCH("модифика",E1190)), ISNUMBER(SEARCH("интегра",E1190)),  ISNUMBER(SEARCH("внедрен",E1190)), ISNUMBER(SEARCH("расшир",E1190)), ISNUMBER(SEARCH("адаптац",E1190)),ISNUMBER(SEARCH("настрой",E1190)), ISNUMBER(SEARCH("подключ",E1190)),   (ISNUMBER(SEARCH("модерниз",E1190)))),1,0)</f>
        <v>1</v>
      </c>
      <c r="I1190" s="8">
        <f>IF(OR(ISNUMBER(SEARCH("сопрово",E1190)), ISNUMBER(SEARCH("поддержк",E1190)), ISNUMBER(SEARCH("эксплуат",E1190)), ISNUMBER(SEARCH("обслужи",E1190)), ISNUMBER(SEARCH("подготов",E1190)), (ISNUMBER(SEARCH("обуче",E1190)))),1,0)</f>
        <v>1</v>
      </c>
      <c r="J1190" s="9">
        <f>SUM(G1190:I1190)</f>
        <v>2</v>
      </c>
      <c r="K1190" t="s">
        <v>64</v>
      </c>
      <c r="L1190" t="s">
        <v>65</v>
      </c>
      <c r="M1190" s="30">
        <v>119311</v>
      </c>
      <c r="N1190" s="28" t="s">
        <v>264</v>
      </c>
      <c r="O1190" s="6">
        <v>119311</v>
      </c>
      <c r="P1190" s="28" t="s">
        <v>184</v>
      </c>
      <c r="Q1190" s="4" t="s">
        <v>1657</v>
      </c>
      <c r="R1190" t="s">
        <v>1361</v>
      </c>
      <c r="S1190" t="s">
        <v>1245</v>
      </c>
      <c r="T1190" t="s">
        <v>1393</v>
      </c>
      <c r="U1190" t="s">
        <v>1247</v>
      </c>
      <c r="V1190" t="s">
        <v>1245</v>
      </c>
      <c r="W1190" s="2">
        <v>1</v>
      </c>
      <c r="X1190" s="33">
        <v>119311</v>
      </c>
      <c r="Y1190" t="s">
        <v>34</v>
      </c>
      <c r="Z1190" t="s">
        <v>1248</v>
      </c>
      <c r="AA1190" t="s">
        <v>36</v>
      </c>
      <c r="AB1190" t="s">
        <v>37</v>
      </c>
      <c r="AC1190">
        <v>21</v>
      </c>
    </row>
    <row r="1191" spans="1:29" customFormat="1" hidden="1" x14ac:dyDescent="0.25">
      <c r="A1191" s="11">
        <v>1191</v>
      </c>
      <c r="B1191" s="20" t="s">
        <v>1677</v>
      </c>
      <c r="C1191" s="3">
        <v>3.2126002602169999E+18</v>
      </c>
      <c r="D1191" s="1">
        <v>42780</v>
      </c>
      <c r="E1191" t="s">
        <v>1408</v>
      </c>
      <c r="F1191" s="8">
        <f>IF(OR(ISNUMBER(SEARCH("террит",Q1191)), ISNUMBER(SEARCH("ФОМС",E1191)), ISNUMBER(SEARCH("ФОМС",Q1191)), (ISNUMBER(SEARCH("страх",E1191)))),1,0)</f>
        <v>0</v>
      </c>
      <c r="G1191" s="8">
        <f>IF(OR(ISNUMBER(SEARCH("проектиро",E1191)), ISNUMBER(SEARCH("разработка",E1191)),  ISNUMBER(SEARCH("приобрет",E1191)),  ISNUMBER(SEARCH("установк",E1191)), ISNUMBER(SEARCH("постав",E1191)),  (ISNUMBER(SEARCH("создани",E1191)))),1,0)</f>
        <v>0</v>
      </c>
      <c r="H1191" s="8">
        <f>IF(OR(ISNUMBER(SEARCH("развит",E1191)), ISNUMBER(SEARCH("модифика",E1191)), ISNUMBER(SEARCH("интегра",E1191)),  ISNUMBER(SEARCH("внедрен",E1191)), ISNUMBER(SEARCH("расшир",E1191)), ISNUMBER(SEARCH("адаптац",E1191)),ISNUMBER(SEARCH("настрой",E1191)), ISNUMBER(SEARCH("подключ",E1191)),   (ISNUMBER(SEARCH("модерниз",E1191)))),1,0)</f>
        <v>1</v>
      </c>
      <c r="I1191" s="8">
        <f>IF(OR(ISNUMBER(SEARCH("сопрово",E1191)), ISNUMBER(SEARCH("поддержк",E1191)), ISNUMBER(SEARCH("эксплуат",E1191)), ISNUMBER(SEARCH("обслужи",E1191)), ISNUMBER(SEARCH("подготов",E1191)), (ISNUMBER(SEARCH("обуче",E1191)))),1,0)</f>
        <v>1</v>
      </c>
      <c r="J1191" s="9">
        <f>SUM(G1191:I1191)</f>
        <v>2</v>
      </c>
      <c r="K1191" t="s">
        <v>64</v>
      </c>
      <c r="L1191" t="s">
        <v>65</v>
      </c>
      <c r="M1191" s="30">
        <v>115944</v>
      </c>
      <c r="N1191" s="28" t="s">
        <v>264</v>
      </c>
      <c r="O1191" s="6">
        <v>115944</v>
      </c>
      <c r="P1191" s="28" t="s">
        <v>184</v>
      </c>
      <c r="Q1191" s="4" t="s">
        <v>1657</v>
      </c>
      <c r="R1191" t="s">
        <v>1361</v>
      </c>
      <c r="S1191" t="s">
        <v>1245</v>
      </c>
      <c r="T1191" t="s">
        <v>1393</v>
      </c>
      <c r="U1191" t="s">
        <v>1247</v>
      </c>
      <c r="V1191" t="s">
        <v>1245</v>
      </c>
      <c r="W1191" s="2">
        <v>1</v>
      </c>
      <c r="X1191" s="33">
        <v>115944</v>
      </c>
      <c r="Y1191" t="s">
        <v>34</v>
      </c>
      <c r="Z1191" t="s">
        <v>1248</v>
      </c>
      <c r="AA1191" t="s">
        <v>36</v>
      </c>
      <c r="AB1191" t="s">
        <v>37</v>
      </c>
      <c r="AC1191">
        <v>21</v>
      </c>
    </row>
    <row r="1192" spans="1:29" customFormat="1" hidden="1" x14ac:dyDescent="0.25">
      <c r="A1192" s="11">
        <v>1192</v>
      </c>
      <c r="B1192" s="20" t="s">
        <v>1677</v>
      </c>
      <c r="C1192" s="3">
        <v>3.2126002602179999E+18</v>
      </c>
      <c r="D1192" s="1">
        <v>43210</v>
      </c>
      <c r="E1192" t="s">
        <v>1403</v>
      </c>
      <c r="F1192" s="8">
        <f>IF(OR(ISNUMBER(SEARCH("террит",Q1192)), ISNUMBER(SEARCH("ФОМС",E1192)), ISNUMBER(SEARCH("ФОМС",Q1192)), (ISNUMBER(SEARCH("страх",E1192)))),1,0)</f>
        <v>0</v>
      </c>
      <c r="G1192" s="8">
        <f>IF(OR(ISNUMBER(SEARCH("проектиро",E1192)), ISNUMBER(SEARCH("разработка",E1192)),  ISNUMBER(SEARCH("приобрет",E1192)),  ISNUMBER(SEARCH("установк",E1192)), ISNUMBER(SEARCH("постав",E1192)),  (ISNUMBER(SEARCH("создани",E1192)))),1,0)</f>
        <v>0</v>
      </c>
      <c r="H1192" s="8">
        <f>IF(OR(ISNUMBER(SEARCH("развит",E1192)), ISNUMBER(SEARCH("модифика",E1192)), ISNUMBER(SEARCH("интегра",E1192)),  ISNUMBER(SEARCH("внедрен",E1192)), ISNUMBER(SEARCH("расшир",E1192)), ISNUMBER(SEARCH("адаптац",E1192)),ISNUMBER(SEARCH("настрой",E1192)), ISNUMBER(SEARCH("подключ",E1192)),   (ISNUMBER(SEARCH("модерниз",E1192)))),1,0)</f>
        <v>1</v>
      </c>
      <c r="I1192" s="8">
        <f>IF(OR(ISNUMBER(SEARCH("сопрово",E1192)), ISNUMBER(SEARCH("поддержк",E1192)), ISNUMBER(SEARCH("эксплуат",E1192)), ISNUMBER(SEARCH("обслужи",E1192)), ISNUMBER(SEARCH("подготов",E1192)), (ISNUMBER(SEARCH("обуче",E1192)))),1,0)</f>
        <v>1</v>
      </c>
      <c r="J1192" s="9">
        <f>SUM(G1192:I1192)</f>
        <v>2</v>
      </c>
      <c r="K1192" t="s">
        <v>64</v>
      </c>
      <c r="L1192" t="s">
        <v>65</v>
      </c>
      <c r="M1192" s="30">
        <v>122464</v>
      </c>
      <c r="N1192" s="28" t="s">
        <v>26</v>
      </c>
      <c r="O1192" s="6">
        <v>122464</v>
      </c>
      <c r="P1192" s="28" t="s">
        <v>184</v>
      </c>
      <c r="Q1192" s="4" t="s">
        <v>1527</v>
      </c>
      <c r="R1192" t="s">
        <v>1528</v>
      </c>
      <c r="S1192" t="s">
        <v>1245</v>
      </c>
      <c r="T1192" t="s">
        <v>1393</v>
      </c>
      <c r="U1192" t="s">
        <v>1247</v>
      </c>
      <c r="V1192" t="s">
        <v>1245</v>
      </c>
      <c r="W1192" s="2">
        <v>1</v>
      </c>
      <c r="X1192" s="33">
        <v>122464</v>
      </c>
      <c r="Y1192" t="s">
        <v>34</v>
      </c>
      <c r="Z1192" t="s">
        <v>1248</v>
      </c>
      <c r="AA1192" t="s">
        <v>36</v>
      </c>
      <c r="AB1192" t="s">
        <v>37</v>
      </c>
      <c r="AC1192">
        <v>21</v>
      </c>
    </row>
    <row r="1193" spans="1:29" customFormat="1" hidden="1" x14ac:dyDescent="0.25">
      <c r="A1193" s="11">
        <v>1193</v>
      </c>
      <c r="B1193" s="20" t="s">
        <v>1677</v>
      </c>
      <c r="C1193" s="3">
        <v>3.2126002602179999E+18</v>
      </c>
      <c r="D1193" s="1">
        <v>43210</v>
      </c>
      <c r="E1193" t="s">
        <v>1406</v>
      </c>
      <c r="F1193" s="8">
        <f>IF(OR(ISNUMBER(SEARCH("террит",Q1193)), ISNUMBER(SEARCH("ФОМС",E1193)), ISNUMBER(SEARCH("ФОМС",Q1193)), (ISNUMBER(SEARCH("страх",E1193)))),1,0)</f>
        <v>0</v>
      </c>
      <c r="G1193" s="8">
        <f>IF(OR(ISNUMBER(SEARCH("проектиро",E1193)), ISNUMBER(SEARCH("разработка",E1193)),  ISNUMBER(SEARCH("приобрет",E1193)),  ISNUMBER(SEARCH("установк",E1193)), ISNUMBER(SEARCH("постав",E1193)),  (ISNUMBER(SEARCH("создани",E1193)))),1,0)</f>
        <v>0</v>
      </c>
      <c r="H1193" s="8">
        <f>IF(OR(ISNUMBER(SEARCH("развит",E1193)), ISNUMBER(SEARCH("модифика",E1193)), ISNUMBER(SEARCH("интегра",E1193)),  ISNUMBER(SEARCH("внедрен",E1193)), ISNUMBER(SEARCH("расшир",E1193)), ISNUMBER(SEARCH("адаптац",E1193)),ISNUMBER(SEARCH("настрой",E1193)), ISNUMBER(SEARCH("подключ",E1193)),   (ISNUMBER(SEARCH("модерниз",E1193)))),1,0)</f>
        <v>0</v>
      </c>
      <c r="I1193" s="8">
        <f>IF(OR(ISNUMBER(SEARCH("сопрово",E1193)), ISNUMBER(SEARCH("поддержк",E1193)), ISNUMBER(SEARCH("эксплуат",E1193)), ISNUMBER(SEARCH("обслужи",E1193)), ISNUMBER(SEARCH("подготов",E1193)), (ISNUMBER(SEARCH("обуче",E1193)))),1,0)</f>
        <v>1</v>
      </c>
      <c r="J1193" s="9">
        <f>SUM(G1193:I1193)</f>
        <v>1</v>
      </c>
      <c r="K1193" t="s">
        <v>64</v>
      </c>
      <c r="L1193" t="s">
        <v>65</v>
      </c>
      <c r="M1193" s="30">
        <v>119965</v>
      </c>
      <c r="N1193" s="28" t="s">
        <v>26</v>
      </c>
      <c r="O1193" s="6">
        <v>119965</v>
      </c>
      <c r="P1193" s="28" t="s">
        <v>184</v>
      </c>
      <c r="Q1193" s="4" t="s">
        <v>1527</v>
      </c>
      <c r="R1193" t="s">
        <v>1528</v>
      </c>
      <c r="S1193" t="s">
        <v>1245</v>
      </c>
      <c r="T1193" t="s">
        <v>1393</v>
      </c>
      <c r="U1193" t="s">
        <v>1247</v>
      </c>
      <c r="V1193" t="s">
        <v>1245</v>
      </c>
      <c r="W1193" s="2">
        <v>1</v>
      </c>
      <c r="X1193" s="33">
        <v>119965</v>
      </c>
      <c r="Y1193" t="s">
        <v>34</v>
      </c>
      <c r="Z1193" t="s">
        <v>1248</v>
      </c>
      <c r="AA1193" t="s">
        <v>36</v>
      </c>
      <c r="AB1193" t="s">
        <v>37</v>
      </c>
      <c r="AC1193">
        <v>21</v>
      </c>
    </row>
    <row r="1194" spans="1:29" customFormat="1" hidden="1" x14ac:dyDescent="0.25">
      <c r="A1194" s="11">
        <v>1194</v>
      </c>
      <c r="B1194" s="20" t="s">
        <v>1677</v>
      </c>
      <c r="C1194" s="3">
        <v>3.2126002610150001E+18</v>
      </c>
      <c r="D1194" s="1">
        <v>42212</v>
      </c>
      <c r="E1194" t="s">
        <v>1416</v>
      </c>
      <c r="F1194" s="8">
        <f>IF(OR(ISNUMBER(SEARCH("террит",Q1194)), ISNUMBER(SEARCH("ФОМС",E1194)), ISNUMBER(SEARCH("ФОМС",Q1194)), (ISNUMBER(SEARCH("страх",E1194)))),1,0)</f>
        <v>0</v>
      </c>
      <c r="G1194" s="8">
        <f>IF(OR(ISNUMBER(SEARCH("проектиро",E1194)), ISNUMBER(SEARCH("разработка",E1194)),  ISNUMBER(SEARCH("приобрет",E1194)),  ISNUMBER(SEARCH("установк",E1194)), ISNUMBER(SEARCH("постав",E1194)),  (ISNUMBER(SEARCH("создани",E1194)))),1,0)</f>
        <v>0</v>
      </c>
      <c r="H1194" s="8">
        <f>IF(OR(ISNUMBER(SEARCH("развит",E1194)), ISNUMBER(SEARCH("модифика",E1194)), ISNUMBER(SEARCH("интегра",E1194)),  ISNUMBER(SEARCH("внедрен",E1194)), ISNUMBER(SEARCH("расшир",E1194)), ISNUMBER(SEARCH("адаптац",E1194)),ISNUMBER(SEARCH("настрой",E1194)), ISNUMBER(SEARCH("подключ",E1194)),   (ISNUMBER(SEARCH("модерниз",E1194)))),1,0)</f>
        <v>0</v>
      </c>
      <c r="I1194" s="8">
        <f>IF(OR(ISNUMBER(SEARCH("сопрово",E1194)), ISNUMBER(SEARCH("поддержк",E1194)), ISNUMBER(SEARCH("эксплуат",E1194)), ISNUMBER(SEARCH("обслужи",E1194)), ISNUMBER(SEARCH("подготов",E1194)), (ISNUMBER(SEARCH("обуче",E1194)))),1,0)</f>
        <v>1</v>
      </c>
      <c r="J1194" s="9">
        <f>SUM(G1194:I1194)</f>
        <v>1</v>
      </c>
      <c r="K1194" t="s">
        <v>453</v>
      </c>
      <c r="L1194" t="s">
        <v>454</v>
      </c>
      <c r="M1194" s="30">
        <v>70000</v>
      </c>
      <c r="N1194" s="28" t="s">
        <v>329</v>
      </c>
      <c r="O1194" s="6">
        <v>70000</v>
      </c>
      <c r="P1194" s="28" t="s">
        <v>184</v>
      </c>
      <c r="Q1194" s="4" t="s">
        <v>1658</v>
      </c>
      <c r="R1194" t="s">
        <v>1363</v>
      </c>
      <c r="S1194" t="s">
        <v>1245</v>
      </c>
      <c r="T1194" t="s">
        <v>1393</v>
      </c>
      <c r="U1194" t="s">
        <v>1247</v>
      </c>
      <c r="V1194" t="s">
        <v>1245</v>
      </c>
      <c r="W1194" s="2">
        <v>1</v>
      </c>
      <c r="X1194" s="33">
        <v>70000</v>
      </c>
      <c r="Y1194" t="s">
        <v>34</v>
      </c>
      <c r="Z1194" t="s">
        <v>1248</v>
      </c>
      <c r="AA1194" t="s">
        <v>36</v>
      </c>
      <c r="AB1194" t="s">
        <v>37</v>
      </c>
      <c r="AC1194">
        <v>21</v>
      </c>
    </row>
    <row r="1195" spans="1:29" customFormat="1" hidden="1" x14ac:dyDescent="0.25">
      <c r="A1195" s="11">
        <v>1195</v>
      </c>
      <c r="B1195" s="20" t="s">
        <v>1677</v>
      </c>
      <c r="C1195" s="3">
        <v>3.2126002610150001E+18</v>
      </c>
      <c r="D1195" s="1">
        <v>42263</v>
      </c>
      <c r="E1195" t="s">
        <v>1659</v>
      </c>
      <c r="F1195" s="8">
        <f>IF(OR(ISNUMBER(SEARCH("террит",Q1195)), ISNUMBER(SEARCH("ФОМС",E1195)), ISNUMBER(SEARCH("ФОМС",Q1195)), (ISNUMBER(SEARCH("страх",E1195)))),1,0)</f>
        <v>0</v>
      </c>
      <c r="G1195" s="8">
        <f>IF(OR(ISNUMBER(SEARCH("проектиро",E1195)), ISNUMBER(SEARCH("разработка",E1195)),  ISNUMBER(SEARCH("приобрет",E1195)),  ISNUMBER(SEARCH("установк",E1195)), ISNUMBER(SEARCH("постав",E1195)),  (ISNUMBER(SEARCH("создани",E1195)))),1,0)</f>
        <v>0</v>
      </c>
      <c r="H1195" s="8">
        <f>IF(OR(ISNUMBER(SEARCH("развит",E1195)), ISNUMBER(SEARCH("модифика",E1195)), ISNUMBER(SEARCH("интегра",E1195)),  ISNUMBER(SEARCH("внедрен",E1195)), ISNUMBER(SEARCH("расшир",E1195)), ISNUMBER(SEARCH("адаптац",E1195)),ISNUMBER(SEARCH("настрой",E1195)), ISNUMBER(SEARCH("подключ",E1195)),   (ISNUMBER(SEARCH("модерниз",E1195)))),1,0)</f>
        <v>1</v>
      </c>
      <c r="I1195" s="8">
        <f>IF(OR(ISNUMBER(SEARCH("сопрово",E1195)), ISNUMBER(SEARCH("поддержк",E1195)), ISNUMBER(SEARCH("эксплуат",E1195)), ISNUMBER(SEARCH("обслужи",E1195)), ISNUMBER(SEARCH("подготов",E1195)), (ISNUMBER(SEARCH("обуче",E1195)))),1,0)</f>
        <v>0</v>
      </c>
      <c r="J1195" s="9">
        <f>SUM(G1195:I1195)</f>
        <v>1</v>
      </c>
      <c r="K1195" t="s">
        <v>453</v>
      </c>
      <c r="L1195" t="s">
        <v>454</v>
      </c>
      <c r="M1195" s="30">
        <v>580000</v>
      </c>
      <c r="N1195" s="28" t="s">
        <v>264</v>
      </c>
      <c r="O1195" s="6">
        <v>580000</v>
      </c>
      <c r="P1195" s="28" t="s">
        <v>184</v>
      </c>
      <c r="Q1195" s="4" t="s">
        <v>1658</v>
      </c>
      <c r="R1195" t="s">
        <v>1363</v>
      </c>
      <c r="S1195" t="s">
        <v>1245</v>
      </c>
      <c r="T1195" t="s">
        <v>1393</v>
      </c>
      <c r="U1195" t="s">
        <v>1247</v>
      </c>
      <c r="V1195" t="s">
        <v>1245</v>
      </c>
      <c r="W1195" s="2">
        <v>1</v>
      </c>
      <c r="X1195" s="33">
        <v>580000</v>
      </c>
      <c r="Y1195" t="s">
        <v>34</v>
      </c>
      <c r="Z1195" t="s">
        <v>1248</v>
      </c>
      <c r="AA1195" t="s">
        <v>36</v>
      </c>
      <c r="AB1195" t="s">
        <v>37</v>
      </c>
      <c r="AC1195">
        <v>21</v>
      </c>
    </row>
    <row r="1196" spans="1:29" customFormat="1" hidden="1" x14ac:dyDescent="0.25">
      <c r="A1196" s="11">
        <v>1196</v>
      </c>
      <c r="B1196" s="20" t="s">
        <v>1677</v>
      </c>
      <c r="C1196" s="3">
        <v>3.212600261016E+18</v>
      </c>
      <c r="D1196" s="1">
        <v>42410</v>
      </c>
      <c r="E1196" t="s">
        <v>1397</v>
      </c>
      <c r="F1196" s="8">
        <f>IF(OR(ISNUMBER(SEARCH("террит",Q1196)), ISNUMBER(SEARCH("ФОМС",E1196)), ISNUMBER(SEARCH("ФОМС",Q1196)), (ISNUMBER(SEARCH("страх",E1196)))),1,0)</f>
        <v>0</v>
      </c>
      <c r="G1196" s="8">
        <f>IF(OR(ISNUMBER(SEARCH("проектиро",E1196)), ISNUMBER(SEARCH("разработка",E1196)),  ISNUMBER(SEARCH("приобрет",E1196)),  ISNUMBER(SEARCH("установк",E1196)), ISNUMBER(SEARCH("постав",E1196)),  (ISNUMBER(SEARCH("создани",E1196)))),1,0)</f>
        <v>0</v>
      </c>
      <c r="H1196" s="8">
        <f>IF(OR(ISNUMBER(SEARCH("развит",E1196)), ISNUMBER(SEARCH("модифика",E1196)), ISNUMBER(SEARCH("интегра",E1196)),  ISNUMBER(SEARCH("внедрен",E1196)), ISNUMBER(SEARCH("расшир",E1196)), ISNUMBER(SEARCH("адаптац",E1196)),ISNUMBER(SEARCH("настрой",E1196)), ISNUMBER(SEARCH("подключ",E1196)),   (ISNUMBER(SEARCH("модерниз",E1196)))),1,0)</f>
        <v>0</v>
      </c>
      <c r="I1196" s="8">
        <f>IF(OR(ISNUMBER(SEARCH("сопрово",E1196)), ISNUMBER(SEARCH("поддержк",E1196)), ISNUMBER(SEARCH("эксплуат",E1196)), ISNUMBER(SEARCH("обслужи",E1196)), ISNUMBER(SEARCH("подготов",E1196)), (ISNUMBER(SEARCH("обуче",E1196)))),1,0)</f>
        <v>1</v>
      </c>
      <c r="J1196" s="9">
        <f>SUM(G1196:I1196)</f>
        <v>1</v>
      </c>
      <c r="K1196" t="s">
        <v>936</v>
      </c>
      <c r="L1196" t="s">
        <v>937</v>
      </c>
      <c r="M1196" s="30">
        <v>346160</v>
      </c>
      <c r="N1196" s="28" t="s">
        <v>329</v>
      </c>
      <c r="O1196" s="6">
        <v>346160</v>
      </c>
      <c r="P1196" s="28" t="s">
        <v>184</v>
      </c>
      <c r="Q1196" s="4" t="s">
        <v>1660</v>
      </c>
      <c r="R1196" t="s">
        <v>1363</v>
      </c>
      <c r="S1196" t="s">
        <v>1245</v>
      </c>
      <c r="T1196" t="s">
        <v>1393</v>
      </c>
      <c r="U1196" t="s">
        <v>1247</v>
      </c>
      <c r="V1196" t="s">
        <v>1245</v>
      </c>
      <c r="W1196" s="2">
        <v>1</v>
      </c>
      <c r="X1196" s="33">
        <v>346160</v>
      </c>
      <c r="Y1196" t="s">
        <v>34</v>
      </c>
      <c r="Z1196" t="s">
        <v>1248</v>
      </c>
      <c r="AA1196" t="s">
        <v>36</v>
      </c>
      <c r="AB1196" t="s">
        <v>37</v>
      </c>
      <c r="AC1196">
        <v>21</v>
      </c>
    </row>
    <row r="1197" spans="1:29" customFormat="1" hidden="1" x14ac:dyDescent="0.25">
      <c r="A1197" s="11">
        <v>1197</v>
      </c>
      <c r="B1197" s="20" t="s">
        <v>1677</v>
      </c>
      <c r="C1197" s="3">
        <v>3.212600261016E+18</v>
      </c>
      <c r="D1197" s="1">
        <v>42410</v>
      </c>
      <c r="E1197" t="s">
        <v>1416</v>
      </c>
      <c r="F1197" s="8">
        <f>IF(OR(ISNUMBER(SEARCH("террит",Q1197)), ISNUMBER(SEARCH("ФОМС",E1197)), ISNUMBER(SEARCH("ФОМС",Q1197)), (ISNUMBER(SEARCH("страх",E1197)))),1,0)</f>
        <v>0</v>
      </c>
      <c r="G1197" s="8">
        <f>IF(OR(ISNUMBER(SEARCH("проектиро",E1197)), ISNUMBER(SEARCH("разработка",E1197)),  ISNUMBER(SEARCH("приобрет",E1197)),  ISNUMBER(SEARCH("установк",E1197)), ISNUMBER(SEARCH("постав",E1197)),  (ISNUMBER(SEARCH("создани",E1197)))),1,0)</f>
        <v>0</v>
      </c>
      <c r="H1197" s="8">
        <f>IF(OR(ISNUMBER(SEARCH("развит",E1197)), ISNUMBER(SEARCH("модифика",E1197)), ISNUMBER(SEARCH("интегра",E1197)),  ISNUMBER(SEARCH("внедрен",E1197)), ISNUMBER(SEARCH("расшир",E1197)), ISNUMBER(SEARCH("адаптац",E1197)),ISNUMBER(SEARCH("настрой",E1197)), ISNUMBER(SEARCH("подключ",E1197)),   (ISNUMBER(SEARCH("модерниз",E1197)))),1,0)</f>
        <v>0</v>
      </c>
      <c r="I1197" s="8">
        <f>IF(OR(ISNUMBER(SEARCH("сопрово",E1197)), ISNUMBER(SEARCH("поддержк",E1197)), ISNUMBER(SEARCH("эксплуат",E1197)), ISNUMBER(SEARCH("обслужи",E1197)), ISNUMBER(SEARCH("подготов",E1197)), (ISNUMBER(SEARCH("обуче",E1197)))),1,0)</f>
        <v>1</v>
      </c>
      <c r="J1197" s="9">
        <f>SUM(G1197:I1197)</f>
        <v>1</v>
      </c>
      <c r="K1197" t="s">
        <v>936</v>
      </c>
      <c r="L1197" t="s">
        <v>937</v>
      </c>
      <c r="M1197" s="30">
        <v>70000</v>
      </c>
      <c r="N1197" s="28" t="s">
        <v>329</v>
      </c>
      <c r="O1197" s="6">
        <v>70000</v>
      </c>
      <c r="P1197" s="28" t="s">
        <v>184</v>
      </c>
      <c r="Q1197" s="4" t="s">
        <v>1660</v>
      </c>
      <c r="R1197" t="s">
        <v>1363</v>
      </c>
      <c r="S1197" t="s">
        <v>1245</v>
      </c>
      <c r="T1197" t="s">
        <v>1393</v>
      </c>
      <c r="U1197" t="s">
        <v>1247</v>
      </c>
      <c r="V1197" t="s">
        <v>1245</v>
      </c>
      <c r="W1197" s="2">
        <v>1</v>
      </c>
      <c r="X1197" s="33">
        <v>70000</v>
      </c>
      <c r="Y1197" t="s">
        <v>34</v>
      </c>
      <c r="Z1197" t="s">
        <v>1248</v>
      </c>
      <c r="AA1197" t="s">
        <v>36</v>
      </c>
      <c r="AB1197" t="s">
        <v>37</v>
      </c>
      <c r="AC1197">
        <v>21</v>
      </c>
    </row>
    <row r="1198" spans="1:29" customFormat="1" hidden="1" x14ac:dyDescent="0.25">
      <c r="A1198" s="11">
        <v>1198</v>
      </c>
      <c r="B1198" s="20" t="s">
        <v>1677</v>
      </c>
      <c r="C1198" s="3">
        <v>3.212600261016E+18</v>
      </c>
      <c r="D1198" s="1">
        <v>42410</v>
      </c>
      <c r="E1198" t="s">
        <v>1418</v>
      </c>
      <c r="F1198" s="8">
        <f>IF(OR(ISNUMBER(SEARCH("террит",Q1198)), ISNUMBER(SEARCH("ФОМС",E1198)), ISNUMBER(SEARCH("ФОМС",Q1198)), (ISNUMBER(SEARCH("страх",E1198)))),1,0)</f>
        <v>0</v>
      </c>
      <c r="G1198" s="8">
        <f>IF(OR(ISNUMBER(SEARCH("проектиро",E1198)), ISNUMBER(SEARCH("разработка",E1198)),  ISNUMBER(SEARCH("приобрет",E1198)),  ISNUMBER(SEARCH("установк",E1198)), ISNUMBER(SEARCH("постав",E1198)),  (ISNUMBER(SEARCH("создани",E1198)))),1,0)</f>
        <v>0</v>
      </c>
      <c r="H1198" s="8">
        <f>IF(OR(ISNUMBER(SEARCH("развит",E1198)), ISNUMBER(SEARCH("модифика",E1198)), ISNUMBER(SEARCH("интегра",E1198)),  ISNUMBER(SEARCH("внедрен",E1198)), ISNUMBER(SEARCH("расшир",E1198)), ISNUMBER(SEARCH("адаптац",E1198)),ISNUMBER(SEARCH("настрой",E1198)), ISNUMBER(SEARCH("подключ",E1198)),   (ISNUMBER(SEARCH("модерниз",E1198)))),1,0)</f>
        <v>0</v>
      </c>
      <c r="I1198" s="8">
        <f>IF(OR(ISNUMBER(SEARCH("сопрово",E1198)), ISNUMBER(SEARCH("поддержк",E1198)), ISNUMBER(SEARCH("эксплуат",E1198)), ISNUMBER(SEARCH("обслужи",E1198)), ISNUMBER(SEARCH("подготов",E1198)), (ISNUMBER(SEARCH("обуче",E1198)))),1,0)</f>
        <v>1</v>
      </c>
      <c r="J1198" s="9">
        <f>SUM(G1198:I1198)</f>
        <v>1</v>
      </c>
      <c r="K1198" t="s">
        <v>936</v>
      </c>
      <c r="L1198" t="s">
        <v>937</v>
      </c>
      <c r="M1198" s="30">
        <v>385000</v>
      </c>
      <c r="N1198" s="28" t="s">
        <v>329</v>
      </c>
      <c r="O1198" s="6">
        <v>385000</v>
      </c>
      <c r="P1198" s="28" t="s">
        <v>184</v>
      </c>
      <c r="Q1198" s="4" t="s">
        <v>1660</v>
      </c>
      <c r="R1198" t="s">
        <v>1363</v>
      </c>
      <c r="S1198" t="s">
        <v>1245</v>
      </c>
      <c r="T1198" t="s">
        <v>1393</v>
      </c>
      <c r="U1198" t="s">
        <v>1247</v>
      </c>
      <c r="V1198" t="s">
        <v>1245</v>
      </c>
      <c r="W1198" s="2">
        <v>1</v>
      </c>
      <c r="X1198" s="33">
        <v>385000</v>
      </c>
      <c r="Y1198" t="s">
        <v>34</v>
      </c>
      <c r="Z1198" t="s">
        <v>1248</v>
      </c>
      <c r="AA1198" t="s">
        <v>36</v>
      </c>
      <c r="AB1198" t="s">
        <v>37</v>
      </c>
      <c r="AC1198">
        <v>21</v>
      </c>
    </row>
    <row r="1199" spans="1:29" customFormat="1" hidden="1" x14ac:dyDescent="0.25">
      <c r="A1199" s="11">
        <v>1199</v>
      </c>
      <c r="B1199" s="20" t="s">
        <v>1677</v>
      </c>
      <c r="C1199" s="3">
        <v>3.212600261016E+18</v>
      </c>
      <c r="D1199" s="1">
        <v>42569</v>
      </c>
      <c r="E1199" t="s">
        <v>1661</v>
      </c>
      <c r="F1199" s="8">
        <f>IF(OR(ISNUMBER(SEARCH("террит",Q1199)), ISNUMBER(SEARCH("ФОМС",E1199)), ISNUMBER(SEARCH("ФОМС",Q1199)), (ISNUMBER(SEARCH("страх",E1199)))),1,0)</f>
        <v>0</v>
      </c>
      <c r="G1199" s="8">
        <f>IF(OR(ISNUMBER(SEARCH("проектиро",E1199)), ISNUMBER(SEARCH("разработка",E1199)),  ISNUMBER(SEARCH("приобрет",E1199)),  ISNUMBER(SEARCH("установк",E1199)), ISNUMBER(SEARCH("постав",E1199)),  (ISNUMBER(SEARCH("создани",E1199)))),1,0)</f>
        <v>0</v>
      </c>
      <c r="H1199" s="8">
        <f>IF(OR(ISNUMBER(SEARCH("развит",E1199)), ISNUMBER(SEARCH("модифика",E1199)), ISNUMBER(SEARCH("интегра",E1199)),  ISNUMBER(SEARCH("внедрен",E1199)), ISNUMBER(SEARCH("расшир",E1199)), ISNUMBER(SEARCH("адаптац",E1199)),ISNUMBER(SEARCH("настрой",E1199)), ISNUMBER(SEARCH("подключ",E1199)),   (ISNUMBER(SEARCH("модерниз",E1199)))),1,0)</f>
        <v>1</v>
      </c>
      <c r="I1199" s="8">
        <f>IF(OR(ISNUMBER(SEARCH("сопрово",E1199)), ISNUMBER(SEARCH("поддержк",E1199)), ISNUMBER(SEARCH("эксплуат",E1199)), ISNUMBER(SEARCH("обслужи",E1199)), ISNUMBER(SEARCH("подготов",E1199)), (ISNUMBER(SEARCH("обуче",E1199)))),1,0)</f>
        <v>0</v>
      </c>
      <c r="J1199" s="9">
        <f>SUM(G1199:I1199)</f>
        <v>1</v>
      </c>
      <c r="K1199" t="s">
        <v>186</v>
      </c>
      <c r="L1199" t="s">
        <v>187</v>
      </c>
      <c r="M1199" s="30">
        <v>1150000</v>
      </c>
      <c r="N1199" s="28" t="s">
        <v>264</v>
      </c>
      <c r="O1199" s="6">
        <v>1150000</v>
      </c>
      <c r="P1199" s="28" t="s">
        <v>184</v>
      </c>
      <c r="Q1199" s="4" t="s">
        <v>1662</v>
      </c>
      <c r="R1199" t="s">
        <v>1363</v>
      </c>
      <c r="S1199" t="s">
        <v>1245</v>
      </c>
      <c r="T1199" t="s">
        <v>1393</v>
      </c>
      <c r="U1199" t="s">
        <v>1247</v>
      </c>
      <c r="V1199" t="s">
        <v>1245</v>
      </c>
      <c r="W1199" s="2">
        <v>1</v>
      </c>
      <c r="X1199" s="33">
        <v>1150000</v>
      </c>
      <c r="Y1199" t="s">
        <v>34</v>
      </c>
      <c r="Z1199" t="s">
        <v>1248</v>
      </c>
      <c r="AA1199" t="s">
        <v>36</v>
      </c>
      <c r="AB1199" t="s">
        <v>37</v>
      </c>
      <c r="AC1199">
        <v>21</v>
      </c>
    </row>
    <row r="1200" spans="1:29" customFormat="1" hidden="1" x14ac:dyDescent="0.25">
      <c r="A1200" s="11">
        <v>1200</v>
      </c>
      <c r="B1200" s="20" t="s">
        <v>1677</v>
      </c>
      <c r="C1200" s="3">
        <v>3.212600261016E+18</v>
      </c>
      <c r="D1200" s="1">
        <v>42619</v>
      </c>
      <c r="E1200" t="s">
        <v>1663</v>
      </c>
      <c r="F1200" s="8">
        <f>IF(OR(ISNUMBER(SEARCH("террит",Q1200)), ISNUMBER(SEARCH("ФОМС",E1200)), ISNUMBER(SEARCH("ФОМС",Q1200)), (ISNUMBER(SEARCH("страх",E1200)))),1,0)</f>
        <v>0</v>
      </c>
      <c r="G1200" s="8">
        <f>IF(OR(ISNUMBER(SEARCH("проектиро",E1200)), ISNUMBER(SEARCH("разработка",E1200)),  ISNUMBER(SEARCH("приобрет",E1200)),  ISNUMBER(SEARCH("установк",E1200)), ISNUMBER(SEARCH("постав",E1200)),  (ISNUMBER(SEARCH("создани",E1200)))),1,0)</f>
        <v>0</v>
      </c>
      <c r="H1200" s="8">
        <f>IF(OR(ISNUMBER(SEARCH("развит",E1200)), ISNUMBER(SEARCH("модифика",E1200)), ISNUMBER(SEARCH("интегра",E1200)),  ISNUMBER(SEARCH("внедрен",E1200)), ISNUMBER(SEARCH("расшир",E1200)), ISNUMBER(SEARCH("адаптац",E1200)),ISNUMBER(SEARCH("настрой",E1200)), ISNUMBER(SEARCH("подключ",E1200)),   (ISNUMBER(SEARCH("модерниз",E1200)))),1,0)</f>
        <v>1</v>
      </c>
      <c r="I1200" s="8">
        <f>IF(OR(ISNUMBER(SEARCH("сопрово",E1200)), ISNUMBER(SEARCH("поддержк",E1200)), ISNUMBER(SEARCH("эксплуат",E1200)), ISNUMBER(SEARCH("обслужи",E1200)), ISNUMBER(SEARCH("подготов",E1200)), (ISNUMBER(SEARCH("обуче",E1200)))),1,0)</f>
        <v>0</v>
      </c>
      <c r="J1200" s="9">
        <f>SUM(G1200:I1200)</f>
        <v>1</v>
      </c>
      <c r="K1200" t="s">
        <v>186</v>
      </c>
      <c r="L1200" t="s">
        <v>187</v>
      </c>
      <c r="M1200" s="30">
        <v>360000</v>
      </c>
      <c r="N1200" s="28" t="s">
        <v>264</v>
      </c>
      <c r="O1200" s="6">
        <v>360000</v>
      </c>
      <c r="P1200" s="28" t="s">
        <v>184</v>
      </c>
      <c r="Q1200" s="4" t="s">
        <v>1662</v>
      </c>
      <c r="R1200" t="s">
        <v>1363</v>
      </c>
      <c r="S1200" t="s">
        <v>1245</v>
      </c>
      <c r="T1200" t="s">
        <v>1393</v>
      </c>
      <c r="U1200" t="s">
        <v>1247</v>
      </c>
      <c r="V1200" t="s">
        <v>1245</v>
      </c>
      <c r="W1200" s="2">
        <v>1</v>
      </c>
      <c r="X1200" s="33">
        <v>360000</v>
      </c>
      <c r="Y1200" t="s">
        <v>34</v>
      </c>
      <c r="Z1200" t="s">
        <v>1248</v>
      </c>
      <c r="AA1200" t="s">
        <v>36</v>
      </c>
      <c r="AB1200" t="s">
        <v>37</v>
      </c>
      <c r="AC1200">
        <v>21</v>
      </c>
    </row>
    <row r="1201" spans="1:29" customFormat="1" hidden="1" x14ac:dyDescent="0.25">
      <c r="A1201" s="11">
        <v>1201</v>
      </c>
      <c r="B1201" s="20" t="s">
        <v>1677</v>
      </c>
      <c r="C1201" s="3">
        <v>3.2126002610169999E+18</v>
      </c>
      <c r="D1201" s="1">
        <v>42780</v>
      </c>
      <c r="E1201" t="s">
        <v>1404</v>
      </c>
      <c r="F1201" s="8">
        <f>IF(OR(ISNUMBER(SEARCH("террит",Q1201)), ISNUMBER(SEARCH("ФОМС",E1201)), ISNUMBER(SEARCH("ФОМС",Q1201)), (ISNUMBER(SEARCH("страх",E1201)))),1,0)</f>
        <v>0</v>
      </c>
      <c r="G1201" s="8">
        <f>IF(OR(ISNUMBER(SEARCH("проектиро",E1201)), ISNUMBER(SEARCH("разработка",E1201)),  ISNUMBER(SEARCH("приобрет",E1201)),  ISNUMBER(SEARCH("установк",E1201)), ISNUMBER(SEARCH("постав",E1201)),  (ISNUMBER(SEARCH("создани",E1201)))),1,0)</f>
        <v>0</v>
      </c>
      <c r="H1201" s="8">
        <f>IF(OR(ISNUMBER(SEARCH("развит",E1201)), ISNUMBER(SEARCH("модифика",E1201)), ISNUMBER(SEARCH("интегра",E1201)),  ISNUMBER(SEARCH("внедрен",E1201)), ISNUMBER(SEARCH("расшир",E1201)), ISNUMBER(SEARCH("адаптац",E1201)),ISNUMBER(SEARCH("настрой",E1201)), ISNUMBER(SEARCH("подключ",E1201)),   (ISNUMBER(SEARCH("модерниз",E1201)))),1,0)</f>
        <v>1</v>
      </c>
      <c r="I1201" s="8">
        <f>IF(OR(ISNUMBER(SEARCH("сопрово",E1201)), ISNUMBER(SEARCH("поддержк",E1201)), ISNUMBER(SEARCH("эксплуат",E1201)), ISNUMBER(SEARCH("обслужи",E1201)), ISNUMBER(SEARCH("подготов",E1201)), (ISNUMBER(SEARCH("обуче",E1201)))),1,0)</f>
        <v>1</v>
      </c>
      <c r="J1201" s="9">
        <f>SUM(G1201:I1201)</f>
        <v>2</v>
      </c>
      <c r="K1201" t="s">
        <v>64</v>
      </c>
      <c r="L1201" t="s">
        <v>65</v>
      </c>
      <c r="M1201" s="30">
        <v>70000</v>
      </c>
      <c r="N1201" s="28" t="s">
        <v>264</v>
      </c>
      <c r="O1201" s="6">
        <v>70000</v>
      </c>
      <c r="P1201" s="28" t="s">
        <v>184</v>
      </c>
      <c r="Q1201" s="4" t="s">
        <v>1662</v>
      </c>
      <c r="R1201" t="s">
        <v>1363</v>
      </c>
      <c r="S1201" t="s">
        <v>1245</v>
      </c>
      <c r="T1201" t="s">
        <v>1393</v>
      </c>
      <c r="U1201" t="s">
        <v>1247</v>
      </c>
      <c r="V1201" t="s">
        <v>1245</v>
      </c>
      <c r="W1201" s="2">
        <v>1</v>
      </c>
      <c r="X1201" s="33">
        <v>70000</v>
      </c>
      <c r="Y1201" t="s">
        <v>34</v>
      </c>
      <c r="Z1201" t="s">
        <v>1248</v>
      </c>
      <c r="AA1201" t="s">
        <v>36</v>
      </c>
      <c r="AB1201" t="s">
        <v>37</v>
      </c>
      <c r="AC1201">
        <v>21</v>
      </c>
    </row>
    <row r="1202" spans="1:29" customFormat="1" hidden="1" x14ac:dyDescent="0.25">
      <c r="A1202" s="11">
        <v>1202</v>
      </c>
      <c r="B1202" s="20" t="s">
        <v>1677</v>
      </c>
      <c r="C1202" s="3">
        <v>3.2126002610169999E+18</v>
      </c>
      <c r="D1202" s="1">
        <v>42780</v>
      </c>
      <c r="E1202" t="s">
        <v>1408</v>
      </c>
      <c r="F1202" s="8">
        <f>IF(OR(ISNUMBER(SEARCH("террит",Q1202)), ISNUMBER(SEARCH("ФОМС",E1202)), ISNUMBER(SEARCH("ФОМС",Q1202)), (ISNUMBER(SEARCH("страх",E1202)))),1,0)</f>
        <v>0</v>
      </c>
      <c r="G1202" s="8">
        <f>IF(OR(ISNUMBER(SEARCH("проектиро",E1202)), ISNUMBER(SEARCH("разработка",E1202)),  ISNUMBER(SEARCH("приобрет",E1202)),  ISNUMBER(SEARCH("установк",E1202)), ISNUMBER(SEARCH("постав",E1202)),  (ISNUMBER(SEARCH("создани",E1202)))),1,0)</f>
        <v>0</v>
      </c>
      <c r="H1202" s="8">
        <f>IF(OR(ISNUMBER(SEARCH("развит",E1202)), ISNUMBER(SEARCH("модифика",E1202)), ISNUMBER(SEARCH("интегра",E1202)),  ISNUMBER(SEARCH("внедрен",E1202)), ISNUMBER(SEARCH("расшир",E1202)), ISNUMBER(SEARCH("адаптац",E1202)),ISNUMBER(SEARCH("настрой",E1202)), ISNUMBER(SEARCH("подключ",E1202)),   (ISNUMBER(SEARCH("модерниз",E1202)))),1,0)</f>
        <v>1</v>
      </c>
      <c r="I1202" s="8">
        <f>IF(OR(ISNUMBER(SEARCH("сопрово",E1202)), ISNUMBER(SEARCH("поддержк",E1202)), ISNUMBER(SEARCH("эксплуат",E1202)), ISNUMBER(SEARCH("обслужи",E1202)), ISNUMBER(SEARCH("подготов",E1202)), (ISNUMBER(SEARCH("обуче",E1202)))),1,0)</f>
        <v>1</v>
      </c>
      <c r="J1202" s="9">
        <f>SUM(G1202:I1202)</f>
        <v>2</v>
      </c>
      <c r="K1202" t="s">
        <v>64</v>
      </c>
      <c r="L1202" t="s">
        <v>65</v>
      </c>
      <c r="M1202" s="30">
        <v>346175</v>
      </c>
      <c r="N1202" s="28" t="s">
        <v>264</v>
      </c>
      <c r="O1202" s="6">
        <v>346175</v>
      </c>
      <c r="P1202" s="28" t="s">
        <v>184</v>
      </c>
      <c r="Q1202" s="4" t="s">
        <v>1662</v>
      </c>
      <c r="R1202" t="s">
        <v>1363</v>
      </c>
      <c r="S1202" t="s">
        <v>1245</v>
      </c>
      <c r="T1202" t="s">
        <v>1393</v>
      </c>
      <c r="U1202" t="s">
        <v>1247</v>
      </c>
      <c r="V1202" t="s">
        <v>1245</v>
      </c>
      <c r="W1202" s="2">
        <v>1</v>
      </c>
      <c r="X1202" s="33">
        <v>346175</v>
      </c>
      <c r="Y1202" t="s">
        <v>34</v>
      </c>
      <c r="Z1202" t="s">
        <v>1248</v>
      </c>
      <c r="AA1202" t="s">
        <v>36</v>
      </c>
      <c r="AB1202" t="s">
        <v>37</v>
      </c>
      <c r="AC1202">
        <v>21</v>
      </c>
    </row>
    <row r="1203" spans="1:29" customFormat="1" hidden="1" x14ac:dyDescent="0.25">
      <c r="A1203" s="11">
        <v>1203</v>
      </c>
      <c r="B1203" s="20" t="s">
        <v>1677</v>
      </c>
      <c r="C1203" s="3">
        <v>3.2126002610169999E+18</v>
      </c>
      <c r="D1203" s="1">
        <v>42780</v>
      </c>
      <c r="E1203" t="s">
        <v>1403</v>
      </c>
      <c r="F1203" s="8">
        <f>IF(OR(ISNUMBER(SEARCH("террит",Q1203)), ISNUMBER(SEARCH("ФОМС",E1203)), ISNUMBER(SEARCH("ФОМС",Q1203)), (ISNUMBER(SEARCH("страх",E1203)))),1,0)</f>
        <v>0</v>
      </c>
      <c r="G1203" s="8">
        <f>IF(OR(ISNUMBER(SEARCH("проектиро",E1203)), ISNUMBER(SEARCH("разработка",E1203)),  ISNUMBER(SEARCH("приобрет",E1203)),  ISNUMBER(SEARCH("установк",E1203)), ISNUMBER(SEARCH("постав",E1203)),  (ISNUMBER(SEARCH("создани",E1203)))),1,0)</f>
        <v>0</v>
      </c>
      <c r="H1203" s="8">
        <f>IF(OR(ISNUMBER(SEARCH("развит",E1203)), ISNUMBER(SEARCH("модифика",E1203)), ISNUMBER(SEARCH("интегра",E1203)),  ISNUMBER(SEARCH("внедрен",E1203)), ISNUMBER(SEARCH("расшир",E1203)), ISNUMBER(SEARCH("адаптац",E1203)),ISNUMBER(SEARCH("настрой",E1203)), ISNUMBER(SEARCH("подключ",E1203)),   (ISNUMBER(SEARCH("модерниз",E1203)))),1,0)</f>
        <v>1</v>
      </c>
      <c r="I1203" s="8">
        <f>IF(OR(ISNUMBER(SEARCH("сопрово",E1203)), ISNUMBER(SEARCH("поддержк",E1203)), ISNUMBER(SEARCH("эксплуат",E1203)), ISNUMBER(SEARCH("обслужи",E1203)), ISNUMBER(SEARCH("подготов",E1203)), (ISNUMBER(SEARCH("обуче",E1203)))),1,0)</f>
        <v>1</v>
      </c>
      <c r="J1203" s="9">
        <f>SUM(G1203:I1203)</f>
        <v>2</v>
      </c>
      <c r="K1203" t="s">
        <v>64</v>
      </c>
      <c r="L1203" t="s">
        <v>65</v>
      </c>
      <c r="M1203" s="30">
        <v>385000</v>
      </c>
      <c r="N1203" s="28" t="s">
        <v>264</v>
      </c>
      <c r="O1203" s="6">
        <v>385000</v>
      </c>
      <c r="P1203" s="28" t="s">
        <v>184</v>
      </c>
      <c r="Q1203" s="4" t="s">
        <v>1662</v>
      </c>
      <c r="R1203" t="s">
        <v>1363</v>
      </c>
      <c r="S1203" t="s">
        <v>1245</v>
      </c>
      <c r="T1203" t="s">
        <v>1393</v>
      </c>
      <c r="U1203" t="s">
        <v>1247</v>
      </c>
      <c r="V1203" t="s">
        <v>1245</v>
      </c>
      <c r="W1203" s="2">
        <v>1</v>
      </c>
      <c r="X1203" s="33">
        <v>385000</v>
      </c>
      <c r="Y1203" t="s">
        <v>34</v>
      </c>
      <c r="Z1203" t="s">
        <v>1248</v>
      </c>
      <c r="AA1203" t="s">
        <v>36</v>
      </c>
      <c r="AB1203" t="s">
        <v>37</v>
      </c>
      <c r="AC1203">
        <v>21</v>
      </c>
    </row>
    <row r="1204" spans="1:29" customFormat="1" hidden="1" x14ac:dyDescent="0.25">
      <c r="A1204" s="11">
        <v>1204</v>
      </c>
      <c r="B1204" s="20" t="s">
        <v>1677</v>
      </c>
      <c r="C1204" s="3">
        <v>3.2126002610169999E+18</v>
      </c>
      <c r="D1204" s="1">
        <v>42899</v>
      </c>
      <c r="E1204" t="s">
        <v>1664</v>
      </c>
      <c r="F1204" s="8">
        <f>IF(OR(ISNUMBER(SEARCH("террит",Q1204)), ISNUMBER(SEARCH("ФОМС",E1204)), ISNUMBER(SEARCH("ФОМС",Q1204)), (ISNUMBER(SEARCH("страх",E1204)))),1,0)</f>
        <v>0</v>
      </c>
      <c r="G1204" s="8">
        <f>IF(OR(ISNUMBER(SEARCH("проектиро",E1204)), ISNUMBER(SEARCH("разработка",E1204)),  ISNUMBER(SEARCH("приобрет",E1204)),  ISNUMBER(SEARCH("установк",E1204)), ISNUMBER(SEARCH("постав",E1204)),  (ISNUMBER(SEARCH("создани",E1204)))),1,0)</f>
        <v>0</v>
      </c>
      <c r="H1204" s="8">
        <f>IF(OR(ISNUMBER(SEARCH("развит",E1204)), ISNUMBER(SEARCH("модифика",E1204)), ISNUMBER(SEARCH("интегра",E1204)),  ISNUMBER(SEARCH("внедрен",E1204)), ISNUMBER(SEARCH("расшир",E1204)), ISNUMBER(SEARCH("адаптац",E1204)),ISNUMBER(SEARCH("настрой",E1204)), ISNUMBER(SEARCH("подключ",E1204)),   (ISNUMBER(SEARCH("модерниз",E1204)))),1,0)</f>
        <v>1</v>
      </c>
      <c r="I1204" s="8">
        <f>IF(OR(ISNUMBER(SEARCH("сопрово",E1204)), ISNUMBER(SEARCH("поддержк",E1204)), ISNUMBER(SEARCH("эксплуат",E1204)), ISNUMBER(SEARCH("обслужи",E1204)), ISNUMBER(SEARCH("подготов",E1204)), (ISNUMBER(SEARCH("обуче",E1204)))),1,0)</f>
        <v>0</v>
      </c>
      <c r="J1204" s="9">
        <f>SUM(G1204:I1204)</f>
        <v>1</v>
      </c>
      <c r="K1204" t="s">
        <v>186</v>
      </c>
      <c r="L1204" t="s">
        <v>187</v>
      </c>
      <c r="M1204" s="30">
        <v>1200000</v>
      </c>
      <c r="N1204" s="28" t="s">
        <v>264</v>
      </c>
      <c r="O1204" s="6">
        <v>1200000</v>
      </c>
      <c r="P1204" s="28" t="s">
        <v>184</v>
      </c>
      <c r="Q1204" s="4" t="s">
        <v>1662</v>
      </c>
      <c r="R1204" t="s">
        <v>1363</v>
      </c>
      <c r="S1204" t="s">
        <v>1245</v>
      </c>
      <c r="T1204" t="s">
        <v>1393</v>
      </c>
      <c r="U1204" t="s">
        <v>1247</v>
      </c>
      <c r="V1204" t="s">
        <v>1245</v>
      </c>
      <c r="W1204" s="2">
        <v>1</v>
      </c>
      <c r="X1204" s="33">
        <v>1200000</v>
      </c>
      <c r="Y1204" t="s">
        <v>34</v>
      </c>
      <c r="Z1204" t="s">
        <v>1248</v>
      </c>
      <c r="AA1204" t="s">
        <v>36</v>
      </c>
      <c r="AB1204" t="s">
        <v>37</v>
      </c>
      <c r="AC1204">
        <v>21</v>
      </c>
    </row>
    <row r="1205" spans="1:29" customFormat="1" hidden="1" x14ac:dyDescent="0.25">
      <c r="A1205" s="11">
        <v>1205</v>
      </c>
      <c r="B1205" s="20" t="s">
        <v>1677</v>
      </c>
      <c r="C1205" s="3">
        <v>3.2126002610179999E+18</v>
      </c>
      <c r="D1205" s="1">
        <v>43201</v>
      </c>
      <c r="E1205" t="s">
        <v>1405</v>
      </c>
      <c r="F1205" s="8">
        <f>IF(OR(ISNUMBER(SEARCH("террит",Q1205)), ISNUMBER(SEARCH("ФОМС",E1205)), ISNUMBER(SEARCH("ФОМС",Q1205)), (ISNUMBER(SEARCH("страх",E1205)))),1,0)</f>
        <v>0</v>
      </c>
      <c r="G1205" s="8">
        <f>IF(OR(ISNUMBER(SEARCH("проектиро",E1205)), ISNUMBER(SEARCH("разработка",E1205)),  ISNUMBER(SEARCH("приобрет",E1205)),  ISNUMBER(SEARCH("установк",E1205)), ISNUMBER(SEARCH("постав",E1205)),  (ISNUMBER(SEARCH("создани",E1205)))),1,0)</f>
        <v>0</v>
      </c>
      <c r="H1205" s="8">
        <f>IF(OR(ISNUMBER(SEARCH("развит",E1205)), ISNUMBER(SEARCH("модифика",E1205)), ISNUMBER(SEARCH("интегра",E1205)),  ISNUMBER(SEARCH("внедрен",E1205)), ISNUMBER(SEARCH("расшир",E1205)), ISNUMBER(SEARCH("адаптац",E1205)),ISNUMBER(SEARCH("настрой",E1205)), ISNUMBER(SEARCH("подключ",E1205)),   (ISNUMBER(SEARCH("модерниз",E1205)))),1,0)</f>
        <v>0</v>
      </c>
      <c r="I1205" s="8">
        <f>IF(OR(ISNUMBER(SEARCH("сопрово",E1205)), ISNUMBER(SEARCH("поддержк",E1205)), ISNUMBER(SEARCH("эксплуат",E1205)), ISNUMBER(SEARCH("обслужи",E1205)), ISNUMBER(SEARCH("подготов",E1205)), (ISNUMBER(SEARCH("обуче",E1205)))),1,0)</f>
        <v>1</v>
      </c>
      <c r="J1205" s="9">
        <f>SUM(G1205:I1205)</f>
        <v>1</v>
      </c>
      <c r="K1205" t="s">
        <v>64</v>
      </c>
      <c r="L1205" t="s">
        <v>65</v>
      </c>
      <c r="M1205" s="30">
        <v>88000</v>
      </c>
      <c r="N1205" s="28" t="s">
        <v>26</v>
      </c>
      <c r="O1205" s="6">
        <v>88000</v>
      </c>
      <c r="P1205" s="28" t="s">
        <v>184</v>
      </c>
      <c r="Q1205" s="4" t="s">
        <v>1662</v>
      </c>
      <c r="R1205" t="s">
        <v>1363</v>
      </c>
      <c r="S1205" t="s">
        <v>1245</v>
      </c>
      <c r="T1205" t="s">
        <v>1393</v>
      </c>
      <c r="U1205" t="s">
        <v>1247</v>
      </c>
      <c r="V1205" t="s">
        <v>1245</v>
      </c>
      <c r="W1205" s="2">
        <v>1</v>
      </c>
      <c r="X1205" s="33">
        <v>88000</v>
      </c>
      <c r="Y1205" t="s">
        <v>34</v>
      </c>
      <c r="Z1205" t="s">
        <v>1248</v>
      </c>
      <c r="AA1205" t="s">
        <v>36</v>
      </c>
      <c r="AB1205" t="s">
        <v>37</v>
      </c>
      <c r="AC1205">
        <v>21</v>
      </c>
    </row>
    <row r="1206" spans="1:29" customFormat="1" hidden="1" x14ac:dyDescent="0.25">
      <c r="A1206" s="11">
        <v>1206</v>
      </c>
      <c r="B1206" s="20" t="s">
        <v>1677</v>
      </c>
      <c r="C1206" s="3">
        <v>3.2126002610179999E+18</v>
      </c>
      <c r="D1206" s="1">
        <v>43201</v>
      </c>
      <c r="E1206" t="s">
        <v>1406</v>
      </c>
      <c r="F1206" s="8">
        <f>IF(OR(ISNUMBER(SEARCH("террит",Q1206)), ISNUMBER(SEARCH("ФОМС",E1206)), ISNUMBER(SEARCH("ФОМС",Q1206)), (ISNUMBER(SEARCH("страх",E1206)))),1,0)</f>
        <v>0</v>
      </c>
      <c r="G1206" s="8">
        <f>IF(OR(ISNUMBER(SEARCH("проектиро",E1206)), ISNUMBER(SEARCH("разработка",E1206)),  ISNUMBER(SEARCH("приобрет",E1206)),  ISNUMBER(SEARCH("установк",E1206)), ISNUMBER(SEARCH("постав",E1206)),  (ISNUMBER(SEARCH("создани",E1206)))),1,0)</f>
        <v>0</v>
      </c>
      <c r="H1206" s="8">
        <f>IF(OR(ISNUMBER(SEARCH("развит",E1206)), ISNUMBER(SEARCH("модифика",E1206)), ISNUMBER(SEARCH("интегра",E1206)),  ISNUMBER(SEARCH("внедрен",E1206)), ISNUMBER(SEARCH("расшир",E1206)), ISNUMBER(SEARCH("адаптац",E1206)),ISNUMBER(SEARCH("настрой",E1206)), ISNUMBER(SEARCH("подключ",E1206)),   (ISNUMBER(SEARCH("модерниз",E1206)))),1,0)</f>
        <v>0</v>
      </c>
      <c r="I1206" s="8">
        <f>IF(OR(ISNUMBER(SEARCH("сопрово",E1206)), ISNUMBER(SEARCH("поддержк",E1206)), ISNUMBER(SEARCH("эксплуат",E1206)), ISNUMBER(SEARCH("обслужи",E1206)), ISNUMBER(SEARCH("подготов",E1206)), (ISNUMBER(SEARCH("обуче",E1206)))),1,0)</f>
        <v>1</v>
      </c>
      <c r="J1206" s="9">
        <f>SUM(G1206:I1206)</f>
        <v>1</v>
      </c>
      <c r="K1206" t="s">
        <v>64</v>
      </c>
      <c r="L1206" t="s">
        <v>65</v>
      </c>
      <c r="M1206" s="30">
        <v>408282</v>
      </c>
      <c r="N1206" s="28" t="s">
        <v>26</v>
      </c>
      <c r="O1206" s="6">
        <v>408282</v>
      </c>
      <c r="P1206" s="28" t="s">
        <v>184</v>
      </c>
      <c r="Q1206" s="4" t="s">
        <v>1662</v>
      </c>
      <c r="R1206" t="s">
        <v>1363</v>
      </c>
      <c r="S1206" t="s">
        <v>1245</v>
      </c>
      <c r="T1206" t="s">
        <v>1393</v>
      </c>
      <c r="U1206" t="s">
        <v>1247</v>
      </c>
      <c r="V1206" t="s">
        <v>1245</v>
      </c>
      <c r="W1206" s="2">
        <v>1</v>
      </c>
      <c r="X1206" s="33">
        <v>408282</v>
      </c>
      <c r="Y1206" t="s">
        <v>34</v>
      </c>
      <c r="Z1206" t="s">
        <v>1248</v>
      </c>
      <c r="AA1206" t="s">
        <v>36</v>
      </c>
      <c r="AB1206" t="s">
        <v>37</v>
      </c>
      <c r="AC1206">
        <v>21</v>
      </c>
    </row>
    <row r="1207" spans="1:29" customFormat="1" hidden="1" x14ac:dyDescent="0.25">
      <c r="A1207" s="11">
        <v>1207</v>
      </c>
      <c r="B1207" s="20" t="s">
        <v>1677</v>
      </c>
      <c r="C1207" s="3">
        <v>3.2126002610179999E+18</v>
      </c>
      <c r="D1207" s="1">
        <v>43203</v>
      </c>
      <c r="E1207" t="s">
        <v>1403</v>
      </c>
      <c r="F1207" s="8">
        <f>IF(OR(ISNUMBER(SEARCH("террит",Q1207)), ISNUMBER(SEARCH("ФОМС",E1207)), ISNUMBER(SEARCH("ФОМС",Q1207)), (ISNUMBER(SEARCH("страх",E1207)))),1,0)</f>
        <v>0</v>
      </c>
      <c r="G1207" s="8">
        <f>IF(OR(ISNUMBER(SEARCH("проектиро",E1207)), ISNUMBER(SEARCH("разработка",E1207)),  ISNUMBER(SEARCH("приобрет",E1207)),  ISNUMBER(SEARCH("установк",E1207)), ISNUMBER(SEARCH("постав",E1207)),  (ISNUMBER(SEARCH("создани",E1207)))),1,0)</f>
        <v>0</v>
      </c>
      <c r="H1207" s="8">
        <f>IF(OR(ISNUMBER(SEARCH("развит",E1207)), ISNUMBER(SEARCH("модифика",E1207)), ISNUMBER(SEARCH("интегра",E1207)),  ISNUMBER(SEARCH("внедрен",E1207)), ISNUMBER(SEARCH("расшир",E1207)), ISNUMBER(SEARCH("адаптац",E1207)),ISNUMBER(SEARCH("настрой",E1207)), ISNUMBER(SEARCH("подключ",E1207)),   (ISNUMBER(SEARCH("модерниз",E1207)))),1,0)</f>
        <v>1</v>
      </c>
      <c r="I1207" s="8">
        <f>IF(OR(ISNUMBER(SEARCH("сопрово",E1207)), ISNUMBER(SEARCH("поддержк",E1207)), ISNUMBER(SEARCH("эксплуат",E1207)), ISNUMBER(SEARCH("обслужи",E1207)), ISNUMBER(SEARCH("подготов",E1207)), (ISNUMBER(SEARCH("обуче",E1207)))),1,0)</f>
        <v>1</v>
      </c>
      <c r="J1207" s="9">
        <f>SUM(G1207:I1207)</f>
        <v>2</v>
      </c>
      <c r="K1207" t="s">
        <v>64</v>
      </c>
      <c r="L1207" t="s">
        <v>65</v>
      </c>
      <c r="M1207" s="30">
        <v>440678</v>
      </c>
      <c r="N1207" s="28" t="s">
        <v>26</v>
      </c>
      <c r="O1207" s="6">
        <v>440678</v>
      </c>
      <c r="P1207" s="28" t="s">
        <v>184</v>
      </c>
      <c r="Q1207" s="4" t="s">
        <v>1662</v>
      </c>
      <c r="R1207" t="s">
        <v>1363</v>
      </c>
      <c r="S1207" t="s">
        <v>1245</v>
      </c>
      <c r="T1207" t="s">
        <v>1393</v>
      </c>
      <c r="U1207" t="s">
        <v>1247</v>
      </c>
      <c r="V1207" t="s">
        <v>1245</v>
      </c>
      <c r="W1207" s="2">
        <v>1</v>
      </c>
      <c r="X1207" s="33">
        <v>440678</v>
      </c>
      <c r="Y1207" t="s">
        <v>34</v>
      </c>
      <c r="Z1207" t="s">
        <v>1248</v>
      </c>
      <c r="AA1207" t="s">
        <v>36</v>
      </c>
      <c r="AB1207" t="s">
        <v>37</v>
      </c>
      <c r="AC1207">
        <v>21</v>
      </c>
    </row>
    <row r="1208" spans="1:29" customFormat="1" hidden="1" x14ac:dyDescent="0.25">
      <c r="A1208" s="11">
        <v>1208</v>
      </c>
      <c r="B1208" s="20" t="s">
        <v>1677</v>
      </c>
      <c r="C1208" s="3">
        <v>3.2126002610179999E+18</v>
      </c>
      <c r="D1208" s="1">
        <v>43458</v>
      </c>
      <c r="E1208" t="s">
        <v>1665</v>
      </c>
      <c r="F1208" s="8">
        <f>IF(OR(ISNUMBER(SEARCH("террит",Q1208)), ISNUMBER(SEARCH("ФОМС",E1208)), ISNUMBER(SEARCH("ФОМС",Q1208)), (ISNUMBER(SEARCH("страх",E1208)))),1,0)</f>
        <v>0</v>
      </c>
      <c r="G1208" s="8">
        <f>IF(OR(ISNUMBER(SEARCH("проектиро",E1208)), ISNUMBER(SEARCH("разработка",E1208)),  ISNUMBER(SEARCH("приобрет",E1208)),  ISNUMBER(SEARCH("установк",E1208)), ISNUMBER(SEARCH("постав",E1208)),  (ISNUMBER(SEARCH("создани",E1208)))),1,0)</f>
        <v>0</v>
      </c>
      <c r="H1208" s="8">
        <f>IF(OR(ISNUMBER(SEARCH("развит",E1208)), ISNUMBER(SEARCH("модифика",E1208)), ISNUMBER(SEARCH("интегра",E1208)),  ISNUMBER(SEARCH("внедрен",E1208)), ISNUMBER(SEARCH("расшир",E1208)), ISNUMBER(SEARCH("адаптац",E1208)),ISNUMBER(SEARCH("настрой",E1208)), ISNUMBER(SEARCH("подключ",E1208)),   (ISNUMBER(SEARCH("модерниз",E1208)))),1,0)</f>
        <v>1</v>
      </c>
      <c r="I1208" s="8">
        <f>IF(OR(ISNUMBER(SEARCH("сопрово",E1208)), ISNUMBER(SEARCH("поддержк",E1208)), ISNUMBER(SEARCH("эксплуат",E1208)), ISNUMBER(SEARCH("обслужи",E1208)), ISNUMBER(SEARCH("подготов",E1208)), (ISNUMBER(SEARCH("обуче",E1208)))),1,0)</f>
        <v>0</v>
      </c>
      <c r="J1208" s="9">
        <f>SUM(G1208:I1208)</f>
        <v>1</v>
      </c>
      <c r="K1208" t="s">
        <v>193</v>
      </c>
      <c r="L1208" t="s">
        <v>194</v>
      </c>
      <c r="M1208" s="30">
        <v>1460000</v>
      </c>
      <c r="N1208" s="28" t="s">
        <v>39</v>
      </c>
      <c r="O1208" s="6">
        <v>1460000</v>
      </c>
      <c r="P1208" s="28" t="s">
        <v>27</v>
      </c>
      <c r="Q1208" s="4" t="s">
        <v>1662</v>
      </c>
      <c r="R1208" t="s">
        <v>1363</v>
      </c>
      <c r="S1208" t="s">
        <v>1245</v>
      </c>
      <c r="T1208" t="s">
        <v>1393</v>
      </c>
      <c r="U1208" t="s">
        <v>1247</v>
      </c>
      <c r="V1208" t="s">
        <v>1245</v>
      </c>
      <c r="W1208" s="2">
        <v>1</v>
      </c>
      <c r="X1208" s="33">
        <v>1460000</v>
      </c>
      <c r="Y1208" t="s">
        <v>34</v>
      </c>
      <c r="Z1208" t="s">
        <v>1248</v>
      </c>
      <c r="AA1208" t="s">
        <v>36</v>
      </c>
      <c r="AB1208" t="s">
        <v>37</v>
      </c>
      <c r="AC1208">
        <v>21</v>
      </c>
    </row>
    <row r="1209" spans="1:29" customFormat="1" hidden="1" x14ac:dyDescent="0.25">
      <c r="A1209" s="11">
        <v>1209</v>
      </c>
      <c r="B1209" s="20" t="s">
        <v>1677</v>
      </c>
      <c r="C1209" s="3">
        <v>3.2126002610189998E+18</v>
      </c>
      <c r="D1209" s="1">
        <v>43598</v>
      </c>
      <c r="E1209" t="s">
        <v>1407</v>
      </c>
      <c r="F1209" s="8">
        <f>IF(OR(ISNUMBER(SEARCH("террит",Q1209)), ISNUMBER(SEARCH("ФОМС",E1209)), ISNUMBER(SEARCH("ФОМС",Q1209)), (ISNUMBER(SEARCH("страх",E1209)))),1,0)</f>
        <v>0</v>
      </c>
      <c r="G1209" s="8">
        <f>IF(OR(ISNUMBER(SEARCH("проектиро",E1209)), ISNUMBER(SEARCH("разработка",E1209)),  ISNUMBER(SEARCH("приобрет",E1209)),  ISNUMBER(SEARCH("установк",E1209)), ISNUMBER(SEARCH("постав",E1209)),  (ISNUMBER(SEARCH("создани",E1209)))),1,0)</f>
        <v>1</v>
      </c>
      <c r="H1209" s="8">
        <f>IF(OR(ISNUMBER(SEARCH("развит",E1209)), ISNUMBER(SEARCH("модифика",E1209)), ISNUMBER(SEARCH("интегра",E1209)),  ISNUMBER(SEARCH("внедрен",E1209)), ISNUMBER(SEARCH("расшир",E1209)), ISNUMBER(SEARCH("адаптац",E1209)),ISNUMBER(SEARCH("настрой",E1209)), ISNUMBER(SEARCH("подключ",E1209)),   (ISNUMBER(SEARCH("модерниз",E1209)))),1,0)</f>
        <v>0</v>
      </c>
      <c r="I1209" s="8">
        <f>IF(OR(ISNUMBER(SEARCH("сопрово",E1209)), ISNUMBER(SEARCH("поддержк",E1209)), ISNUMBER(SEARCH("эксплуат",E1209)), ISNUMBER(SEARCH("обслужи",E1209)), ISNUMBER(SEARCH("подготов",E1209)), (ISNUMBER(SEARCH("обуче",E1209)))),1,0)</f>
        <v>0</v>
      </c>
      <c r="J1209" s="9">
        <f>SUM(G1209:I1209)</f>
        <v>1</v>
      </c>
      <c r="K1209" t="s">
        <v>25</v>
      </c>
      <c r="L1209" t="s">
        <v>25</v>
      </c>
      <c r="M1209" s="30">
        <v>88485.54</v>
      </c>
      <c r="N1209" s="28" t="s">
        <v>39</v>
      </c>
      <c r="O1209" s="6">
        <v>88485.54</v>
      </c>
      <c r="P1209" s="28" t="s">
        <v>27</v>
      </c>
      <c r="Q1209" s="4" t="s">
        <v>1662</v>
      </c>
      <c r="R1209" t="s">
        <v>1363</v>
      </c>
      <c r="S1209" t="s">
        <v>1245</v>
      </c>
      <c r="T1209" t="s">
        <v>1393</v>
      </c>
      <c r="U1209" t="s">
        <v>1247</v>
      </c>
      <c r="V1209" t="s">
        <v>1245</v>
      </c>
      <c r="W1209" s="2">
        <v>1</v>
      </c>
      <c r="X1209" s="33">
        <v>88485.54</v>
      </c>
      <c r="Y1209" t="s">
        <v>34</v>
      </c>
      <c r="Z1209" t="s">
        <v>1248</v>
      </c>
      <c r="AA1209" t="s">
        <v>36</v>
      </c>
      <c r="AB1209" t="s">
        <v>37</v>
      </c>
      <c r="AC1209">
        <v>21</v>
      </c>
    </row>
    <row r="1210" spans="1:29" customFormat="1" hidden="1" x14ac:dyDescent="0.25">
      <c r="A1210" s="11">
        <v>1210</v>
      </c>
      <c r="B1210" s="20" t="s">
        <v>1677</v>
      </c>
      <c r="C1210" s="3">
        <v>3.2126002610189998E+18</v>
      </c>
      <c r="D1210" s="1">
        <v>43600</v>
      </c>
      <c r="E1210" t="s">
        <v>1407</v>
      </c>
      <c r="F1210" s="8">
        <f>IF(OR(ISNUMBER(SEARCH("террит",Q1210)), ISNUMBER(SEARCH("ФОМС",E1210)), ISNUMBER(SEARCH("ФОМС",Q1210)), (ISNUMBER(SEARCH("страх",E1210)))),1,0)</f>
        <v>0</v>
      </c>
      <c r="G1210" s="8">
        <f>IF(OR(ISNUMBER(SEARCH("проектиро",E1210)), ISNUMBER(SEARCH("разработка",E1210)),  ISNUMBER(SEARCH("приобрет",E1210)),  ISNUMBER(SEARCH("установк",E1210)), ISNUMBER(SEARCH("постав",E1210)),  (ISNUMBER(SEARCH("создани",E1210)))),1,0)</f>
        <v>1</v>
      </c>
      <c r="H1210" s="8">
        <f>IF(OR(ISNUMBER(SEARCH("развит",E1210)), ISNUMBER(SEARCH("модифика",E1210)), ISNUMBER(SEARCH("интегра",E1210)),  ISNUMBER(SEARCH("внедрен",E1210)), ISNUMBER(SEARCH("расшир",E1210)), ISNUMBER(SEARCH("адаптац",E1210)),ISNUMBER(SEARCH("настрой",E1210)), ISNUMBER(SEARCH("подключ",E1210)),   (ISNUMBER(SEARCH("модерниз",E1210)))),1,0)</f>
        <v>0</v>
      </c>
      <c r="I1210" s="8">
        <f>IF(OR(ISNUMBER(SEARCH("сопрово",E1210)), ISNUMBER(SEARCH("поддержк",E1210)), ISNUMBER(SEARCH("эксплуат",E1210)), ISNUMBER(SEARCH("обслужи",E1210)), ISNUMBER(SEARCH("подготов",E1210)), (ISNUMBER(SEARCH("обуче",E1210)))),1,0)</f>
        <v>0</v>
      </c>
      <c r="J1210" s="9">
        <f>SUM(G1210:I1210)</f>
        <v>1</v>
      </c>
      <c r="K1210" t="s">
        <v>25</v>
      </c>
      <c r="L1210" t="s">
        <v>25</v>
      </c>
      <c r="M1210" s="30">
        <v>445659.04</v>
      </c>
      <c r="N1210" s="28" t="s">
        <v>39</v>
      </c>
      <c r="O1210" s="6">
        <v>445659.04</v>
      </c>
      <c r="P1210" s="28" t="s">
        <v>27</v>
      </c>
      <c r="Q1210" s="4" t="s">
        <v>1662</v>
      </c>
      <c r="R1210" t="s">
        <v>1363</v>
      </c>
      <c r="S1210" t="s">
        <v>1245</v>
      </c>
      <c r="T1210" t="s">
        <v>1393</v>
      </c>
      <c r="U1210" t="s">
        <v>1247</v>
      </c>
      <c r="V1210" t="s">
        <v>1245</v>
      </c>
      <c r="W1210" s="2">
        <v>1</v>
      </c>
      <c r="X1210" s="33">
        <v>445659.04</v>
      </c>
      <c r="Y1210" t="s">
        <v>34</v>
      </c>
      <c r="Z1210" t="s">
        <v>1248</v>
      </c>
      <c r="AA1210" t="s">
        <v>36</v>
      </c>
      <c r="AB1210" t="s">
        <v>37</v>
      </c>
      <c r="AC1210">
        <v>21</v>
      </c>
    </row>
    <row r="1211" spans="1:29" customFormat="1" hidden="1" x14ac:dyDescent="0.25">
      <c r="A1211" s="11">
        <v>1211</v>
      </c>
      <c r="B1211" s="20" t="s">
        <v>1677</v>
      </c>
      <c r="C1211" s="3">
        <v>3.2126002610189998E+18</v>
      </c>
      <c r="D1211" s="1">
        <v>43600</v>
      </c>
      <c r="E1211" t="s">
        <v>1407</v>
      </c>
      <c r="F1211" s="8">
        <f>IF(OR(ISNUMBER(SEARCH("террит",Q1211)), ISNUMBER(SEARCH("ФОМС",E1211)), ISNUMBER(SEARCH("ФОМС",Q1211)), (ISNUMBER(SEARCH("страх",E1211)))),1,0)</f>
        <v>0</v>
      </c>
      <c r="G1211" s="8">
        <f>IF(OR(ISNUMBER(SEARCH("проектиро",E1211)), ISNUMBER(SEARCH("разработка",E1211)),  ISNUMBER(SEARCH("приобрет",E1211)),  ISNUMBER(SEARCH("установк",E1211)), ISNUMBER(SEARCH("постав",E1211)),  (ISNUMBER(SEARCH("создани",E1211)))),1,0)</f>
        <v>1</v>
      </c>
      <c r="H1211" s="8">
        <f>IF(OR(ISNUMBER(SEARCH("развит",E1211)), ISNUMBER(SEARCH("модифика",E1211)), ISNUMBER(SEARCH("интегра",E1211)),  ISNUMBER(SEARCH("внедрен",E1211)), ISNUMBER(SEARCH("расшир",E1211)), ISNUMBER(SEARCH("адаптац",E1211)),ISNUMBER(SEARCH("настрой",E1211)), ISNUMBER(SEARCH("подключ",E1211)),   (ISNUMBER(SEARCH("модерниз",E1211)))),1,0)</f>
        <v>0</v>
      </c>
      <c r="I1211" s="8">
        <f>IF(OR(ISNUMBER(SEARCH("сопрово",E1211)), ISNUMBER(SEARCH("поддержк",E1211)), ISNUMBER(SEARCH("эксплуат",E1211)), ISNUMBER(SEARCH("обслужи",E1211)), ISNUMBER(SEARCH("подготов",E1211)), (ISNUMBER(SEARCH("обуче",E1211)))),1,0)</f>
        <v>0</v>
      </c>
      <c r="J1211" s="9">
        <f>SUM(G1211:I1211)</f>
        <v>1</v>
      </c>
      <c r="K1211" t="s">
        <v>25</v>
      </c>
      <c r="L1211" t="s">
        <v>25</v>
      </c>
      <c r="M1211" s="30">
        <v>464124.19</v>
      </c>
      <c r="N1211" s="28" t="s">
        <v>39</v>
      </c>
      <c r="O1211" s="6">
        <v>464124.19</v>
      </c>
      <c r="P1211" s="28" t="s">
        <v>27</v>
      </c>
      <c r="Q1211" s="4" t="s">
        <v>1662</v>
      </c>
      <c r="R1211" t="s">
        <v>1363</v>
      </c>
      <c r="S1211" t="s">
        <v>1245</v>
      </c>
      <c r="T1211" t="s">
        <v>1393</v>
      </c>
      <c r="U1211" t="s">
        <v>1247</v>
      </c>
      <c r="V1211" t="s">
        <v>1245</v>
      </c>
      <c r="W1211" s="2">
        <v>1</v>
      </c>
      <c r="X1211" s="33">
        <v>464124.19</v>
      </c>
      <c r="Y1211" t="s">
        <v>34</v>
      </c>
      <c r="Z1211" t="s">
        <v>1248</v>
      </c>
      <c r="AA1211" t="s">
        <v>36</v>
      </c>
      <c r="AB1211" t="s">
        <v>37</v>
      </c>
      <c r="AC1211">
        <v>21</v>
      </c>
    </row>
    <row r="1212" spans="1:29" customFormat="1" hidden="1" x14ac:dyDescent="0.25">
      <c r="A1212" s="11">
        <v>1212</v>
      </c>
      <c r="B1212" s="20" t="s">
        <v>1677</v>
      </c>
      <c r="C1212" s="3">
        <v>3.2128700095149998E+18</v>
      </c>
      <c r="D1212" s="1">
        <v>42038</v>
      </c>
      <c r="E1212" t="s">
        <v>1437</v>
      </c>
      <c r="F1212" s="8">
        <f>IF(OR(ISNUMBER(SEARCH("террит",Q1212)), ISNUMBER(SEARCH("ФОМС",E1212)), ISNUMBER(SEARCH("ФОМС",Q1212)), (ISNUMBER(SEARCH("страх",E1212)))),1,0)</f>
        <v>0</v>
      </c>
      <c r="G1212" s="8">
        <f>IF(OR(ISNUMBER(SEARCH("проектиро",E1212)), ISNUMBER(SEARCH("разработка",E1212)),  ISNUMBER(SEARCH("приобрет",E1212)),  ISNUMBER(SEARCH("установк",E1212)), ISNUMBER(SEARCH("постав",E1212)),  (ISNUMBER(SEARCH("создани",E1212)))),1,0)</f>
        <v>0</v>
      </c>
      <c r="H1212" s="8">
        <f>IF(OR(ISNUMBER(SEARCH("развит",E1212)), ISNUMBER(SEARCH("модифика",E1212)), ISNUMBER(SEARCH("интегра",E1212)),  ISNUMBER(SEARCH("внедрен",E1212)), ISNUMBER(SEARCH("расшир",E1212)), ISNUMBER(SEARCH("адаптац",E1212)),ISNUMBER(SEARCH("настрой",E1212)), ISNUMBER(SEARCH("подключ",E1212)),   (ISNUMBER(SEARCH("модерниз",E1212)))),1,0)</f>
        <v>1</v>
      </c>
      <c r="I1212" s="8">
        <f>IF(OR(ISNUMBER(SEARCH("сопрово",E1212)), ISNUMBER(SEARCH("поддержк",E1212)), ISNUMBER(SEARCH("эксплуат",E1212)), ISNUMBER(SEARCH("обслужи",E1212)), ISNUMBER(SEARCH("подготов",E1212)), (ISNUMBER(SEARCH("обуче",E1212)))),1,0)</f>
        <v>1</v>
      </c>
      <c r="J1212" s="9">
        <f>SUM(G1212:I1212)</f>
        <v>2</v>
      </c>
      <c r="K1212" t="s">
        <v>453</v>
      </c>
      <c r="L1212" t="s">
        <v>454</v>
      </c>
      <c r="M1212" s="30">
        <v>258378.11</v>
      </c>
      <c r="N1212" s="28" t="s">
        <v>329</v>
      </c>
      <c r="O1212" s="6">
        <v>258378.11</v>
      </c>
      <c r="P1212" s="28" t="s">
        <v>184</v>
      </c>
      <c r="Q1212" s="4" t="s">
        <v>1344</v>
      </c>
      <c r="R1212" t="s">
        <v>1345</v>
      </c>
      <c r="S1212" t="s">
        <v>1245</v>
      </c>
      <c r="T1212" t="s">
        <v>1268</v>
      </c>
      <c r="U1212" t="s">
        <v>1247</v>
      </c>
      <c r="V1212" t="s">
        <v>1245</v>
      </c>
      <c r="W1212" s="2">
        <v>1</v>
      </c>
      <c r="X1212" s="33">
        <v>258378.11</v>
      </c>
      <c r="Y1212" t="s">
        <v>34</v>
      </c>
      <c r="Z1212" t="s">
        <v>1248</v>
      </c>
      <c r="AA1212" t="s">
        <v>36</v>
      </c>
      <c r="AB1212" t="s">
        <v>37</v>
      </c>
      <c r="AC1212">
        <v>21</v>
      </c>
    </row>
    <row r="1213" spans="1:29" customFormat="1" hidden="1" x14ac:dyDescent="0.25">
      <c r="A1213" s="11">
        <v>1213</v>
      </c>
      <c r="B1213" s="20" t="s">
        <v>1677</v>
      </c>
      <c r="C1213" s="3">
        <v>3.2128700095149998E+18</v>
      </c>
      <c r="D1213" s="1">
        <v>42038</v>
      </c>
      <c r="E1213" t="s">
        <v>1439</v>
      </c>
      <c r="F1213" s="8">
        <f>IF(OR(ISNUMBER(SEARCH("террит",Q1213)), ISNUMBER(SEARCH("ФОМС",E1213)), ISNUMBER(SEARCH("ФОМС",Q1213)), (ISNUMBER(SEARCH("страх",E1213)))),1,0)</f>
        <v>0</v>
      </c>
      <c r="G1213" s="8">
        <f>IF(OR(ISNUMBER(SEARCH("проектиро",E1213)), ISNUMBER(SEARCH("разработка",E1213)),  ISNUMBER(SEARCH("приобрет",E1213)),  ISNUMBER(SEARCH("установк",E1213)), ISNUMBER(SEARCH("постав",E1213)),  (ISNUMBER(SEARCH("создани",E1213)))),1,0)</f>
        <v>0</v>
      </c>
      <c r="H1213" s="8">
        <f>IF(OR(ISNUMBER(SEARCH("развит",E1213)), ISNUMBER(SEARCH("модифика",E1213)), ISNUMBER(SEARCH("интегра",E1213)),  ISNUMBER(SEARCH("внедрен",E1213)), ISNUMBER(SEARCH("расшир",E1213)), ISNUMBER(SEARCH("адаптац",E1213)),ISNUMBER(SEARCH("настрой",E1213)), ISNUMBER(SEARCH("подключ",E1213)),   (ISNUMBER(SEARCH("модерниз",E1213)))),1,0)</f>
        <v>1</v>
      </c>
      <c r="I1213" s="8">
        <f>IF(OR(ISNUMBER(SEARCH("сопрово",E1213)), ISNUMBER(SEARCH("поддержк",E1213)), ISNUMBER(SEARCH("эксплуат",E1213)), ISNUMBER(SEARCH("обслужи",E1213)), ISNUMBER(SEARCH("подготов",E1213)), (ISNUMBER(SEARCH("обуче",E1213)))),1,0)</f>
        <v>1</v>
      </c>
      <c r="J1213" s="9">
        <f>SUM(G1213:I1213)</f>
        <v>2</v>
      </c>
      <c r="K1213" t="s">
        <v>453</v>
      </c>
      <c r="L1213" t="s">
        <v>454</v>
      </c>
      <c r="M1213" s="30">
        <v>209992.78</v>
      </c>
      <c r="N1213" s="28" t="s">
        <v>329</v>
      </c>
      <c r="O1213" s="6">
        <v>209992.78</v>
      </c>
      <c r="P1213" s="28" t="s">
        <v>184</v>
      </c>
      <c r="Q1213" s="4" t="s">
        <v>1344</v>
      </c>
      <c r="R1213" t="s">
        <v>1345</v>
      </c>
      <c r="S1213" t="s">
        <v>1245</v>
      </c>
      <c r="T1213" t="s">
        <v>1268</v>
      </c>
      <c r="U1213" t="s">
        <v>1247</v>
      </c>
      <c r="V1213" t="s">
        <v>1245</v>
      </c>
      <c r="W1213" s="2">
        <v>1</v>
      </c>
      <c r="X1213" s="33">
        <v>209992.78</v>
      </c>
      <c r="Y1213" t="s">
        <v>34</v>
      </c>
      <c r="Z1213" t="s">
        <v>1248</v>
      </c>
      <c r="AA1213" t="s">
        <v>36</v>
      </c>
      <c r="AB1213" t="s">
        <v>37</v>
      </c>
      <c r="AC1213">
        <v>21</v>
      </c>
    </row>
    <row r="1214" spans="1:29" customFormat="1" hidden="1" x14ac:dyDescent="0.25">
      <c r="A1214" s="11">
        <v>1214</v>
      </c>
      <c r="B1214" s="20" t="s">
        <v>1677</v>
      </c>
      <c r="C1214" s="3">
        <v>3.2128700095149998E+18</v>
      </c>
      <c r="D1214" s="1">
        <v>42212</v>
      </c>
      <c r="E1214" t="s">
        <v>1666</v>
      </c>
      <c r="F1214" s="8">
        <f>IF(OR(ISNUMBER(SEARCH("террит",Q1214)), ISNUMBER(SEARCH("ФОМС",E1214)), ISNUMBER(SEARCH("ФОМС",Q1214)), (ISNUMBER(SEARCH("страх",E1214)))),1,0)</f>
        <v>0</v>
      </c>
      <c r="G1214" s="8">
        <f>IF(OR(ISNUMBER(SEARCH("проектиро",E1214)), ISNUMBER(SEARCH("разработка",E1214)),  ISNUMBER(SEARCH("приобрет",E1214)),  ISNUMBER(SEARCH("установк",E1214)), ISNUMBER(SEARCH("постав",E1214)),  (ISNUMBER(SEARCH("создани",E1214)))),1,0)</f>
        <v>0</v>
      </c>
      <c r="H1214" s="8">
        <f>IF(OR(ISNUMBER(SEARCH("развит",E1214)), ISNUMBER(SEARCH("модифика",E1214)), ISNUMBER(SEARCH("интегра",E1214)),  ISNUMBER(SEARCH("внедрен",E1214)), ISNUMBER(SEARCH("расшир",E1214)), ISNUMBER(SEARCH("адаптац",E1214)),ISNUMBER(SEARCH("настрой",E1214)), ISNUMBER(SEARCH("подключ",E1214)),   (ISNUMBER(SEARCH("модерниз",E1214)))),1,0)</f>
        <v>0</v>
      </c>
      <c r="I1214" s="8">
        <f>IF(OR(ISNUMBER(SEARCH("сопрово",E1214)), ISNUMBER(SEARCH("поддержк",E1214)), ISNUMBER(SEARCH("эксплуат",E1214)), ISNUMBER(SEARCH("обслужи",E1214)), ISNUMBER(SEARCH("подготов",E1214)), (ISNUMBER(SEARCH("обуче",E1214)))),1,0)</f>
        <v>1</v>
      </c>
      <c r="J1214" s="9">
        <f>SUM(G1214:I1214)</f>
        <v>1</v>
      </c>
      <c r="K1214" t="s">
        <v>453</v>
      </c>
      <c r="L1214" t="s">
        <v>454</v>
      </c>
      <c r="M1214" s="30">
        <v>50000</v>
      </c>
      <c r="N1214" s="28" t="s">
        <v>1377</v>
      </c>
      <c r="O1214" s="6">
        <v>50000</v>
      </c>
      <c r="P1214" s="28" t="s">
        <v>184</v>
      </c>
      <c r="Q1214" s="4" t="s">
        <v>1667</v>
      </c>
      <c r="R1214" t="s">
        <v>1345</v>
      </c>
      <c r="S1214" t="s">
        <v>1245</v>
      </c>
      <c r="T1214" t="s">
        <v>1393</v>
      </c>
      <c r="U1214" t="s">
        <v>1247</v>
      </c>
      <c r="V1214" t="s">
        <v>1245</v>
      </c>
      <c r="W1214" s="2">
        <v>1</v>
      </c>
      <c r="X1214" s="33">
        <v>50000</v>
      </c>
      <c r="Y1214" t="s">
        <v>34</v>
      </c>
      <c r="Z1214" t="s">
        <v>1248</v>
      </c>
      <c r="AA1214" t="s">
        <v>36</v>
      </c>
      <c r="AB1214" t="s">
        <v>37</v>
      </c>
      <c r="AC1214">
        <v>21</v>
      </c>
    </row>
    <row r="1215" spans="1:29" customFormat="1" hidden="1" x14ac:dyDescent="0.25">
      <c r="A1215" s="11">
        <v>1215</v>
      </c>
      <c r="B1215" s="20" t="s">
        <v>1677</v>
      </c>
      <c r="C1215" s="3">
        <v>3.2128700095160003E+18</v>
      </c>
      <c r="D1215" s="1">
        <v>42410</v>
      </c>
      <c r="E1215" t="s">
        <v>1416</v>
      </c>
      <c r="F1215" s="8">
        <f>IF(OR(ISNUMBER(SEARCH("террит",Q1215)), ISNUMBER(SEARCH("ФОМС",E1215)), ISNUMBER(SEARCH("ФОМС",Q1215)), (ISNUMBER(SEARCH("страх",E1215)))),1,0)</f>
        <v>0</v>
      </c>
      <c r="G1215" s="8">
        <f>IF(OR(ISNUMBER(SEARCH("проектиро",E1215)), ISNUMBER(SEARCH("разработка",E1215)),  ISNUMBER(SEARCH("приобрет",E1215)),  ISNUMBER(SEARCH("установк",E1215)), ISNUMBER(SEARCH("постав",E1215)),  (ISNUMBER(SEARCH("создани",E1215)))),1,0)</f>
        <v>0</v>
      </c>
      <c r="H1215" s="8">
        <f>IF(OR(ISNUMBER(SEARCH("развит",E1215)), ISNUMBER(SEARCH("модифика",E1215)), ISNUMBER(SEARCH("интегра",E1215)),  ISNUMBER(SEARCH("внедрен",E1215)), ISNUMBER(SEARCH("расшир",E1215)), ISNUMBER(SEARCH("адаптац",E1215)),ISNUMBER(SEARCH("настрой",E1215)), ISNUMBER(SEARCH("подключ",E1215)),   (ISNUMBER(SEARCH("модерниз",E1215)))),1,0)</f>
        <v>0</v>
      </c>
      <c r="I1215" s="8">
        <f>IF(OR(ISNUMBER(SEARCH("сопрово",E1215)), ISNUMBER(SEARCH("поддержк",E1215)), ISNUMBER(SEARCH("эксплуат",E1215)), ISNUMBER(SEARCH("обслужи",E1215)), ISNUMBER(SEARCH("подготов",E1215)), (ISNUMBER(SEARCH("обуче",E1215)))),1,0)</f>
        <v>1</v>
      </c>
      <c r="J1215" s="9">
        <f>SUM(G1215:I1215)</f>
        <v>1</v>
      </c>
      <c r="K1215" t="s">
        <v>1668</v>
      </c>
      <c r="L1215" t="s">
        <v>1669</v>
      </c>
      <c r="M1215" s="30">
        <v>50000</v>
      </c>
      <c r="N1215" s="28" t="s">
        <v>264</v>
      </c>
      <c r="O1215" s="6">
        <v>50000</v>
      </c>
      <c r="P1215" s="28" t="s">
        <v>184</v>
      </c>
      <c r="Q1215" s="4" t="s">
        <v>1670</v>
      </c>
      <c r="R1215" t="s">
        <v>1345</v>
      </c>
      <c r="S1215" t="s">
        <v>1245</v>
      </c>
      <c r="T1215" t="s">
        <v>1393</v>
      </c>
      <c r="U1215" t="s">
        <v>1247</v>
      </c>
      <c r="V1215" t="s">
        <v>1245</v>
      </c>
      <c r="W1215" s="2">
        <v>1</v>
      </c>
      <c r="X1215" s="33">
        <v>50000</v>
      </c>
      <c r="Y1215" t="s">
        <v>34</v>
      </c>
      <c r="Z1215" t="s">
        <v>1248</v>
      </c>
      <c r="AA1215" t="s">
        <v>36</v>
      </c>
      <c r="AB1215" t="s">
        <v>37</v>
      </c>
      <c r="AC1215">
        <v>21</v>
      </c>
    </row>
    <row r="1216" spans="1:29" customFormat="1" hidden="1" x14ac:dyDescent="0.25">
      <c r="A1216" s="11">
        <v>1216</v>
      </c>
      <c r="B1216" s="20" t="s">
        <v>1677</v>
      </c>
      <c r="C1216" s="3">
        <v>3.2128700095160003E+18</v>
      </c>
      <c r="D1216" s="1">
        <v>42410</v>
      </c>
      <c r="E1216" t="s">
        <v>1397</v>
      </c>
      <c r="F1216" s="8">
        <f>IF(OR(ISNUMBER(SEARCH("террит",Q1216)), ISNUMBER(SEARCH("ФОМС",E1216)), ISNUMBER(SEARCH("ФОМС",Q1216)), (ISNUMBER(SEARCH("страх",E1216)))),1,0)</f>
        <v>0</v>
      </c>
      <c r="G1216" s="8">
        <f>IF(OR(ISNUMBER(SEARCH("проектиро",E1216)), ISNUMBER(SEARCH("разработка",E1216)),  ISNUMBER(SEARCH("приобрет",E1216)),  ISNUMBER(SEARCH("установк",E1216)), ISNUMBER(SEARCH("постав",E1216)),  (ISNUMBER(SEARCH("создани",E1216)))),1,0)</f>
        <v>0</v>
      </c>
      <c r="H1216" s="8">
        <f>IF(OR(ISNUMBER(SEARCH("развит",E1216)), ISNUMBER(SEARCH("модифика",E1216)), ISNUMBER(SEARCH("интегра",E1216)),  ISNUMBER(SEARCH("внедрен",E1216)), ISNUMBER(SEARCH("расшир",E1216)), ISNUMBER(SEARCH("адаптац",E1216)),ISNUMBER(SEARCH("настрой",E1216)), ISNUMBER(SEARCH("подключ",E1216)),   (ISNUMBER(SEARCH("модерниз",E1216)))),1,0)</f>
        <v>0</v>
      </c>
      <c r="I1216" s="8">
        <f>IF(OR(ISNUMBER(SEARCH("сопрово",E1216)), ISNUMBER(SEARCH("поддержк",E1216)), ISNUMBER(SEARCH("эксплуат",E1216)), ISNUMBER(SEARCH("обслужи",E1216)), ISNUMBER(SEARCH("подготов",E1216)), (ISNUMBER(SEARCH("обуче",E1216)))),1,0)</f>
        <v>1</v>
      </c>
      <c r="J1216" s="9">
        <f>SUM(G1216:I1216)</f>
        <v>1</v>
      </c>
      <c r="K1216" t="s">
        <v>1668</v>
      </c>
      <c r="L1216" t="s">
        <v>1669</v>
      </c>
      <c r="M1216" s="30">
        <v>210000</v>
      </c>
      <c r="N1216" s="28" t="s">
        <v>264</v>
      </c>
      <c r="O1216" s="6">
        <v>210000</v>
      </c>
      <c r="P1216" s="28" t="s">
        <v>184</v>
      </c>
      <c r="Q1216" s="4" t="s">
        <v>1670</v>
      </c>
      <c r="R1216" t="s">
        <v>1345</v>
      </c>
      <c r="S1216" t="s">
        <v>1245</v>
      </c>
      <c r="T1216" t="s">
        <v>1393</v>
      </c>
      <c r="U1216" t="s">
        <v>1247</v>
      </c>
      <c r="V1216" t="s">
        <v>1245</v>
      </c>
      <c r="W1216" s="2">
        <v>1</v>
      </c>
      <c r="X1216" s="33">
        <v>210000</v>
      </c>
      <c r="Y1216" t="s">
        <v>34</v>
      </c>
      <c r="Z1216" t="s">
        <v>1248</v>
      </c>
      <c r="AA1216" t="s">
        <v>36</v>
      </c>
      <c r="AB1216" t="s">
        <v>37</v>
      </c>
      <c r="AC1216">
        <v>21</v>
      </c>
    </row>
    <row r="1217" spans="1:29" customFormat="1" hidden="1" x14ac:dyDescent="0.25">
      <c r="A1217" s="11">
        <v>1217</v>
      </c>
      <c r="B1217" s="20" t="s">
        <v>1677</v>
      </c>
      <c r="C1217" s="3">
        <v>3.2128700095160003E+18</v>
      </c>
      <c r="D1217" s="1">
        <v>42410</v>
      </c>
      <c r="E1217" t="s">
        <v>1418</v>
      </c>
      <c r="F1217" s="8">
        <f>IF(OR(ISNUMBER(SEARCH("террит",Q1217)), ISNUMBER(SEARCH("ФОМС",E1217)), ISNUMBER(SEARCH("ФОМС",Q1217)), (ISNUMBER(SEARCH("страх",E1217)))),1,0)</f>
        <v>0</v>
      </c>
      <c r="G1217" s="8">
        <f>IF(OR(ISNUMBER(SEARCH("проектиро",E1217)), ISNUMBER(SEARCH("разработка",E1217)),  ISNUMBER(SEARCH("приобрет",E1217)),  ISNUMBER(SEARCH("установк",E1217)), ISNUMBER(SEARCH("постав",E1217)),  (ISNUMBER(SEARCH("создани",E1217)))),1,0)</f>
        <v>0</v>
      </c>
      <c r="H1217" s="8">
        <f>IF(OR(ISNUMBER(SEARCH("развит",E1217)), ISNUMBER(SEARCH("модифика",E1217)), ISNUMBER(SEARCH("интегра",E1217)),  ISNUMBER(SEARCH("внедрен",E1217)), ISNUMBER(SEARCH("расшир",E1217)), ISNUMBER(SEARCH("адаптац",E1217)),ISNUMBER(SEARCH("настрой",E1217)), ISNUMBER(SEARCH("подключ",E1217)),   (ISNUMBER(SEARCH("модерниз",E1217)))),1,0)</f>
        <v>0</v>
      </c>
      <c r="I1217" s="8">
        <f>IF(OR(ISNUMBER(SEARCH("сопрово",E1217)), ISNUMBER(SEARCH("поддержк",E1217)), ISNUMBER(SEARCH("эксплуат",E1217)), ISNUMBER(SEARCH("обслужи",E1217)), ISNUMBER(SEARCH("подготов",E1217)), (ISNUMBER(SEARCH("обуче",E1217)))),1,0)</f>
        <v>1</v>
      </c>
      <c r="J1217" s="9">
        <f>SUM(G1217:I1217)</f>
        <v>1</v>
      </c>
      <c r="K1217" t="s">
        <v>1668</v>
      </c>
      <c r="L1217" t="s">
        <v>1669</v>
      </c>
      <c r="M1217" s="30">
        <v>258500</v>
      </c>
      <c r="N1217" s="28" t="s">
        <v>264</v>
      </c>
      <c r="O1217" s="6">
        <v>258500</v>
      </c>
      <c r="P1217" s="28" t="s">
        <v>184</v>
      </c>
      <c r="Q1217" s="4" t="s">
        <v>1670</v>
      </c>
      <c r="R1217" t="s">
        <v>1345</v>
      </c>
      <c r="S1217" t="s">
        <v>1245</v>
      </c>
      <c r="T1217" t="s">
        <v>1393</v>
      </c>
      <c r="U1217" t="s">
        <v>1247</v>
      </c>
      <c r="V1217" t="s">
        <v>1245</v>
      </c>
      <c r="W1217" s="2">
        <v>1</v>
      </c>
      <c r="X1217" s="33">
        <v>258500</v>
      </c>
      <c r="Y1217" t="s">
        <v>34</v>
      </c>
      <c r="Z1217" t="s">
        <v>1248</v>
      </c>
      <c r="AA1217" t="s">
        <v>36</v>
      </c>
      <c r="AB1217" t="s">
        <v>37</v>
      </c>
      <c r="AC1217">
        <v>21</v>
      </c>
    </row>
    <row r="1218" spans="1:29" customFormat="1" hidden="1" x14ac:dyDescent="0.25">
      <c r="A1218" s="11">
        <v>1218</v>
      </c>
      <c r="B1218" s="20" t="s">
        <v>1677</v>
      </c>
      <c r="C1218" s="3">
        <v>3.2128700095170002E+18</v>
      </c>
      <c r="D1218" s="1">
        <v>42776</v>
      </c>
      <c r="E1218" t="s">
        <v>1408</v>
      </c>
      <c r="F1218" s="8">
        <f>IF(OR(ISNUMBER(SEARCH("террит",Q1218)), ISNUMBER(SEARCH("ФОМС",E1218)), ISNUMBER(SEARCH("ФОМС",Q1218)), (ISNUMBER(SEARCH("страх",E1218)))),1,0)</f>
        <v>0</v>
      </c>
      <c r="G1218" s="8">
        <f>IF(OR(ISNUMBER(SEARCH("проектиро",E1218)), ISNUMBER(SEARCH("разработка",E1218)),  ISNUMBER(SEARCH("приобрет",E1218)),  ISNUMBER(SEARCH("установк",E1218)), ISNUMBER(SEARCH("постав",E1218)),  (ISNUMBER(SEARCH("создани",E1218)))),1,0)</f>
        <v>0</v>
      </c>
      <c r="H1218" s="8">
        <f>IF(OR(ISNUMBER(SEARCH("развит",E1218)), ISNUMBER(SEARCH("модифика",E1218)), ISNUMBER(SEARCH("интегра",E1218)),  ISNUMBER(SEARCH("внедрен",E1218)), ISNUMBER(SEARCH("расшир",E1218)), ISNUMBER(SEARCH("адаптац",E1218)),ISNUMBER(SEARCH("настрой",E1218)), ISNUMBER(SEARCH("подключ",E1218)),   (ISNUMBER(SEARCH("модерниз",E1218)))),1,0)</f>
        <v>1</v>
      </c>
      <c r="I1218" s="8">
        <f>IF(OR(ISNUMBER(SEARCH("сопрово",E1218)), ISNUMBER(SEARCH("поддержк",E1218)), ISNUMBER(SEARCH("эксплуат",E1218)), ISNUMBER(SEARCH("обслужи",E1218)), ISNUMBER(SEARCH("подготов",E1218)), (ISNUMBER(SEARCH("обуче",E1218)))),1,0)</f>
        <v>1</v>
      </c>
      <c r="J1218" s="9">
        <f>SUM(G1218:I1218)</f>
        <v>2</v>
      </c>
      <c r="K1218" t="s">
        <v>64</v>
      </c>
      <c r="L1218" t="s">
        <v>65</v>
      </c>
      <c r="M1218" s="30">
        <v>1</v>
      </c>
      <c r="N1218" s="28" t="s">
        <v>264</v>
      </c>
      <c r="O1218" s="6">
        <v>210000</v>
      </c>
      <c r="P1218" s="28" t="s">
        <v>1671</v>
      </c>
      <c r="Q1218" s="4" t="s">
        <v>1670</v>
      </c>
      <c r="R1218" t="s">
        <v>1345</v>
      </c>
      <c r="S1218" t="s">
        <v>1245</v>
      </c>
      <c r="T1218" t="s">
        <v>1393</v>
      </c>
      <c r="U1218" t="s">
        <v>1247</v>
      </c>
      <c r="V1218" t="s">
        <v>1245</v>
      </c>
      <c r="W1218" s="2">
        <v>1</v>
      </c>
      <c r="X1218" s="33">
        <v>210000</v>
      </c>
      <c r="Y1218" t="s">
        <v>34</v>
      </c>
      <c r="Z1218" t="s">
        <v>1248</v>
      </c>
      <c r="AA1218" t="s">
        <v>36</v>
      </c>
      <c r="AB1218" t="s">
        <v>37</v>
      </c>
      <c r="AC1218">
        <v>21</v>
      </c>
    </row>
    <row r="1219" spans="1:29" customFormat="1" hidden="1" x14ac:dyDescent="0.25">
      <c r="A1219" s="11">
        <v>1219</v>
      </c>
      <c r="B1219" s="20" t="s">
        <v>1677</v>
      </c>
      <c r="C1219" s="3">
        <v>3.2128700095170002E+18</v>
      </c>
      <c r="D1219" s="1">
        <v>42776</v>
      </c>
      <c r="E1219" t="s">
        <v>1403</v>
      </c>
      <c r="F1219" s="8">
        <f>IF(OR(ISNUMBER(SEARCH("террит",Q1219)), ISNUMBER(SEARCH("ФОМС",E1219)), ISNUMBER(SEARCH("ФОМС",Q1219)), (ISNUMBER(SEARCH("страх",E1219)))),1,0)</f>
        <v>0</v>
      </c>
      <c r="G1219" s="8">
        <f>IF(OR(ISNUMBER(SEARCH("проектиро",E1219)), ISNUMBER(SEARCH("разработка",E1219)),  ISNUMBER(SEARCH("приобрет",E1219)),  ISNUMBER(SEARCH("установк",E1219)), ISNUMBER(SEARCH("постав",E1219)),  (ISNUMBER(SEARCH("создани",E1219)))),1,0)</f>
        <v>0</v>
      </c>
      <c r="H1219" s="8">
        <f>IF(OR(ISNUMBER(SEARCH("развит",E1219)), ISNUMBER(SEARCH("модифика",E1219)), ISNUMBER(SEARCH("интегра",E1219)),  ISNUMBER(SEARCH("внедрен",E1219)), ISNUMBER(SEARCH("расшир",E1219)), ISNUMBER(SEARCH("адаптац",E1219)),ISNUMBER(SEARCH("настрой",E1219)), ISNUMBER(SEARCH("подключ",E1219)),   (ISNUMBER(SEARCH("модерниз",E1219)))),1,0)</f>
        <v>1</v>
      </c>
      <c r="I1219" s="8">
        <f>IF(OR(ISNUMBER(SEARCH("сопрово",E1219)), ISNUMBER(SEARCH("поддержк",E1219)), ISNUMBER(SEARCH("эксплуат",E1219)), ISNUMBER(SEARCH("обслужи",E1219)), ISNUMBER(SEARCH("подготов",E1219)), (ISNUMBER(SEARCH("обуче",E1219)))),1,0)</f>
        <v>1</v>
      </c>
      <c r="J1219" s="9">
        <f>SUM(G1219:I1219)</f>
        <v>2</v>
      </c>
      <c r="K1219" t="s">
        <v>64</v>
      </c>
      <c r="L1219" t="s">
        <v>65</v>
      </c>
      <c r="M1219" s="30">
        <v>1</v>
      </c>
      <c r="N1219" s="28" t="s">
        <v>264</v>
      </c>
      <c r="O1219" s="6">
        <v>258500</v>
      </c>
      <c r="P1219" s="28" t="s">
        <v>1672</v>
      </c>
      <c r="Q1219" s="4" t="s">
        <v>1670</v>
      </c>
      <c r="R1219" t="s">
        <v>1345</v>
      </c>
      <c r="S1219" t="s">
        <v>1245</v>
      </c>
      <c r="T1219" t="s">
        <v>1393</v>
      </c>
      <c r="U1219" t="s">
        <v>1247</v>
      </c>
      <c r="V1219" t="s">
        <v>1245</v>
      </c>
      <c r="W1219" s="2">
        <v>1</v>
      </c>
      <c r="X1219" s="33">
        <v>258500</v>
      </c>
      <c r="Y1219" t="s">
        <v>34</v>
      </c>
      <c r="Z1219" t="s">
        <v>1248</v>
      </c>
      <c r="AA1219" t="s">
        <v>36</v>
      </c>
      <c r="AB1219" t="s">
        <v>37</v>
      </c>
      <c r="AC1219">
        <v>21</v>
      </c>
    </row>
    <row r="1220" spans="1:29" customFormat="1" hidden="1" x14ac:dyDescent="0.25">
      <c r="A1220" s="11">
        <v>1220</v>
      </c>
      <c r="B1220" s="20" t="s">
        <v>1677</v>
      </c>
      <c r="C1220" s="3">
        <v>3.2128700095170002E+18</v>
      </c>
      <c r="D1220" s="1">
        <v>42776</v>
      </c>
      <c r="E1220" t="s">
        <v>1404</v>
      </c>
      <c r="F1220" s="8">
        <f>IF(OR(ISNUMBER(SEARCH("террит",Q1220)), ISNUMBER(SEARCH("ФОМС",E1220)), ISNUMBER(SEARCH("ФОМС",Q1220)), (ISNUMBER(SEARCH("страх",E1220)))),1,0)</f>
        <v>0</v>
      </c>
      <c r="G1220" s="8">
        <f>IF(OR(ISNUMBER(SEARCH("проектиро",E1220)), ISNUMBER(SEARCH("разработка",E1220)),  ISNUMBER(SEARCH("приобрет",E1220)),  ISNUMBER(SEARCH("установк",E1220)), ISNUMBER(SEARCH("постав",E1220)),  (ISNUMBER(SEARCH("создани",E1220)))),1,0)</f>
        <v>0</v>
      </c>
      <c r="H1220" s="8">
        <f>IF(OR(ISNUMBER(SEARCH("развит",E1220)), ISNUMBER(SEARCH("модифика",E1220)), ISNUMBER(SEARCH("интегра",E1220)),  ISNUMBER(SEARCH("внедрен",E1220)), ISNUMBER(SEARCH("расшир",E1220)), ISNUMBER(SEARCH("адаптац",E1220)),ISNUMBER(SEARCH("настрой",E1220)), ISNUMBER(SEARCH("подключ",E1220)),   (ISNUMBER(SEARCH("модерниз",E1220)))),1,0)</f>
        <v>1</v>
      </c>
      <c r="I1220" s="8">
        <f>IF(OR(ISNUMBER(SEARCH("сопрово",E1220)), ISNUMBER(SEARCH("поддержк",E1220)), ISNUMBER(SEARCH("эксплуат",E1220)), ISNUMBER(SEARCH("обслужи",E1220)), ISNUMBER(SEARCH("подготов",E1220)), (ISNUMBER(SEARCH("обуче",E1220)))),1,0)</f>
        <v>1</v>
      </c>
      <c r="J1220" s="9">
        <f>SUM(G1220:I1220)</f>
        <v>2</v>
      </c>
      <c r="K1220" t="s">
        <v>64</v>
      </c>
      <c r="L1220" t="s">
        <v>65</v>
      </c>
      <c r="M1220" s="30">
        <v>1</v>
      </c>
      <c r="N1220" s="28" t="s">
        <v>264</v>
      </c>
      <c r="O1220" s="6">
        <v>50000</v>
      </c>
      <c r="P1220" s="28" t="s">
        <v>1629</v>
      </c>
      <c r="Q1220" s="4" t="s">
        <v>1670</v>
      </c>
      <c r="R1220" t="s">
        <v>1345</v>
      </c>
      <c r="S1220" t="s">
        <v>1245</v>
      </c>
      <c r="T1220" t="s">
        <v>1393</v>
      </c>
      <c r="U1220" t="s">
        <v>1247</v>
      </c>
      <c r="V1220" t="s">
        <v>1245</v>
      </c>
      <c r="W1220" s="2">
        <v>1</v>
      </c>
      <c r="X1220" s="33">
        <v>50000</v>
      </c>
      <c r="Y1220" t="s">
        <v>34</v>
      </c>
      <c r="Z1220" t="s">
        <v>1248</v>
      </c>
      <c r="AA1220" t="s">
        <v>36</v>
      </c>
      <c r="AB1220" t="s">
        <v>37</v>
      </c>
      <c r="AC1220">
        <v>21</v>
      </c>
    </row>
    <row r="1221" spans="1:29" customFormat="1" hidden="1" x14ac:dyDescent="0.25">
      <c r="A1221" s="11">
        <v>1221</v>
      </c>
      <c r="B1221" s="20" t="s">
        <v>1677</v>
      </c>
      <c r="C1221" s="3">
        <v>3.2128700095180001E+18</v>
      </c>
      <c r="D1221" s="1">
        <v>43208</v>
      </c>
      <c r="E1221" t="s">
        <v>1406</v>
      </c>
      <c r="F1221" s="8">
        <f>IF(OR(ISNUMBER(SEARCH("террит",Q1221)), ISNUMBER(SEARCH("ФОМС",E1221)), ISNUMBER(SEARCH("ФОМС",Q1221)), (ISNUMBER(SEARCH("страх",E1221)))),1,0)</f>
        <v>0</v>
      </c>
      <c r="G1221" s="8">
        <f>IF(OR(ISNUMBER(SEARCH("проектиро",E1221)), ISNUMBER(SEARCH("разработка",E1221)),  ISNUMBER(SEARCH("приобрет",E1221)),  ISNUMBER(SEARCH("установк",E1221)), ISNUMBER(SEARCH("постав",E1221)),  (ISNUMBER(SEARCH("создани",E1221)))),1,0)</f>
        <v>0</v>
      </c>
      <c r="H1221" s="8">
        <f>IF(OR(ISNUMBER(SEARCH("развит",E1221)), ISNUMBER(SEARCH("модифика",E1221)), ISNUMBER(SEARCH("интегра",E1221)),  ISNUMBER(SEARCH("внедрен",E1221)), ISNUMBER(SEARCH("расшир",E1221)), ISNUMBER(SEARCH("адаптац",E1221)),ISNUMBER(SEARCH("настрой",E1221)), ISNUMBER(SEARCH("подключ",E1221)),   (ISNUMBER(SEARCH("модерниз",E1221)))),1,0)</f>
        <v>0</v>
      </c>
      <c r="I1221" s="8">
        <f>IF(OR(ISNUMBER(SEARCH("сопрово",E1221)), ISNUMBER(SEARCH("поддержк",E1221)), ISNUMBER(SEARCH("эксплуат",E1221)), ISNUMBER(SEARCH("обслужи",E1221)), ISNUMBER(SEARCH("подготов",E1221)), (ISNUMBER(SEARCH("обуче",E1221)))),1,0)</f>
        <v>1</v>
      </c>
      <c r="J1221" s="9">
        <f>SUM(G1221:I1221)</f>
        <v>1</v>
      </c>
      <c r="K1221" t="s">
        <v>64</v>
      </c>
      <c r="L1221" t="s">
        <v>65</v>
      </c>
      <c r="M1221" s="30">
        <v>217283</v>
      </c>
      <c r="N1221" s="28" t="s">
        <v>26</v>
      </c>
      <c r="O1221" s="6">
        <v>217283</v>
      </c>
      <c r="P1221" s="28" t="s">
        <v>184</v>
      </c>
      <c r="Q1221" s="4" t="s">
        <v>1670</v>
      </c>
      <c r="R1221" t="s">
        <v>1345</v>
      </c>
      <c r="S1221" t="s">
        <v>1245</v>
      </c>
      <c r="T1221" t="s">
        <v>1393</v>
      </c>
      <c r="U1221" t="s">
        <v>1247</v>
      </c>
      <c r="V1221" t="s">
        <v>1245</v>
      </c>
      <c r="W1221" s="2">
        <v>1</v>
      </c>
      <c r="X1221" s="33">
        <v>217283</v>
      </c>
      <c r="Y1221" t="s">
        <v>34</v>
      </c>
      <c r="Z1221" t="s">
        <v>1248</v>
      </c>
      <c r="AA1221" t="s">
        <v>36</v>
      </c>
      <c r="AB1221" t="s">
        <v>37</v>
      </c>
      <c r="AC1221">
        <v>21</v>
      </c>
    </row>
    <row r="1222" spans="1:29" customFormat="1" hidden="1" x14ac:dyDescent="0.25">
      <c r="A1222" s="11">
        <v>1222</v>
      </c>
      <c r="B1222" s="20" t="s">
        <v>1677</v>
      </c>
      <c r="C1222" s="3">
        <v>3.2128700095180001E+18</v>
      </c>
      <c r="D1222" s="1">
        <v>43208</v>
      </c>
      <c r="E1222" t="s">
        <v>1403</v>
      </c>
      <c r="F1222" s="8">
        <f>IF(OR(ISNUMBER(SEARCH("террит",Q1222)), ISNUMBER(SEARCH("ФОМС",E1222)), ISNUMBER(SEARCH("ФОМС",Q1222)), (ISNUMBER(SEARCH("страх",E1222)))),1,0)</f>
        <v>0</v>
      </c>
      <c r="G1222" s="8">
        <f>IF(OR(ISNUMBER(SEARCH("проектиро",E1222)), ISNUMBER(SEARCH("разработка",E1222)),  ISNUMBER(SEARCH("приобрет",E1222)),  ISNUMBER(SEARCH("установк",E1222)), ISNUMBER(SEARCH("постав",E1222)),  (ISNUMBER(SEARCH("создани",E1222)))),1,0)</f>
        <v>0</v>
      </c>
      <c r="H1222" s="8">
        <f>IF(OR(ISNUMBER(SEARCH("развит",E1222)), ISNUMBER(SEARCH("модифика",E1222)), ISNUMBER(SEARCH("интегра",E1222)),  ISNUMBER(SEARCH("внедрен",E1222)), ISNUMBER(SEARCH("расшир",E1222)), ISNUMBER(SEARCH("адаптац",E1222)),ISNUMBER(SEARCH("настрой",E1222)), ISNUMBER(SEARCH("подключ",E1222)),   (ISNUMBER(SEARCH("модерниз",E1222)))),1,0)</f>
        <v>1</v>
      </c>
      <c r="I1222" s="8">
        <f>IF(OR(ISNUMBER(SEARCH("сопрово",E1222)), ISNUMBER(SEARCH("поддержк",E1222)), ISNUMBER(SEARCH("эксплуат",E1222)), ISNUMBER(SEARCH("обслужи",E1222)), ISNUMBER(SEARCH("подготов",E1222)), (ISNUMBER(SEARCH("обуче",E1222)))),1,0)</f>
        <v>1</v>
      </c>
      <c r="J1222" s="9">
        <f>SUM(G1222:I1222)</f>
        <v>2</v>
      </c>
      <c r="K1222" t="s">
        <v>64</v>
      </c>
      <c r="L1222" t="s">
        <v>65</v>
      </c>
      <c r="M1222" s="30">
        <v>265332</v>
      </c>
      <c r="N1222" s="28" t="s">
        <v>26</v>
      </c>
      <c r="O1222" s="6">
        <v>265332</v>
      </c>
      <c r="P1222" s="28" t="s">
        <v>184</v>
      </c>
      <c r="Q1222" s="4" t="s">
        <v>1670</v>
      </c>
      <c r="R1222" t="s">
        <v>1345</v>
      </c>
      <c r="S1222" t="s">
        <v>1245</v>
      </c>
      <c r="T1222" t="s">
        <v>1393</v>
      </c>
      <c r="U1222" t="s">
        <v>1247</v>
      </c>
      <c r="V1222" t="s">
        <v>1245</v>
      </c>
      <c r="W1222" s="2">
        <v>1</v>
      </c>
      <c r="X1222" s="33">
        <v>265332</v>
      </c>
      <c r="Y1222" t="s">
        <v>34</v>
      </c>
      <c r="Z1222" t="s">
        <v>1248</v>
      </c>
      <c r="AA1222" t="s">
        <v>36</v>
      </c>
      <c r="AB1222" t="s">
        <v>37</v>
      </c>
      <c r="AC1222">
        <v>21</v>
      </c>
    </row>
    <row r="1223" spans="1:29" customFormat="1" hidden="1" x14ac:dyDescent="0.25">
      <c r="A1223" s="11">
        <v>1223</v>
      </c>
      <c r="B1223" s="20" t="s">
        <v>1677</v>
      </c>
      <c r="C1223" s="3">
        <v>3.2128700095180001E+18</v>
      </c>
      <c r="D1223" s="1">
        <v>43208</v>
      </c>
      <c r="E1223" t="s">
        <v>1405</v>
      </c>
      <c r="F1223" s="8">
        <f>IF(OR(ISNUMBER(SEARCH("террит",Q1223)), ISNUMBER(SEARCH("ФОМС",E1223)), ISNUMBER(SEARCH("ФОМС",Q1223)), (ISNUMBER(SEARCH("страх",E1223)))),1,0)</f>
        <v>0</v>
      </c>
      <c r="G1223" s="8">
        <f>IF(OR(ISNUMBER(SEARCH("проектиро",E1223)), ISNUMBER(SEARCH("разработка",E1223)),  ISNUMBER(SEARCH("приобрет",E1223)),  ISNUMBER(SEARCH("установк",E1223)), ISNUMBER(SEARCH("постав",E1223)),  (ISNUMBER(SEARCH("создани",E1223)))),1,0)</f>
        <v>0</v>
      </c>
      <c r="H1223" s="8">
        <f>IF(OR(ISNUMBER(SEARCH("развит",E1223)), ISNUMBER(SEARCH("модифика",E1223)), ISNUMBER(SEARCH("интегра",E1223)),  ISNUMBER(SEARCH("внедрен",E1223)), ISNUMBER(SEARCH("расшир",E1223)), ISNUMBER(SEARCH("адаптац",E1223)),ISNUMBER(SEARCH("настрой",E1223)), ISNUMBER(SEARCH("подключ",E1223)),   (ISNUMBER(SEARCH("модерниз",E1223)))),1,0)</f>
        <v>0</v>
      </c>
      <c r="I1223" s="8">
        <f>IF(OR(ISNUMBER(SEARCH("сопрово",E1223)), ISNUMBER(SEARCH("поддержк",E1223)), ISNUMBER(SEARCH("эксплуат",E1223)), ISNUMBER(SEARCH("обслужи",E1223)), ISNUMBER(SEARCH("подготов",E1223)), (ISNUMBER(SEARCH("обуче",E1223)))),1,0)</f>
        <v>1</v>
      </c>
      <c r="J1223" s="9">
        <f>SUM(G1223:I1223)</f>
        <v>1</v>
      </c>
      <c r="K1223" t="s">
        <v>64</v>
      </c>
      <c r="L1223" t="s">
        <v>65</v>
      </c>
      <c r="M1223" s="30">
        <v>51699</v>
      </c>
      <c r="N1223" s="28" t="s">
        <v>26</v>
      </c>
      <c r="O1223" s="6">
        <v>51699</v>
      </c>
      <c r="P1223" s="28" t="s">
        <v>184</v>
      </c>
      <c r="Q1223" s="4" t="s">
        <v>1670</v>
      </c>
      <c r="R1223" t="s">
        <v>1345</v>
      </c>
      <c r="S1223" t="s">
        <v>1245</v>
      </c>
      <c r="T1223" t="s">
        <v>1393</v>
      </c>
      <c r="U1223" t="s">
        <v>1247</v>
      </c>
      <c r="V1223" t="s">
        <v>1245</v>
      </c>
      <c r="W1223" s="2">
        <v>1</v>
      </c>
      <c r="X1223" s="33">
        <v>51699</v>
      </c>
      <c r="Y1223" t="s">
        <v>34</v>
      </c>
      <c r="Z1223" t="s">
        <v>1248</v>
      </c>
      <c r="AA1223" t="s">
        <v>36</v>
      </c>
      <c r="AB1223" t="s">
        <v>37</v>
      </c>
      <c r="AC1223">
        <v>21</v>
      </c>
    </row>
    <row r="1224" spans="1:29" customFormat="1" hidden="1" x14ac:dyDescent="0.25">
      <c r="A1224" s="11">
        <v>1224</v>
      </c>
      <c r="B1224" s="20" t="s">
        <v>1677</v>
      </c>
      <c r="C1224" s="3">
        <v>3.2128700095190001E+18</v>
      </c>
      <c r="D1224" s="1">
        <v>43593</v>
      </c>
      <c r="E1224" t="s">
        <v>1407</v>
      </c>
      <c r="F1224" s="8">
        <f>IF(OR(ISNUMBER(SEARCH("террит",Q1224)), ISNUMBER(SEARCH("ФОМС",E1224)), ISNUMBER(SEARCH("ФОМС",Q1224)), (ISNUMBER(SEARCH("страх",E1224)))),1,0)</f>
        <v>0</v>
      </c>
      <c r="G1224" s="8">
        <f>IF(OR(ISNUMBER(SEARCH("проектиро",E1224)), ISNUMBER(SEARCH("разработка",E1224)),  ISNUMBER(SEARCH("приобрет",E1224)),  ISNUMBER(SEARCH("установк",E1224)), ISNUMBER(SEARCH("постав",E1224)),  (ISNUMBER(SEARCH("создани",E1224)))),1,0)</f>
        <v>1</v>
      </c>
      <c r="H1224" s="8">
        <f>IF(OR(ISNUMBER(SEARCH("развит",E1224)), ISNUMBER(SEARCH("модифика",E1224)), ISNUMBER(SEARCH("интегра",E1224)),  ISNUMBER(SEARCH("внедрен",E1224)), ISNUMBER(SEARCH("расшир",E1224)), ISNUMBER(SEARCH("адаптац",E1224)),ISNUMBER(SEARCH("настрой",E1224)), ISNUMBER(SEARCH("подключ",E1224)),   (ISNUMBER(SEARCH("модерниз",E1224)))),1,0)</f>
        <v>0</v>
      </c>
      <c r="I1224" s="8">
        <f>IF(OR(ISNUMBER(SEARCH("сопрово",E1224)), ISNUMBER(SEARCH("поддержк",E1224)), ISNUMBER(SEARCH("эксплуат",E1224)), ISNUMBER(SEARCH("обслужи",E1224)), ISNUMBER(SEARCH("подготов",E1224)), (ISNUMBER(SEARCH("обуче",E1224)))),1,0)</f>
        <v>0</v>
      </c>
      <c r="J1224" s="9">
        <f>SUM(G1224:I1224)</f>
        <v>1</v>
      </c>
      <c r="K1224" t="s">
        <v>25</v>
      </c>
      <c r="L1224" t="s">
        <v>25</v>
      </c>
      <c r="M1224" s="30">
        <v>271983.27</v>
      </c>
      <c r="N1224" s="28" t="s">
        <v>39</v>
      </c>
      <c r="O1224" s="6">
        <v>271983.27</v>
      </c>
      <c r="P1224" s="28" t="s">
        <v>27</v>
      </c>
      <c r="Q1224" s="4" t="s">
        <v>1670</v>
      </c>
      <c r="R1224" t="s">
        <v>1345</v>
      </c>
      <c r="S1224" t="s">
        <v>1245</v>
      </c>
      <c r="T1224" t="s">
        <v>1246</v>
      </c>
      <c r="U1224" t="s">
        <v>1247</v>
      </c>
      <c r="V1224" t="s">
        <v>1245</v>
      </c>
      <c r="W1224" s="2">
        <v>1</v>
      </c>
      <c r="X1224" s="33">
        <v>271983.27</v>
      </c>
      <c r="Y1224" t="s">
        <v>34</v>
      </c>
      <c r="Z1224" t="s">
        <v>1248</v>
      </c>
      <c r="AA1224" t="s">
        <v>36</v>
      </c>
      <c r="AB1224" t="s">
        <v>37</v>
      </c>
      <c r="AC1224">
        <v>21</v>
      </c>
    </row>
    <row r="1225" spans="1:29" customFormat="1" hidden="1" x14ac:dyDescent="0.25">
      <c r="A1225" s="11">
        <v>1225</v>
      </c>
      <c r="B1225" s="20" t="s">
        <v>1677</v>
      </c>
      <c r="C1225" s="3">
        <v>3.2128700095190001E+18</v>
      </c>
      <c r="D1225" s="1">
        <v>43593</v>
      </c>
      <c r="E1225" t="s">
        <v>1407</v>
      </c>
      <c r="F1225" s="8">
        <f>IF(OR(ISNUMBER(SEARCH("террит",Q1225)), ISNUMBER(SEARCH("ФОМС",E1225)), ISNUMBER(SEARCH("ФОМС",Q1225)), (ISNUMBER(SEARCH("страх",E1225)))),1,0)</f>
        <v>0</v>
      </c>
      <c r="G1225" s="8">
        <f>IF(OR(ISNUMBER(SEARCH("проектиро",E1225)), ISNUMBER(SEARCH("разработка",E1225)),  ISNUMBER(SEARCH("приобрет",E1225)),  ISNUMBER(SEARCH("установк",E1225)), ISNUMBER(SEARCH("постав",E1225)),  (ISNUMBER(SEARCH("создани",E1225)))),1,0)</f>
        <v>1</v>
      </c>
      <c r="H1225" s="8">
        <f>IF(OR(ISNUMBER(SEARCH("развит",E1225)), ISNUMBER(SEARCH("модифика",E1225)), ISNUMBER(SEARCH("интегра",E1225)),  ISNUMBER(SEARCH("внедрен",E1225)), ISNUMBER(SEARCH("расшир",E1225)), ISNUMBER(SEARCH("адаптац",E1225)),ISNUMBER(SEARCH("настрой",E1225)), ISNUMBER(SEARCH("подключ",E1225)),   (ISNUMBER(SEARCH("модерниз",E1225)))),1,0)</f>
        <v>0</v>
      </c>
      <c r="I1225" s="8">
        <f>IF(OR(ISNUMBER(SEARCH("сопрово",E1225)), ISNUMBER(SEARCH("поддержк",E1225)), ISNUMBER(SEARCH("эксплуат",E1225)), ISNUMBER(SEARCH("обслужи",E1225)), ISNUMBER(SEARCH("подготов",E1225)), (ISNUMBER(SEARCH("обуче",E1225)))),1,0)</f>
        <v>0</v>
      </c>
      <c r="J1225" s="9">
        <f>SUM(G1225:I1225)</f>
        <v>1</v>
      </c>
      <c r="K1225" t="s">
        <v>25</v>
      </c>
      <c r="L1225" t="s">
        <v>25</v>
      </c>
      <c r="M1225" s="30">
        <v>267509</v>
      </c>
      <c r="N1225" s="28" t="s">
        <v>39</v>
      </c>
      <c r="O1225" s="6">
        <v>267509</v>
      </c>
      <c r="P1225" s="28" t="s">
        <v>27</v>
      </c>
      <c r="Q1225" s="4" t="s">
        <v>1670</v>
      </c>
      <c r="R1225" t="s">
        <v>1345</v>
      </c>
      <c r="S1225" t="s">
        <v>1245</v>
      </c>
      <c r="T1225" t="s">
        <v>1246</v>
      </c>
      <c r="U1225" t="s">
        <v>1247</v>
      </c>
      <c r="V1225" t="s">
        <v>1245</v>
      </c>
      <c r="W1225" s="2">
        <v>1</v>
      </c>
      <c r="X1225" s="33">
        <v>267509</v>
      </c>
      <c r="Y1225" t="s">
        <v>34</v>
      </c>
      <c r="Z1225" t="s">
        <v>1248</v>
      </c>
      <c r="AA1225" t="s">
        <v>36</v>
      </c>
      <c r="AB1225" t="s">
        <v>37</v>
      </c>
      <c r="AC1225">
        <v>21</v>
      </c>
    </row>
    <row r="1226" spans="1:29" customFormat="1" hidden="1" x14ac:dyDescent="0.25">
      <c r="A1226" s="11">
        <v>1226</v>
      </c>
      <c r="B1226" s="20" t="s">
        <v>1677</v>
      </c>
      <c r="C1226" s="3">
        <v>3.2128700095190001E+18</v>
      </c>
      <c r="D1226" s="1">
        <v>43598</v>
      </c>
      <c r="E1226" t="s">
        <v>1407</v>
      </c>
      <c r="F1226" s="8">
        <f>IF(OR(ISNUMBER(SEARCH("террит",Q1226)), ISNUMBER(SEARCH("ФОМС",E1226)), ISNUMBER(SEARCH("ФОМС",Q1226)), (ISNUMBER(SEARCH("страх",E1226)))),1,0)</f>
        <v>0</v>
      </c>
      <c r="G1226" s="8">
        <f>IF(OR(ISNUMBER(SEARCH("проектиро",E1226)), ISNUMBER(SEARCH("разработка",E1226)),  ISNUMBER(SEARCH("приобрет",E1226)),  ISNUMBER(SEARCH("установк",E1226)), ISNUMBER(SEARCH("постав",E1226)),  (ISNUMBER(SEARCH("создани",E1226)))),1,0)</f>
        <v>1</v>
      </c>
      <c r="H1226" s="8">
        <f>IF(OR(ISNUMBER(SEARCH("развит",E1226)), ISNUMBER(SEARCH("модифика",E1226)), ISNUMBER(SEARCH("интегра",E1226)),  ISNUMBER(SEARCH("внедрен",E1226)), ISNUMBER(SEARCH("расшир",E1226)), ISNUMBER(SEARCH("адаптац",E1226)),ISNUMBER(SEARCH("настрой",E1226)), ISNUMBER(SEARCH("подключ",E1226)),   (ISNUMBER(SEARCH("модерниз",E1226)))),1,0)</f>
        <v>0</v>
      </c>
      <c r="I1226" s="8">
        <f>IF(OR(ISNUMBER(SEARCH("сопрово",E1226)), ISNUMBER(SEARCH("поддержк",E1226)), ISNUMBER(SEARCH("эксплуат",E1226)), ISNUMBER(SEARCH("обслужи",E1226)), ISNUMBER(SEARCH("подготов",E1226)), (ISNUMBER(SEARCH("обуче",E1226)))),1,0)</f>
        <v>0</v>
      </c>
      <c r="J1226" s="9">
        <f>SUM(G1226:I1226)</f>
        <v>1</v>
      </c>
      <c r="K1226" t="s">
        <v>25</v>
      </c>
      <c r="L1226" t="s">
        <v>25</v>
      </c>
      <c r="M1226" s="30">
        <v>51482.5</v>
      </c>
      <c r="N1226" s="28" t="s">
        <v>39</v>
      </c>
      <c r="O1226" s="6">
        <v>51482.5</v>
      </c>
      <c r="P1226" s="28" t="s">
        <v>27</v>
      </c>
      <c r="Q1226" s="4" t="s">
        <v>1670</v>
      </c>
      <c r="R1226" t="s">
        <v>1345</v>
      </c>
      <c r="S1226" t="s">
        <v>1245</v>
      </c>
      <c r="T1226" t="s">
        <v>1393</v>
      </c>
      <c r="U1226" t="s">
        <v>1247</v>
      </c>
      <c r="V1226" t="s">
        <v>1245</v>
      </c>
      <c r="W1226" s="2">
        <v>1</v>
      </c>
      <c r="X1226" s="33">
        <v>51482.5</v>
      </c>
      <c r="Y1226" t="s">
        <v>34</v>
      </c>
      <c r="Z1226" t="s">
        <v>1248</v>
      </c>
      <c r="AA1226" t="s">
        <v>36</v>
      </c>
      <c r="AB1226" t="s">
        <v>37</v>
      </c>
      <c r="AC1226">
        <v>21</v>
      </c>
    </row>
    <row r="1227" spans="1:29" customFormat="1" hidden="1" x14ac:dyDescent="0.25">
      <c r="A1227" s="11">
        <v>1227</v>
      </c>
      <c r="B1227" s="20" t="s">
        <v>1677</v>
      </c>
      <c r="C1227" s="3">
        <v>4.0541012412179999E+18</v>
      </c>
      <c r="D1227" s="1">
        <v>43422</v>
      </c>
      <c r="E1227" t="s">
        <v>76</v>
      </c>
      <c r="F1227" s="8">
        <f>IF(OR(ISNUMBER(SEARCH("террит",Q1227)), ISNUMBER(SEARCH("ФОМС",E1227)), ISNUMBER(SEARCH("ФОМС",Q1227)), (ISNUMBER(SEARCH("страх",E1227)))),1,0)</f>
        <v>1</v>
      </c>
      <c r="G1227" s="8">
        <f>IF(OR(ISNUMBER(SEARCH("проектиро",E1227)), ISNUMBER(SEARCH("разработка",E1227)),  ISNUMBER(SEARCH("приобрет",E1227)),  ISNUMBER(SEARCH("установк",E1227)), ISNUMBER(SEARCH("постав",E1227)),  (ISNUMBER(SEARCH("создани",E1227)))),1,0)</f>
        <v>0</v>
      </c>
      <c r="H1227" s="8">
        <f>IF(OR(ISNUMBER(SEARCH("развит",E1227)), ISNUMBER(SEARCH("модифика",E1227)), ISNUMBER(SEARCH("интегра",E1227)),  ISNUMBER(SEARCH("внедрен",E1227)), ISNUMBER(SEARCH("расшир",E1227)), ISNUMBER(SEARCH("адаптац",E1227)),ISNUMBER(SEARCH("настрой",E1227)), ISNUMBER(SEARCH("подключ",E1227)),   (ISNUMBER(SEARCH("модерниз",E1227)))),1,0)</f>
        <v>0</v>
      </c>
      <c r="I1227" s="8">
        <f>IF(OR(ISNUMBER(SEARCH("сопрово",E1227)), ISNUMBER(SEARCH("поддержк",E1227)), ISNUMBER(SEARCH("эксплуат",E1227)), ISNUMBER(SEARCH("обслужи",E1227)), ISNUMBER(SEARCH("подготов",E1227)), (ISNUMBER(SEARCH("обуче",E1227)))),1,0)</f>
        <v>1</v>
      </c>
      <c r="J1227" s="9">
        <f>SUM(G1227:I1227)</f>
        <v>1</v>
      </c>
      <c r="K1227" t="s">
        <v>82</v>
      </c>
      <c r="L1227" t="s">
        <v>76</v>
      </c>
      <c r="M1227" s="30">
        <v>300000</v>
      </c>
      <c r="N1227" s="28" t="s">
        <v>26</v>
      </c>
      <c r="O1227" s="6">
        <v>300000</v>
      </c>
      <c r="P1227" s="28" t="s">
        <v>27</v>
      </c>
      <c r="Q1227" s="4" t="s">
        <v>1673</v>
      </c>
      <c r="R1227" t="s">
        <v>1674</v>
      </c>
      <c r="S1227" t="s">
        <v>1675</v>
      </c>
      <c r="T1227" t="s">
        <v>1393</v>
      </c>
      <c r="U1227" t="s">
        <v>1247</v>
      </c>
      <c r="V1227" t="s">
        <v>1245</v>
      </c>
      <c r="W1227" s="2">
        <v>1</v>
      </c>
      <c r="X1227" s="33">
        <v>300000</v>
      </c>
      <c r="Y1227" t="s">
        <v>34</v>
      </c>
      <c r="Z1227" t="s">
        <v>511</v>
      </c>
      <c r="AA1227" t="s">
        <v>36</v>
      </c>
      <c r="AB1227" t="s">
        <v>37</v>
      </c>
      <c r="AC1227">
        <v>5</v>
      </c>
    </row>
    <row r="1228" spans="1:29" customFormat="1" hidden="1" x14ac:dyDescent="0.25">
      <c r="A1228" s="11">
        <v>1228</v>
      </c>
      <c r="B1228" s="20" t="s">
        <v>1677</v>
      </c>
      <c r="C1228" s="3">
        <v>4.0541012412189998E+18</v>
      </c>
      <c r="D1228" s="1">
        <v>43721</v>
      </c>
      <c r="E1228" t="s">
        <v>1676</v>
      </c>
      <c r="F1228" s="8">
        <f>IF(OR(ISNUMBER(SEARCH("террит",Q1228)), ISNUMBER(SEARCH("ФОМС",E1228)), ISNUMBER(SEARCH("ФОМС",Q1228)), (ISNUMBER(SEARCH("страх",E1228)))),1,0)</f>
        <v>1</v>
      </c>
      <c r="G1228" s="8">
        <f>IF(OR(ISNUMBER(SEARCH("проектиро",E1228)), ISNUMBER(SEARCH("разработка",E1228)),  ISNUMBER(SEARCH("приобрет",E1228)),  ISNUMBER(SEARCH("установк",E1228)), ISNUMBER(SEARCH("постав",E1228)),  (ISNUMBER(SEARCH("создани",E1228)))),1,0)</f>
        <v>0</v>
      </c>
      <c r="H1228" s="8">
        <f>IF(OR(ISNUMBER(SEARCH("развит",E1228)), ISNUMBER(SEARCH("модифика",E1228)), ISNUMBER(SEARCH("интегра",E1228)),  ISNUMBER(SEARCH("внедрен",E1228)), ISNUMBER(SEARCH("расшир",E1228)), ISNUMBER(SEARCH("адаптац",E1228)),ISNUMBER(SEARCH("настрой",E1228)), ISNUMBER(SEARCH("подключ",E1228)),   (ISNUMBER(SEARCH("модерниз",E1228)))),1,0)</f>
        <v>1</v>
      </c>
      <c r="I1228" s="8">
        <f>IF(OR(ISNUMBER(SEARCH("сопрово",E1228)), ISNUMBER(SEARCH("поддержк",E1228)), ISNUMBER(SEARCH("эксплуат",E1228)), ISNUMBER(SEARCH("обслужи",E1228)), ISNUMBER(SEARCH("подготов",E1228)), (ISNUMBER(SEARCH("обуче",E1228)))),1,0)</f>
        <v>0</v>
      </c>
      <c r="J1228" s="9">
        <f>SUM(G1228:I1228)</f>
        <v>1</v>
      </c>
      <c r="K1228" t="s">
        <v>64</v>
      </c>
      <c r="L1228" t="s">
        <v>65</v>
      </c>
      <c r="M1228" s="30">
        <v>933333.33</v>
      </c>
      <c r="N1228" s="28" t="s">
        <v>26</v>
      </c>
      <c r="O1228" s="6">
        <v>933333.33</v>
      </c>
      <c r="P1228" s="28" t="s">
        <v>27</v>
      </c>
      <c r="Q1228" s="4" t="s">
        <v>1673</v>
      </c>
      <c r="R1228" t="s">
        <v>1674</v>
      </c>
      <c r="S1228" t="s">
        <v>1675</v>
      </c>
      <c r="T1228" t="s">
        <v>1393</v>
      </c>
      <c r="U1228" t="s">
        <v>1247</v>
      </c>
      <c r="V1228" t="s">
        <v>1245</v>
      </c>
      <c r="W1228" s="2">
        <v>1</v>
      </c>
      <c r="X1228" s="33">
        <v>933333.33</v>
      </c>
      <c r="Y1228" t="s">
        <v>34</v>
      </c>
      <c r="Z1228" t="s">
        <v>511</v>
      </c>
      <c r="AA1228" t="s">
        <v>36</v>
      </c>
      <c r="AB1228" t="s">
        <v>37</v>
      </c>
      <c r="AC1228">
        <v>5</v>
      </c>
    </row>
    <row r="1229" spans="1:29" customFormat="1" hidden="1" x14ac:dyDescent="0.25">
      <c r="A1229" s="11">
        <v>1229</v>
      </c>
      <c r="B1229" s="20" t="s">
        <v>2214</v>
      </c>
      <c r="C1229" s="3">
        <v>1.11200001814E+17</v>
      </c>
      <c r="D1229" s="1">
        <v>41967</v>
      </c>
      <c r="E1229" t="s">
        <v>1765</v>
      </c>
      <c r="F1229" s="8">
        <f>IF(OR(ISNUMBER(SEARCH("террит",Q1229)), ISNUMBER(SEARCH("ФОМС",E1229)), ISNUMBER(SEARCH("ФОМС",Q1229)), (ISNUMBER(SEARCH("страх",E1229)))),1,0)</f>
        <v>0</v>
      </c>
      <c r="G1229" s="8">
        <f>IF(OR(ISNUMBER(SEARCH("проектиро",E1229)), ISNUMBER(SEARCH("разработка",E1229)),  ISNUMBER(SEARCH("приобрет",E1229)),  ISNUMBER(SEARCH("установк",E1229)), ISNUMBER(SEARCH("постав",E1229)),  (ISNUMBER(SEARCH("создани",E1229)))),1,0)</f>
        <v>0</v>
      </c>
      <c r="H1229" s="8">
        <f>IF(OR(ISNUMBER(SEARCH("развит",E1229)), ISNUMBER(SEARCH("модифика",E1229)), ISNUMBER(SEARCH("интегра",E1229)),  ISNUMBER(SEARCH("внедрен",E1229)), ISNUMBER(SEARCH("расшир",E1229)), ISNUMBER(SEARCH("адаптац",E1229)),ISNUMBER(SEARCH("настрой",E1229)), ISNUMBER(SEARCH("подключ",E1229)),   (ISNUMBER(SEARCH("модерниз",E1229)))),1,0)</f>
        <v>0</v>
      </c>
      <c r="I1229" s="8">
        <f>IF(OR(ISNUMBER(SEARCH("сопрово",E1229)), ISNUMBER(SEARCH("поддержк",E1229)), ISNUMBER(SEARCH("эксплуат",E1229)), ISNUMBER(SEARCH("обслужи",E1229)), ISNUMBER(SEARCH("подготов",E1229)), (ISNUMBER(SEARCH("обуче",E1229)))),1,0)</f>
        <v>1</v>
      </c>
      <c r="J1229" s="9">
        <f>SUM(G1229:I1229)</f>
        <v>1</v>
      </c>
      <c r="K1229" t="s">
        <v>456</v>
      </c>
      <c r="L1229" t="s">
        <v>457</v>
      </c>
      <c r="M1229" s="30">
        <v>4571000</v>
      </c>
      <c r="N1229" s="28" t="s">
        <v>264</v>
      </c>
      <c r="O1229">
        <v>4571000</v>
      </c>
      <c r="P1229" s="28" t="s">
        <v>184</v>
      </c>
      <c r="Q1229" s="4" t="s">
        <v>1766</v>
      </c>
      <c r="R1229" t="s">
        <v>1767</v>
      </c>
      <c r="S1229" t="s">
        <v>33</v>
      </c>
      <c r="T1229" t="s">
        <v>1768</v>
      </c>
      <c r="U1229" t="s">
        <v>1692</v>
      </c>
      <c r="V1229" t="s">
        <v>33</v>
      </c>
      <c r="W1229" s="2">
        <v>1</v>
      </c>
      <c r="X1229" s="33">
        <v>4571000</v>
      </c>
      <c r="Y1229" t="s">
        <v>34</v>
      </c>
      <c r="Z1229" t="s">
        <v>513</v>
      </c>
      <c r="AA1229" t="s">
        <v>36</v>
      </c>
      <c r="AB1229" t="s">
        <v>37</v>
      </c>
      <c r="AC1229">
        <v>16</v>
      </c>
    </row>
    <row r="1230" spans="1:29" customFormat="1" hidden="1" x14ac:dyDescent="0.25">
      <c r="A1230" s="11">
        <v>1230</v>
      </c>
      <c r="B1230" s="20" t="s">
        <v>2214</v>
      </c>
      <c r="C1230" s="3">
        <v>1.11200004014E+17</v>
      </c>
      <c r="D1230" s="1">
        <v>41880</v>
      </c>
      <c r="E1230" t="s">
        <v>1769</v>
      </c>
      <c r="F1230" s="8">
        <f>IF(OR(ISNUMBER(SEARCH("террит",Q1230)), ISNUMBER(SEARCH("ФОМС",E1230)), ISNUMBER(SEARCH("ФОМС",Q1230)), (ISNUMBER(SEARCH("страх",E1230)))),1,0)</f>
        <v>0</v>
      </c>
      <c r="G1230" s="8">
        <f>IF(OR(ISNUMBER(SEARCH("проектиро",E1230)), ISNUMBER(SEARCH("разработка",E1230)),  ISNUMBER(SEARCH("приобрет",E1230)),  ISNUMBER(SEARCH("установк",E1230)), ISNUMBER(SEARCH("постав",E1230)),  (ISNUMBER(SEARCH("создани",E1230)))),1,0)</f>
        <v>0</v>
      </c>
      <c r="H1230" s="8">
        <f>IF(OR(ISNUMBER(SEARCH("развит",E1230)), ISNUMBER(SEARCH("модифика",E1230)), ISNUMBER(SEARCH("интегра",E1230)),  ISNUMBER(SEARCH("внедрен",E1230)), ISNUMBER(SEARCH("расшир",E1230)), ISNUMBER(SEARCH("адаптац",E1230)),ISNUMBER(SEARCH("настрой",E1230)), ISNUMBER(SEARCH("подключ",E1230)),   (ISNUMBER(SEARCH("модерниз",E1230)))),1,0)</f>
        <v>0</v>
      </c>
      <c r="I1230" s="8">
        <f>IF(OR(ISNUMBER(SEARCH("сопрово",E1230)), ISNUMBER(SEARCH("поддержк",E1230)), ISNUMBER(SEARCH("эксплуат",E1230)), ISNUMBER(SEARCH("обслужи",E1230)), ISNUMBER(SEARCH("подготов",E1230)), (ISNUMBER(SEARCH("обуче",E1230)))),1,0)</f>
        <v>1</v>
      </c>
      <c r="J1230" s="9">
        <f>SUM(G1230:I1230)</f>
        <v>1</v>
      </c>
      <c r="K1230" t="s">
        <v>492</v>
      </c>
      <c r="L1230" t="s">
        <v>25</v>
      </c>
      <c r="M1230" s="30">
        <v>1039500</v>
      </c>
      <c r="N1230" s="28" t="s">
        <v>264</v>
      </c>
      <c r="O1230">
        <v>1039500</v>
      </c>
      <c r="P1230" s="28" t="s">
        <v>27</v>
      </c>
      <c r="Q1230" s="4" t="s">
        <v>1770</v>
      </c>
      <c r="R1230" t="s">
        <v>1718</v>
      </c>
      <c r="S1230" t="s">
        <v>33</v>
      </c>
      <c r="T1230" t="s">
        <v>1771</v>
      </c>
      <c r="U1230" t="s">
        <v>1692</v>
      </c>
      <c r="V1230" t="s">
        <v>33</v>
      </c>
      <c r="W1230" s="2">
        <v>1</v>
      </c>
      <c r="X1230" s="33">
        <v>1039500</v>
      </c>
      <c r="Y1230" t="s">
        <v>34</v>
      </c>
      <c r="Z1230" t="s">
        <v>513</v>
      </c>
      <c r="AA1230" t="s">
        <v>36</v>
      </c>
      <c r="AB1230" t="s">
        <v>37</v>
      </c>
      <c r="AC1230">
        <v>16</v>
      </c>
    </row>
    <row r="1231" spans="1:29" customFormat="1" hidden="1" x14ac:dyDescent="0.25">
      <c r="A1231" s="11">
        <v>1231</v>
      </c>
      <c r="B1231" s="20" t="s">
        <v>2214</v>
      </c>
      <c r="C1231" s="3">
        <v>1.16200000414E+17</v>
      </c>
      <c r="D1231" s="1">
        <v>41677</v>
      </c>
      <c r="E1231" t="s">
        <v>720</v>
      </c>
      <c r="F1231" s="8">
        <f>IF(OR(ISNUMBER(SEARCH("террит",Q1231)), ISNUMBER(SEARCH("ФОМС",E1231)), ISNUMBER(SEARCH("ФОМС",Q1231)), (ISNUMBER(SEARCH("страх",E1231)))),1,0)</f>
        <v>0</v>
      </c>
      <c r="G1231" s="8">
        <f>IF(OR(ISNUMBER(SEARCH("проектиро",E1231)), ISNUMBER(SEARCH("разработка",E1231)),  ISNUMBER(SEARCH("приобрет",E1231)),  ISNUMBER(SEARCH("установк",E1231)), ISNUMBER(SEARCH("постав",E1231)),  (ISNUMBER(SEARCH("создани",E1231)))),1,0)</f>
        <v>1</v>
      </c>
      <c r="H1231" s="8">
        <f>IF(OR(ISNUMBER(SEARCH("развит",E1231)), ISNUMBER(SEARCH("модифика",E1231)), ISNUMBER(SEARCH("интегра",E1231)),  ISNUMBER(SEARCH("внедрен",E1231)), ISNUMBER(SEARCH("расшир",E1231)), ISNUMBER(SEARCH("адаптац",E1231)),ISNUMBER(SEARCH("настрой",E1231)), ISNUMBER(SEARCH("подключ",E1231)),   (ISNUMBER(SEARCH("модерниз",E1231)))),1,0)</f>
        <v>0</v>
      </c>
      <c r="I1231" s="8">
        <f>IF(OR(ISNUMBER(SEARCH("сопрово",E1231)), ISNUMBER(SEARCH("поддержк",E1231)), ISNUMBER(SEARCH("эксплуат",E1231)), ISNUMBER(SEARCH("обслужи",E1231)), ISNUMBER(SEARCH("подготов",E1231)), (ISNUMBER(SEARCH("обуче",E1231)))),1,0)</f>
        <v>0</v>
      </c>
      <c r="J1231" s="9">
        <f>SUM(G1231:I1231)</f>
        <v>1</v>
      </c>
      <c r="K1231" t="s">
        <v>492</v>
      </c>
      <c r="L1231" t="s">
        <v>25</v>
      </c>
      <c r="M1231" s="30">
        <v>629000</v>
      </c>
      <c r="N1231" s="28" t="s">
        <v>264</v>
      </c>
      <c r="O1231">
        <v>629000</v>
      </c>
      <c r="P1231" s="28" t="s">
        <v>27</v>
      </c>
      <c r="Q1231" s="4" t="s">
        <v>1772</v>
      </c>
      <c r="R1231" t="s">
        <v>1773</v>
      </c>
      <c r="S1231" t="s">
        <v>1703</v>
      </c>
      <c r="T1231" t="s">
        <v>1774</v>
      </c>
      <c r="U1231" t="s">
        <v>1692</v>
      </c>
      <c r="V1231" t="s">
        <v>1745</v>
      </c>
      <c r="W1231" s="2">
        <v>1</v>
      </c>
      <c r="X1231" s="33">
        <v>629000</v>
      </c>
      <c r="Y1231" t="s">
        <v>34</v>
      </c>
      <c r="Z1231" t="s">
        <v>1705</v>
      </c>
      <c r="AA1231" t="s">
        <v>36</v>
      </c>
      <c r="AB1231" t="s">
        <v>37</v>
      </c>
      <c r="AC1231">
        <v>14</v>
      </c>
    </row>
    <row r="1232" spans="1:29" customFormat="1" hidden="1" x14ac:dyDescent="0.25">
      <c r="A1232" s="11">
        <v>1232</v>
      </c>
      <c r="B1232" s="20" t="s">
        <v>2214</v>
      </c>
      <c r="C1232" s="3">
        <v>1.36300000614E+17</v>
      </c>
      <c r="D1232" s="1">
        <v>41799</v>
      </c>
      <c r="E1232" t="s">
        <v>1775</v>
      </c>
      <c r="F1232" s="8">
        <f>IF(OR(ISNUMBER(SEARCH("террит",Q1232)), ISNUMBER(SEARCH("ФОМС",E1232)), ISNUMBER(SEARCH("ФОМС",Q1232)), (ISNUMBER(SEARCH("страх",E1232)))),1,0)</f>
        <v>0</v>
      </c>
      <c r="G1232" s="8">
        <f>IF(OR(ISNUMBER(SEARCH("проектиро",E1232)), ISNUMBER(SEARCH("разработка",E1232)),  ISNUMBER(SEARCH("приобрет",E1232)),  ISNUMBER(SEARCH("установк",E1232)), ISNUMBER(SEARCH("постав",E1232)),  (ISNUMBER(SEARCH("создани",E1232)))),1,0)</f>
        <v>0</v>
      </c>
      <c r="H1232" s="8">
        <f>IF(OR(ISNUMBER(SEARCH("развит",E1232)), ISNUMBER(SEARCH("модифика",E1232)), ISNUMBER(SEARCH("интегра",E1232)),  ISNUMBER(SEARCH("внедрен",E1232)), ISNUMBER(SEARCH("расшир",E1232)), ISNUMBER(SEARCH("адаптац",E1232)),ISNUMBER(SEARCH("настрой",E1232)), ISNUMBER(SEARCH("подключ",E1232)),   (ISNUMBER(SEARCH("модерниз",E1232)))),1,0)</f>
        <v>1</v>
      </c>
      <c r="I1232" s="8">
        <f>IF(OR(ISNUMBER(SEARCH("сопрово",E1232)), ISNUMBER(SEARCH("поддержк",E1232)), ISNUMBER(SEARCH("эксплуат",E1232)), ISNUMBER(SEARCH("обслужи",E1232)), ISNUMBER(SEARCH("подготов",E1232)), (ISNUMBER(SEARCH("обуче",E1232)))),1,0)</f>
        <v>0</v>
      </c>
      <c r="J1232" s="9">
        <f>SUM(G1232:I1232)</f>
        <v>1</v>
      </c>
      <c r="K1232" t="s">
        <v>678</v>
      </c>
      <c r="L1232" t="s">
        <v>25</v>
      </c>
      <c r="M1232" s="30">
        <v>98000</v>
      </c>
      <c r="N1232" s="28" t="s">
        <v>264</v>
      </c>
      <c r="O1232">
        <v>98000</v>
      </c>
      <c r="P1232" s="28" t="s">
        <v>27</v>
      </c>
      <c r="Q1232" s="4" t="s">
        <v>1776</v>
      </c>
      <c r="R1232" t="s">
        <v>1777</v>
      </c>
      <c r="S1232" t="s">
        <v>1778</v>
      </c>
      <c r="T1232" t="s">
        <v>1771</v>
      </c>
      <c r="U1232" t="s">
        <v>1692</v>
      </c>
      <c r="V1232" t="s">
        <v>33</v>
      </c>
      <c r="W1232" s="2">
        <v>1</v>
      </c>
      <c r="X1232" s="33">
        <v>98000</v>
      </c>
      <c r="Y1232" t="s">
        <v>34</v>
      </c>
      <c r="Z1232" t="s">
        <v>522</v>
      </c>
      <c r="AA1232" t="s">
        <v>36</v>
      </c>
      <c r="AB1232" t="s">
        <v>37</v>
      </c>
      <c r="AC1232">
        <v>69</v>
      </c>
    </row>
    <row r="1233" spans="1:29" customFormat="1" hidden="1" x14ac:dyDescent="0.25">
      <c r="A1233" s="11">
        <v>1233</v>
      </c>
      <c r="B1233" s="20" t="s">
        <v>2214</v>
      </c>
      <c r="C1233" s="3">
        <v>1.46200000114E+17</v>
      </c>
      <c r="D1233" s="1">
        <v>41936</v>
      </c>
      <c r="E1233" t="s">
        <v>456</v>
      </c>
      <c r="F1233" s="8">
        <f>IF(OR(ISNUMBER(SEARCH("террит",Q1233)), ISNUMBER(SEARCH("ФОМС",E1233)), ISNUMBER(SEARCH("ФОМС",Q1233)), (ISNUMBER(SEARCH("страх",E1233)))),1,0)</f>
        <v>0</v>
      </c>
      <c r="G1233" s="8">
        <f>IF(OR(ISNUMBER(SEARCH("проектиро",E1233)), ISNUMBER(SEARCH("разработка",E1233)),  ISNUMBER(SEARCH("приобрет",E1233)),  ISNUMBER(SEARCH("установк",E1233)), ISNUMBER(SEARCH("постав",E1233)),  (ISNUMBER(SEARCH("создани",E1233)))),1,0)</f>
        <v>0</v>
      </c>
      <c r="H1233" s="8">
        <f>IF(OR(ISNUMBER(SEARCH("развит",E1233)), ISNUMBER(SEARCH("модифика",E1233)), ISNUMBER(SEARCH("интегра",E1233)),  ISNUMBER(SEARCH("внедрен",E1233)), ISNUMBER(SEARCH("расшир",E1233)), ISNUMBER(SEARCH("адаптац",E1233)),ISNUMBER(SEARCH("настрой",E1233)), ISNUMBER(SEARCH("подключ",E1233)),   (ISNUMBER(SEARCH("модерниз",E1233)))),1,0)</f>
        <v>0</v>
      </c>
      <c r="I1233" s="8">
        <f>IF(OR(ISNUMBER(SEARCH("сопрово",E1233)), ISNUMBER(SEARCH("поддержк",E1233)), ISNUMBER(SEARCH("эксплуат",E1233)), ISNUMBER(SEARCH("обслужи",E1233)), ISNUMBER(SEARCH("подготов",E1233)), (ISNUMBER(SEARCH("обуче",E1233)))),1,0)</f>
        <v>0</v>
      </c>
      <c r="J1233" s="9">
        <f>SUM(G1233:I1233)</f>
        <v>0</v>
      </c>
      <c r="K1233" t="s">
        <v>456</v>
      </c>
      <c r="L1233" t="s">
        <v>25</v>
      </c>
      <c r="M1233" s="30">
        <v>1980000</v>
      </c>
      <c r="N1233" s="28" t="s">
        <v>264</v>
      </c>
      <c r="O1233">
        <v>1980000</v>
      </c>
      <c r="P1233" s="28" t="s">
        <v>27</v>
      </c>
      <c r="Q1233" s="4" t="s">
        <v>1688</v>
      </c>
      <c r="R1233" t="s">
        <v>1689</v>
      </c>
      <c r="S1233" t="s">
        <v>1690</v>
      </c>
      <c r="T1233" t="s">
        <v>1691</v>
      </c>
      <c r="U1233" t="s">
        <v>1692</v>
      </c>
      <c r="V1233" t="s">
        <v>33</v>
      </c>
      <c r="W1233" s="2">
        <v>2</v>
      </c>
      <c r="X1233" s="33">
        <v>1980000</v>
      </c>
      <c r="Y1233" t="s">
        <v>34</v>
      </c>
      <c r="Z1233" t="s">
        <v>504</v>
      </c>
      <c r="AA1233" t="s">
        <v>36</v>
      </c>
      <c r="AB1233" t="s">
        <v>37</v>
      </c>
      <c r="AC1233">
        <v>48</v>
      </c>
    </row>
    <row r="1234" spans="1:29" customFormat="1" hidden="1" x14ac:dyDescent="0.25">
      <c r="A1234" s="11">
        <v>1234</v>
      </c>
      <c r="B1234" s="20" t="s">
        <v>2214</v>
      </c>
      <c r="C1234" s="3">
        <v>1.51200001614E+17</v>
      </c>
      <c r="D1234" s="1">
        <v>41990</v>
      </c>
      <c r="E1234" t="s">
        <v>1260</v>
      </c>
      <c r="F1234" s="8">
        <f>IF(OR(ISNUMBER(SEARCH("террит",Q1234)), ISNUMBER(SEARCH("ФОМС",E1234)), ISNUMBER(SEARCH("ФОМС",Q1234)), (ISNUMBER(SEARCH("страх",E1234)))),1,0)</f>
        <v>0</v>
      </c>
      <c r="G1234" s="8">
        <f>IF(OR(ISNUMBER(SEARCH("проектиро",E1234)), ISNUMBER(SEARCH("разработка",E1234)),  ISNUMBER(SEARCH("приобрет",E1234)),  ISNUMBER(SEARCH("установк",E1234)), ISNUMBER(SEARCH("постав",E1234)),  (ISNUMBER(SEARCH("создани",E1234)))),1,0)</f>
        <v>0</v>
      </c>
      <c r="H1234" s="8">
        <f>IF(OR(ISNUMBER(SEARCH("развит",E1234)), ISNUMBER(SEARCH("модифика",E1234)), ISNUMBER(SEARCH("интегра",E1234)),  ISNUMBER(SEARCH("внедрен",E1234)), ISNUMBER(SEARCH("расшир",E1234)), ISNUMBER(SEARCH("адаптац",E1234)),ISNUMBER(SEARCH("настрой",E1234)), ISNUMBER(SEARCH("подключ",E1234)),   (ISNUMBER(SEARCH("модерниз",E1234)))),1,0)</f>
        <v>0</v>
      </c>
      <c r="I1234" s="8">
        <f>IF(OR(ISNUMBER(SEARCH("сопрово",E1234)), ISNUMBER(SEARCH("поддержк",E1234)), ISNUMBER(SEARCH("эксплуат",E1234)), ISNUMBER(SEARCH("обслужи",E1234)), ISNUMBER(SEARCH("подготов",E1234)), (ISNUMBER(SEARCH("обуче",E1234)))),1,0)</f>
        <v>0</v>
      </c>
      <c r="J1234" s="9">
        <f>SUM(G1234:I1234)</f>
        <v>0</v>
      </c>
      <c r="K1234" t="s">
        <v>1259</v>
      </c>
      <c r="L1234" t="s">
        <v>1260</v>
      </c>
      <c r="M1234" s="30">
        <v>5200000</v>
      </c>
      <c r="N1234" s="28" t="s">
        <v>280</v>
      </c>
      <c r="O1234">
        <v>5200000</v>
      </c>
      <c r="P1234" s="28" t="s">
        <v>184</v>
      </c>
      <c r="Q1234" s="4" t="s">
        <v>1693</v>
      </c>
      <c r="R1234" t="s">
        <v>1694</v>
      </c>
      <c r="S1234" t="s">
        <v>1695</v>
      </c>
      <c r="T1234" t="s">
        <v>1696</v>
      </c>
      <c r="U1234" t="s">
        <v>1692</v>
      </c>
      <c r="V1234" t="s">
        <v>33</v>
      </c>
      <c r="W1234" s="2">
        <v>1</v>
      </c>
      <c r="X1234" s="33">
        <v>5200000</v>
      </c>
      <c r="Y1234" t="s">
        <v>34</v>
      </c>
      <c r="Z1234" t="s">
        <v>507</v>
      </c>
      <c r="AA1234" t="s">
        <v>36</v>
      </c>
      <c r="AB1234" t="s">
        <v>37</v>
      </c>
      <c r="AC1234">
        <v>53</v>
      </c>
    </row>
    <row r="1235" spans="1:29" customFormat="1" hidden="1" x14ac:dyDescent="0.25">
      <c r="A1235" s="11">
        <v>1235</v>
      </c>
      <c r="B1235" s="20" t="s">
        <v>2214</v>
      </c>
      <c r="C1235" s="3">
        <v>1.6920000101400099E+17</v>
      </c>
      <c r="D1235" s="1">
        <v>41977</v>
      </c>
      <c r="E1235" t="s">
        <v>1779</v>
      </c>
      <c r="F1235" s="8">
        <f>IF(OR(ISNUMBER(SEARCH("террит",Q1235)), ISNUMBER(SEARCH("ФОМС",E1235)), ISNUMBER(SEARCH("ФОМС",Q1235)), (ISNUMBER(SEARCH("страх",E1235)))),1,0)</f>
        <v>0</v>
      </c>
      <c r="G1235" s="8">
        <f>IF(OR(ISNUMBER(SEARCH("проектиро",E1235)), ISNUMBER(SEARCH("разработка",E1235)),  ISNUMBER(SEARCH("приобрет",E1235)),  ISNUMBER(SEARCH("установк",E1235)), ISNUMBER(SEARCH("постав",E1235)),  (ISNUMBER(SEARCH("создани",E1235)))),1,0)</f>
        <v>0</v>
      </c>
      <c r="H1235" s="8">
        <f>IF(OR(ISNUMBER(SEARCH("развит",E1235)), ISNUMBER(SEARCH("модифика",E1235)), ISNUMBER(SEARCH("интегра",E1235)),  ISNUMBER(SEARCH("внедрен",E1235)), ISNUMBER(SEARCH("расшир",E1235)), ISNUMBER(SEARCH("адаптац",E1235)),ISNUMBER(SEARCH("настрой",E1235)), ISNUMBER(SEARCH("подключ",E1235)),   (ISNUMBER(SEARCH("модерниз",E1235)))),1,0)</f>
        <v>0</v>
      </c>
      <c r="I1235" s="8">
        <f>IF(OR(ISNUMBER(SEARCH("сопрово",E1235)), ISNUMBER(SEARCH("поддержк",E1235)), ISNUMBER(SEARCH("эксплуат",E1235)), ISNUMBER(SEARCH("обслужи",E1235)), ISNUMBER(SEARCH("подготов",E1235)), (ISNUMBER(SEARCH("обуче",E1235)))),1,0)</f>
        <v>1</v>
      </c>
      <c r="J1235" s="9">
        <f>SUM(G1235:I1235)</f>
        <v>1</v>
      </c>
      <c r="K1235" t="s">
        <v>456</v>
      </c>
      <c r="L1235" t="s">
        <v>457</v>
      </c>
      <c r="M1235" s="30">
        <v>9511509.75</v>
      </c>
      <c r="N1235" s="28" t="s">
        <v>264</v>
      </c>
      <c r="O1235">
        <v>9511509.75</v>
      </c>
      <c r="P1235" s="28" t="s">
        <v>184</v>
      </c>
      <c r="Q1235" s="4" t="s">
        <v>1780</v>
      </c>
      <c r="R1235" t="s">
        <v>1781</v>
      </c>
      <c r="S1235" t="s">
        <v>1782</v>
      </c>
      <c r="T1235" t="s">
        <v>1771</v>
      </c>
      <c r="U1235" t="s">
        <v>1692</v>
      </c>
      <c r="V1235" t="s">
        <v>33</v>
      </c>
      <c r="W1235" s="2">
        <v>1</v>
      </c>
      <c r="X1235" s="33">
        <v>9511509.75</v>
      </c>
      <c r="Y1235" t="s">
        <v>34</v>
      </c>
      <c r="Z1235" t="s">
        <v>526</v>
      </c>
      <c r="AA1235" t="s">
        <v>36</v>
      </c>
      <c r="AB1235" t="s">
        <v>37</v>
      </c>
      <c r="AC1235">
        <v>74</v>
      </c>
    </row>
    <row r="1236" spans="1:29" customFormat="1" hidden="1" x14ac:dyDescent="0.25">
      <c r="A1236" s="11">
        <v>1236</v>
      </c>
      <c r="B1236" s="20" t="s">
        <v>2214</v>
      </c>
      <c r="C1236" s="3">
        <v>1.73100000114E+17</v>
      </c>
      <c r="D1236" s="1">
        <v>41674</v>
      </c>
      <c r="E1236" t="s">
        <v>1783</v>
      </c>
      <c r="F1236" s="8">
        <f>IF(OR(ISNUMBER(SEARCH("террит",Q1236)), ISNUMBER(SEARCH("ФОМС",E1236)), ISNUMBER(SEARCH("ФОМС",Q1236)), (ISNUMBER(SEARCH("страх",E1236)))),1,0)</f>
        <v>0</v>
      </c>
      <c r="G1236" s="8">
        <f>IF(OR(ISNUMBER(SEARCH("проектиро",E1236)), ISNUMBER(SEARCH("разработка",E1236)),  ISNUMBER(SEARCH("приобрет",E1236)),  ISNUMBER(SEARCH("установк",E1236)), ISNUMBER(SEARCH("постав",E1236)),  (ISNUMBER(SEARCH("создани",E1236)))),1,0)</f>
        <v>0</v>
      </c>
      <c r="H1236" s="8">
        <f>IF(OR(ISNUMBER(SEARCH("развит",E1236)), ISNUMBER(SEARCH("модифика",E1236)), ISNUMBER(SEARCH("интегра",E1236)),  ISNUMBER(SEARCH("внедрен",E1236)), ISNUMBER(SEARCH("расшир",E1236)), ISNUMBER(SEARCH("адаптац",E1236)),ISNUMBER(SEARCH("настрой",E1236)), ISNUMBER(SEARCH("подключ",E1236)),   (ISNUMBER(SEARCH("модерниз",E1236)))),1,0)</f>
        <v>0</v>
      </c>
      <c r="I1236" s="8">
        <f>IF(OR(ISNUMBER(SEARCH("сопрово",E1236)), ISNUMBER(SEARCH("поддержк",E1236)), ISNUMBER(SEARCH("эксплуат",E1236)), ISNUMBER(SEARCH("обслужи",E1236)), ISNUMBER(SEARCH("подготов",E1236)), (ISNUMBER(SEARCH("обуче",E1236)))),1,0)</f>
        <v>0</v>
      </c>
      <c r="J1236" s="9">
        <f>SUM(G1236:I1236)</f>
        <v>0</v>
      </c>
      <c r="K1236" t="s">
        <v>453</v>
      </c>
      <c r="L1236" t="s">
        <v>25</v>
      </c>
      <c r="M1236" s="30">
        <v>29997000</v>
      </c>
      <c r="N1236" s="28" t="s">
        <v>329</v>
      </c>
      <c r="O1236">
        <v>29997000</v>
      </c>
      <c r="P1236" s="28" t="s">
        <v>27</v>
      </c>
      <c r="Q1236" s="4" t="s">
        <v>1784</v>
      </c>
      <c r="R1236" t="s">
        <v>1785</v>
      </c>
      <c r="S1236" t="s">
        <v>1786</v>
      </c>
      <c r="T1236" t="s">
        <v>1691</v>
      </c>
      <c r="U1236" t="s">
        <v>1692</v>
      </c>
      <c r="V1236" t="s">
        <v>33</v>
      </c>
      <c r="W1236" s="2">
        <v>1</v>
      </c>
      <c r="X1236" s="33">
        <v>29997000</v>
      </c>
      <c r="Y1236" t="s">
        <v>34</v>
      </c>
      <c r="Z1236" t="s">
        <v>505</v>
      </c>
      <c r="AA1236" t="s">
        <v>36</v>
      </c>
      <c r="AB1236" t="s">
        <v>37</v>
      </c>
      <c r="AC1236">
        <v>77</v>
      </c>
    </row>
    <row r="1237" spans="1:29" customFormat="1" hidden="1" x14ac:dyDescent="0.25">
      <c r="A1237" s="11">
        <v>1237</v>
      </c>
      <c r="B1237" s="20" t="s">
        <v>2214</v>
      </c>
      <c r="C1237" s="3">
        <v>1.73200001514E+17</v>
      </c>
      <c r="D1237" s="1">
        <v>41654</v>
      </c>
      <c r="E1237" t="s">
        <v>1697</v>
      </c>
      <c r="F1237" s="8">
        <f>IF(OR(ISNUMBER(SEARCH("террит",Q1237)), ISNUMBER(SEARCH("ФОМС",E1237)), ISNUMBER(SEARCH("ФОМС",Q1237)), (ISNUMBER(SEARCH("страх",E1237)))),1,0)</f>
        <v>0</v>
      </c>
      <c r="G1237" s="8">
        <f>IF(OR(ISNUMBER(SEARCH("проектиро",E1237)), ISNUMBER(SEARCH("разработка",E1237)),  ISNUMBER(SEARCH("приобрет",E1237)),  ISNUMBER(SEARCH("установк",E1237)), ISNUMBER(SEARCH("постав",E1237)),  (ISNUMBER(SEARCH("создани",E1237)))),1,0)</f>
        <v>0</v>
      </c>
      <c r="H1237" s="8">
        <f>IF(OR(ISNUMBER(SEARCH("развит",E1237)), ISNUMBER(SEARCH("модифика",E1237)), ISNUMBER(SEARCH("интегра",E1237)),  ISNUMBER(SEARCH("внедрен",E1237)), ISNUMBER(SEARCH("расшир",E1237)), ISNUMBER(SEARCH("адаптац",E1237)),ISNUMBER(SEARCH("настрой",E1237)), ISNUMBER(SEARCH("подключ",E1237)),   (ISNUMBER(SEARCH("модерниз",E1237)))),1,0)</f>
        <v>0</v>
      </c>
      <c r="I1237" s="8">
        <f>IF(OR(ISNUMBER(SEARCH("сопрово",E1237)), ISNUMBER(SEARCH("поддержк",E1237)), ISNUMBER(SEARCH("эксплуат",E1237)), ISNUMBER(SEARCH("обслужи",E1237)), ISNUMBER(SEARCH("подготов",E1237)), (ISNUMBER(SEARCH("обуче",E1237)))),1,0)</f>
        <v>0</v>
      </c>
      <c r="J1237" s="9">
        <f>SUM(G1237:I1237)</f>
        <v>0</v>
      </c>
      <c r="K1237" t="s">
        <v>456</v>
      </c>
      <c r="L1237" t="s">
        <v>25</v>
      </c>
      <c r="M1237" s="30">
        <v>11348030.93</v>
      </c>
      <c r="N1237" s="28" t="s">
        <v>329</v>
      </c>
      <c r="O1237">
        <v>11348030.93</v>
      </c>
      <c r="P1237" s="28" t="s">
        <v>27</v>
      </c>
      <c r="Q1237" s="4" t="s">
        <v>1698</v>
      </c>
      <c r="R1237" t="s">
        <v>1699</v>
      </c>
      <c r="S1237" t="s">
        <v>1700</v>
      </c>
      <c r="T1237" t="s">
        <v>1691</v>
      </c>
      <c r="U1237" t="s">
        <v>1692</v>
      </c>
      <c r="V1237" t="s">
        <v>33</v>
      </c>
      <c r="W1237" s="2">
        <v>1</v>
      </c>
      <c r="X1237" s="33">
        <v>11348030.93</v>
      </c>
      <c r="Y1237" t="s">
        <v>34</v>
      </c>
      <c r="Z1237" t="s">
        <v>505</v>
      </c>
      <c r="AA1237" t="s">
        <v>36</v>
      </c>
      <c r="AB1237" t="s">
        <v>37</v>
      </c>
      <c r="AC1237">
        <v>77</v>
      </c>
    </row>
    <row r="1238" spans="1:29" customFormat="1" hidden="1" x14ac:dyDescent="0.25">
      <c r="A1238" s="11">
        <v>1238</v>
      </c>
      <c r="B1238" s="20" t="s">
        <v>2214</v>
      </c>
      <c r="C1238" s="3">
        <v>2.11200000114E+17</v>
      </c>
      <c r="D1238" s="1">
        <v>41904</v>
      </c>
      <c r="E1238" t="s">
        <v>1787</v>
      </c>
      <c r="F1238" s="8">
        <f>IF(OR(ISNUMBER(SEARCH("террит",Q1238)), ISNUMBER(SEARCH("ФОМС",E1238)), ISNUMBER(SEARCH("ФОМС",Q1238)), (ISNUMBER(SEARCH("страх",E1238)))),1,0)</f>
        <v>1</v>
      </c>
      <c r="G1238" s="8">
        <f>IF(OR(ISNUMBER(SEARCH("проектиро",E1238)), ISNUMBER(SEARCH("разработка",E1238)),  ISNUMBER(SEARCH("приобрет",E1238)),  ISNUMBER(SEARCH("установк",E1238)), ISNUMBER(SEARCH("постав",E1238)),  (ISNUMBER(SEARCH("создани",E1238)))),1,0)</f>
        <v>0</v>
      </c>
      <c r="H1238" s="8">
        <f>IF(OR(ISNUMBER(SEARCH("развит",E1238)), ISNUMBER(SEARCH("модифика",E1238)), ISNUMBER(SEARCH("интегра",E1238)),  ISNUMBER(SEARCH("внедрен",E1238)), ISNUMBER(SEARCH("расшир",E1238)), ISNUMBER(SEARCH("адаптац",E1238)),ISNUMBER(SEARCH("настрой",E1238)), ISNUMBER(SEARCH("подключ",E1238)),   (ISNUMBER(SEARCH("модерниз",E1238)))),1,0)</f>
        <v>0</v>
      </c>
      <c r="I1238" s="8">
        <f>IF(OR(ISNUMBER(SEARCH("сопрово",E1238)), ISNUMBER(SEARCH("поддержк",E1238)), ISNUMBER(SEARCH("эксплуат",E1238)), ISNUMBER(SEARCH("обслужи",E1238)), ISNUMBER(SEARCH("подготов",E1238)), (ISNUMBER(SEARCH("обуче",E1238)))),1,0)</f>
        <v>1</v>
      </c>
      <c r="J1238" s="9">
        <f>SUM(G1238:I1238)</f>
        <v>1</v>
      </c>
      <c r="K1238" t="s">
        <v>456</v>
      </c>
      <c r="L1238" t="s">
        <v>25</v>
      </c>
      <c r="M1238" s="30">
        <v>121440.01</v>
      </c>
      <c r="N1238" s="28" t="s">
        <v>329</v>
      </c>
      <c r="O1238">
        <v>121440.01</v>
      </c>
      <c r="P1238" s="28" t="s">
        <v>27</v>
      </c>
      <c r="Q1238" s="4" t="s">
        <v>1788</v>
      </c>
      <c r="R1238" t="s">
        <v>1789</v>
      </c>
      <c r="S1238" t="s">
        <v>33</v>
      </c>
      <c r="T1238" t="s">
        <v>1771</v>
      </c>
      <c r="U1238" t="s">
        <v>1692</v>
      </c>
      <c r="V1238" t="s">
        <v>33</v>
      </c>
      <c r="W1238" s="2">
        <v>1</v>
      </c>
      <c r="X1238" s="33">
        <v>121440.01</v>
      </c>
      <c r="Y1238" t="s">
        <v>34</v>
      </c>
      <c r="Z1238" t="s">
        <v>513</v>
      </c>
      <c r="AA1238" t="s">
        <v>36</v>
      </c>
      <c r="AB1238" t="s">
        <v>37</v>
      </c>
      <c r="AC1238">
        <v>16</v>
      </c>
    </row>
    <row r="1239" spans="1:29" customFormat="1" hidden="1" x14ac:dyDescent="0.25">
      <c r="A1239" s="11">
        <v>1239</v>
      </c>
      <c r="B1239" s="20" t="s">
        <v>2214</v>
      </c>
      <c r="C1239" s="3">
        <v>2.11200000114E+17</v>
      </c>
      <c r="D1239" s="1">
        <v>42003</v>
      </c>
      <c r="E1239" t="s">
        <v>1790</v>
      </c>
      <c r="F1239" s="8">
        <f>IF(OR(ISNUMBER(SEARCH("террит",Q1239)), ISNUMBER(SEARCH("ФОМС",E1239)), ISNUMBER(SEARCH("ФОМС",Q1239)), (ISNUMBER(SEARCH("страх",E1239)))),1,0)</f>
        <v>1</v>
      </c>
      <c r="G1239" s="8">
        <f>IF(OR(ISNUMBER(SEARCH("проектиро",E1239)), ISNUMBER(SEARCH("разработка",E1239)),  ISNUMBER(SEARCH("приобрет",E1239)),  ISNUMBER(SEARCH("установк",E1239)), ISNUMBER(SEARCH("постав",E1239)),  (ISNUMBER(SEARCH("создани",E1239)))),1,0)</f>
        <v>0</v>
      </c>
      <c r="H1239" s="8">
        <f>IF(OR(ISNUMBER(SEARCH("развит",E1239)), ISNUMBER(SEARCH("модифика",E1239)), ISNUMBER(SEARCH("интегра",E1239)),  ISNUMBER(SEARCH("внедрен",E1239)), ISNUMBER(SEARCH("расшир",E1239)), ISNUMBER(SEARCH("адаптац",E1239)),ISNUMBER(SEARCH("настрой",E1239)), ISNUMBER(SEARCH("подключ",E1239)),   (ISNUMBER(SEARCH("модерниз",E1239)))),1,0)</f>
        <v>0</v>
      </c>
      <c r="I1239" s="8">
        <f>IF(OR(ISNUMBER(SEARCH("сопрово",E1239)), ISNUMBER(SEARCH("поддержк",E1239)), ISNUMBER(SEARCH("эксплуат",E1239)), ISNUMBER(SEARCH("обслужи",E1239)), ISNUMBER(SEARCH("подготов",E1239)), (ISNUMBER(SEARCH("обуче",E1239)))),1,0)</f>
        <v>1</v>
      </c>
      <c r="J1239" s="9">
        <f>SUM(G1239:I1239)</f>
        <v>1</v>
      </c>
      <c r="K1239" t="s">
        <v>459</v>
      </c>
      <c r="L1239" t="s">
        <v>460</v>
      </c>
      <c r="M1239" s="30">
        <v>303600.01</v>
      </c>
      <c r="N1239" s="28" t="s">
        <v>264</v>
      </c>
      <c r="O1239">
        <v>303600.01</v>
      </c>
      <c r="P1239" s="28" t="s">
        <v>184</v>
      </c>
      <c r="Q1239" s="4" t="s">
        <v>1788</v>
      </c>
      <c r="R1239" t="s">
        <v>1789</v>
      </c>
      <c r="S1239" t="s">
        <v>33</v>
      </c>
      <c r="T1239" t="s">
        <v>1771</v>
      </c>
      <c r="U1239" t="s">
        <v>1692</v>
      </c>
      <c r="V1239" t="s">
        <v>33</v>
      </c>
      <c r="W1239" s="2">
        <v>1</v>
      </c>
      <c r="X1239" s="33">
        <v>303600.01</v>
      </c>
      <c r="Y1239" t="s">
        <v>34</v>
      </c>
      <c r="Z1239" t="s">
        <v>513</v>
      </c>
      <c r="AA1239" t="s">
        <v>36</v>
      </c>
      <c r="AB1239" t="s">
        <v>37</v>
      </c>
      <c r="AC1239">
        <v>16</v>
      </c>
    </row>
    <row r="1240" spans="1:29" customFormat="1" hidden="1" x14ac:dyDescent="0.25">
      <c r="A1240" s="11">
        <v>1240</v>
      </c>
      <c r="B1240" s="20" t="s">
        <v>2214</v>
      </c>
      <c r="C1240" s="3">
        <v>2.91100000714E+17</v>
      </c>
      <c r="D1240" s="1">
        <v>41862</v>
      </c>
      <c r="E1240" t="s">
        <v>1791</v>
      </c>
      <c r="F1240" s="8">
        <f>IF(OR(ISNUMBER(SEARCH("террит",Q1240)), ISNUMBER(SEARCH("ФОМС",E1240)), ISNUMBER(SEARCH("ФОМС",Q1240)), (ISNUMBER(SEARCH("страх",E1240)))),1,0)</f>
        <v>1</v>
      </c>
      <c r="G1240" s="8">
        <f>IF(OR(ISNUMBER(SEARCH("проектиро",E1240)), ISNUMBER(SEARCH("разработка",E1240)),  ISNUMBER(SEARCH("приобрет",E1240)),  ISNUMBER(SEARCH("установк",E1240)), ISNUMBER(SEARCH("постав",E1240)),  (ISNUMBER(SEARCH("создани",E1240)))),1,0)</f>
        <v>0</v>
      </c>
      <c r="H1240" s="8">
        <f>IF(OR(ISNUMBER(SEARCH("развит",E1240)), ISNUMBER(SEARCH("модифика",E1240)), ISNUMBER(SEARCH("интегра",E1240)),  ISNUMBER(SEARCH("внедрен",E1240)), ISNUMBER(SEARCH("расшир",E1240)), ISNUMBER(SEARCH("адаптац",E1240)),ISNUMBER(SEARCH("настрой",E1240)), ISNUMBER(SEARCH("подключ",E1240)),   (ISNUMBER(SEARCH("модерниз",E1240)))),1,0)</f>
        <v>0</v>
      </c>
      <c r="I1240" s="8">
        <f>IF(OR(ISNUMBER(SEARCH("сопрово",E1240)), ISNUMBER(SEARCH("поддержк",E1240)), ISNUMBER(SEARCH("эксплуат",E1240)), ISNUMBER(SEARCH("обслужи",E1240)), ISNUMBER(SEARCH("подготов",E1240)), (ISNUMBER(SEARCH("обуче",E1240)))),1,0)</f>
        <v>1</v>
      </c>
      <c r="J1240" s="9">
        <f>SUM(G1240:I1240)</f>
        <v>1</v>
      </c>
      <c r="K1240" t="s">
        <v>453</v>
      </c>
      <c r="L1240" t="s">
        <v>25</v>
      </c>
      <c r="M1240" s="30">
        <v>272852.88</v>
      </c>
      <c r="N1240" s="28" t="s">
        <v>409</v>
      </c>
      <c r="O1240">
        <v>272852.88</v>
      </c>
      <c r="P1240" s="28" t="s">
        <v>27</v>
      </c>
      <c r="Q1240" s="4" t="s">
        <v>1792</v>
      </c>
      <c r="R1240" t="s">
        <v>1793</v>
      </c>
      <c r="S1240" t="s">
        <v>1794</v>
      </c>
      <c r="T1240" t="s">
        <v>1774</v>
      </c>
      <c r="U1240" t="s">
        <v>1692</v>
      </c>
      <c r="V1240" t="s">
        <v>1745</v>
      </c>
      <c r="W1240" s="2">
        <v>1</v>
      </c>
      <c r="X1240" s="33">
        <v>272852.88</v>
      </c>
      <c r="Y1240" t="s">
        <v>34</v>
      </c>
      <c r="Z1240" t="s">
        <v>496</v>
      </c>
      <c r="AA1240" t="s">
        <v>36</v>
      </c>
      <c r="AB1240" t="s">
        <v>37</v>
      </c>
      <c r="AC1240">
        <v>75</v>
      </c>
    </row>
    <row r="1241" spans="1:29" customFormat="1" hidden="1" x14ac:dyDescent="0.25">
      <c r="A1241" s="11">
        <v>1241</v>
      </c>
      <c r="B1241" s="20" t="s">
        <v>2214</v>
      </c>
      <c r="C1241" s="3">
        <v>2.94100000114E+17</v>
      </c>
      <c r="D1241" s="1">
        <v>41806</v>
      </c>
      <c r="E1241" t="s">
        <v>1795</v>
      </c>
      <c r="F1241" s="8">
        <f>IF(OR(ISNUMBER(SEARCH("террит",Q1241)), ISNUMBER(SEARCH("ФОМС",E1241)), ISNUMBER(SEARCH("ФОМС",Q1241)), (ISNUMBER(SEARCH("страх",E1241)))),1,0)</f>
        <v>1</v>
      </c>
      <c r="G1241" s="8">
        <f>IF(OR(ISNUMBER(SEARCH("проектиро",E1241)), ISNUMBER(SEARCH("разработка",E1241)),  ISNUMBER(SEARCH("приобрет",E1241)),  ISNUMBER(SEARCH("установк",E1241)), ISNUMBER(SEARCH("постав",E1241)),  (ISNUMBER(SEARCH("создани",E1241)))),1,0)</f>
        <v>0</v>
      </c>
      <c r="H1241" s="8">
        <f>IF(OR(ISNUMBER(SEARCH("развит",E1241)), ISNUMBER(SEARCH("модифика",E1241)), ISNUMBER(SEARCH("интегра",E1241)),  ISNUMBER(SEARCH("внедрен",E1241)), ISNUMBER(SEARCH("расшир",E1241)), ISNUMBER(SEARCH("адаптац",E1241)),ISNUMBER(SEARCH("настрой",E1241)), ISNUMBER(SEARCH("подключ",E1241)),   (ISNUMBER(SEARCH("модерниз",E1241)))),1,0)</f>
        <v>1</v>
      </c>
      <c r="I1241" s="8">
        <f>IF(OR(ISNUMBER(SEARCH("сопрово",E1241)), ISNUMBER(SEARCH("поддержк",E1241)), ISNUMBER(SEARCH("эксплуат",E1241)), ISNUMBER(SEARCH("обслужи",E1241)), ISNUMBER(SEARCH("подготов",E1241)), (ISNUMBER(SEARCH("обуче",E1241)))),1,0)</f>
        <v>0</v>
      </c>
      <c r="J1241" s="9">
        <f>SUM(G1241:I1241)</f>
        <v>1</v>
      </c>
      <c r="K1241" t="s">
        <v>1251</v>
      </c>
      <c r="L1241" t="s">
        <v>25</v>
      </c>
      <c r="M1241" s="30">
        <v>3475340</v>
      </c>
      <c r="N1241" s="28" t="s">
        <v>280</v>
      </c>
      <c r="O1241">
        <v>3475340</v>
      </c>
      <c r="P1241" s="28" t="s">
        <v>27</v>
      </c>
      <c r="Q1241" s="4" t="s">
        <v>1796</v>
      </c>
      <c r="R1241" t="s">
        <v>1395</v>
      </c>
      <c r="S1241" t="s">
        <v>1396</v>
      </c>
      <c r="T1241" t="s">
        <v>1797</v>
      </c>
      <c r="U1241" t="s">
        <v>1692</v>
      </c>
      <c r="V1241" t="s">
        <v>33</v>
      </c>
      <c r="W1241" s="2">
        <v>1</v>
      </c>
      <c r="X1241" s="33">
        <v>3475340</v>
      </c>
      <c r="Y1241" t="s">
        <v>34</v>
      </c>
      <c r="Z1241" t="s">
        <v>527</v>
      </c>
      <c r="AA1241" t="s">
        <v>36</v>
      </c>
      <c r="AB1241" t="s">
        <v>37</v>
      </c>
      <c r="AC1241">
        <v>20</v>
      </c>
    </row>
    <row r="1242" spans="1:29" customFormat="1" hidden="1" x14ac:dyDescent="0.25">
      <c r="A1242" s="11">
        <v>1242</v>
      </c>
      <c r="B1242" s="20" t="s">
        <v>2214</v>
      </c>
      <c r="C1242" s="3">
        <v>3.10200016114E+17</v>
      </c>
      <c r="D1242" s="1">
        <v>41712</v>
      </c>
      <c r="E1242" t="s">
        <v>1798</v>
      </c>
      <c r="F1242" s="8">
        <f>IF(OR(ISNUMBER(SEARCH("террит",Q1242)), ISNUMBER(SEARCH("ФОМС",E1242)), ISNUMBER(SEARCH("ФОМС",Q1242)), (ISNUMBER(SEARCH("страх",E1242)))),1,0)</f>
        <v>0</v>
      </c>
      <c r="G1242" s="8">
        <f>IF(OR(ISNUMBER(SEARCH("проектиро",E1242)), ISNUMBER(SEARCH("разработка",E1242)),  ISNUMBER(SEARCH("приобрет",E1242)),  ISNUMBER(SEARCH("установк",E1242)), ISNUMBER(SEARCH("постав",E1242)),  (ISNUMBER(SEARCH("создани",E1242)))),1,0)</f>
        <v>0</v>
      </c>
      <c r="H1242" s="8">
        <f>IF(OR(ISNUMBER(SEARCH("развит",E1242)), ISNUMBER(SEARCH("модифика",E1242)), ISNUMBER(SEARCH("интегра",E1242)),  ISNUMBER(SEARCH("внедрен",E1242)), ISNUMBER(SEARCH("расшир",E1242)), ISNUMBER(SEARCH("адаптац",E1242)),ISNUMBER(SEARCH("настрой",E1242)), ISNUMBER(SEARCH("подключ",E1242)),   (ISNUMBER(SEARCH("модерниз",E1242)))),1,0)</f>
        <v>0</v>
      </c>
      <c r="I1242" s="8">
        <f>IF(OR(ISNUMBER(SEARCH("сопрово",E1242)), ISNUMBER(SEARCH("поддержк",E1242)), ISNUMBER(SEARCH("эксплуат",E1242)), ISNUMBER(SEARCH("обслужи",E1242)), ISNUMBER(SEARCH("подготов",E1242)), (ISNUMBER(SEARCH("обуче",E1242)))),1,0)</f>
        <v>1</v>
      </c>
      <c r="J1242" s="9">
        <f>SUM(G1242:I1242)</f>
        <v>1</v>
      </c>
      <c r="K1242" t="s">
        <v>703</v>
      </c>
      <c r="L1242" t="s">
        <v>25</v>
      </c>
      <c r="M1242" s="30">
        <v>2999999</v>
      </c>
      <c r="N1242" s="28" t="s">
        <v>329</v>
      </c>
      <c r="O1242">
        <v>2999999</v>
      </c>
      <c r="P1242" s="28" t="s">
        <v>27</v>
      </c>
      <c r="Q1242" s="4" t="s">
        <v>1799</v>
      </c>
      <c r="R1242" t="s">
        <v>1800</v>
      </c>
      <c r="S1242" t="s">
        <v>1801</v>
      </c>
      <c r="T1242" t="s">
        <v>1802</v>
      </c>
      <c r="U1242" t="s">
        <v>1692</v>
      </c>
      <c r="V1242" t="s">
        <v>33</v>
      </c>
      <c r="W1242" s="2">
        <v>1</v>
      </c>
      <c r="X1242" s="33">
        <v>2999999</v>
      </c>
      <c r="Y1242" t="s">
        <v>34</v>
      </c>
      <c r="Z1242" t="s">
        <v>1803</v>
      </c>
      <c r="AA1242" t="s">
        <v>36</v>
      </c>
      <c r="AB1242" t="s">
        <v>37</v>
      </c>
      <c r="AC1242">
        <v>15</v>
      </c>
    </row>
    <row r="1243" spans="1:29" customFormat="1" hidden="1" x14ac:dyDescent="0.25">
      <c r="A1243" s="11">
        <v>1243</v>
      </c>
      <c r="B1243" s="20" t="s">
        <v>2214</v>
      </c>
      <c r="C1243" s="3">
        <v>3.11100002614E+17</v>
      </c>
      <c r="D1243" s="1">
        <v>41677</v>
      </c>
      <c r="E1243" t="s">
        <v>1804</v>
      </c>
      <c r="F1243" s="8">
        <f>IF(OR(ISNUMBER(SEARCH("террит",Q1243)), ISNUMBER(SEARCH("ФОМС",E1243)), ISNUMBER(SEARCH("ФОМС",Q1243)), (ISNUMBER(SEARCH("страх",E1243)))),1,0)</f>
        <v>0</v>
      </c>
      <c r="G1243" s="8">
        <f>IF(OR(ISNUMBER(SEARCH("проектиро",E1243)), ISNUMBER(SEARCH("разработка",E1243)),  ISNUMBER(SEARCH("приобрет",E1243)),  ISNUMBER(SEARCH("установк",E1243)), ISNUMBER(SEARCH("постав",E1243)),  (ISNUMBER(SEARCH("создани",E1243)))),1,0)</f>
        <v>1</v>
      </c>
      <c r="H1243" s="8">
        <f>IF(OR(ISNUMBER(SEARCH("развит",E1243)), ISNUMBER(SEARCH("модифика",E1243)), ISNUMBER(SEARCH("интегра",E1243)),  ISNUMBER(SEARCH("внедрен",E1243)), ISNUMBER(SEARCH("расшир",E1243)), ISNUMBER(SEARCH("адаптац",E1243)),ISNUMBER(SEARCH("настрой",E1243)), ISNUMBER(SEARCH("подключ",E1243)),   (ISNUMBER(SEARCH("модерниз",E1243)))),1,0)</f>
        <v>1</v>
      </c>
      <c r="I1243" s="8">
        <f>IF(OR(ISNUMBER(SEARCH("сопрово",E1243)), ISNUMBER(SEARCH("поддержк",E1243)), ISNUMBER(SEARCH("эксплуат",E1243)), ISNUMBER(SEARCH("обслужи",E1243)), ISNUMBER(SEARCH("подготов",E1243)), (ISNUMBER(SEARCH("обуче",E1243)))),1,0)</f>
        <v>0</v>
      </c>
      <c r="J1243" s="9">
        <f>SUM(G1243:I1243)</f>
        <v>2</v>
      </c>
      <c r="K1243" t="s">
        <v>472</v>
      </c>
      <c r="L1243" t="s">
        <v>473</v>
      </c>
      <c r="M1243" s="30">
        <v>1785149.99</v>
      </c>
      <c r="N1243" s="28" t="s">
        <v>329</v>
      </c>
      <c r="O1243">
        <v>1785149.99</v>
      </c>
      <c r="P1243" s="28" t="s">
        <v>184</v>
      </c>
      <c r="Q1243" s="4" t="s">
        <v>1805</v>
      </c>
      <c r="R1243" t="s">
        <v>1806</v>
      </c>
      <c r="S1243" t="s">
        <v>33</v>
      </c>
      <c r="T1243" t="s">
        <v>1709</v>
      </c>
      <c r="U1243" t="s">
        <v>1692</v>
      </c>
      <c r="V1243" t="s">
        <v>33</v>
      </c>
      <c r="W1243" s="2">
        <v>1</v>
      </c>
      <c r="X1243" s="33">
        <v>1785149.99</v>
      </c>
      <c r="Y1243" t="s">
        <v>34</v>
      </c>
      <c r="Z1243" t="s">
        <v>513</v>
      </c>
      <c r="AA1243" t="s">
        <v>36</v>
      </c>
      <c r="AB1243" t="s">
        <v>37</v>
      </c>
      <c r="AC1243">
        <v>16</v>
      </c>
    </row>
    <row r="1244" spans="1:29" customFormat="1" hidden="1" x14ac:dyDescent="0.25">
      <c r="A1244" s="11">
        <v>1244</v>
      </c>
      <c r="B1244" s="20" t="s">
        <v>2214</v>
      </c>
      <c r="C1244" s="3">
        <v>3.11200035314E+17</v>
      </c>
      <c r="D1244" s="1">
        <v>41771</v>
      </c>
      <c r="E1244" t="s">
        <v>1807</v>
      </c>
      <c r="F1244" s="8">
        <f>IF(OR(ISNUMBER(SEARCH("террит",Q1244)), ISNUMBER(SEARCH("ФОМС",E1244)), ISNUMBER(SEARCH("ФОМС",Q1244)), (ISNUMBER(SEARCH("страх",E1244)))),1,0)</f>
        <v>0</v>
      </c>
      <c r="G1244" s="8">
        <f>IF(OR(ISNUMBER(SEARCH("проектиро",E1244)), ISNUMBER(SEARCH("разработка",E1244)),  ISNUMBER(SEARCH("приобрет",E1244)),  ISNUMBER(SEARCH("установк",E1244)), ISNUMBER(SEARCH("постав",E1244)),  (ISNUMBER(SEARCH("создани",E1244)))),1,0)</f>
        <v>1</v>
      </c>
      <c r="H1244" s="8">
        <f>IF(OR(ISNUMBER(SEARCH("развит",E1244)), ISNUMBER(SEARCH("модифика",E1244)), ISNUMBER(SEARCH("интегра",E1244)),  ISNUMBER(SEARCH("внедрен",E1244)), ISNUMBER(SEARCH("расшир",E1244)), ISNUMBER(SEARCH("адаптац",E1244)),ISNUMBER(SEARCH("настрой",E1244)), ISNUMBER(SEARCH("подключ",E1244)),   (ISNUMBER(SEARCH("модерниз",E1244)))),1,0)</f>
        <v>0</v>
      </c>
      <c r="I1244" s="8">
        <f>IF(OR(ISNUMBER(SEARCH("сопрово",E1244)), ISNUMBER(SEARCH("поддержк",E1244)), ISNUMBER(SEARCH("эксплуат",E1244)), ISNUMBER(SEARCH("обслужи",E1244)), ISNUMBER(SEARCH("подготов",E1244)), (ISNUMBER(SEARCH("обуче",E1244)))),1,0)</f>
        <v>0</v>
      </c>
      <c r="J1244" s="9">
        <f>SUM(G1244:I1244)</f>
        <v>1</v>
      </c>
      <c r="K1244" t="s">
        <v>492</v>
      </c>
      <c r="L1244" t="s">
        <v>25</v>
      </c>
      <c r="M1244" s="30">
        <v>2000000</v>
      </c>
      <c r="N1244" s="28" t="s">
        <v>329</v>
      </c>
      <c r="O1244">
        <v>2000000</v>
      </c>
      <c r="P1244" s="28" t="s">
        <v>27</v>
      </c>
      <c r="Q1244" s="4" t="s">
        <v>1808</v>
      </c>
      <c r="R1244" t="s">
        <v>1809</v>
      </c>
      <c r="S1244" t="s">
        <v>1810</v>
      </c>
      <c r="T1244" t="s">
        <v>1704</v>
      </c>
      <c r="U1244" t="s">
        <v>1692</v>
      </c>
      <c r="V1244" t="s">
        <v>33</v>
      </c>
      <c r="W1244" s="2">
        <v>1</v>
      </c>
      <c r="X1244" s="33">
        <v>2000000</v>
      </c>
      <c r="Y1244" t="s">
        <v>34</v>
      </c>
      <c r="Z1244" t="s">
        <v>513</v>
      </c>
      <c r="AA1244" t="s">
        <v>36</v>
      </c>
      <c r="AB1244" t="s">
        <v>37</v>
      </c>
      <c r="AC1244">
        <v>16</v>
      </c>
    </row>
    <row r="1245" spans="1:29" customFormat="1" hidden="1" x14ac:dyDescent="0.25">
      <c r="A1245" s="11">
        <v>1245</v>
      </c>
      <c r="B1245" s="20" t="s">
        <v>2214</v>
      </c>
      <c r="C1245" s="3">
        <v>3.11300119014E+17</v>
      </c>
      <c r="D1245" s="1">
        <v>41648</v>
      </c>
      <c r="E1245" t="s">
        <v>1811</v>
      </c>
      <c r="F1245" s="8">
        <f>IF(OR(ISNUMBER(SEARCH("террит",Q1245)), ISNUMBER(SEARCH("ФОМС",E1245)), ISNUMBER(SEARCH("ФОМС",Q1245)), (ISNUMBER(SEARCH("страх",E1245)))),1,0)</f>
        <v>0</v>
      </c>
      <c r="G1245" s="8">
        <f>IF(OR(ISNUMBER(SEARCH("проектиро",E1245)), ISNUMBER(SEARCH("разработка",E1245)),  ISNUMBER(SEARCH("приобрет",E1245)),  ISNUMBER(SEARCH("установк",E1245)), ISNUMBER(SEARCH("постав",E1245)),  (ISNUMBER(SEARCH("создани",E1245)))),1,0)</f>
        <v>0</v>
      </c>
      <c r="H1245" s="8">
        <f>IF(OR(ISNUMBER(SEARCH("развит",E1245)), ISNUMBER(SEARCH("модифика",E1245)), ISNUMBER(SEARCH("интегра",E1245)),  ISNUMBER(SEARCH("внедрен",E1245)), ISNUMBER(SEARCH("расшир",E1245)), ISNUMBER(SEARCH("адаптац",E1245)),ISNUMBER(SEARCH("настрой",E1245)), ISNUMBER(SEARCH("подключ",E1245)),   (ISNUMBER(SEARCH("модерниз",E1245)))),1,0)</f>
        <v>0</v>
      </c>
      <c r="I1245" s="8">
        <f>IF(OR(ISNUMBER(SEARCH("сопрово",E1245)), ISNUMBER(SEARCH("поддержк",E1245)), ISNUMBER(SEARCH("эксплуат",E1245)), ISNUMBER(SEARCH("обслужи",E1245)), ISNUMBER(SEARCH("подготов",E1245)), (ISNUMBER(SEARCH("обуче",E1245)))),1,0)</f>
        <v>1</v>
      </c>
      <c r="J1245" s="9">
        <f>SUM(G1245:I1245)</f>
        <v>1</v>
      </c>
      <c r="K1245" t="s">
        <v>456</v>
      </c>
      <c r="L1245" t="s">
        <v>25</v>
      </c>
      <c r="M1245" s="30">
        <v>81455.38</v>
      </c>
      <c r="N1245" s="28" t="s">
        <v>409</v>
      </c>
      <c r="O1245">
        <v>81455.38</v>
      </c>
      <c r="P1245" s="28" t="s">
        <v>27</v>
      </c>
      <c r="Q1245" s="4" t="s">
        <v>1812</v>
      </c>
      <c r="R1245" t="s">
        <v>1813</v>
      </c>
      <c r="S1245" t="s">
        <v>1814</v>
      </c>
      <c r="T1245" t="s">
        <v>1771</v>
      </c>
      <c r="U1245" t="s">
        <v>1692</v>
      </c>
      <c r="V1245" t="s">
        <v>33</v>
      </c>
      <c r="W1245" s="2">
        <v>1</v>
      </c>
      <c r="X1245" s="33">
        <v>81455.38</v>
      </c>
      <c r="Y1245" t="s">
        <v>34</v>
      </c>
      <c r="Z1245" t="s">
        <v>513</v>
      </c>
      <c r="AA1245" t="s">
        <v>36</v>
      </c>
      <c r="AB1245" t="s">
        <v>37</v>
      </c>
      <c r="AC1245">
        <v>16</v>
      </c>
    </row>
    <row r="1246" spans="1:29" customFormat="1" hidden="1" x14ac:dyDescent="0.25">
      <c r="A1246" s="11">
        <v>1246</v>
      </c>
      <c r="B1246" s="20" t="s">
        <v>2214</v>
      </c>
      <c r="C1246" s="3">
        <v>3.11300119014E+17</v>
      </c>
      <c r="D1246" s="1">
        <v>41828</v>
      </c>
      <c r="E1246" t="s">
        <v>1811</v>
      </c>
      <c r="F1246" s="8">
        <f>IF(OR(ISNUMBER(SEARCH("террит",Q1246)), ISNUMBER(SEARCH("ФОМС",E1246)), ISNUMBER(SEARCH("ФОМС",Q1246)), (ISNUMBER(SEARCH("страх",E1246)))),1,0)</f>
        <v>0</v>
      </c>
      <c r="G1246" s="8">
        <f>IF(OR(ISNUMBER(SEARCH("проектиро",E1246)), ISNUMBER(SEARCH("разработка",E1246)),  ISNUMBER(SEARCH("приобрет",E1246)),  ISNUMBER(SEARCH("установк",E1246)), ISNUMBER(SEARCH("постав",E1246)),  (ISNUMBER(SEARCH("создани",E1246)))),1,0)</f>
        <v>0</v>
      </c>
      <c r="H1246" s="8">
        <f>IF(OR(ISNUMBER(SEARCH("развит",E1246)), ISNUMBER(SEARCH("модифика",E1246)), ISNUMBER(SEARCH("интегра",E1246)),  ISNUMBER(SEARCH("внедрен",E1246)), ISNUMBER(SEARCH("расшир",E1246)), ISNUMBER(SEARCH("адаптац",E1246)),ISNUMBER(SEARCH("настрой",E1246)), ISNUMBER(SEARCH("подключ",E1246)),   (ISNUMBER(SEARCH("модерниз",E1246)))),1,0)</f>
        <v>0</v>
      </c>
      <c r="I1246" s="8">
        <f>IF(OR(ISNUMBER(SEARCH("сопрово",E1246)), ISNUMBER(SEARCH("поддержк",E1246)), ISNUMBER(SEARCH("эксплуат",E1246)), ISNUMBER(SEARCH("обслужи",E1246)), ISNUMBER(SEARCH("подготов",E1246)), (ISNUMBER(SEARCH("обуче",E1246)))),1,0)</f>
        <v>1</v>
      </c>
      <c r="J1246" s="9">
        <f>SUM(G1246:I1246)</f>
        <v>1</v>
      </c>
      <c r="K1246" t="s">
        <v>492</v>
      </c>
      <c r="L1246" t="s">
        <v>25</v>
      </c>
      <c r="M1246" s="30">
        <v>13665.95</v>
      </c>
      <c r="N1246" s="28" t="s">
        <v>409</v>
      </c>
      <c r="O1246">
        <v>13665.95</v>
      </c>
      <c r="P1246" s="28" t="s">
        <v>27</v>
      </c>
      <c r="Q1246" s="4" t="s">
        <v>1812</v>
      </c>
      <c r="R1246" t="s">
        <v>1813</v>
      </c>
      <c r="S1246" t="s">
        <v>1814</v>
      </c>
      <c r="T1246" t="s">
        <v>1771</v>
      </c>
      <c r="U1246" t="s">
        <v>1692</v>
      </c>
      <c r="V1246" t="s">
        <v>33</v>
      </c>
      <c r="W1246" s="2">
        <v>1</v>
      </c>
      <c r="X1246" s="33">
        <v>81990.95</v>
      </c>
      <c r="Y1246" t="s">
        <v>34</v>
      </c>
      <c r="Z1246" t="s">
        <v>513</v>
      </c>
      <c r="AA1246" t="s">
        <v>36</v>
      </c>
      <c r="AB1246" t="s">
        <v>37</v>
      </c>
      <c r="AC1246">
        <v>16</v>
      </c>
    </row>
    <row r="1247" spans="1:29" customFormat="1" hidden="1" x14ac:dyDescent="0.25">
      <c r="A1247" s="11">
        <v>1247</v>
      </c>
      <c r="B1247" s="20" t="s">
        <v>2214</v>
      </c>
      <c r="C1247" s="3">
        <v>3.15300048114E+17</v>
      </c>
      <c r="D1247" s="1">
        <v>41722</v>
      </c>
      <c r="E1247" t="s">
        <v>1815</v>
      </c>
      <c r="F1247" s="8">
        <f>IF(OR(ISNUMBER(SEARCH("террит",Q1247)), ISNUMBER(SEARCH("ФОМС",E1247)), ISNUMBER(SEARCH("ФОМС",Q1247)), (ISNUMBER(SEARCH("страх",E1247)))),1,0)</f>
        <v>0</v>
      </c>
      <c r="G1247" s="8">
        <f>IF(OR(ISNUMBER(SEARCH("проектиро",E1247)), ISNUMBER(SEARCH("разработка",E1247)),  ISNUMBER(SEARCH("приобрет",E1247)),  ISNUMBER(SEARCH("установк",E1247)), ISNUMBER(SEARCH("постав",E1247)),  (ISNUMBER(SEARCH("создани",E1247)))),1,0)</f>
        <v>0</v>
      </c>
      <c r="H1247" s="8">
        <f>IF(OR(ISNUMBER(SEARCH("развит",E1247)), ISNUMBER(SEARCH("модифика",E1247)), ISNUMBER(SEARCH("интегра",E1247)),  ISNUMBER(SEARCH("внедрен",E1247)), ISNUMBER(SEARCH("расшир",E1247)), ISNUMBER(SEARCH("адаптац",E1247)),ISNUMBER(SEARCH("настрой",E1247)), ISNUMBER(SEARCH("подключ",E1247)),   (ISNUMBER(SEARCH("модерниз",E1247)))),1,0)</f>
        <v>1</v>
      </c>
      <c r="I1247" s="8">
        <f>IF(OR(ISNUMBER(SEARCH("сопрово",E1247)), ISNUMBER(SEARCH("поддержк",E1247)), ISNUMBER(SEARCH("эксплуат",E1247)), ISNUMBER(SEARCH("обслужи",E1247)), ISNUMBER(SEARCH("подготов",E1247)), (ISNUMBER(SEARCH("обуче",E1247)))),1,0)</f>
        <v>1</v>
      </c>
      <c r="J1247" s="9">
        <f>SUM(G1247:I1247)</f>
        <v>2</v>
      </c>
      <c r="K1247" t="s">
        <v>456</v>
      </c>
      <c r="L1247" t="s">
        <v>25</v>
      </c>
      <c r="M1247" s="30">
        <v>331650</v>
      </c>
      <c r="N1247" s="28" t="s">
        <v>329</v>
      </c>
      <c r="O1247">
        <v>331650</v>
      </c>
      <c r="P1247" s="28" t="s">
        <v>27</v>
      </c>
      <c r="Q1247" s="4" t="s">
        <v>1362</v>
      </c>
      <c r="R1247" t="s">
        <v>1363</v>
      </c>
      <c r="S1247" t="s">
        <v>1245</v>
      </c>
      <c r="T1247" t="s">
        <v>1802</v>
      </c>
      <c r="U1247" t="s">
        <v>1692</v>
      </c>
      <c r="V1247" t="s">
        <v>33</v>
      </c>
      <c r="W1247" s="2">
        <v>1</v>
      </c>
      <c r="X1247" s="33">
        <v>331650</v>
      </c>
      <c r="Y1247" t="s">
        <v>34</v>
      </c>
      <c r="Z1247" t="s">
        <v>1248</v>
      </c>
      <c r="AA1247" t="s">
        <v>36</v>
      </c>
      <c r="AB1247" t="s">
        <v>37</v>
      </c>
      <c r="AC1247">
        <v>21</v>
      </c>
    </row>
    <row r="1248" spans="1:29" customFormat="1" hidden="1" x14ac:dyDescent="0.25">
      <c r="A1248" s="11">
        <v>1248</v>
      </c>
      <c r="B1248" s="20" t="s">
        <v>2214</v>
      </c>
      <c r="C1248" s="3">
        <v>3.16200000614E+17</v>
      </c>
      <c r="D1248" s="1">
        <v>41738</v>
      </c>
      <c r="E1248" t="s">
        <v>1816</v>
      </c>
      <c r="F1248" s="8">
        <f>IF(OR(ISNUMBER(SEARCH("террит",Q1248)), ISNUMBER(SEARCH("ФОМС",E1248)), ISNUMBER(SEARCH("ФОМС",Q1248)), (ISNUMBER(SEARCH("страх",E1248)))),1,0)</f>
        <v>0</v>
      </c>
      <c r="G1248" s="8">
        <f>IF(OR(ISNUMBER(SEARCH("проектиро",E1248)), ISNUMBER(SEARCH("разработка",E1248)),  ISNUMBER(SEARCH("приобрет",E1248)),  ISNUMBER(SEARCH("установк",E1248)), ISNUMBER(SEARCH("постав",E1248)),  (ISNUMBER(SEARCH("создани",E1248)))),1,0)</f>
        <v>0</v>
      </c>
      <c r="H1248" s="8">
        <f>IF(OR(ISNUMBER(SEARCH("развит",E1248)), ISNUMBER(SEARCH("модифика",E1248)), ISNUMBER(SEARCH("интегра",E1248)),  ISNUMBER(SEARCH("внедрен",E1248)), ISNUMBER(SEARCH("расшир",E1248)), ISNUMBER(SEARCH("адаптац",E1248)),ISNUMBER(SEARCH("настрой",E1248)), ISNUMBER(SEARCH("подключ",E1248)),   (ISNUMBER(SEARCH("модерниз",E1248)))),1,0)</f>
        <v>1</v>
      </c>
      <c r="I1248" s="8">
        <f>IF(OR(ISNUMBER(SEARCH("сопрово",E1248)), ISNUMBER(SEARCH("поддержк",E1248)), ISNUMBER(SEARCH("эксплуат",E1248)), ISNUMBER(SEARCH("обслужи",E1248)), ISNUMBER(SEARCH("подготов",E1248)), (ISNUMBER(SEARCH("обуче",E1248)))),1,0)</f>
        <v>0</v>
      </c>
      <c r="J1248" s="9">
        <f>SUM(G1248:I1248)</f>
        <v>1</v>
      </c>
      <c r="K1248" t="s">
        <v>1251</v>
      </c>
      <c r="L1248" t="s">
        <v>1817</v>
      </c>
      <c r="M1248" s="30">
        <v>58772020</v>
      </c>
      <c r="N1248" s="28" t="s">
        <v>329</v>
      </c>
      <c r="O1248">
        <v>58772020</v>
      </c>
      <c r="P1248" s="28" t="s">
        <v>184</v>
      </c>
      <c r="Q1248" s="4" t="s">
        <v>1818</v>
      </c>
      <c r="R1248" t="s">
        <v>1702</v>
      </c>
      <c r="S1248" t="s">
        <v>1703</v>
      </c>
      <c r="T1248" t="s">
        <v>1704</v>
      </c>
      <c r="U1248" t="s">
        <v>1692</v>
      </c>
      <c r="V1248" t="s">
        <v>33</v>
      </c>
      <c r="W1248" s="2">
        <v>1</v>
      </c>
      <c r="X1248" s="33">
        <v>58772020</v>
      </c>
      <c r="Y1248" t="s">
        <v>34</v>
      </c>
      <c r="Z1248" t="s">
        <v>1705</v>
      </c>
      <c r="AA1248" t="s">
        <v>36</v>
      </c>
      <c r="AB1248" t="s">
        <v>37</v>
      </c>
      <c r="AC1248">
        <v>14</v>
      </c>
    </row>
    <row r="1249" spans="1:29" customFormat="1" hidden="1" x14ac:dyDescent="0.25">
      <c r="A1249" s="11">
        <v>1249</v>
      </c>
      <c r="B1249" s="20" t="s">
        <v>2214</v>
      </c>
      <c r="C1249" s="3">
        <v>3.16200000614E+17</v>
      </c>
      <c r="D1249" s="1">
        <v>41918</v>
      </c>
      <c r="E1249" t="s">
        <v>475</v>
      </c>
      <c r="F1249" s="8">
        <f>IF(OR(ISNUMBER(SEARCH("террит",Q1249)), ISNUMBER(SEARCH("ФОМС",E1249)), ISNUMBER(SEARCH("ФОМС",Q1249)), (ISNUMBER(SEARCH("страх",E1249)))),1,0)</f>
        <v>0</v>
      </c>
      <c r="G1249" s="8">
        <f>IF(OR(ISNUMBER(SEARCH("проектиро",E1249)), ISNUMBER(SEARCH("разработка",E1249)),  ISNUMBER(SEARCH("приобрет",E1249)),  ISNUMBER(SEARCH("установк",E1249)), ISNUMBER(SEARCH("постав",E1249)),  (ISNUMBER(SEARCH("создани",E1249)))),1,0)</f>
        <v>0</v>
      </c>
      <c r="H1249" s="8">
        <f>IF(OR(ISNUMBER(SEARCH("развит",E1249)), ISNUMBER(SEARCH("модифика",E1249)), ISNUMBER(SEARCH("интегра",E1249)),  ISNUMBER(SEARCH("внедрен",E1249)), ISNUMBER(SEARCH("расшир",E1249)), ISNUMBER(SEARCH("адаптац",E1249)),ISNUMBER(SEARCH("настрой",E1249)), ISNUMBER(SEARCH("подключ",E1249)),   (ISNUMBER(SEARCH("модерниз",E1249)))),1,0)</f>
        <v>0</v>
      </c>
      <c r="I1249" s="8">
        <f>IF(OR(ISNUMBER(SEARCH("сопрово",E1249)), ISNUMBER(SEARCH("поддержк",E1249)), ISNUMBER(SEARCH("эксплуат",E1249)), ISNUMBER(SEARCH("обслужи",E1249)), ISNUMBER(SEARCH("подготов",E1249)), (ISNUMBER(SEARCH("обуче",E1249)))),1,0)</f>
        <v>0</v>
      </c>
      <c r="J1249" s="9">
        <f>SUM(G1249:I1249)</f>
        <v>0</v>
      </c>
      <c r="K1249" t="s">
        <v>475</v>
      </c>
      <c r="L1249" t="s">
        <v>25</v>
      </c>
      <c r="M1249" s="30">
        <v>3800000</v>
      </c>
      <c r="N1249" s="28" t="s">
        <v>280</v>
      </c>
      <c r="O1249">
        <v>3800000</v>
      </c>
      <c r="P1249" s="28" t="s">
        <v>27</v>
      </c>
      <c r="Q1249" s="4" t="s">
        <v>1701</v>
      </c>
      <c r="R1249" t="s">
        <v>1702</v>
      </c>
      <c r="S1249" t="s">
        <v>1703</v>
      </c>
      <c r="T1249" t="s">
        <v>1704</v>
      </c>
      <c r="U1249" t="s">
        <v>1692</v>
      </c>
      <c r="V1249" t="s">
        <v>33</v>
      </c>
      <c r="W1249" s="2">
        <v>1</v>
      </c>
      <c r="X1249" s="33">
        <v>3800000</v>
      </c>
      <c r="Y1249" t="s">
        <v>34</v>
      </c>
      <c r="Z1249" t="s">
        <v>1705</v>
      </c>
      <c r="AA1249" t="s">
        <v>36</v>
      </c>
      <c r="AB1249" t="s">
        <v>37</v>
      </c>
      <c r="AC1249">
        <v>14</v>
      </c>
    </row>
    <row r="1250" spans="1:29" customFormat="1" hidden="1" x14ac:dyDescent="0.25">
      <c r="A1250" s="11">
        <v>1250</v>
      </c>
      <c r="B1250" s="20" t="s">
        <v>2214</v>
      </c>
      <c r="C1250" s="3">
        <v>3.17200041914E+17</v>
      </c>
      <c r="D1250" s="1">
        <v>41661</v>
      </c>
      <c r="E1250" t="s">
        <v>1819</v>
      </c>
      <c r="F1250" s="8">
        <f>IF(OR(ISNUMBER(SEARCH("террит",Q1250)), ISNUMBER(SEARCH("ФОМС",E1250)), ISNUMBER(SEARCH("ФОМС",Q1250)), (ISNUMBER(SEARCH("страх",E1250)))),1,0)</f>
        <v>0</v>
      </c>
      <c r="G1250" s="8">
        <f>IF(OR(ISNUMBER(SEARCH("проектиро",E1250)), ISNUMBER(SEARCH("разработка",E1250)),  ISNUMBER(SEARCH("приобрет",E1250)),  ISNUMBER(SEARCH("установк",E1250)), ISNUMBER(SEARCH("постав",E1250)),  (ISNUMBER(SEARCH("создани",E1250)))),1,0)</f>
        <v>0</v>
      </c>
      <c r="H1250" s="8">
        <f>IF(OR(ISNUMBER(SEARCH("развит",E1250)), ISNUMBER(SEARCH("модифика",E1250)), ISNUMBER(SEARCH("интегра",E1250)),  ISNUMBER(SEARCH("внедрен",E1250)), ISNUMBER(SEARCH("расшир",E1250)), ISNUMBER(SEARCH("адаптац",E1250)),ISNUMBER(SEARCH("настрой",E1250)), ISNUMBER(SEARCH("подключ",E1250)),   (ISNUMBER(SEARCH("модерниз",E1250)))),1,0)</f>
        <v>0</v>
      </c>
      <c r="I1250" s="8">
        <f>IF(OR(ISNUMBER(SEARCH("сопрово",E1250)), ISNUMBER(SEARCH("поддержк",E1250)), ISNUMBER(SEARCH("эксплуат",E1250)), ISNUMBER(SEARCH("обслужи",E1250)), ISNUMBER(SEARCH("подготов",E1250)), (ISNUMBER(SEARCH("обуче",E1250)))),1,0)</f>
        <v>0</v>
      </c>
      <c r="J1250" s="9">
        <f>SUM(G1250:I1250)</f>
        <v>0</v>
      </c>
      <c r="K1250" t="s">
        <v>465</v>
      </c>
      <c r="L1250" t="s">
        <v>25</v>
      </c>
      <c r="M1250" s="30">
        <v>607292</v>
      </c>
      <c r="N1250" s="28" t="s">
        <v>329</v>
      </c>
      <c r="O1250">
        <v>607292</v>
      </c>
      <c r="P1250" s="28" t="s">
        <v>27</v>
      </c>
      <c r="Q1250" s="4" t="s">
        <v>1820</v>
      </c>
      <c r="R1250" t="s">
        <v>1821</v>
      </c>
      <c r="S1250" t="s">
        <v>1822</v>
      </c>
      <c r="T1250" t="s">
        <v>1774</v>
      </c>
      <c r="U1250" t="s">
        <v>1692</v>
      </c>
      <c r="V1250" t="s">
        <v>1745</v>
      </c>
      <c r="W1250" s="2">
        <v>1</v>
      </c>
      <c r="X1250" s="33">
        <v>607292</v>
      </c>
      <c r="Y1250" t="s">
        <v>34</v>
      </c>
      <c r="Z1250" t="s">
        <v>493</v>
      </c>
      <c r="AA1250" t="s">
        <v>36</v>
      </c>
      <c r="AB1250" t="s">
        <v>37</v>
      </c>
      <c r="AC1250">
        <v>22</v>
      </c>
    </row>
    <row r="1251" spans="1:29" customFormat="1" hidden="1" x14ac:dyDescent="0.25">
      <c r="A1251" s="11">
        <v>1251</v>
      </c>
      <c r="B1251" s="20" t="s">
        <v>2214</v>
      </c>
      <c r="C1251" s="3">
        <v>3.38200012714E+17</v>
      </c>
      <c r="D1251" s="1">
        <v>41964</v>
      </c>
      <c r="E1251" t="s">
        <v>1823</v>
      </c>
      <c r="F1251" s="8">
        <f>IF(OR(ISNUMBER(SEARCH("террит",Q1251)), ISNUMBER(SEARCH("ФОМС",E1251)), ISNUMBER(SEARCH("ФОМС",Q1251)), (ISNUMBER(SEARCH("страх",E1251)))),1,0)</f>
        <v>0</v>
      </c>
      <c r="G1251" s="8">
        <f>IF(OR(ISNUMBER(SEARCH("проектиро",E1251)), ISNUMBER(SEARCH("разработка",E1251)),  ISNUMBER(SEARCH("приобрет",E1251)),  ISNUMBER(SEARCH("установк",E1251)), ISNUMBER(SEARCH("постав",E1251)),  (ISNUMBER(SEARCH("создани",E1251)))),1,0)</f>
        <v>0</v>
      </c>
      <c r="H1251" s="8">
        <f>IF(OR(ISNUMBER(SEARCH("развит",E1251)), ISNUMBER(SEARCH("модифика",E1251)), ISNUMBER(SEARCH("интегра",E1251)),  ISNUMBER(SEARCH("внедрен",E1251)), ISNUMBER(SEARCH("расшир",E1251)), ISNUMBER(SEARCH("адаптац",E1251)),ISNUMBER(SEARCH("настрой",E1251)), ISNUMBER(SEARCH("подключ",E1251)),   (ISNUMBER(SEARCH("модерниз",E1251)))),1,0)</f>
        <v>1</v>
      </c>
      <c r="I1251" s="8">
        <f>IF(OR(ISNUMBER(SEARCH("сопрово",E1251)), ISNUMBER(SEARCH("поддержк",E1251)), ISNUMBER(SEARCH("эксплуат",E1251)), ISNUMBER(SEARCH("обслужи",E1251)), ISNUMBER(SEARCH("подготов",E1251)), (ISNUMBER(SEARCH("обуче",E1251)))),1,0)</f>
        <v>0</v>
      </c>
      <c r="J1251" s="9">
        <f>SUM(G1251:I1251)</f>
        <v>1</v>
      </c>
      <c r="K1251" t="s">
        <v>459</v>
      </c>
      <c r="L1251" t="s">
        <v>460</v>
      </c>
      <c r="M1251" s="30">
        <v>712800</v>
      </c>
      <c r="N1251" s="28" t="s">
        <v>264</v>
      </c>
      <c r="O1251">
        <v>712800</v>
      </c>
      <c r="P1251" s="28" t="s">
        <v>184</v>
      </c>
      <c r="Q1251" s="4" t="s">
        <v>1824</v>
      </c>
      <c r="R1251" t="s">
        <v>1825</v>
      </c>
      <c r="S1251" t="s">
        <v>1826</v>
      </c>
      <c r="T1251" t="s">
        <v>1827</v>
      </c>
      <c r="U1251" t="s">
        <v>1692</v>
      </c>
      <c r="V1251" t="s">
        <v>1745</v>
      </c>
      <c r="W1251" s="2">
        <v>1</v>
      </c>
      <c r="X1251" s="33">
        <v>712800</v>
      </c>
      <c r="Y1251" t="s">
        <v>34</v>
      </c>
      <c r="Z1251" t="s">
        <v>499</v>
      </c>
      <c r="AA1251" t="s">
        <v>36</v>
      </c>
      <c r="AB1251" t="s">
        <v>37</v>
      </c>
      <c r="AC1251">
        <v>41</v>
      </c>
    </row>
    <row r="1252" spans="1:29" customFormat="1" hidden="1" x14ac:dyDescent="0.25">
      <c r="A1252" s="11">
        <v>1252</v>
      </c>
      <c r="B1252" s="20" t="s">
        <v>2214</v>
      </c>
      <c r="C1252" s="3">
        <v>3.58200051214E+17</v>
      </c>
      <c r="D1252" s="1">
        <v>41709</v>
      </c>
      <c r="E1252" t="s">
        <v>1828</v>
      </c>
      <c r="F1252" s="8">
        <f>IF(OR(ISNUMBER(SEARCH("террит",Q1252)), ISNUMBER(SEARCH("ФОМС",E1252)), ISNUMBER(SEARCH("ФОМС",Q1252)), (ISNUMBER(SEARCH("страх",E1252)))),1,0)</f>
        <v>0</v>
      </c>
      <c r="G1252" s="8">
        <f>IF(OR(ISNUMBER(SEARCH("проектиро",E1252)), ISNUMBER(SEARCH("разработка",E1252)),  ISNUMBER(SEARCH("приобрет",E1252)),  ISNUMBER(SEARCH("установк",E1252)), ISNUMBER(SEARCH("постав",E1252)),  (ISNUMBER(SEARCH("создани",E1252)))),1,0)</f>
        <v>1</v>
      </c>
      <c r="H1252" s="8">
        <f>IF(OR(ISNUMBER(SEARCH("развит",E1252)), ISNUMBER(SEARCH("модифика",E1252)), ISNUMBER(SEARCH("интегра",E1252)),  ISNUMBER(SEARCH("внедрен",E1252)), ISNUMBER(SEARCH("расшир",E1252)), ISNUMBER(SEARCH("адаптац",E1252)),ISNUMBER(SEARCH("настрой",E1252)), ISNUMBER(SEARCH("подключ",E1252)),   (ISNUMBER(SEARCH("модерниз",E1252)))),1,0)</f>
        <v>0</v>
      </c>
      <c r="I1252" s="8">
        <f>IF(OR(ISNUMBER(SEARCH("сопрово",E1252)), ISNUMBER(SEARCH("поддержк",E1252)), ISNUMBER(SEARCH("эксплуат",E1252)), ISNUMBER(SEARCH("обслужи",E1252)), ISNUMBER(SEARCH("подготов",E1252)), (ISNUMBER(SEARCH("обуче",E1252)))),1,0)</f>
        <v>1</v>
      </c>
      <c r="J1252" s="9">
        <f>SUM(G1252:I1252)</f>
        <v>2</v>
      </c>
      <c r="K1252" t="s">
        <v>456</v>
      </c>
      <c r="L1252" t="s">
        <v>25</v>
      </c>
      <c r="M1252" s="30">
        <v>1003992.6</v>
      </c>
      <c r="N1252" s="28" t="s">
        <v>329</v>
      </c>
      <c r="O1252">
        <v>1003992.6</v>
      </c>
      <c r="P1252" s="28" t="s">
        <v>27</v>
      </c>
      <c r="Q1252" s="4" t="s">
        <v>1829</v>
      </c>
      <c r="R1252" t="s">
        <v>1830</v>
      </c>
      <c r="S1252" t="s">
        <v>1831</v>
      </c>
      <c r="T1252" t="s">
        <v>1691</v>
      </c>
      <c r="U1252" t="s">
        <v>1692</v>
      </c>
      <c r="V1252" t="s">
        <v>33</v>
      </c>
      <c r="W1252" s="2">
        <v>1</v>
      </c>
      <c r="X1252" s="33">
        <v>1003992.6</v>
      </c>
      <c r="Y1252" t="s">
        <v>34</v>
      </c>
      <c r="Z1252" t="s">
        <v>514</v>
      </c>
      <c r="AA1252" t="s">
        <v>36</v>
      </c>
      <c r="AB1252" t="s">
        <v>37</v>
      </c>
      <c r="AC1252">
        <v>61</v>
      </c>
    </row>
    <row r="1253" spans="1:29" customFormat="1" hidden="1" x14ac:dyDescent="0.25">
      <c r="A1253" s="11">
        <v>1253</v>
      </c>
      <c r="B1253" s="20" t="s">
        <v>2214</v>
      </c>
      <c r="C1253" s="3">
        <v>3.65300045914E+17</v>
      </c>
      <c r="D1253" s="1">
        <v>41988</v>
      </c>
      <c r="E1253" t="s">
        <v>1832</v>
      </c>
      <c r="F1253" s="8">
        <f>IF(OR(ISNUMBER(SEARCH("террит",Q1253)), ISNUMBER(SEARCH("ФОМС",E1253)), ISNUMBER(SEARCH("ФОМС",Q1253)), (ISNUMBER(SEARCH("страх",E1253)))),1,0)</f>
        <v>0</v>
      </c>
      <c r="G1253" s="8">
        <f>IF(OR(ISNUMBER(SEARCH("проектиро",E1253)), ISNUMBER(SEARCH("разработка",E1253)),  ISNUMBER(SEARCH("приобрет",E1253)),  ISNUMBER(SEARCH("установк",E1253)), ISNUMBER(SEARCH("постав",E1253)),  (ISNUMBER(SEARCH("создани",E1253)))),1,0)</f>
        <v>0</v>
      </c>
      <c r="H1253" s="8">
        <f>IF(OR(ISNUMBER(SEARCH("развит",E1253)), ISNUMBER(SEARCH("модифика",E1253)), ISNUMBER(SEARCH("интегра",E1253)),  ISNUMBER(SEARCH("внедрен",E1253)), ISNUMBER(SEARCH("расшир",E1253)), ISNUMBER(SEARCH("адаптац",E1253)),ISNUMBER(SEARCH("настрой",E1253)), ISNUMBER(SEARCH("подключ",E1253)),   (ISNUMBER(SEARCH("модерниз",E1253)))),1,0)</f>
        <v>0</v>
      </c>
      <c r="I1253" s="8">
        <f>IF(OR(ISNUMBER(SEARCH("сопрово",E1253)), ISNUMBER(SEARCH("поддержк",E1253)), ISNUMBER(SEARCH("эксплуат",E1253)), ISNUMBER(SEARCH("обслужи",E1253)), ISNUMBER(SEARCH("подготов",E1253)), (ISNUMBER(SEARCH("обуче",E1253)))),1,0)</f>
        <v>1</v>
      </c>
      <c r="J1253" s="9">
        <f>SUM(G1253:I1253)</f>
        <v>1</v>
      </c>
      <c r="K1253" t="s">
        <v>456</v>
      </c>
      <c r="L1253" t="s">
        <v>457</v>
      </c>
      <c r="M1253" s="30">
        <v>68497</v>
      </c>
      <c r="N1253" s="28" t="s">
        <v>266</v>
      </c>
      <c r="O1253">
        <v>68497</v>
      </c>
      <c r="P1253" s="28" t="s">
        <v>184</v>
      </c>
      <c r="Q1253" s="4" t="s">
        <v>1833</v>
      </c>
      <c r="R1253" t="s">
        <v>1834</v>
      </c>
      <c r="S1253" t="s">
        <v>1835</v>
      </c>
      <c r="T1253" t="s">
        <v>1739</v>
      </c>
      <c r="U1253" t="s">
        <v>1692</v>
      </c>
      <c r="V1253" t="s">
        <v>33</v>
      </c>
      <c r="W1253" s="2">
        <v>1</v>
      </c>
      <c r="X1253" s="33">
        <v>821997</v>
      </c>
      <c r="Y1253" t="s">
        <v>34</v>
      </c>
      <c r="Z1253" t="s">
        <v>523</v>
      </c>
      <c r="AA1253" t="s">
        <v>36</v>
      </c>
      <c r="AB1253" t="s">
        <v>37</v>
      </c>
      <c r="AC1253">
        <v>70</v>
      </c>
    </row>
    <row r="1254" spans="1:29" customFormat="1" hidden="1" x14ac:dyDescent="0.25">
      <c r="A1254" s="11">
        <v>1254</v>
      </c>
      <c r="B1254" s="20" t="s">
        <v>2214</v>
      </c>
      <c r="C1254" s="3">
        <v>7.11200023714E+17</v>
      </c>
      <c r="D1254" s="1">
        <v>41967</v>
      </c>
      <c r="E1254" t="s">
        <v>1836</v>
      </c>
      <c r="F1254" s="8">
        <f>IF(OR(ISNUMBER(SEARCH("террит",Q1254)), ISNUMBER(SEARCH("ФОМС",E1254)), ISNUMBER(SEARCH("ФОМС",Q1254)), (ISNUMBER(SEARCH("страх",E1254)))),1,0)</f>
        <v>0</v>
      </c>
      <c r="G1254" s="8">
        <f>IF(OR(ISNUMBER(SEARCH("проектиро",E1254)), ISNUMBER(SEARCH("разработка",E1254)),  ISNUMBER(SEARCH("приобрет",E1254)),  ISNUMBER(SEARCH("установк",E1254)), ISNUMBER(SEARCH("постав",E1254)),  (ISNUMBER(SEARCH("создани",E1254)))),1,0)</f>
        <v>0</v>
      </c>
      <c r="H1254" s="8">
        <f>IF(OR(ISNUMBER(SEARCH("развит",E1254)), ISNUMBER(SEARCH("модифика",E1254)), ISNUMBER(SEARCH("интегра",E1254)),  ISNUMBER(SEARCH("внедрен",E1254)), ISNUMBER(SEARCH("расшир",E1254)), ISNUMBER(SEARCH("адаптац",E1254)),ISNUMBER(SEARCH("настрой",E1254)), ISNUMBER(SEARCH("подключ",E1254)),   (ISNUMBER(SEARCH("модерниз",E1254)))),1,0)</f>
        <v>0</v>
      </c>
      <c r="I1254" s="8">
        <f>IF(OR(ISNUMBER(SEARCH("сопрово",E1254)), ISNUMBER(SEARCH("поддержк",E1254)), ISNUMBER(SEARCH("эксплуат",E1254)), ISNUMBER(SEARCH("обслужи",E1254)), ISNUMBER(SEARCH("подготов",E1254)), (ISNUMBER(SEARCH("обуче",E1254)))),1,0)</f>
        <v>1</v>
      </c>
      <c r="J1254" s="9">
        <f>SUM(G1254:I1254)</f>
        <v>1</v>
      </c>
      <c r="K1254" t="s">
        <v>1837</v>
      </c>
      <c r="L1254" t="s">
        <v>1838</v>
      </c>
      <c r="M1254" s="30">
        <v>990000</v>
      </c>
      <c r="N1254" s="28" t="s">
        <v>264</v>
      </c>
      <c r="O1254">
        <v>990000</v>
      </c>
      <c r="P1254" s="28" t="s">
        <v>184</v>
      </c>
      <c r="Q1254" s="4" t="s">
        <v>1839</v>
      </c>
      <c r="R1254" t="s">
        <v>1840</v>
      </c>
      <c r="S1254" t="s">
        <v>33</v>
      </c>
      <c r="T1254" t="s">
        <v>1771</v>
      </c>
      <c r="U1254" t="s">
        <v>1692</v>
      </c>
      <c r="V1254" t="s">
        <v>33</v>
      </c>
      <c r="W1254" s="2">
        <v>1</v>
      </c>
      <c r="X1254" s="33">
        <v>990000</v>
      </c>
      <c r="Y1254" t="s">
        <v>34</v>
      </c>
      <c r="Z1254" t="s">
        <v>513</v>
      </c>
      <c r="AA1254" t="s">
        <v>36</v>
      </c>
      <c r="AB1254" t="s">
        <v>37</v>
      </c>
      <c r="AC1254">
        <v>16</v>
      </c>
    </row>
    <row r="1255" spans="1:29" customFormat="1" hidden="1" x14ac:dyDescent="0.25">
      <c r="A1255" s="11">
        <v>1255</v>
      </c>
      <c r="B1255" s="20" t="s">
        <v>2214</v>
      </c>
      <c r="C1255" s="3">
        <v>8.16200000414E+17</v>
      </c>
      <c r="D1255" s="1">
        <v>41855</v>
      </c>
      <c r="E1255" t="s">
        <v>1841</v>
      </c>
      <c r="F1255" s="8">
        <f>IF(OR(ISNUMBER(SEARCH("террит",Q1255)), ISNUMBER(SEARCH("ФОМС",E1255)), ISNUMBER(SEARCH("ФОМС",Q1255)), (ISNUMBER(SEARCH("страх",E1255)))),1,0)</f>
        <v>0</v>
      </c>
      <c r="G1255" s="8">
        <f>IF(OR(ISNUMBER(SEARCH("проектиро",E1255)), ISNUMBER(SEARCH("разработка",E1255)),  ISNUMBER(SEARCH("приобрет",E1255)),  ISNUMBER(SEARCH("установк",E1255)), ISNUMBER(SEARCH("постав",E1255)),  (ISNUMBER(SEARCH("создани",E1255)))),1,0)</f>
        <v>0</v>
      </c>
      <c r="H1255" s="8">
        <f>IF(OR(ISNUMBER(SEARCH("развит",E1255)), ISNUMBER(SEARCH("модифика",E1255)), ISNUMBER(SEARCH("интегра",E1255)),  ISNUMBER(SEARCH("внедрен",E1255)), ISNUMBER(SEARCH("расшир",E1255)), ISNUMBER(SEARCH("адаптац",E1255)),ISNUMBER(SEARCH("настрой",E1255)), ISNUMBER(SEARCH("подключ",E1255)),   (ISNUMBER(SEARCH("модерниз",E1255)))),1,0)</f>
        <v>0</v>
      </c>
      <c r="I1255" s="8">
        <f>IF(OR(ISNUMBER(SEARCH("сопрово",E1255)), ISNUMBER(SEARCH("поддержк",E1255)), ISNUMBER(SEARCH("эксплуат",E1255)), ISNUMBER(SEARCH("обслужи",E1255)), ISNUMBER(SEARCH("подготов",E1255)), (ISNUMBER(SEARCH("обуче",E1255)))),1,0)</f>
        <v>1</v>
      </c>
      <c r="J1255" s="9">
        <f>SUM(G1255:I1255)</f>
        <v>1</v>
      </c>
      <c r="K1255" t="s">
        <v>1842</v>
      </c>
      <c r="L1255" t="s">
        <v>25</v>
      </c>
      <c r="M1255" s="30">
        <v>498000</v>
      </c>
      <c r="N1255" s="28" t="s">
        <v>329</v>
      </c>
      <c r="O1255">
        <v>498000</v>
      </c>
      <c r="P1255" s="28" t="s">
        <v>27</v>
      </c>
      <c r="Q1255" s="4" t="s">
        <v>1843</v>
      </c>
      <c r="R1255" t="s">
        <v>1844</v>
      </c>
      <c r="S1255" t="s">
        <v>1703</v>
      </c>
      <c r="T1255" t="s">
        <v>1691</v>
      </c>
      <c r="U1255" t="s">
        <v>1692</v>
      </c>
      <c r="V1255" t="s">
        <v>1745</v>
      </c>
      <c r="W1255" s="2">
        <v>1</v>
      </c>
      <c r="X1255" s="33">
        <v>498000</v>
      </c>
      <c r="Y1255" t="s">
        <v>34</v>
      </c>
      <c r="Z1255" t="s">
        <v>1705</v>
      </c>
      <c r="AA1255" t="s">
        <v>36</v>
      </c>
      <c r="AB1255" t="s">
        <v>37</v>
      </c>
      <c r="AC1255">
        <v>14</v>
      </c>
    </row>
    <row r="1256" spans="1:29" customFormat="1" hidden="1" x14ac:dyDescent="0.25">
      <c r="A1256" s="11">
        <v>1256</v>
      </c>
      <c r="B1256" s="20" t="s">
        <v>2214</v>
      </c>
      <c r="C1256" s="3">
        <v>1.7704014010169999E+18</v>
      </c>
      <c r="D1256" s="1">
        <v>42746</v>
      </c>
      <c r="E1256" t="s">
        <v>1845</v>
      </c>
      <c r="F1256" s="8">
        <f>IF(OR(ISNUMBER(SEARCH("террит",Q1256)), ISNUMBER(SEARCH("ФОМС",E1256)), ISNUMBER(SEARCH("ФОМС",Q1256)), (ISNUMBER(SEARCH("страх",E1256)))),1,0)</f>
        <v>0</v>
      </c>
      <c r="G1256" s="8">
        <f>IF(OR(ISNUMBER(SEARCH("проектиро",E1256)), ISNUMBER(SEARCH("разработка",E1256)),  ISNUMBER(SEARCH("приобрет",E1256)),  ISNUMBER(SEARCH("установк",E1256)), ISNUMBER(SEARCH("постав",E1256)),  (ISNUMBER(SEARCH("создани",E1256)))),1,0)</f>
        <v>0</v>
      </c>
      <c r="H1256" s="8">
        <f>IF(OR(ISNUMBER(SEARCH("развит",E1256)), ISNUMBER(SEARCH("модифика",E1256)), ISNUMBER(SEARCH("интегра",E1256)),  ISNUMBER(SEARCH("внедрен",E1256)), ISNUMBER(SEARCH("расшир",E1256)), ISNUMBER(SEARCH("адаптац",E1256)),ISNUMBER(SEARCH("настрой",E1256)), ISNUMBER(SEARCH("подключ",E1256)),   (ISNUMBER(SEARCH("модерниз",E1256)))),1,0)</f>
        <v>0</v>
      </c>
      <c r="I1256" s="8">
        <f>IF(OR(ISNUMBER(SEARCH("сопрово",E1256)), ISNUMBER(SEARCH("поддержк",E1256)), ISNUMBER(SEARCH("эксплуат",E1256)), ISNUMBER(SEARCH("обслужи",E1256)), ISNUMBER(SEARCH("подготов",E1256)), (ISNUMBER(SEARCH("обуче",E1256)))),1,0)</f>
        <v>1</v>
      </c>
      <c r="J1256" s="9">
        <f>SUM(G1256:I1256)</f>
        <v>1</v>
      </c>
      <c r="K1256" t="s">
        <v>186</v>
      </c>
      <c r="L1256" t="s">
        <v>187</v>
      </c>
      <c r="M1256" s="30">
        <v>660000</v>
      </c>
      <c r="N1256" s="28" t="s">
        <v>329</v>
      </c>
      <c r="O1256">
        <v>660000</v>
      </c>
      <c r="P1256" s="28" t="s">
        <v>184</v>
      </c>
      <c r="Q1256" s="4" t="s">
        <v>1846</v>
      </c>
      <c r="R1256" t="s">
        <v>1847</v>
      </c>
      <c r="S1256" t="s">
        <v>569</v>
      </c>
      <c r="T1256" t="s">
        <v>1709</v>
      </c>
      <c r="U1256" t="s">
        <v>1692</v>
      </c>
      <c r="V1256" t="s">
        <v>33</v>
      </c>
      <c r="W1256" s="2">
        <v>1</v>
      </c>
      <c r="X1256" s="33">
        <v>660000</v>
      </c>
      <c r="Y1256" t="s">
        <v>34</v>
      </c>
      <c r="Z1256" t="s">
        <v>505</v>
      </c>
      <c r="AA1256" t="s">
        <v>36</v>
      </c>
      <c r="AB1256" t="s">
        <v>37</v>
      </c>
      <c r="AC1256">
        <v>77</v>
      </c>
    </row>
    <row r="1257" spans="1:29" customFormat="1" hidden="1" x14ac:dyDescent="0.25">
      <c r="A1257" s="11">
        <v>1257</v>
      </c>
      <c r="B1257" s="20" t="s">
        <v>2214</v>
      </c>
      <c r="C1257" s="3">
        <v>1.770403237916E+18</v>
      </c>
      <c r="D1257" s="1">
        <v>42725</v>
      </c>
      <c r="E1257" t="s">
        <v>1706</v>
      </c>
      <c r="F1257" s="8">
        <f>IF(OR(ISNUMBER(SEARCH("террит",Q1257)), ISNUMBER(SEARCH("ФОМС",E1257)), ISNUMBER(SEARCH("ФОМС",Q1257)), (ISNUMBER(SEARCH("страх",E1257)))),1,0)</f>
        <v>0</v>
      </c>
      <c r="G1257" s="8">
        <f>IF(OR(ISNUMBER(SEARCH("проектиро",E1257)), ISNUMBER(SEARCH("разработка",E1257)),  ISNUMBER(SEARCH("приобрет",E1257)),  ISNUMBER(SEARCH("установк",E1257)), ISNUMBER(SEARCH("постав",E1257)),  (ISNUMBER(SEARCH("создани",E1257)))),1,0)</f>
        <v>0</v>
      </c>
      <c r="H1257" s="8">
        <f>IF(OR(ISNUMBER(SEARCH("развит",E1257)), ISNUMBER(SEARCH("модифика",E1257)), ISNUMBER(SEARCH("интегра",E1257)),  ISNUMBER(SEARCH("внедрен",E1257)), ISNUMBER(SEARCH("расшир",E1257)), ISNUMBER(SEARCH("адаптац",E1257)),ISNUMBER(SEARCH("настрой",E1257)), ISNUMBER(SEARCH("подключ",E1257)),   (ISNUMBER(SEARCH("модерниз",E1257)))),1,0)</f>
        <v>0</v>
      </c>
      <c r="I1257" s="8">
        <f>IF(OR(ISNUMBER(SEARCH("сопрово",E1257)), ISNUMBER(SEARCH("поддержк",E1257)), ISNUMBER(SEARCH("эксплуат",E1257)), ISNUMBER(SEARCH("обслужи",E1257)), ISNUMBER(SEARCH("подготов",E1257)), (ISNUMBER(SEARCH("обуче",E1257)))),1,0)</f>
        <v>0</v>
      </c>
      <c r="J1257" s="9">
        <f>SUM(G1257:I1257)</f>
        <v>0</v>
      </c>
      <c r="K1257" t="s">
        <v>53</v>
      </c>
      <c r="L1257" t="s">
        <v>52</v>
      </c>
      <c r="M1257" s="30">
        <v>183113.28</v>
      </c>
      <c r="N1257" s="28" t="s">
        <v>264</v>
      </c>
      <c r="O1257">
        <v>183113.28</v>
      </c>
      <c r="P1257" s="28" t="s">
        <v>184</v>
      </c>
      <c r="Q1257" s="4" t="s">
        <v>1707</v>
      </c>
      <c r="R1257" t="s">
        <v>1708</v>
      </c>
      <c r="S1257" t="s">
        <v>569</v>
      </c>
      <c r="T1257" t="s">
        <v>1709</v>
      </c>
      <c r="U1257" t="s">
        <v>1692</v>
      </c>
      <c r="V1257" t="s">
        <v>33</v>
      </c>
      <c r="W1257" s="2">
        <v>1</v>
      </c>
      <c r="X1257" s="33">
        <v>6103776.2000000002</v>
      </c>
      <c r="Y1257" t="s">
        <v>34</v>
      </c>
      <c r="Z1257" t="s">
        <v>505</v>
      </c>
      <c r="AA1257" t="s">
        <v>36</v>
      </c>
      <c r="AB1257" t="s">
        <v>37</v>
      </c>
      <c r="AC1257">
        <v>77</v>
      </c>
    </row>
    <row r="1258" spans="1:29" customFormat="1" hidden="1" x14ac:dyDescent="0.25">
      <c r="A1258" s="11">
        <v>1258</v>
      </c>
      <c r="B1258" s="20" t="s">
        <v>2214</v>
      </c>
      <c r="C1258" s="3">
        <v>1.7704040281180001E+18</v>
      </c>
      <c r="D1258" s="1">
        <v>43424</v>
      </c>
      <c r="E1258" t="s">
        <v>1848</v>
      </c>
      <c r="F1258" s="8">
        <f>IF(OR(ISNUMBER(SEARCH("террит",Q1258)), ISNUMBER(SEARCH("ФОМС",E1258)), ISNUMBER(SEARCH("ФОМС",Q1258)), (ISNUMBER(SEARCH("страх",E1258)))),1,0)</f>
        <v>0</v>
      </c>
      <c r="G1258" s="8">
        <f>IF(OR(ISNUMBER(SEARCH("проектиро",E1258)), ISNUMBER(SEARCH("разработка",E1258)),  ISNUMBER(SEARCH("приобрет",E1258)),  ISNUMBER(SEARCH("установк",E1258)), ISNUMBER(SEARCH("постав",E1258)),  (ISNUMBER(SEARCH("создани",E1258)))),1,0)</f>
        <v>1</v>
      </c>
      <c r="H1258" s="8">
        <f>IF(OR(ISNUMBER(SEARCH("развит",E1258)), ISNUMBER(SEARCH("модифика",E1258)), ISNUMBER(SEARCH("интегра",E1258)),  ISNUMBER(SEARCH("внедрен",E1258)), ISNUMBER(SEARCH("расшир",E1258)), ISNUMBER(SEARCH("адаптац",E1258)),ISNUMBER(SEARCH("настрой",E1258)), ISNUMBER(SEARCH("подключ",E1258)),   (ISNUMBER(SEARCH("модерниз",E1258)))),1,0)</f>
        <v>0</v>
      </c>
      <c r="I1258" s="8">
        <f>IF(OR(ISNUMBER(SEARCH("сопрово",E1258)), ISNUMBER(SEARCH("поддержк",E1258)), ISNUMBER(SEARCH("эксплуат",E1258)), ISNUMBER(SEARCH("обслужи",E1258)), ISNUMBER(SEARCH("подготов",E1258)), (ISNUMBER(SEARCH("обуче",E1258)))),1,0)</f>
        <v>1</v>
      </c>
      <c r="J1258" s="9">
        <f>SUM(G1258:I1258)</f>
        <v>2</v>
      </c>
      <c r="K1258" t="s">
        <v>45</v>
      </c>
      <c r="L1258" t="s">
        <v>46</v>
      </c>
      <c r="M1258" s="30">
        <v>15000000</v>
      </c>
      <c r="N1258" s="28" t="s">
        <v>26</v>
      </c>
      <c r="O1258">
        <v>15000000</v>
      </c>
      <c r="P1258" s="28" t="s">
        <v>27</v>
      </c>
      <c r="Q1258" s="4" t="s">
        <v>1849</v>
      </c>
      <c r="R1258" t="s">
        <v>568</v>
      </c>
      <c r="S1258" t="s">
        <v>569</v>
      </c>
      <c r="T1258" t="s">
        <v>1709</v>
      </c>
      <c r="U1258" t="s">
        <v>1692</v>
      </c>
      <c r="V1258" t="s">
        <v>33</v>
      </c>
      <c r="W1258" s="2">
        <v>1</v>
      </c>
      <c r="X1258" s="33">
        <v>15000000</v>
      </c>
      <c r="Y1258" t="s">
        <v>34</v>
      </c>
      <c r="Z1258" t="s">
        <v>505</v>
      </c>
      <c r="AA1258" t="s">
        <v>36</v>
      </c>
      <c r="AB1258" t="s">
        <v>37</v>
      </c>
      <c r="AC1258">
        <v>77</v>
      </c>
    </row>
    <row r="1259" spans="1:29" customFormat="1" hidden="1" x14ac:dyDescent="0.25">
      <c r="A1259" s="11">
        <v>1259</v>
      </c>
      <c r="B1259" s="20" t="s">
        <v>2214</v>
      </c>
      <c r="C1259" s="3">
        <v>1.770601611816E+18</v>
      </c>
      <c r="D1259" s="1">
        <v>42580</v>
      </c>
      <c r="E1259" t="s">
        <v>1850</v>
      </c>
      <c r="F1259" s="8">
        <f>IF(OR(ISNUMBER(SEARCH("террит",Q1259)), ISNUMBER(SEARCH("ФОМС",E1259)), ISNUMBER(SEARCH("ФОМС",Q1259)), (ISNUMBER(SEARCH("страх",E1259)))),1,0)</f>
        <v>0</v>
      </c>
      <c r="G1259" s="8">
        <f>IF(OR(ISNUMBER(SEARCH("проектиро",E1259)), ISNUMBER(SEARCH("разработка",E1259)),  ISNUMBER(SEARCH("приобрет",E1259)),  ISNUMBER(SEARCH("установк",E1259)), ISNUMBER(SEARCH("постав",E1259)),  (ISNUMBER(SEARCH("создани",E1259)))),1,0)</f>
        <v>0</v>
      </c>
      <c r="H1259" s="8">
        <f>IF(OR(ISNUMBER(SEARCH("развит",E1259)), ISNUMBER(SEARCH("модифика",E1259)), ISNUMBER(SEARCH("интегра",E1259)),  ISNUMBER(SEARCH("внедрен",E1259)), ISNUMBER(SEARCH("расшир",E1259)), ISNUMBER(SEARCH("адаптац",E1259)),ISNUMBER(SEARCH("настрой",E1259)), ISNUMBER(SEARCH("подключ",E1259)),   (ISNUMBER(SEARCH("модерниз",E1259)))),1,0)</f>
        <v>1</v>
      </c>
      <c r="I1259" s="8">
        <f>IF(OR(ISNUMBER(SEARCH("сопрово",E1259)), ISNUMBER(SEARCH("поддержк",E1259)), ISNUMBER(SEARCH("эксплуат",E1259)), ISNUMBER(SEARCH("обслужи",E1259)), ISNUMBER(SEARCH("подготов",E1259)), (ISNUMBER(SEARCH("обуче",E1259)))),1,0)</f>
        <v>0</v>
      </c>
      <c r="J1259" s="9">
        <f>SUM(G1259:I1259)</f>
        <v>1</v>
      </c>
      <c r="K1259" t="s">
        <v>45</v>
      </c>
      <c r="L1259" t="s">
        <v>46</v>
      </c>
      <c r="M1259" s="30">
        <v>15675900</v>
      </c>
      <c r="N1259" s="28" t="s">
        <v>264</v>
      </c>
      <c r="O1259">
        <v>15675900</v>
      </c>
      <c r="P1259" s="28" t="s">
        <v>184</v>
      </c>
      <c r="Q1259" s="4" t="s">
        <v>1851</v>
      </c>
      <c r="R1259" t="s">
        <v>1852</v>
      </c>
      <c r="S1259" t="s">
        <v>1853</v>
      </c>
      <c r="T1259" t="s">
        <v>1739</v>
      </c>
      <c r="U1259" t="s">
        <v>1692</v>
      </c>
      <c r="V1259" t="s">
        <v>33</v>
      </c>
      <c r="W1259" s="2">
        <v>1</v>
      </c>
      <c r="X1259" s="33">
        <v>15675900</v>
      </c>
      <c r="Y1259" t="s">
        <v>34</v>
      </c>
      <c r="Z1259" t="s">
        <v>505</v>
      </c>
      <c r="AA1259" t="s">
        <v>36</v>
      </c>
      <c r="AB1259" t="s">
        <v>37</v>
      </c>
      <c r="AC1259">
        <v>77</v>
      </c>
    </row>
    <row r="1260" spans="1:29" customFormat="1" hidden="1" x14ac:dyDescent="0.25">
      <c r="A1260" s="11">
        <v>1260</v>
      </c>
      <c r="B1260" s="20" t="s">
        <v>2214</v>
      </c>
      <c r="C1260" s="3">
        <v>1.770640629116E+18</v>
      </c>
      <c r="D1260" s="1">
        <v>42583</v>
      </c>
      <c r="E1260" t="s">
        <v>1854</v>
      </c>
      <c r="F1260" s="8">
        <f>IF(OR(ISNUMBER(SEARCH("террит",Q1260)), ISNUMBER(SEARCH("ФОМС",E1260)), ISNUMBER(SEARCH("ФОМС",Q1260)), (ISNUMBER(SEARCH("страх",E1260)))),1,0)</f>
        <v>0</v>
      </c>
      <c r="G1260" s="8">
        <f>IF(OR(ISNUMBER(SEARCH("проектиро",E1260)), ISNUMBER(SEARCH("разработка",E1260)),  ISNUMBER(SEARCH("приобрет",E1260)),  ISNUMBER(SEARCH("установк",E1260)), ISNUMBER(SEARCH("постав",E1260)),  (ISNUMBER(SEARCH("создани",E1260)))),1,0)</f>
        <v>0</v>
      </c>
      <c r="H1260" s="8">
        <f>IF(OR(ISNUMBER(SEARCH("развит",E1260)), ISNUMBER(SEARCH("модифика",E1260)), ISNUMBER(SEARCH("интегра",E1260)),  ISNUMBER(SEARCH("внедрен",E1260)), ISNUMBER(SEARCH("расшир",E1260)), ISNUMBER(SEARCH("адаптац",E1260)),ISNUMBER(SEARCH("настрой",E1260)), ISNUMBER(SEARCH("подключ",E1260)),   (ISNUMBER(SEARCH("модерниз",E1260)))),1,0)</f>
        <v>0</v>
      </c>
      <c r="I1260" s="8">
        <f>IF(OR(ISNUMBER(SEARCH("сопрово",E1260)), ISNUMBER(SEARCH("поддержк",E1260)), ISNUMBER(SEARCH("эксплуат",E1260)), ISNUMBER(SEARCH("обслужи",E1260)), ISNUMBER(SEARCH("подготов",E1260)), (ISNUMBER(SEARCH("обуче",E1260)))),1,0)</f>
        <v>1</v>
      </c>
      <c r="J1260" s="9">
        <f>SUM(G1260:I1260)</f>
        <v>1</v>
      </c>
      <c r="K1260" t="s">
        <v>346</v>
      </c>
      <c r="L1260" t="s">
        <v>347</v>
      </c>
      <c r="M1260" s="30">
        <v>350000</v>
      </c>
      <c r="N1260" s="28" t="s">
        <v>329</v>
      </c>
      <c r="O1260">
        <v>350000</v>
      </c>
      <c r="P1260" s="28" t="s">
        <v>184</v>
      </c>
      <c r="Q1260" s="4" t="s">
        <v>1855</v>
      </c>
      <c r="R1260" t="s">
        <v>1856</v>
      </c>
      <c r="S1260" t="s">
        <v>1853</v>
      </c>
      <c r="T1260" t="s">
        <v>1739</v>
      </c>
      <c r="U1260" t="s">
        <v>1692</v>
      </c>
      <c r="V1260" t="s">
        <v>33</v>
      </c>
      <c r="W1260" s="2">
        <v>1</v>
      </c>
      <c r="X1260" s="33">
        <v>350000</v>
      </c>
      <c r="Y1260" t="s">
        <v>34</v>
      </c>
      <c r="Z1260" t="s">
        <v>505</v>
      </c>
      <c r="AA1260" t="s">
        <v>36</v>
      </c>
      <c r="AB1260" t="s">
        <v>37</v>
      </c>
      <c r="AC1260">
        <v>77</v>
      </c>
    </row>
    <row r="1261" spans="1:29" customFormat="1" hidden="1" x14ac:dyDescent="0.25">
      <c r="A1261" s="11">
        <v>1261</v>
      </c>
      <c r="B1261" s="20" t="s">
        <v>2214</v>
      </c>
      <c r="C1261" s="3">
        <v>1.770807545416E+18</v>
      </c>
      <c r="D1261" s="1">
        <v>42587</v>
      </c>
      <c r="E1261" t="s">
        <v>1857</v>
      </c>
      <c r="F1261" s="8">
        <f>IF(OR(ISNUMBER(SEARCH("террит",Q1261)), ISNUMBER(SEARCH("ФОМС",E1261)), ISNUMBER(SEARCH("ФОМС",Q1261)), (ISNUMBER(SEARCH("страх",E1261)))),1,0)</f>
        <v>0</v>
      </c>
      <c r="G1261" s="8">
        <f>IF(OR(ISNUMBER(SEARCH("проектиро",E1261)), ISNUMBER(SEARCH("разработка",E1261)),  ISNUMBER(SEARCH("приобрет",E1261)),  ISNUMBER(SEARCH("установк",E1261)), ISNUMBER(SEARCH("постав",E1261)),  (ISNUMBER(SEARCH("создани",E1261)))),1,0)</f>
        <v>1</v>
      </c>
      <c r="H1261" s="8">
        <f>IF(OR(ISNUMBER(SEARCH("развит",E1261)), ISNUMBER(SEARCH("модифика",E1261)), ISNUMBER(SEARCH("интегра",E1261)),  ISNUMBER(SEARCH("внедрен",E1261)), ISNUMBER(SEARCH("расшир",E1261)), ISNUMBER(SEARCH("адаптац",E1261)),ISNUMBER(SEARCH("настрой",E1261)), ISNUMBER(SEARCH("подключ",E1261)),   (ISNUMBER(SEARCH("модерниз",E1261)))),1,0)</f>
        <v>0</v>
      </c>
      <c r="I1261" s="8">
        <f>IF(OR(ISNUMBER(SEARCH("сопрово",E1261)), ISNUMBER(SEARCH("поддержк",E1261)), ISNUMBER(SEARCH("эксплуат",E1261)), ISNUMBER(SEARCH("обслужи",E1261)), ISNUMBER(SEARCH("подготов",E1261)), (ISNUMBER(SEARCH("обуче",E1261)))),1,0)</f>
        <v>0</v>
      </c>
      <c r="J1261" s="9">
        <f>SUM(G1261:I1261)</f>
        <v>1</v>
      </c>
      <c r="K1261" t="s">
        <v>45</v>
      </c>
      <c r="L1261" t="s">
        <v>46</v>
      </c>
      <c r="M1261" s="30">
        <v>57740000</v>
      </c>
      <c r="N1261" s="28" t="s">
        <v>280</v>
      </c>
      <c r="O1261">
        <v>57740000</v>
      </c>
      <c r="P1261" s="28" t="s">
        <v>184</v>
      </c>
      <c r="Q1261" s="4" t="s">
        <v>1858</v>
      </c>
      <c r="R1261" t="s">
        <v>1859</v>
      </c>
      <c r="S1261" t="s">
        <v>1860</v>
      </c>
      <c r="T1261" t="s">
        <v>1709</v>
      </c>
      <c r="U1261" t="s">
        <v>1692</v>
      </c>
      <c r="V1261" t="s">
        <v>33</v>
      </c>
      <c r="W1261" s="2">
        <v>1</v>
      </c>
      <c r="X1261" s="33">
        <v>57740000</v>
      </c>
      <c r="Y1261" t="s">
        <v>34</v>
      </c>
      <c r="Z1261" t="s">
        <v>505</v>
      </c>
      <c r="AA1261" t="s">
        <v>36</v>
      </c>
      <c r="AB1261" t="s">
        <v>37</v>
      </c>
      <c r="AC1261">
        <v>77</v>
      </c>
    </row>
    <row r="1262" spans="1:29" customFormat="1" hidden="1" x14ac:dyDescent="0.25">
      <c r="A1262" s="11">
        <v>1262</v>
      </c>
      <c r="B1262" s="20" t="s">
        <v>2214</v>
      </c>
      <c r="C1262" s="3">
        <v>1.7708098645150001E+18</v>
      </c>
      <c r="D1262" s="1">
        <v>42338</v>
      </c>
      <c r="E1262" t="s">
        <v>1861</v>
      </c>
      <c r="F1262" s="8">
        <f>IF(OR(ISNUMBER(SEARCH("террит",Q1262)), ISNUMBER(SEARCH("ФОМС",E1262)), ISNUMBER(SEARCH("ФОМС",Q1262)), (ISNUMBER(SEARCH("страх",E1262)))),1,0)</f>
        <v>0</v>
      </c>
      <c r="G1262" s="8">
        <f>IF(OR(ISNUMBER(SEARCH("проектиро",E1262)), ISNUMBER(SEARCH("разработка",E1262)),  ISNUMBER(SEARCH("приобрет",E1262)),  ISNUMBER(SEARCH("установк",E1262)), ISNUMBER(SEARCH("постав",E1262)),  (ISNUMBER(SEARCH("создани",E1262)))),1,0)</f>
        <v>0</v>
      </c>
      <c r="H1262" s="8">
        <f>IF(OR(ISNUMBER(SEARCH("развит",E1262)), ISNUMBER(SEARCH("модифика",E1262)), ISNUMBER(SEARCH("интегра",E1262)),  ISNUMBER(SEARCH("внедрен",E1262)), ISNUMBER(SEARCH("расшир",E1262)), ISNUMBER(SEARCH("адаптац",E1262)),ISNUMBER(SEARCH("настрой",E1262)), ISNUMBER(SEARCH("подключ",E1262)),   (ISNUMBER(SEARCH("модерниз",E1262)))),1,0)</f>
        <v>1</v>
      </c>
      <c r="I1262" s="8">
        <f>IF(OR(ISNUMBER(SEARCH("сопрово",E1262)), ISNUMBER(SEARCH("поддержк",E1262)), ISNUMBER(SEARCH("эксплуат",E1262)), ISNUMBER(SEARCH("обслужи",E1262)), ISNUMBER(SEARCH("подготов",E1262)), (ISNUMBER(SEARCH("обуче",E1262)))),1,0)</f>
        <v>0</v>
      </c>
      <c r="J1262" s="9">
        <f>SUM(G1262:I1262)</f>
        <v>1</v>
      </c>
      <c r="K1262" t="s">
        <v>25</v>
      </c>
      <c r="L1262" t="s">
        <v>25</v>
      </c>
      <c r="M1262" s="30">
        <v>1500000</v>
      </c>
      <c r="N1262" s="28" t="s">
        <v>329</v>
      </c>
      <c r="O1262">
        <v>1500000</v>
      </c>
      <c r="P1262" s="28" t="s">
        <v>184</v>
      </c>
      <c r="Q1262" s="4" t="s">
        <v>1862</v>
      </c>
      <c r="R1262" t="s">
        <v>1863</v>
      </c>
      <c r="S1262" t="s">
        <v>1860</v>
      </c>
      <c r="T1262" t="s">
        <v>1728</v>
      </c>
      <c r="U1262" t="s">
        <v>1692</v>
      </c>
      <c r="V1262" t="s">
        <v>33</v>
      </c>
      <c r="W1262" s="2">
        <v>1</v>
      </c>
      <c r="X1262" s="33">
        <v>1500000</v>
      </c>
      <c r="Y1262" t="s">
        <v>34</v>
      </c>
      <c r="Z1262" t="s">
        <v>505</v>
      </c>
      <c r="AA1262" t="s">
        <v>36</v>
      </c>
      <c r="AB1262" t="s">
        <v>37</v>
      </c>
      <c r="AC1262">
        <v>77</v>
      </c>
    </row>
    <row r="1263" spans="1:29" customFormat="1" hidden="1" x14ac:dyDescent="0.25">
      <c r="A1263" s="11">
        <v>1263</v>
      </c>
      <c r="B1263" s="20" t="s">
        <v>2214</v>
      </c>
      <c r="C1263" s="3">
        <v>1.7709895509169999E+18</v>
      </c>
      <c r="D1263" s="1">
        <v>43053</v>
      </c>
      <c r="E1263" t="s">
        <v>1864</v>
      </c>
      <c r="F1263" s="8">
        <f>IF(OR(ISNUMBER(SEARCH("террит",Q1263)), ISNUMBER(SEARCH("ФОМС",E1263)), ISNUMBER(SEARCH("ФОМС",Q1263)), (ISNUMBER(SEARCH("страх",E1263)))),1,0)</f>
        <v>0</v>
      </c>
      <c r="G1263" s="8">
        <f>IF(OR(ISNUMBER(SEARCH("проектиро",E1263)), ISNUMBER(SEARCH("разработка",E1263)),  ISNUMBER(SEARCH("приобрет",E1263)),  ISNUMBER(SEARCH("установк",E1263)), ISNUMBER(SEARCH("постав",E1263)),  (ISNUMBER(SEARCH("создани",E1263)))),1,0)</f>
        <v>0</v>
      </c>
      <c r="H1263" s="8">
        <f>IF(OR(ISNUMBER(SEARCH("развит",E1263)), ISNUMBER(SEARCH("модифика",E1263)), ISNUMBER(SEARCH("интегра",E1263)),  ISNUMBER(SEARCH("внедрен",E1263)), ISNUMBER(SEARCH("расшир",E1263)), ISNUMBER(SEARCH("адаптац",E1263)),ISNUMBER(SEARCH("настрой",E1263)), ISNUMBER(SEARCH("подключ",E1263)),   (ISNUMBER(SEARCH("модерниз",E1263)))),1,0)</f>
        <v>0</v>
      </c>
      <c r="I1263" s="8">
        <f>IF(OR(ISNUMBER(SEARCH("сопрово",E1263)), ISNUMBER(SEARCH("поддержк",E1263)), ISNUMBER(SEARCH("эксплуат",E1263)), ISNUMBER(SEARCH("обслужи",E1263)), ISNUMBER(SEARCH("подготов",E1263)), (ISNUMBER(SEARCH("обуче",E1263)))),1,0)</f>
        <v>0</v>
      </c>
      <c r="J1263" s="9">
        <f>SUM(G1263:I1263)</f>
        <v>0</v>
      </c>
      <c r="K1263" t="s">
        <v>82</v>
      </c>
      <c r="L1263" t="s">
        <v>76</v>
      </c>
      <c r="M1263" s="30">
        <v>1091866</v>
      </c>
      <c r="N1263" s="28" t="s">
        <v>26</v>
      </c>
      <c r="O1263">
        <v>1091866</v>
      </c>
      <c r="P1263" s="28" t="s">
        <v>184</v>
      </c>
      <c r="Q1263" s="4" t="s">
        <v>1865</v>
      </c>
      <c r="R1263" t="s">
        <v>1866</v>
      </c>
      <c r="S1263" t="s">
        <v>1867</v>
      </c>
      <c r="T1263" t="s">
        <v>1709</v>
      </c>
      <c r="U1263" t="s">
        <v>1692</v>
      </c>
      <c r="V1263" t="s">
        <v>33</v>
      </c>
      <c r="W1263" s="2">
        <v>1</v>
      </c>
      <c r="X1263" s="33">
        <v>8135060</v>
      </c>
      <c r="Y1263" t="s">
        <v>34</v>
      </c>
      <c r="Z1263" t="s">
        <v>505</v>
      </c>
      <c r="AA1263" t="s">
        <v>36</v>
      </c>
      <c r="AB1263" t="s">
        <v>37</v>
      </c>
      <c r="AC1263">
        <v>77</v>
      </c>
    </row>
    <row r="1264" spans="1:29" customFormat="1" hidden="1" x14ac:dyDescent="0.25">
      <c r="A1264" s="11">
        <v>1264</v>
      </c>
      <c r="B1264" s="20" t="s">
        <v>2214</v>
      </c>
      <c r="C1264" s="3">
        <v>1.7709895509180001E+18</v>
      </c>
      <c r="D1264" s="1">
        <v>43200</v>
      </c>
      <c r="E1264" t="s">
        <v>1868</v>
      </c>
      <c r="F1264" s="8">
        <f>IF(OR(ISNUMBER(SEARCH("террит",Q1264)), ISNUMBER(SEARCH("ФОМС",E1264)), ISNUMBER(SEARCH("ФОМС",Q1264)), (ISNUMBER(SEARCH("страх",E1264)))),1,0)</f>
        <v>0</v>
      </c>
      <c r="G1264" s="8">
        <f>IF(OR(ISNUMBER(SEARCH("проектиро",E1264)), ISNUMBER(SEARCH("разработка",E1264)),  ISNUMBER(SEARCH("приобрет",E1264)),  ISNUMBER(SEARCH("установк",E1264)), ISNUMBER(SEARCH("постав",E1264)),  (ISNUMBER(SEARCH("создани",E1264)))),1,0)</f>
        <v>0</v>
      </c>
      <c r="H1264" s="8">
        <f>IF(OR(ISNUMBER(SEARCH("развит",E1264)), ISNUMBER(SEARCH("модифика",E1264)), ISNUMBER(SEARCH("интегра",E1264)),  ISNUMBER(SEARCH("внедрен",E1264)), ISNUMBER(SEARCH("расшир",E1264)), ISNUMBER(SEARCH("адаптац",E1264)),ISNUMBER(SEARCH("настрой",E1264)), ISNUMBER(SEARCH("подключ",E1264)),   (ISNUMBER(SEARCH("модерниз",E1264)))),1,0)</f>
        <v>0</v>
      </c>
      <c r="I1264" s="8">
        <f>IF(OR(ISNUMBER(SEARCH("сопрово",E1264)), ISNUMBER(SEARCH("поддержк",E1264)), ISNUMBER(SEARCH("эксплуат",E1264)), ISNUMBER(SEARCH("обслужи",E1264)), ISNUMBER(SEARCH("подготов",E1264)), (ISNUMBER(SEARCH("обуче",E1264)))),1,0)</f>
        <v>1</v>
      </c>
      <c r="J1264" s="9">
        <f>SUM(G1264:I1264)</f>
        <v>1</v>
      </c>
      <c r="K1264" t="s">
        <v>82</v>
      </c>
      <c r="L1264" t="s">
        <v>76</v>
      </c>
      <c r="M1264" s="30">
        <v>4414121.22</v>
      </c>
      <c r="N1264" s="28" t="s">
        <v>26</v>
      </c>
      <c r="O1264">
        <v>4414121.22</v>
      </c>
      <c r="P1264" s="28" t="s">
        <v>184</v>
      </c>
      <c r="Q1264" s="4" t="s">
        <v>1865</v>
      </c>
      <c r="R1264" t="s">
        <v>1866</v>
      </c>
      <c r="S1264" t="s">
        <v>1867</v>
      </c>
      <c r="T1264" t="s">
        <v>1709</v>
      </c>
      <c r="U1264" t="s">
        <v>1692</v>
      </c>
      <c r="V1264" t="s">
        <v>33</v>
      </c>
      <c r="W1264" s="2">
        <v>1</v>
      </c>
      <c r="X1264" s="33">
        <v>13133424.84</v>
      </c>
      <c r="Y1264" t="s">
        <v>34</v>
      </c>
      <c r="Z1264" t="s">
        <v>505</v>
      </c>
      <c r="AA1264" t="s">
        <v>36</v>
      </c>
      <c r="AB1264" t="s">
        <v>37</v>
      </c>
      <c r="AC1264">
        <v>77</v>
      </c>
    </row>
    <row r="1265" spans="1:29" customFormat="1" hidden="1" x14ac:dyDescent="0.25">
      <c r="A1265" s="11">
        <v>1265</v>
      </c>
      <c r="B1265" s="20" t="s">
        <v>2214</v>
      </c>
      <c r="C1265" s="3">
        <v>1.7709895509180001E+18</v>
      </c>
      <c r="D1265" s="1">
        <v>43367</v>
      </c>
      <c r="E1265" t="s">
        <v>1869</v>
      </c>
      <c r="F1265" s="8">
        <f>IF(OR(ISNUMBER(SEARCH("террит",Q1265)), ISNUMBER(SEARCH("ФОМС",E1265)), ISNUMBER(SEARCH("ФОМС",Q1265)), (ISNUMBER(SEARCH("страх",E1265)))),1,0)</f>
        <v>0</v>
      </c>
      <c r="G1265" s="8">
        <f>IF(OR(ISNUMBER(SEARCH("проектиро",E1265)), ISNUMBER(SEARCH("разработка",E1265)),  ISNUMBER(SEARCH("приобрет",E1265)),  ISNUMBER(SEARCH("установк",E1265)), ISNUMBER(SEARCH("постав",E1265)),  (ISNUMBER(SEARCH("создани",E1265)))),1,0)</f>
        <v>0</v>
      </c>
      <c r="H1265" s="8">
        <f>IF(OR(ISNUMBER(SEARCH("развит",E1265)), ISNUMBER(SEARCH("модифика",E1265)), ISNUMBER(SEARCH("интегра",E1265)),  ISNUMBER(SEARCH("внедрен",E1265)), ISNUMBER(SEARCH("расшир",E1265)), ISNUMBER(SEARCH("адаптац",E1265)),ISNUMBER(SEARCH("настрой",E1265)), ISNUMBER(SEARCH("подключ",E1265)),   (ISNUMBER(SEARCH("модерниз",E1265)))),1,0)</f>
        <v>0</v>
      </c>
      <c r="I1265" s="8">
        <f>IF(OR(ISNUMBER(SEARCH("сопрово",E1265)), ISNUMBER(SEARCH("поддержк",E1265)), ISNUMBER(SEARCH("эксплуат",E1265)), ISNUMBER(SEARCH("обслужи",E1265)), ISNUMBER(SEARCH("подготов",E1265)), (ISNUMBER(SEARCH("обуче",E1265)))),1,0)</f>
        <v>1</v>
      </c>
      <c r="J1265" s="9">
        <f>SUM(G1265:I1265)</f>
        <v>1</v>
      </c>
      <c r="K1265" t="s">
        <v>82</v>
      </c>
      <c r="L1265" t="s">
        <v>76</v>
      </c>
      <c r="M1265" s="30">
        <v>18282152.93</v>
      </c>
      <c r="N1265" s="28" t="s">
        <v>26</v>
      </c>
      <c r="O1265">
        <v>18282152.93</v>
      </c>
      <c r="P1265" s="28" t="s">
        <v>27</v>
      </c>
      <c r="Q1265" s="4" t="s">
        <v>1865</v>
      </c>
      <c r="R1265" t="s">
        <v>1866</v>
      </c>
      <c r="S1265" t="s">
        <v>1867</v>
      </c>
      <c r="T1265" t="s">
        <v>1709</v>
      </c>
      <c r="U1265" t="s">
        <v>1692</v>
      </c>
      <c r="V1265" t="s">
        <v>33</v>
      </c>
      <c r="W1265" s="2">
        <v>1</v>
      </c>
      <c r="X1265" s="33">
        <v>18282152.93</v>
      </c>
      <c r="Y1265" t="s">
        <v>34</v>
      </c>
      <c r="Z1265" t="s">
        <v>505</v>
      </c>
      <c r="AA1265" t="s">
        <v>36</v>
      </c>
      <c r="AB1265" t="s">
        <v>37</v>
      </c>
      <c r="AC1265">
        <v>77</v>
      </c>
    </row>
    <row r="1266" spans="1:29" customFormat="1" hidden="1" x14ac:dyDescent="0.25">
      <c r="A1266" s="11">
        <v>1266</v>
      </c>
      <c r="B1266" s="20" t="s">
        <v>2214</v>
      </c>
      <c r="C1266" s="3">
        <v>1.7714061756179999E+18</v>
      </c>
      <c r="D1266" s="1">
        <v>43136</v>
      </c>
      <c r="E1266" t="s">
        <v>1870</v>
      </c>
      <c r="F1266" s="8">
        <f>IF(OR(ISNUMBER(SEARCH("террит",Q1266)), ISNUMBER(SEARCH("ФОМС",E1266)), ISNUMBER(SEARCH("ФОМС",Q1266)), (ISNUMBER(SEARCH("страх",E1266)))),1,0)</f>
        <v>0</v>
      </c>
      <c r="G1266" s="8">
        <f>IF(OR(ISNUMBER(SEARCH("проектиро",E1266)), ISNUMBER(SEARCH("разработка",E1266)),  ISNUMBER(SEARCH("приобрет",E1266)),  ISNUMBER(SEARCH("установк",E1266)), ISNUMBER(SEARCH("постав",E1266)),  (ISNUMBER(SEARCH("создани",E1266)))),1,0)</f>
        <v>0</v>
      </c>
      <c r="H1266" s="8">
        <f>IF(OR(ISNUMBER(SEARCH("развит",E1266)), ISNUMBER(SEARCH("модифика",E1266)), ISNUMBER(SEARCH("интегра",E1266)),  ISNUMBER(SEARCH("внедрен",E1266)), ISNUMBER(SEARCH("расшир",E1266)), ISNUMBER(SEARCH("адаптац",E1266)),ISNUMBER(SEARCH("настрой",E1266)), ISNUMBER(SEARCH("подключ",E1266)),   (ISNUMBER(SEARCH("модерниз",E1266)))),1,0)</f>
        <v>1</v>
      </c>
      <c r="I1266" s="8">
        <f>IF(OR(ISNUMBER(SEARCH("сопрово",E1266)), ISNUMBER(SEARCH("поддержк",E1266)), ISNUMBER(SEARCH("эксплуат",E1266)), ISNUMBER(SEARCH("обслужи",E1266)), ISNUMBER(SEARCH("подготов",E1266)), (ISNUMBER(SEARCH("обуче",E1266)))),1,0)</f>
        <v>1</v>
      </c>
      <c r="J1266" s="9">
        <f>SUM(G1266:I1266)</f>
        <v>2</v>
      </c>
      <c r="K1266" t="s">
        <v>53</v>
      </c>
      <c r="L1266" t="s">
        <v>52</v>
      </c>
      <c r="M1266" s="30">
        <v>7118136</v>
      </c>
      <c r="N1266" s="28" t="s">
        <v>1213</v>
      </c>
      <c r="O1266">
        <v>7118136</v>
      </c>
      <c r="P1266" s="28" t="s">
        <v>184</v>
      </c>
      <c r="Q1266" s="4" t="s">
        <v>1871</v>
      </c>
      <c r="R1266" t="s">
        <v>1872</v>
      </c>
      <c r="S1266" t="s">
        <v>1873</v>
      </c>
      <c r="T1266" t="s">
        <v>1709</v>
      </c>
      <c r="U1266" t="s">
        <v>1692</v>
      </c>
      <c r="V1266" t="s">
        <v>33</v>
      </c>
      <c r="W1266" s="2">
        <v>1</v>
      </c>
      <c r="X1266" s="33">
        <v>7118136</v>
      </c>
      <c r="Y1266" t="s">
        <v>34</v>
      </c>
      <c r="Z1266" t="s">
        <v>505</v>
      </c>
      <c r="AA1266" t="s">
        <v>36</v>
      </c>
      <c r="AB1266" t="s">
        <v>37</v>
      </c>
      <c r="AC1266">
        <v>77</v>
      </c>
    </row>
    <row r="1267" spans="1:29" customFormat="1" hidden="1" x14ac:dyDescent="0.25">
      <c r="A1267" s="11">
        <v>1267</v>
      </c>
      <c r="B1267" s="20" t="s">
        <v>2214</v>
      </c>
      <c r="C1267" s="3">
        <v>1.7714061756179999E+18</v>
      </c>
      <c r="D1267" s="1">
        <v>43297</v>
      </c>
      <c r="E1267" t="s">
        <v>52</v>
      </c>
      <c r="F1267" s="8">
        <f>IF(OR(ISNUMBER(SEARCH("террит",Q1267)), ISNUMBER(SEARCH("ФОМС",E1267)), ISNUMBER(SEARCH("ФОМС",Q1267)), (ISNUMBER(SEARCH("страх",E1267)))),1,0)</f>
        <v>0</v>
      </c>
      <c r="G1267" s="8">
        <f>IF(OR(ISNUMBER(SEARCH("проектиро",E1267)), ISNUMBER(SEARCH("разработка",E1267)),  ISNUMBER(SEARCH("приобрет",E1267)),  ISNUMBER(SEARCH("установк",E1267)), ISNUMBER(SEARCH("постав",E1267)),  (ISNUMBER(SEARCH("создани",E1267)))),1,0)</f>
        <v>0</v>
      </c>
      <c r="H1267" s="8">
        <f>IF(OR(ISNUMBER(SEARCH("развит",E1267)), ISNUMBER(SEARCH("модифика",E1267)), ISNUMBER(SEARCH("интегра",E1267)),  ISNUMBER(SEARCH("внедрен",E1267)), ISNUMBER(SEARCH("расшир",E1267)), ISNUMBER(SEARCH("адаптац",E1267)),ISNUMBER(SEARCH("настрой",E1267)), ISNUMBER(SEARCH("подключ",E1267)),   (ISNUMBER(SEARCH("модерниз",E1267)))),1,0)</f>
        <v>0</v>
      </c>
      <c r="I1267" s="8">
        <f>IF(OR(ISNUMBER(SEARCH("сопрово",E1267)), ISNUMBER(SEARCH("поддержк",E1267)), ISNUMBER(SEARCH("эксплуат",E1267)), ISNUMBER(SEARCH("обслужи",E1267)), ISNUMBER(SEARCH("подготов",E1267)), (ISNUMBER(SEARCH("обуче",E1267)))),1,0)</f>
        <v>1</v>
      </c>
      <c r="J1267" s="9">
        <f>SUM(G1267:I1267)</f>
        <v>1</v>
      </c>
      <c r="K1267" t="s">
        <v>53</v>
      </c>
      <c r="L1267" t="s">
        <v>52</v>
      </c>
      <c r="M1267" s="30">
        <v>10700000</v>
      </c>
      <c r="N1267" s="28" t="s">
        <v>1213</v>
      </c>
      <c r="O1267">
        <v>10700000</v>
      </c>
      <c r="P1267" s="28" t="s">
        <v>184</v>
      </c>
      <c r="Q1267" s="4" t="s">
        <v>1871</v>
      </c>
      <c r="R1267" t="s">
        <v>1872</v>
      </c>
      <c r="S1267" t="s">
        <v>1873</v>
      </c>
      <c r="T1267" t="s">
        <v>1709</v>
      </c>
      <c r="U1267" t="s">
        <v>1692</v>
      </c>
      <c r="V1267" t="s">
        <v>33</v>
      </c>
      <c r="W1267" s="2">
        <v>1</v>
      </c>
      <c r="X1267" s="33">
        <v>10700000</v>
      </c>
      <c r="Y1267" t="s">
        <v>34</v>
      </c>
      <c r="Z1267" t="s">
        <v>505</v>
      </c>
      <c r="AA1267" t="s">
        <v>36</v>
      </c>
      <c r="AB1267" t="s">
        <v>37</v>
      </c>
      <c r="AC1267">
        <v>77</v>
      </c>
    </row>
    <row r="1268" spans="1:29" customFormat="1" hidden="1" x14ac:dyDescent="0.25">
      <c r="A1268" s="11">
        <v>1268</v>
      </c>
      <c r="B1268" s="20" t="s">
        <v>2214</v>
      </c>
      <c r="C1268" s="3">
        <v>1.7714061756179999E+18</v>
      </c>
      <c r="D1268" s="1">
        <v>43374</v>
      </c>
      <c r="E1268" t="s">
        <v>1874</v>
      </c>
      <c r="F1268" s="8">
        <f>IF(OR(ISNUMBER(SEARCH("террит",Q1268)), ISNUMBER(SEARCH("ФОМС",E1268)), ISNUMBER(SEARCH("ФОМС",Q1268)), (ISNUMBER(SEARCH("страх",E1268)))),1,0)</f>
        <v>0</v>
      </c>
      <c r="G1268" s="8">
        <f>IF(OR(ISNUMBER(SEARCH("проектиро",E1268)), ISNUMBER(SEARCH("разработка",E1268)),  ISNUMBER(SEARCH("приобрет",E1268)),  ISNUMBER(SEARCH("установк",E1268)), ISNUMBER(SEARCH("постав",E1268)),  (ISNUMBER(SEARCH("создани",E1268)))),1,0)</f>
        <v>0</v>
      </c>
      <c r="H1268" s="8">
        <f>IF(OR(ISNUMBER(SEARCH("развит",E1268)), ISNUMBER(SEARCH("модифика",E1268)), ISNUMBER(SEARCH("интегра",E1268)),  ISNUMBER(SEARCH("внедрен",E1268)), ISNUMBER(SEARCH("расшир",E1268)), ISNUMBER(SEARCH("адаптац",E1268)),ISNUMBER(SEARCH("настрой",E1268)), ISNUMBER(SEARCH("подключ",E1268)),   (ISNUMBER(SEARCH("модерниз",E1268)))),1,0)</f>
        <v>1</v>
      </c>
      <c r="I1268" s="8">
        <f>IF(OR(ISNUMBER(SEARCH("сопрово",E1268)), ISNUMBER(SEARCH("поддержк",E1268)), ISNUMBER(SEARCH("эксплуат",E1268)), ISNUMBER(SEARCH("обслужи",E1268)), ISNUMBER(SEARCH("подготов",E1268)), (ISNUMBER(SEARCH("обуче",E1268)))),1,0)</f>
        <v>0</v>
      </c>
      <c r="J1268" s="9">
        <f>SUM(G1268:I1268)</f>
        <v>1</v>
      </c>
      <c r="K1268" t="s">
        <v>45</v>
      </c>
      <c r="L1268" t="s">
        <v>46</v>
      </c>
      <c r="M1268" s="30">
        <v>22300000</v>
      </c>
      <c r="N1268" s="28" t="s">
        <v>1213</v>
      </c>
      <c r="O1268">
        <v>22300000</v>
      </c>
      <c r="P1268" s="28" t="s">
        <v>27</v>
      </c>
      <c r="Q1268" s="4" t="s">
        <v>1871</v>
      </c>
      <c r="R1268" t="s">
        <v>1872</v>
      </c>
      <c r="S1268" t="s">
        <v>1873</v>
      </c>
      <c r="T1268" t="s">
        <v>1709</v>
      </c>
      <c r="U1268" t="s">
        <v>1692</v>
      </c>
      <c r="V1268" t="s">
        <v>33</v>
      </c>
      <c r="W1268" s="2">
        <v>1</v>
      </c>
      <c r="X1268" s="33">
        <v>22300000</v>
      </c>
      <c r="Y1268" t="s">
        <v>34</v>
      </c>
      <c r="Z1268" t="s">
        <v>505</v>
      </c>
      <c r="AA1268" t="s">
        <v>36</v>
      </c>
      <c r="AB1268" t="s">
        <v>37</v>
      </c>
      <c r="AC1268">
        <v>77</v>
      </c>
    </row>
    <row r="1269" spans="1:29" customFormat="1" hidden="1" x14ac:dyDescent="0.25">
      <c r="A1269" s="11">
        <v>1269</v>
      </c>
      <c r="B1269" s="20" t="s">
        <v>2214</v>
      </c>
      <c r="C1269" s="3">
        <v>1.7714061756190001E+18</v>
      </c>
      <c r="D1269" s="1">
        <v>43474</v>
      </c>
      <c r="E1269" t="s">
        <v>1875</v>
      </c>
      <c r="F1269" s="8">
        <f>IF(OR(ISNUMBER(SEARCH("террит",Q1269)), ISNUMBER(SEARCH("ФОМС",E1269)), ISNUMBER(SEARCH("ФОМС",Q1269)), (ISNUMBER(SEARCH("страх",E1269)))),1,0)</f>
        <v>0</v>
      </c>
      <c r="G1269" s="8">
        <f>IF(OR(ISNUMBER(SEARCH("проектиро",E1269)), ISNUMBER(SEARCH("разработка",E1269)),  ISNUMBER(SEARCH("приобрет",E1269)),  ISNUMBER(SEARCH("установк",E1269)), ISNUMBER(SEARCH("постав",E1269)),  (ISNUMBER(SEARCH("создани",E1269)))),1,0)</f>
        <v>0</v>
      </c>
      <c r="H1269" s="8">
        <f>IF(OR(ISNUMBER(SEARCH("развит",E1269)), ISNUMBER(SEARCH("модифика",E1269)), ISNUMBER(SEARCH("интегра",E1269)),  ISNUMBER(SEARCH("внедрен",E1269)), ISNUMBER(SEARCH("расшир",E1269)), ISNUMBER(SEARCH("адаптац",E1269)),ISNUMBER(SEARCH("настрой",E1269)), ISNUMBER(SEARCH("подключ",E1269)),   (ISNUMBER(SEARCH("модерниз",E1269)))),1,0)</f>
        <v>0</v>
      </c>
      <c r="I1269" s="8">
        <f>IF(OR(ISNUMBER(SEARCH("сопрово",E1269)), ISNUMBER(SEARCH("поддержк",E1269)), ISNUMBER(SEARCH("эксплуат",E1269)), ISNUMBER(SEARCH("обслужи",E1269)), ISNUMBER(SEARCH("подготов",E1269)), (ISNUMBER(SEARCH("обуче",E1269)))),1,0)</f>
        <v>1</v>
      </c>
      <c r="J1269" s="9">
        <f>SUM(G1269:I1269)</f>
        <v>1</v>
      </c>
      <c r="K1269" t="s">
        <v>53</v>
      </c>
      <c r="L1269" t="s">
        <v>52</v>
      </c>
      <c r="M1269" s="30">
        <v>12062820</v>
      </c>
      <c r="N1269" s="28" t="s">
        <v>1213</v>
      </c>
      <c r="O1269">
        <v>12062820</v>
      </c>
      <c r="P1269" s="28" t="s">
        <v>27</v>
      </c>
      <c r="Q1269" s="4" t="s">
        <v>1871</v>
      </c>
      <c r="R1269" t="s">
        <v>1872</v>
      </c>
      <c r="S1269" t="s">
        <v>1873</v>
      </c>
      <c r="T1269" t="s">
        <v>1709</v>
      </c>
      <c r="U1269" t="s">
        <v>1692</v>
      </c>
      <c r="V1269" t="s">
        <v>33</v>
      </c>
      <c r="W1269" s="2">
        <v>1</v>
      </c>
      <c r="X1269" s="33">
        <v>12062820</v>
      </c>
      <c r="Y1269" t="s">
        <v>34</v>
      </c>
      <c r="Z1269" t="s">
        <v>505</v>
      </c>
      <c r="AA1269" t="s">
        <v>36</v>
      </c>
      <c r="AB1269" t="s">
        <v>37</v>
      </c>
      <c r="AC1269">
        <v>77</v>
      </c>
    </row>
    <row r="1270" spans="1:29" customFormat="1" hidden="1" x14ac:dyDescent="0.25">
      <c r="A1270" s="11">
        <v>1270</v>
      </c>
      <c r="B1270" s="20" t="s">
        <v>2214</v>
      </c>
      <c r="C1270" s="3">
        <v>1.7714061756190001E+18</v>
      </c>
      <c r="D1270" s="1">
        <v>43745</v>
      </c>
      <c r="E1270" t="s">
        <v>1876</v>
      </c>
      <c r="F1270" s="8">
        <f>IF(OR(ISNUMBER(SEARCH("террит",Q1270)), ISNUMBER(SEARCH("ФОМС",E1270)), ISNUMBER(SEARCH("ФОМС",Q1270)), (ISNUMBER(SEARCH("страх",E1270)))),1,0)</f>
        <v>0</v>
      </c>
      <c r="G1270" s="8">
        <f>IF(OR(ISNUMBER(SEARCH("проектиро",E1270)), ISNUMBER(SEARCH("разработка",E1270)),  ISNUMBER(SEARCH("приобрет",E1270)),  ISNUMBER(SEARCH("установк",E1270)), ISNUMBER(SEARCH("постав",E1270)),  (ISNUMBER(SEARCH("создани",E1270)))),1,0)</f>
        <v>0</v>
      </c>
      <c r="H1270" s="8">
        <f>IF(OR(ISNUMBER(SEARCH("развит",E1270)), ISNUMBER(SEARCH("модифика",E1270)), ISNUMBER(SEARCH("интегра",E1270)),  ISNUMBER(SEARCH("внедрен",E1270)), ISNUMBER(SEARCH("расшир",E1270)), ISNUMBER(SEARCH("адаптац",E1270)),ISNUMBER(SEARCH("настрой",E1270)), ISNUMBER(SEARCH("подключ",E1270)),   (ISNUMBER(SEARCH("модерниз",E1270)))),1,0)</f>
        <v>1</v>
      </c>
      <c r="I1270" s="8">
        <f>IF(OR(ISNUMBER(SEARCH("сопрово",E1270)), ISNUMBER(SEARCH("поддержк",E1270)), ISNUMBER(SEARCH("эксплуат",E1270)), ISNUMBER(SEARCH("обслужи",E1270)), ISNUMBER(SEARCH("подготов",E1270)), (ISNUMBER(SEARCH("обуче",E1270)))),1,0)</f>
        <v>0</v>
      </c>
      <c r="J1270" s="9">
        <f>SUM(G1270:I1270)</f>
        <v>1</v>
      </c>
      <c r="K1270" t="s">
        <v>53</v>
      </c>
      <c r="L1270" t="s">
        <v>52</v>
      </c>
      <c r="M1270" s="30">
        <v>12468000</v>
      </c>
      <c r="N1270" s="28" t="s">
        <v>1213</v>
      </c>
      <c r="O1270">
        <v>12468000</v>
      </c>
      <c r="P1270" s="28" t="s">
        <v>27</v>
      </c>
      <c r="Q1270" s="4" t="s">
        <v>1871</v>
      </c>
      <c r="R1270" t="s">
        <v>1872</v>
      </c>
      <c r="S1270" t="s">
        <v>1873</v>
      </c>
      <c r="T1270" t="s">
        <v>1709</v>
      </c>
      <c r="U1270" t="s">
        <v>1692</v>
      </c>
      <c r="V1270" t="s">
        <v>33</v>
      </c>
      <c r="W1270" s="2">
        <v>1</v>
      </c>
      <c r="X1270" s="33">
        <v>12468000</v>
      </c>
      <c r="Y1270" t="s">
        <v>34</v>
      </c>
      <c r="Z1270" t="s">
        <v>505</v>
      </c>
      <c r="AA1270" t="s">
        <v>36</v>
      </c>
      <c r="AB1270" t="s">
        <v>37</v>
      </c>
      <c r="AC1270">
        <v>77</v>
      </c>
    </row>
    <row r="1271" spans="1:29" customFormat="1" hidden="1" x14ac:dyDescent="0.25">
      <c r="A1271" s="11">
        <v>1271</v>
      </c>
      <c r="B1271" s="20" t="s">
        <v>2214</v>
      </c>
      <c r="C1271" s="3">
        <v>1.771454974416E+18</v>
      </c>
      <c r="D1271" s="1">
        <v>42584</v>
      </c>
      <c r="E1271" t="s">
        <v>1877</v>
      </c>
      <c r="F1271" s="8">
        <f>IF(OR(ISNUMBER(SEARCH("террит",Q1271)), ISNUMBER(SEARCH("ФОМС",E1271)), ISNUMBER(SEARCH("ФОМС",Q1271)), (ISNUMBER(SEARCH("страх",E1271)))),1,0)</f>
        <v>0</v>
      </c>
      <c r="G1271" s="8">
        <f>IF(OR(ISNUMBER(SEARCH("проектиро",E1271)), ISNUMBER(SEARCH("разработка",E1271)),  ISNUMBER(SEARCH("приобрет",E1271)),  ISNUMBER(SEARCH("установк",E1271)), ISNUMBER(SEARCH("постав",E1271)),  (ISNUMBER(SEARCH("создани",E1271)))),1,0)</f>
        <v>1</v>
      </c>
      <c r="H1271" s="8">
        <f>IF(OR(ISNUMBER(SEARCH("развит",E1271)), ISNUMBER(SEARCH("модифика",E1271)), ISNUMBER(SEARCH("интегра",E1271)),  ISNUMBER(SEARCH("внедрен",E1271)), ISNUMBER(SEARCH("расшир",E1271)), ISNUMBER(SEARCH("адаптац",E1271)),ISNUMBER(SEARCH("настрой",E1271)), ISNUMBER(SEARCH("подключ",E1271)),   (ISNUMBER(SEARCH("модерниз",E1271)))),1,0)</f>
        <v>0</v>
      </c>
      <c r="I1271" s="8">
        <f>IF(OR(ISNUMBER(SEARCH("сопрово",E1271)), ISNUMBER(SEARCH("поддержк",E1271)), ISNUMBER(SEARCH("эксплуат",E1271)), ISNUMBER(SEARCH("обслужи",E1271)), ISNUMBER(SEARCH("подготов",E1271)), (ISNUMBER(SEARCH("обуче",E1271)))),1,0)</f>
        <v>0</v>
      </c>
      <c r="J1271" s="9">
        <f>SUM(G1271:I1271)</f>
        <v>1</v>
      </c>
      <c r="K1271" t="s">
        <v>1878</v>
      </c>
      <c r="L1271" t="s">
        <v>1879</v>
      </c>
      <c r="M1271" s="30">
        <v>3999766.67</v>
      </c>
      <c r="N1271" s="28" t="s">
        <v>329</v>
      </c>
      <c r="O1271">
        <v>3999766.67</v>
      </c>
      <c r="P1271" s="28" t="s">
        <v>184</v>
      </c>
      <c r="Q1271" s="4" t="s">
        <v>1880</v>
      </c>
      <c r="R1271" t="s">
        <v>1881</v>
      </c>
      <c r="S1271" t="s">
        <v>1873</v>
      </c>
      <c r="T1271" t="s">
        <v>1882</v>
      </c>
      <c r="U1271" t="s">
        <v>1692</v>
      </c>
      <c r="V1271" t="s">
        <v>33</v>
      </c>
      <c r="W1271" s="2">
        <v>1</v>
      </c>
      <c r="X1271" s="33">
        <v>3999766.67</v>
      </c>
      <c r="Y1271" t="s">
        <v>34</v>
      </c>
      <c r="Z1271" t="s">
        <v>505</v>
      </c>
      <c r="AA1271" t="s">
        <v>36</v>
      </c>
      <c r="AB1271" t="s">
        <v>37</v>
      </c>
      <c r="AC1271">
        <v>77</v>
      </c>
    </row>
    <row r="1272" spans="1:29" customFormat="1" hidden="1" x14ac:dyDescent="0.25">
      <c r="A1272" s="11">
        <v>1272</v>
      </c>
      <c r="B1272" s="20" t="s">
        <v>2214</v>
      </c>
      <c r="C1272" s="3">
        <v>1.7714549751169999E+18</v>
      </c>
      <c r="D1272" s="1">
        <v>43046</v>
      </c>
      <c r="E1272" t="s">
        <v>1883</v>
      </c>
      <c r="F1272" s="8">
        <f>IF(OR(ISNUMBER(SEARCH("террит",Q1272)), ISNUMBER(SEARCH("ФОМС",E1272)), ISNUMBER(SEARCH("ФОМС",Q1272)), (ISNUMBER(SEARCH("страх",E1272)))),1,0)</f>
        <v>0</v>
      </c>
      <c r="G1272" s="8">
        <f>IF(OR(ISNUMBER(SEARCH("проектиро",E1272)), ISNUMBER(SEARCH("разработка",E1272)),  ISNUMBER(SEARCH("приобрет",E1272)),  ISNUMBER(SEARCH("установк",E1272)), ISNUMBER(SEARCH("постав",E1272)),  (ISNUMBER(SEARCH("создани",E1272)))),1,0)</f>
        <v>1</v>
      </c>
      <c r="H1272" s="8">
        <f>IF(OR(ISNUMBER(SEARCH("развит",E1272)), ISNUMBER(SEARCH("модифика",E1272)), ISNUMBER(SEARCH("интегра",E1272)),  ISNUMBER(SEARCH("внедрен",E1272)), ISNUMBER(SEARCH("расшир",E1272)), ISNUMBER(SEARCH("адаптац",E1272)),ISNUMBER(SEARCH("настрой",E1272)), ISNUMBER(SEARCH("подключ",E1272)),   (ISNUMBER(SEARCH("модерниз",E1272)))),1,0)</f>
        <v>1</v>
      </c>
      <c r="I1272" s="8">
        <f>IF(OR(ISNUMBER(SEARCH("сопрово",E1272)), ISNUMBER(SEARCH("поддержк",E1272)), ISNUMBER(SEARCH("эксплуат",E1272)), ISNUMBER(SEARCH("обслужи",E1272)), ISNUMBER(SEARCH("подготов",E1272)), (ISNUMBER(SEARCH("обуче",E1272)))),1,0)</f>
        <v>0</v>
      </c>
      <c r="J1272" s="9">
        <f>SUM(G1272:I1272)</f>
        <v>2</v>
      </c>
      <c r="K1272" t="s">
        <v>45</v>
      </c>
      <c r="L1272" t="s">
        <v>46</v>
      </c>
      <c r="M1272" s="30">
        <v>33384085.699999999</v>
      </c>
      <c r="N1272" s="28" t="s">
        <v>329</v>
      </c>
      <c r="O1272">
        <v>33384085.699999999</v>
      </c>
      <c r="P1272" s="28" t="s">
        <v>184</v>
      </c>
      <c r="Q1272" s="4" t="s">
        <v>1884</v>
      </c>
      <c r="R1272" t="s">
        <v>1885</v>
      </c>
      <c r="S1272" t="s">
        <v>1873</v>
      </c>
      <c r="T1272" t="s">
        <v>1709</v>
      </c>
      <c r="U1272" t="s">
        <v>1692</v>
      </c>
      <c r="V1272" t="s">
        <v>33</v>
      </c>
      <c r="W1272" s="2">
        <v>1</v>
      </c>
      <c r="X1272" s="33">
        <v>33384085.699999999</v>
      </c>
      <c r="Y1272" t="s">
        <v>34</v>
      </c>
      <c r="Z1272" t="s">
        <v>505</v>
      </c>
      <c r="AA1272" t="s">
        <v>36</v>
      </c>
      <c r="AB1272" t="s">
        <v>37</v>
      </c>
      <c r="AC1272">
        <v>77</v>
      </c>
    </row>
    <row r="1273" spans="1:29" customFormat="1" hidden="1" x14ac:dyDescent="0.25">
      <c r="A1273" s="11">
        <v>1273</v>
      </c>
      <c r="B1273" s="20" t="s">
        <v>2214</v>
      </c>
      <c r="C1273" s="3">
        <v>1.7714549751180001E+18</v>
      </c>
      <c r="D1273" s="1">
        <v>43400</v>
      </c>
      <c r="E1273" t="s">
        <v>1886</v>
      </c>
      <c r="F1273" s="8">
        <f>IF(OR(ISNUMBER(SEARCH("террит",Q1273)), ISNUMBER(SEARCH("ФОМС",E1273)), ISNUMBER(SEARCH("ФОМС",Q1273)), (ISNUMBER(SEARCH("страх",E1273)))),1,0)</f>
        <v>0</v>
      </c>
      <c r="G1273" s="8">
        <f>IF(OR(ISNUMBER(SEARCH("проектиро",E1273)), ISNUMBER(SEARCH("разработка",E1273)),  ISNUMBER(SEARCH("приобрет",E1273)),  ISNUMBER(SEARCH("установк",E1273)), ISNUMBER(SEARCH("постав",E1273)),  (ISNUMBER(SEARCH("создани",E1273)))),1,0)</f>
        <v>1</v>
      </c>
      <c r="H1273" s="8">
        <f>IF(OR(ISNUMBER(SEARCH("развит",E1273)), ISNUMBER(SEARCH("модифика",E1273)), ISNUMBER(SEARCH("интегра",E1273)),  ISNUMBER(SEARCH("внедрен",E1273)), ISNUMBER(SEARCH("расшир",E1273)), ISNUMBER(SEARCH("адаптац",E1273)),ISNUMBER(SEARCH("настрой",E1273)), ISNUMBER(SEARCH("подключ",E1273)),   (ISNUMBER(SEARCH("модерниз",E1273)))),1,0)</f>
        <v>1</v>
      </c>
      <c r="I1273" s="8">
        <f>IF(OR(ISNUMBER(SEARCH("сопрово",E1273)), ISNUMBER(SEARCH("поддержк",E1273)), ISNUMBER(SEARCH("эксплуат",E1273)), ISNUMBER(SEARCH("обслужи",E1273)), ISNUMBER(SEARCH("подготов",E1273)), (ISNUMBER(SEARCH("обуче",E1273)))),1,0)</f>
        <v>0</v>
      </c>
      <c r="J1273" s="9">
        <f>SUM(G1273:I1273)</f>
        <v>2</v>
      </c>
      <c r="K1273" t="s">
        <v>45</v>
      </c>
      <c r="L1273" t="s">
        <v>46</v>
      </c>
      <c r="M1273" s="30">
        <v>51081260.25</v>
      </c>
      <c r="N1273" s="28" t="s">
        <v>26</v>
      </c>
      <c r="O1273">
        <v>51081260.25</v>
      </c>
      <c r="P1273" s="28" t="s">
        <v>27</v>
      </c>
      <c r="Q1273" s="4" t="s">
        <v>1884</v>
      </c>
      <c r="R1273" t="s">
        <v>1885</v>
      </c>
      <c r="S1273" t="s">
        <v>1873</v>
      </c>
      <c r="T1273" t="s">
        <v>1709</v>
      </c>
      <c r="U1273" t="s">
        <v>1692</v>
      </c>
      <c r="V1273" t="s">
        <v>33</v>
      </c>
      <c r="W1273" s="2">
        <v>1</v>
      </c>
      <c r="X1273" s="33">
        <v>51081260.25</v>
      </c>
      <c r="Y1273" t="s">
        <v>34</v>
      </c>
      <c r="Z1273" t="s">
        <v>505</v>
      </c>
      <c r="AA1273" t="s">
        <v>36</v>
      </c>
      <c r="AB1273" t="s">
        <v>37</v>
      </c>
      <c r="AC1273">
        <v>77</v>
      </c>
    </row>
    <row r="1274" spans="1:29" customFormat="1" hidden="1" x14ac:dyDescent="0.25">
      <c r="A1274" s="11">
        <v>1274</v>
      </c>
      <c r="B1274" s="20" t="s">
        <v>2214</v>
      </c>
      <c r="C1274" s="3">
        <v>1.7715217798150001E+18</v>
      </c>
      <c r="D1274" s="1">
        <v>42333</v>
      </c>
      <c r="E1274" t="s">
        <v>1887</v>
      </c>
      <c r="F1274" s="8">
        <f>IF(OR(ISNUMBER(SEARCH("террит",Q1274)), ISNUMBER(SEARCH("ФОМС",E1274)), ISNUMBER(SEARCH("ФОМС",Q1274)), (ISNUMBER(SEARCH("страх",E1274)))),1,0)</f>
        <v>0</v>
      </c>
      <c r="G1274" s="8">
        <f>IF(OR(ISNUMBER(SEARCH("проектиро",E1274)), ISNUMBER(SEARCH("разработка",E1274)),  ISNUMBER(SEARCH("приобрет",E1274)),  ISNUMBER(SEARCH("установк",E1274)), ISNUMBER(SEARCH("постав",E1274)),  (ISNUMBER(SEARCH("создани",E1274)))),1,0)</f>
        <v>0</v>
      </c>
      <c r="H1274" s="8">
        <f>IF(OR(ISNUMBER(SEARCH("развит",E1274)), ISNUMBER(SEARCH("модифика",E1274)), ISNUMBER(SEARCH("интегра",E1274)),  ISNUMBER(SEARCH("внедрен",E1274)), ISNUMBER(SEARCH("расшир",E1274)), ISNUMBER(SEARCH("адаптац",E1274)),ISNUMBER(SEARCH("настрой",E1274)), ISNUMBER(SEARCH("подключ",E1274)),   (ISNUMBER(SEARCH("модерниз",E1274)))),1,0)</f>
        <v>1</v>
      </c>
      <c r="I1274" s="8">
        <f>IF(OR(ISNUMBER(SEARCH("сопрово",E1274)), ISNUMBER(SEARCH("поддержк",E1274)), ISNUMBER(SEARCH("эксплуат",E1274)), ISNUMBER(SEARCH("обслужи",E1274)), ISNUMBER(SEARCH("подготов",E1274)), (ISNUMBER(SEARCH("обуче",E1274)))),1,0)</f>
        <v>1</v>
      </c>
      <c r="J1274" s="9">
        <f>SUM(G1274:I1274)</f>
        <v>2</v>
      </c>
      <c r="K1274" t="s">
        <v>25</v>
      </c>
      <c r="L1274" t="s">
        <v>25</v>
      </c>
      <c r="M1274" s="30">
        <v>5298396</v>
      </c>
      <c r="N1274" s="28" t="s">
        <v>329</v>
      </c>
      <c r="O1274">
        <v>5298396</v>
      </c>
      <c r="P1274" s="28" t="s">
        <v>184</v>
      </c>
      <c r="Q1274" s="4" t="s">
        <v>1888</v>
      </c>
      <c r="R1274" t="s">
        <v>1889</v>
      </c>
      <c r="S1274" t="s">
        <v>1890</v>
      </c>
      <c r="T1274" t="s">
        <v>1709</v>
      </c>
      <c r="U1274" t="s">
        <v>1692</v>
      </c>
      <c r="V1274" t="s">
        <v>33</v>
      </c>
      <c r="W1274" s="2">
        <v>1</v>
      </c>
      <c r="X1274" s="33">
        <v>5298396</v>
      </c>
      <c r="Y1274" t="s">
        <v>34</v>
      </c>
      <c r="Z1274" t="s">
        <v>505</v>
      </c>
      <c r="AA1274" t="s">
        <v>36</v>
      </c>
      <c r="AB1274" t="s">
        <v>37</v>
      </c>
      <c r="AC1274">
        <v>77</v>
      </c>
    </row>
    <row r="1275" spans="1:29" customFormat="1" hidden="1" x14ac:dyDescent="0.25">
      <c r="A1275" s="11">
        <v>1275</v>
      </c>
      <c r="B1275" s="20" t="s">
        <v>2214</v>
      </c>
      <c r="C1275" s="3">
        <v>1.771521779816E+18</v>
      </c>
      <c r="D1275" s="1">
        <v>42674</v>
      </c>
      <c r="E1275" t="s">
        <v>1891</v>
      </c>
      <c r="F1275" s="8">
        <f>IF(OR(ISNUMBER(SEARCH("террит",Q1275)), ISNUMBER(SEARCH("ФОМС",E1275)), ISNUMBER(SEARCH("ФОМС",Q1275)), (ISNUMBER(SEARCH("страх",E1275)))),1,0)</f>
        <v>0</v>
      </c>
      <c r="G1275" s="8">
        <f>IF(OR(ISNUMBER(SEARCH("проектиро",E1275)), ISNUMBER(SEARCH("разработка",E1275)),  ISNUMBER(SEARCH("приобрет",E1275)),  ISNUMBER(SEARCH("установк",E1275)), ISNUMBER(SEARCH("постав",E1275)),  (ISNUMBER(SEARCH("создани",E1275)))),1,0)</f>
        <v>1</v>
      </c>
      <c r="H1275" s="8">
        <f>IF(OR(ISNUMBER(SEARCH("развит",E1275)), ISNUMBER(SEARCH("модифика",E1275)), ISNUMBER(SEARCH("интегра",E1275)),  ISNUMBER(SEARCH("внедрен",E1275)), ISNUMBER(SEARCH("расшир",E1275)), ISNUMBER(SEARCH("адаптац",E1275)),ISNUMBER(SEARCH("настрой",E1275)), ISNUMBER(SEARCH("подключ",E1275)),   (ISNUMBER(SEARCH("модерниз",E1275)))),1,0)</f>
        <v>0</v>
      </c>
      <c r="I1275" s="8">
        <f>IF(OR(ISNUMBER(SEARCH("сопрово",E1275)), ISNUMBER(SEARCH("поддержк",E1275)), ISNUMBER(SEARCH("эксплуат",E1275)), ISNUMBER(SEARCH("обслужи",E1275)), ISNUMBER(SEARCH("подготов",E1275)), (ISNUMBER(SEARCH("обуче",E1275)))),1,0)</f>
        <v>0</v>
      </c>
      <c r="J1275" s="9">
        <f>SUM(G1275:I1275)</f>
        <v>1</v>
      </c>
      <c r="K1275" t="s">
        <v>1892</v>
      </c>
      <c r="L1275" t="s">
        <v>1893</v>
      </c>
      <c r="M1275" s="30">
        <v>8568900</v>
      </c>
      <c r="N1275" s="28" t="s">
        <v>264</v>
      </c>
      <c r="O1275">
        <v>8568900</v>
      </c>
      <c r="P1275" s="28" t="s">
        <v>184</v>
      </c>
      <c r="Q1275" s="4" t="s">
        <v>1888</v>
      </c>
      <c r="R1275" t="s">
        <v>1889</v>
      </c>
      <c r="S1275" t="s">
        <v>1890</v>
      </c>
      <c r="T1275" t="s">
        <v>1709</v>
      </c>
      <c r="U1275" t="s">
        <v>1692</v>
      </c>
      <c r="V1275" t="s">
        <v>33</v>
      </c>
      <c r="W1275" s="2">
        <v>1</v>
      </c>
      <c r="X1275" s="33">
        <v>8568900</v>
      </c>
      <c r="Y1275" t="s">
        <v>34</v>
      </c>
      <c r="Z1275" t="s">
        <v>505</v>
      </c>
      <c r="AA1275" t="s">
        <v>36</v>
      </c>
      <c r="AB1275" t="s">
        <v>37</v>
      </c>
      <c r="AC1275">
        <v>77</v>
      </c>
    </row>
    <row r="1276" spans="1:29" customFormat="1" hidden="1" x14ac:dyDescent="0.25">
      <c r="A1276" s="11">
        <v>1276</v>
      </c>
      <c r="B1276" s="20" t="s">
        <v>2214</v>
      </c>
      <c r="C1276" s="3">
        <v>1.7717525244150001E+18</v>
      </c>
      <c r="D1276" s="1">
        <v>42342</v>
      </c>
      <c r="E1276" t="s">
        <v>1894</v>
      </c>
      <c r="F1276" s="8">
        <f>IF(OR(ISNUMBER(SEARCH("террит",Q1276)), ISNUMBER(SEARCH("ФОМС",E1276)), ISNUMBER(SEARCH("ФОМС",Q1276)), (ISNUMBER(SEARCH("страх",E1276)))),1,0)</f>
        <v>0</v>
      </c>
      <c r="G1276" s="8">
        <f>IF(OR(ISNUMBER(SEARCH("проектиро",E1276)), ISNUMBER(SEARCH("разработка",E1276)),  ISNUMBER(SEARCH("приобрет",E1276)),  ISNUMBER(SEARCH("установк",E1276)), ISNUMBER(SEARCH("постав",E1276)),  (ISNUMBER(SEARCH("создани",E1276)))),1,0)</f>
        <v>0</v>
      </c>
      <c r="H1276" s="8">
        <f>IF(OR(ISNUMBER(SEARCH("развит",E1276)), ISNUMBER(SEARCH("модифика",E1276)), ISNUMBER(SEARCH("интегра",E1276)),  ISNUMBER(SEARCH("внедрен",E1276)), ISNUMBER(SEARCH("расшир",E1276)), ISNUMBER(SEARCH("адаптац",E1276)),ISNUMBER(SEARCH("настрой",E1276)), ISNUMBER(SEARCH("подключ",E1276)),   (ISNUMBER(SEARCH("модерниз",E1276)))),1,0)</f>
        <v>1</v>
      </c>
      <c r="I1276" s="8">
        <f>IF(OR(ISNUMBER(SEARCH("сопрово",E1276)), ISNUMBER(SEARCH("поддержк",E1276)), ISNUMBER(SEARCH("эксплуат",E1276)), ISNUMBER(SEARCH("обслужи",E1276)), ISNUMBER(SEARCH("подготов",E1276)), (ISNUMBER(SEARCH("обуче",E1276)))),1,0)</f>
        <v>1</v>
      </c>
      <c r="J1276" s="9">
        <f>SUM(G1276:I1276)</f>
        <v>2</v>
      </c>
      <c r="K1276" t="s">
        <v>25</v>
      </c>
      <c r="L1276" t="s">
        <v>25</v>
      </c>
      <c r="M1276" s="30">
        <v>44250000</v>
      </c>
      <c r="N1276" s="28" t="s">
        <v>264</v>
      </c>
      <c r="O1276">
        <v>44250000</v>
      </c>
      <c r="P1276" s="28" t="s">
        <v>184</v>
      </c>
      <c r="Q1276" s="4" t="s">
        <v>1895</v>
      </c>
      <c r="R1276" t="s">
        <v>1896</v>
      </c>
      <c r="S1276" t="s">
        <v>1700</v>
      </c>
      <c r="T1276" t="s">
        <v>1709</v>
      </c>
      <c r="U1276" t="s">
        <v>1692</v>
      </c>
      <c r="V1276" t="s">
        <v>33</v>
      </c>
      <c r="W1276" s="2">
        <v>1</v>
      </c>
      <c r="X1276" s="33">
        <v>44250000</v>
      </c>
      <c r="Y1276" t="s">
        <v>34</v>
      </c>
      <c r="Z1276" t="s">
        <v>505</v>
      </c>
      <c r="AA1276" t="s">
        <v>36</v>
      </c>
      <c r="AB1276" t="s">
        <v>37</v>
      </c>
      <c r="AC1276">
        <v>77</v>
      </c>
    </row>
    <row r="1277" spans="1:29" customFormat="1" hidden="1" x14ac:dyDescent="0.25">
      <c r="A1277" s="11">
        <v>1277</v>
      </c>
      <c r="B1277" s="20" t="s">
        <v>2214</v>
      </c>
      <c r="C1277" s="3">
        <v>1.7724075162179999E+18</v>
      </c>
      <c r="D1277" s="1">
        <v>43406</v>
      </c>
      <c r="E1277" t="s">
        <v>1897</v>
      </c>
      <c r="F1277" s="8">
        <f>IF(OR(ISNUMBER(SEARCH("террит",Q1277)), ISNUMBER(SEARCH("ФОМС",E1277)), ISNUMBER(SEARCH("ФОМС",Q1277)), (ISNUMBER(SEARCH("страх",E1277)))),1,0)</f>
        <v>0</v>
      </c>
      <c r="G1277" s="8">
        <f>IF(OR(ISNUMBER(SEARCH("проектиро",E1277)), ISNUMBER(SEARCH("разработка",E1277)),  ISNUMBER(SEARCH("приобрет",E1277)),  ISNUMBER(SEARCH("установк",E1277)), ISNUMBER(SEARCH("постав",E1277)),  (ISNUMBER(SEARCH("создани",E1277)))),1,0)</f>
        <v>1</v>
      </c>
      <c r="H1277" s="8">
        <f>IF(OR(ISNUMBER(SEARCH("развит",E1277)), ISNUMBER(SEARCH("модифика",E1277)), ISNUMBER(SEARCH("интегра",E1277)),  ISNUMBER(SEARCH("внедрен",E1277)), ISNUMBER(SEARCH("расшир",E1277)), ISNUMBER(SEARCH("адаптац",E1277)),ISNUMBER(SEARCH("настрой",E1277)), ISNUMBER(SEARCH("подключ",E1277)),   (ISNUMBER(SEARCH("модерниз",E1277)))),1,0)</f>
        <v>0</v>
      </c>
      <c r="I1277" s="8">
        <f>IF(OR(ISNUMBER(SEARCH("сопрово",E1277)), ISNUMBER(SEARCH("поддержк",E1277)), ISNUMBER(SEARCH("эксплуат",E1277)), ISNUMBER(SEARCH("обслужи",E1277)), ISNUMBER(SEARCH("подготов",E1277)), (ISNUMBER(SEARCH("обуче",E1277)))),1,0)</f>
        <v>0</v>
      </c>
      <c r="J1277" s="9">
        <f>SUM(G1277:I1277)</f>
        <v>1</v>
      </c>
      <c r="K1277" t="s">
        <v>1510</v>
      </c>
      <c r="L1277" t="s">
        <v>1511</v>
      </c>
      <c r="M1277" s="30">
        <v>5718000</v>
      </c>
      <c r="N1277" s="28" t="s">
        <v>39</v>
      </c>
      <c r="O1277">
        <v>5718000</v>
      </c>
      <c r="P1277" s="28" t="s">
        <v>27</v>
      </c>
      <c r="Q1277" s="4" t="s">
        <v>1898</v>
      </c>
      <c r="R1277" t="s">
        <v>1899</v>
      </c>
      <c r="S1277" t="s">
        <v>1900</v>
      </c>
      <c r="T1277" t="s">
        <v>1709</v>
      </c>
      <c r="U1277" t="s">
        <v>1692</v>
      </c>
      <c r="V1277" t="s">
        <v>33</v>
      </c>
      <c r="W1277" s="2">
        <v>1</v>
      </c>
      <c r="X1277" s="33">
        <v>5718000</v>
      </c>
      <c r="Y1277" t="s">
        <v>34</v>
      </c>
      <c r="Z1277" t="s">
        <v>505</v>
      </c>
      <c r="AA1277" t="s">
        <v>36</v>
      </c>
      <c r="AB1277" t="s">
        <v>37</v>
      </c>
      <c r="AC1277">
        <v>77</v>
      </c>
    </row>
    <row r="1278" spans="1:29" customFormat="1" hidden="1" x14ac:dyDescent="0.25">
      <c r="A1278" s="11">
        <v>1278</v>
      </c>
      <c r="B1278" s="20" t="s">
        <v>2214</v>
      </c>
      <c r="C1278" s="3">
        <v>1.7724075162190001E+18</v>
      </c>
      <c r="D1278" s="1">
        <v>43475</v>
      </c>
      <c r="E1278" t="s">
        <v>1901</v>
      </c>
      <c r="F1278" s="8">
        <f>IF(OR(ISNUMBER(SEARCH("террит",Q1278)), ISNUMBER(SEARCH("ФОМС",E1278)), ISNUMBER(SEARCH("ФОМС",Q1278)), (ISNUMBER(SEARCH("страх",E1278)))),1,0)</f>
        <v>0</v>
      </c>
      <c r="G1278" s="8">
        <f>IF(OR(ISNUMBER(SEARCH("проектиро",E1278)), ISNUMBER(SEARCH("разработка",E1278)),  ISNUMBER(SEARCH("приобрет",E1278)),  ISNUMBER(SEARCH("установк",E1278)), ISNUMBER(SEARCH("постав",E1278)),  (ISNUMBER(SEARCH("создани",E1278)))),1,0)</f>
        <v>0</v>
      </c>
      <c r="H1278" s="8">
        <f>IF(OR(ISNUMBER(SEARCH("развит",E1278)), ISNUMBER(SEARCH("модифика",E1278)), ISNUMBER(SEARCH("интегра",E1278)),  ISNUMBER(SEARCH("внедрен",E1278)), ISNUMBER(SEARCH("расшир",E1278)), ISNUMBER(SEARCH("адаптац",E1278)),ISNUMBER(SEARCH("настрой",E1278)), ISNUMBER(SEARCH("подключ",E1278)),   (ISNUMBER(SEARCH("модерниз",E1278)))),1,0)</f>
        <v>1</v>
      </c>
      <c r="I1278" s="8">
        <f>IF(OR(ISNUMBER(SEARCH("сопрово",E1278)), ISNUMBER(SEARCH("поддержк",E1278)), ISNUMBER(SEARCH("эксплуат",E1278)), ISNUMBER(SEARCH("обслужи",E1278)), ISNUMBER(SEARCH("подготов",E1278)), (ISNUMBER(SEARCH("обуче",E1278)))),1,0)</f>
        <v>0</v>
      </c>
      <c r="J1278" s="9">
        <f>SUM(G1278:I1278)</f>
        <v>1</v>
      </c>
      <c r="K1278" t="s">
        <v>45</v>
      </c>
      <c r="L1278" t="s">
        <v>46</v>
      </c>
      <c r="M1278" s="30">
        <v>48487390</v>
      </c>
      <c r="N1278" s="28" t="s">
        <v>39</v>
      </c>
      <c r="O1278">
        <v>48487390</v>
      </c>
      <c r="P1278" s="28" t="s">
        <v>27</v>
      </c>
      <c r="Q1278" s="4" t="s">
        <v>1898</v>
      </c>
      <c r="R1278" t="s">
        <v>1899</v>
      </c>
      <c r="S1278" t="s">
        <v>1900</v>
      </c>
      <c r="T1278" t="s">
        <v>1709</v>
      </c>
      <c r="U1278" t="s">
        <v>1692</v>
      </c>
      <c r="V1278" t="s">
        <v>33</v>
      </c>
      <c r="W1278" s="2">
        <v>1</v>
      </c>
      <c r="X1278" s="33">
        <v>48487390</v>
      </c>
      <c r="Y1278" t="s">
        <v>34</v>
      </c>
      <c r="Z1278" t="s">
        <v>505</v>
      </c>
      <c r="AA1278" t="s">
        <v>36</v>
      </c>
      <c r="AB1278" t="s">
        <v>37</v>
      </c>
      <c r="AC1278">
        <v>77</v>
      </c>
    </row>
    <row r="1279" spans="1:29" customFormat="1" hidden="1" x14ac:dyDescent="0.25">
      <c r="A1279" s="11">
        <v>1279</v>
      </c>
      <c r="B1279" s="20" t="s">
        <v>2214</v>
      </c>
      <c r="C1279" s="3">
        <v>1.772949881316E+18</v>
      </c>
      <c r="D1279" s="1">
        <v>42709</v>
      </c>
      <c r="E1279" t="s">
        <v>1902</v>
      </c>
      <c r="F1279" s="8">
        <f>IF(OR(ISNUMBER(SEARCH("террит",Q1279)), ISNUMBER(SEARCH("ФОМС",E1279)), ISNUMBER(SEARCH("ФОМС",Q1279)), (ISNUMBER(SEARCH("страх",E1279)))),1,0)</f>
        <v>0</v>
      </c>
      <c r="G1279" s="8">
        <f>IF(OR(ISNUMBER(SEARCH("проектиро",E1279)), ISNUMBER(SEARCH("разработка",E1279)),  ISNUMBER(SEARCH("приобрет",E1279)),  ISNUMBER(SEARCH("установк",E1279)), ISNUMBER(SEARCH("постав",E1279)),  (ISNUMBER(SEARCH("создани",E1279)))),1,0)</f>
        <v>0</v>
      </c>
      <c r="H1279" s="8">
        <f>IF(OR(ISNUMBER(SEARCH("развит",E1279)), ISNUMBER(SEARCH("модифика",E1279)), ISNUMBER(SEARCH("интегра",E1279)),  ISNUMBER(SEARCH("внедрен",E1279)), ISNUMBER(SEARCH("расшир",E1279)), ISNUMBER(SEARCH("адаптац",E1279)),ISNUMBER(SEARCH("настрой",E1279)), ISNUMBER(SEARCH("подключ",E1279)),   (ISNUMBER(SEARCH("модерниз",E1279)))),1,0)</f>
        <v>1</v>
      </c>
      <c r="I1279" s="8">
        <f>IF(OR(ISNUMBER(SEARCH("сопрово",E1279)), ISNUMBER(SEARCH("поддержк",E1279)), ISNUMBER(SEARCH("эксплуат",E1279)), ISNUMBER(SEARCH("обслужи",E1279)), ISNUMBER(SEARCH("подготов",E1279)), (ISNUMBER(SEARCH("обуче",E1279)))),1,0)</f>
        <v>0</v>
      </c>
      <c r="J1279" s="9">
        <f>SUM(G1279:I1279)</f>
        <v>1</v>
      </c>
      <c r="K1279" t="s">
        <v>45</v>
      </c>
      <c r="L1279" t="s">
        <v>46</v>
      </c>
      <c r="M1279" s="30">
        <v>15000000</v>
      </c>
      <c r="N1279" s="28" t="s">
        <v>264</v>
      </c>
      <c r="O1279">
        <v>15000000</v>
      </c>
      <c r="P1279" s="28" t="s">
        <v>184</v>
      </c>
      <c r="Q1279" s="4" t="s">
        <v>1903</v>
      </c>
      <c r="R1279" t="s">
        <v>1904</v>
      </c>
      <c r="S1279" t="s">
        <v>1905</v>
      </c>
      <c r="T1279" t="s">
        <v>1709</v>
      </c>
      <c r="U1279" t="s">
        <v>1692</v>
      </c>
      <c r="V1279" t="s">
        <v>33</v>
      </c>
      <c r="W1279" s="2">
        <v>1</v>
      </c>
      <c r="X1279" s="33">
        <v>15000000</v>
      </c>
      <c r="Y1279" t="s">
        <v>34</v>
      </c>
      <c r="Z1279" t="s">
        <v>505</v>
      </c>
      <c r="AA1279" t="s">
        <v>36</v>
      </c>
      <c r="AB1279" t="s">
        <v>37</v>
      </c>
      <c r="AC1279">
        <v>77</v>
      </c>
    </row>
    <row r="1280" spans="1:29" customFormat="1" hidden="1" x14ac:dyDescent="0.25">
      <c r="A1280" s="11">
        <v>1280</v>
      </c>
      <c r="B1280" s="20" t="s">
        <v>2214</v>
      </c>
      <c r="C1280" s="3">
        <v>1.7729498813169999E+18</v>
      </c>
      <c r="D1280" s="1">
        <v>43077</v>
      </c>
      <c r="E1280" t="s">
        <v>1906</v>
      </c>
      <c r="F1280" s="8">
        <f>IF(OR(ISNUMBER(SEARCH("террит",Q1280)), ISNUMBER(SEARCH("ФОМС",E1280)), ISNUMBER(SEARCH("ФОМС",Q1280)), (ISNUMBER(SEARCH("страх",E1280)))),1,0)</f>
        <v>0</v>
      </c>
      <c r="G1280" s="8">
        <f>IF(OR(ISNUMBER(SEARCH("проектиро",E1280)), ISNUMBER(SEARCH("разработка",E1280)),  ISNUMBER(SEARCH("приобрет",E1280)),  ISNUMBER(SEARCH("установк",E1280)), ISNUMBER(SEARCH("постав",E1280)),  (ISNUMBER(SEARCH("создани",E1280)))),1,0)</f>
        <v>0</v>
      </c>
      <c r="H1280" s="8">
        <f>IF(OR(ISNUMBER(SEARCH("развит",E1280)), ISNUMBER(SEARCH("модифика",E1280)), ISNUMBER(SEARCH("интегра",E1280)),  ISNUMBER(SEARCH("внедрен",E1280)), ISNUMBER(SEARCH("расшир",E1280)), ISNUMBER(SEARCH("адаптац",E1280)),ISNUMBER(SEARCH("настрой",E1280)), ISNUMBER(SEARCH("подключ",E1280)),   (ISNUMBER(SEARCH("модерниз",E1280)))),1,0)</f>
        <v>0</v>
      </c>
      <c r="I1280" s="8">
        <f>IF(OR(ISNUMBER(SEARCH("сопрово",E1280)), ISNUMBER(SEARCH("поддержк",E1280)), ISNUMBER(SEARCH("эксплуат",E1280)), ISNUMBER(SEARCH("обслужи",E1280)), ISNUMBER(SEARCH("подготов",E1280)), (ISNUMBER(SEARCH("обуче",E1280)))),1,0)</f>
        <v>1</v>
      </c>
      <c r="J1280" s="9">
        <f>SUM(G1280:I1280)</f>
        <v>1</v>
      </c>
      <c r="K1280" t="s">
        <v>82</v>
      </c>
      <c r="L1280" t="s">
        <v>76</v>
      </c>
      <c r="M1280" s="30">
        <v>3850000</v>
      </c>
      <c r="N1280" s="28" t="s">
        <v>26</v>
      </c>
      <c r="O1280">
        <v>3850000</v>
      </c>
      <c r="P1280" s="28" t="s">
        <v>184</v>
      </c>
      <c r="Q1280" s="4" t="s">
        <v>1903</v>
      </c>
      <c r="R1280" t="s">
        <v>1904</v>
      </c>
      <c r="S1280" t="s">
        <v>1905</v>
      </c>
      <c r="T1280" t="s">
        <v>1709</v>
      </c>
      <c r="U1280" t="s">
        <v>1692</v>
      </c>
      <c r="V1280" t="s">
        <v>33</v>
      </c>
      <c r="W1280" s="2">
        <v>1</v>
      </c>
      <c r="X1280" s="33">
        <v>3850000</v>
      </c>
      <c r="Y1280" t="s">
        <v>34</v>
      </c>
      <c r="Z1280" t="s">
        <v>505</v>
      </c>
      <c r="AA1280" t="s">
        <v>36</v>
      </c>
      <c r="AB1280" t="s">
        <v>37</v>
      </c>
      <c r="AC1280">
        <v>77</v>
      </c>
    </row>
    <row r="1281" spans="1:29" customFormat="1" hidden="1" x14ac:dyDescent="0.25">
      <c r="A1281" s="11">
        <v>1281</v>
      </c>
      <c r="B1281" s="20" t="s">
        <v>2214</v>
      </c>
      <c r="C1281" s="3">
        <v>1.7730654471180001E+18</v>
      </c>
      <c r="D1281" s="1">
        <v>43355</v>
      </c>
      <c r="E1281" t="s">
        <v>1907</v>
      </c>
      <c r="F1281" s="8">
        <f>IF(OR(ISNUMBER(SEARCH("террит",Q1281)), ISNUMBER(SEARCH("ФОМС",E1281)), ISNUMBER(SEARCH("ФОМС",Q1281)), (ISNUMBER(SEARCH("страх",E1281)))),1,0)</f>
        <v>0</v>
      </c>
      <c r="G1281" s="8">
        <f>IF(OR(ISNUMBER(SEARCH("проектиро",E1281)), ISNUMBER(SEARCH("разработка",E1281)),  ISNUMBER(SEARCH("приобрет",E1281)),  ISNUMBER(SEARCH("установк",E1281)), ISNUMBER(SEARCH("постав",E1281)),  (ISNUMBER(SEARCH("создани",E1281)))),1,0)</f>
        <v>0</v>
      </c>
      <c r="H1281" s="8">
        <f>IF(OR(ISNUMBER(SEARCH("развит",E1281)), ISNUMBER(SEARCH("модифика",E1281)), ISNUMBER(SEARCH("интегра",E1281)),  ISNUMBER(SEARCH("внедрен",E1281)), ISNUMBER(SEARCH("расшир",E1281)), ISNUMBER(SEARCH("адаптац",E1281)),ISNUMBER(SEARCH("настрой",E1281)), ISNUMBER(SEARCH("подключ",E1281)),   (ISNUMBER(SEARCH("модерниз",E1281)))),1,0)</f>
        <v>1</v>
      </c>
      <c r="I1281" s="8">
        <f>IF(OR(ISNUMBER(SEARCH("сопрово",E1281)), ISNUMBER(SEARCH("поддержк",E1281)), ISNUMBER(SEARCH("эксплуат",E1281)), ISNUMBER(SEARCH("обслужи",E1281)), ISNUMBER(SEARCH("подготов",E1281)), (ISNUMBER(SEARCH("обуче",E1281)))),1,0)</f>
        <v>1</v>
      </c>
      <c r="J1281" s="9">
        <f>SUM(G1281:I1281)</f>
        <v>2</v>
      </c>
      <c r="K1281" t="s">
        <v>53</v>
      </c>
      <c r="L1281" t="s">
        <v>52</v>
      </c>
      <c r="M1281" s="30">
        <v>36221292.030000001</v>
      </c>
      <c r="N1281" s="28" t="s">
        <v>1213</v>
      </c>
      <c r="O1281">
        <v>36221292.030000001</v>
      </c>
      <c r="P1281" s="28" t="s">
        <v>27</v>
      </c>
      <c r="Q1281" s="4" t="s">
        <v>1908</v>
      </c>
      <c r="R1281" t="s">
        <v>1909</v>
      </c>
      <c r="S1281" t="s">
        <v>1910</v>
      </c>
      <c r="T1281" t="s">
        <v>1714</v>
      </c>
      <c r="U1281" t="s">
        <v>1692</v>
      </c>
      <c r="V1281" t="s">
        <v>33</v>
      </c>
      <c r="W1281" s="2">
        <v>1</v>
      </c>
      <c r="X1281" s="33">
        <v>124509192.03</v>
      </c>
      <c r="Y1281" t="s">
        <v>34</v>
      </c>
      <c r="Z1281" t="s">
        <v>505</v>
      </c>
      <c r="AA1281" t="s">
        <v>36</v>
      </c>
      <c r="AB1281" t="s">
        <v>37</v>
      </c>
      <c r="AC1281">
        <v>77</v>
      </c>
    </row>
    <row r="1282" spans="1:29" customFormat="1" hidden="1" x14ac:dyDescent="0.25">
      <c r="A1282" s="11">
        <v>1282</v>
      </c>
      <c r="B1282" s="20" t="s">
        <v>2214</v>
      </c>
      <c r="C1282" s="3">
        <v>1.7736056647150001E+18</v>
      </c>
      <c r="D1282" s="1">
        <v>42100</v>
      </c>
      <c r="E1282" t="s">
        <v>1911</v>
      </c>
      <c r="F1282" s="8">
        <f>IF(OR(ISNUMBER(SEARCH("террит",Q1282)), ISNUMBER(SEARCH("ФОМС",E1282)), ISNUMBER(SEARCH("ФОМС",Q1282)), (ISNUMBER(SEARCH("страх",E1282)))),1,0)</f>
        <v>1</v>
      </c>
      <c r="G1282" s="8">
        <f>IF(OR(ISNUMBER(SEARCH("проектиро",E1282)), ISNUMBER(SEARCH("разработка",E1282)),  ISNUMBER(SEARCH("приобрет",E1282)),  ISNUMBER(SEARCH("установк",E1282)), ISNUMBER(SEARCH("постав",E1282)),  (ISNUMBER(SEARCH("создани",E1282)))),1,0)</f>
        <v>1</v>
      </c>
      <c r="H1282" s="8">
        <f>IF(OR(ISNUMBER(SEARCH("развит",E1282)), ISNUMBER(SEARCH("модифика",E1282)), ISNUMBER(SEARCH("интегра",E1282)),  ISNUMBER(SEARCH("внедрен",E1282)), ISNUMBER(SEARCH("расшир",E1282)), ISNUMBER(SEARCH("адаптац",E1282)),ISNUMBER(SEARCH("настрой",E1282)), ISNUMBER(SEARCH("подключ",E1282)),   (ISNUMBER(SEARCH("модерниз",E1282)))),1,0)</f>
        <v>0</v>
      </c>
      <c r="I1282" s="8">
        <f>IF(OR(ISNUMBER(SEARCH("сопрово",E1282)), ISNUMBER(SEARCH("поддержк",E1282)), ISNUMBER(SEARCH("эксплуат",E1282)), ISNUMBER(SEARCH("обслужи",E1282)), ISNUMBER(SEARCH("подготов",E1282)), (ISNUMBER(SEARCH("обуче",E1282)))),1,0)</f>
        <v>1</v>
      </c>
      <c r="J1282" s="9">
        <f>SUM(G1282:I1282)</f>
        <v>2</v>
      </c>
      <c r="K1282" t="s">
        <v>25</v>
      </c>
      <c r="L1282" t="s">
        <v>25</v>
      </c>
      <c r="M1282" s="30">
        <v>11562210</v>
      </c>
      <c r="N1282" s="28" t="s">
        <v>329</v>
      </c>
      <c r="O1282">
        <v>11562210</v>
      </c>
      <c r="P1282" s="28" t="s">
        <v>184</v>
      </c>
      <c r="Q1282" s="4" t="s">
        <v>1912</v>
      </c>
      <c r="R1282" t="s">
        <v>1913</v>
      </c>
      <c r="S1282" t="s">
        <v>1860</v>
      </c>
      <c r="T1282" t="s">
        <v>1709</v>
      </c>
      <c r="U1282" t="s">
        <v>1692</v>
      </c>
      <c r="V1282" t="s">
        <v>33</v>
      </c>
      <c r="W1282" s="2">
        <v>1</v>
      </c>
      <c r="X1282" s="33">
        <v>11562210</v>
      </c>
      <c r="Y1282" t="s">
        <v>34</v>
      </c>
      <c r="Z1282" t="s">
        <v>505</v>
      </c>
      <c r="AA1282" t="s">
        <v>36</v>
      </c>
      <c r="AB1282" t="s">
        <v>37</v>
      </c>
      <c r="AC1282">
        <v>77</v>
      </c>
    </row>
    <row r="1283" spans="1:29" customFormat="1" hidden="1" x14ac:dyDescent="0.25">
      <c r="A1283" s="11">
        <v>1283</v>
      </c>
      <c r="B1283" s="20" t="s">
        <v>2214</v>
      </c>
      <c r="C1283" s="3">
        <v>2.0562067892150001E+18</v>
      </c>
      <c r="D1283" s="1">
        <v>42015</v>
      </c>
      <c r="E1283" t="s">
        <v>1914</v>
      </c>
      <c r="F1283" s="8">
        <f>IF(OR(ISNUMBER(SEARCH("террит",Q1283)), ISNUMBER(SEARCH("ФОМС",E1283)), ISNUMBER(SEARCH("ФОМС",Q1283)), (ISNUMBER(SEARCH("страх",E1283)))),1,0)</f>
        <v>0</v>
      </c>
      <c r="G1283" s="8">
        <f>IF(OR(ISNUMBER(SEARCH("проектиро",E1283)), ISNUMBER(SEARCH("разработка",E1283)),  ISNUMBER(SEARCH("приобрет",E1283)),  ISNUMBER(SEARCH("установк",E1283)), ISNUMBER(SEARCH("постав",E1283)),  (ISNUMBER(SEARCH("создани",E1283)))),1,0)</f>
        <v>0</v>
      </c>
      <c r="H1283" s="8">
        <f>IF(OR(ISNUMBER(SEARCH("развит",E1283)), ISNUMBER(SEARCH("модифика",E1283)), ISNUMBER(SEARCH("интегра",E1283)),  ISNUMBER(SEARCH("внедрен",E1283)), ISNUMBER(SEARCH("расшир",E1283)), ISNUMBER(SEARCH("адаптац",E1283)),ISNUMBER(SEARCH("настрой",E1283)), ISNUMBER(SEARCH("подключ",E1283)),   (ISNUMBER(SEARCH("модерниз",E1283)))),1,0)</f>
        <v>1</v>
      </c>
      <c r="I1283" s="8">
        <f>IF(OR(ISNUMBER(SEARCH("сопрово",E1283)), ISNUMBER(SEARCH("поддержк",E1283)), ISNUMBER(SEARCH("эксплуат",E1283)), ISNUMBER(SEARCH("обслужи",E1283)), ISNUMBER(SEARCH("подготов",E1283)), (ISNUMBER(SEARCH("обуче",E1283)))),1,0)</f>
        <v>1</v>
      </c>
      <c r="J1283" s="9">
        <f>SUM(G1283:I1283)</f>
        <v>2</v>
      </c>
      <c r="K1283" t="s">
        <v>25</v>
      </c>
      <c r="L1283" t="s">
        <v>25</v>
      </c>
      <c r="M1283" s="30">
        <v>9564056.1600000001</v>
      </c>
      <c r="N1283" s="28" t="s">
        <v>264</v>
      </c>
      <c r="O1283">
        <v>9564056.1600000001</v>
      </c>
      <c r="P1283" s="28" t="s">
        <v>184</v>
      </c>
      <c r="Q1283" s="4" t="s">
        <v>1915</v>
      </c>
      <c r="R1283" t="s">
        <v>1916</v>
      </c>
      <c r="S1283" t="s">
        <v>1675</v>
      </c>
      <c r="T1283" t="s">
        <v>1768</v>
      </c>
      <c r="U1283" t="s">
        <v>1692</v>
      </c>
      <c r="V1283" t="s">
        <v>33</v>
      </c>
      <c r="W1283" s="2">
        <v>1</v>
      </c>
      <c r="X1283" s="33">
        <v>9564056.1600000001</v>
      </c>
      <c r="Y1283" t="s">
        <v>34</v>
      </c>
      <c r="Z1283" t="s">
        <v>511</v>
      </c>
      <c r="AA1283" t="s">
        <v>36</v>
      </c>
      <c r="AB1283" t="s">
        <v>37</v>
      </c>
      <c r="AC1283">
        <v>5</v>
      </c>
    </row>
    <row r="1284" spans="1:29" customFormat="1" hidden="1" x14ac:dyDescent="0.25">
      <c r="A1284" s="11">
        <v>1284</v>
      </c>
      <c r="B1284" s="20" t="s">
        <v>2214</v>
      </c>
      <c r="C1284" s="3">
        <v>2.0721018445150001E+18</v>
      </c>
      <c r="D1284" s="1">
        <v>42326</v>
      </c>
      <c r="E1284" t="s">
        <v>1710</v>
      </c>
      <c r="F1284" s="8">
        <f>IF(OR(ISNUMBER(SEARCH("террит",Q1284)), ISNUMBER(SEARCH("ФОМС",E1284)), ISNUMBER(SEARCH("ФОМС",Q1284)), (ISNUMBER(SEARCH("страх",E1284)))),1,0)</f>
        <v>0</v>
      </c>
      <c r="G1284" s="8">
        <f>IF(OR(ISNUMBER(SEARCH("проектиро",E1284)), ISNUMBER(SEARCH("разработка",E1284)),  ISNUMBER(SEARCH("приобрет",E1284)),  ISNUMBER(SEARCH("установк",E1284)), ISNUMBER(SEARCH("постав",E1284)),  (ISNUMBER(SEARCH("создани",E1284)))),1,0)</f>
        <v>0</v>
      </c>
      <c r="H1284" s="8">
        <f>IF(OR(ISNUMBER(SEARCH("развит",E1284)), ISNUMBER(SEARCH("модифика",E1284)), ISNUMBER(SEARCH("интегра",E1284)),  ISNUMBER(SEARCH("внедрен",E1284)), ISNUMBER(SEARCH("расшир",E1284)), ISNUMBER(SEARCH("адаптац",E1284)),ISNUMBER(SEARCH("настрой",E1284)), ISNUMBER(SEARCH("подключ",E1284)),   (ISNUMBER(SEARCH("модерниз",E1284)))),1,0)</f>
        <v>0</v>
      </c>
      <c r="I1284" s="8">
        <f>IF(OR(ISNUMBER(SEARCH("сопрово",E1284)), ISNUMBER(SEARCH("поддержк",E1284)), ISNUMBER(SEARCH("эксплуат",E1284)), ISNUMBER(SEARCH("обслужи",E1284)), ISNUMBER(SEARCH("подготов",E1284)), (ISNUMBER(SEARCH("обуче",E1284)))),1,0)</f>
        <v>0</v>
      </c>
      <c r="J1284" s="9">
        <f>SUM(G1284:I1284)</f>
        <v>0</v>
      </c>
      <c r="K1284" t="s">
        <v>25</v>
      </c>
      <c r="L1284" t="s">
        <v>25</v>
      </c>
      <c r="M1284" s="30">
        <v>1154200</v>
      </c>
      <c r="N1284" s="28" t="s">
        <v>264</v>
      </c>
      <c r="O1284">
        <v>1154200</v>
      </c>
      <c r="P1284" s="28" t="s">
        <v>184</v>
      </c>
      <c r="Q1284" s="4" t="s">
        <v>1711</v>
      </c>
      <c r="R1284" t="s">
        <v>1712</v>
      </c>
      <c r="S1284" t="s">
        <v>1713</v>
      </c>
      <c r="T1284" t="s">
        <v>1714</v>
      </c>
      <c r="U1284" t="s">
        <v>1692</v>
      </c>
      <c r="V1284" t="s">
        <v>33</v>
      </c>
      <c r="W1284" s="2">
        <v>1</v>
      </c>
      <c r="X1284" s="33">
        <v>1154200</v>
      </c>
      <c r="Y1284" t="s">
        <v>34</v>
      </c>
      <c r="Z1284" t="s">
        <v>1715</v>
      </c>
      <c r="AA1284" t="s">
        <v>36</v>
      </c>
      <c r="AB1284" t="s">
        <v>37</v>
      </c>
      <c r="AC1284">
        <v>7</v>
      </c>
    </row>
    <row r="1285" spans="1:29" customFormat="1" hidden="1" x14ac:dyDescent="0.25">
      <c r="A1285" s="11">
        <v>1285</v>
      </c>
      <c r="B1285" s="20" t="s">
        <v>2214</v>
      </c>
      <c r="C1285" s="3">
        <v>2.1001043062150001E+18</v>
      </c>
      <c r="D1285" s="1">
        <v>42324</v>
      </c>
      <c r="E1285" t="s">
        <v>1917</v>
      </c>
      <c r="F1285" s="8">
        <f>IF(OR(ISNUMBER(SEARCH("террит",Q1285)), ISNUMBER(SEARCH("ФОМС",E1285)), ISNUMBER(SEARCH("ФОМС",Q1285)), (ISNUMBER(SEARCH("страх",E1285)))),1,0)</f>
        <v>0</v>
      </c>
      <c r="G1285" s="8">
        <f>IF(OR(ISNUMBER(SEARCH("проектиро",E1285)), ISNUMBER(SEARCH("разработка",E1285)),  ISNUMBER(SEARCH("приобрет",E1285)),  ISNUMBER(SEARCH("установк",E1285)), ISNUMBER(SEARCH("постав",E1285)),  (ISNUMBER(SEARCH("создани",E1285)))),1,0)</f>
        <v>1</v>
      </c>
      <c r="H1285" s="8">
        <f>IF(OR(ISNUMBER(SEARCH("развит",E1285)), ISNUMBER(SEARCH("модифика",E1285)), ISNUMBER(SEARCH("интегра",E1285)),  ISNUMBER(SEARCH("внедрен",E1285)), ISNUMBER(SEARCH("расшир",E1285)), ISNUMBER(SEARCH("адаптац",E1285)),ISNUMBER(SEARCH("настрой",E1285)), ISNUMBER(SEARCH("подключ",E1285)),   (ISNUMBER(SEARCH("модерниз",E1285)))),1,0)</f>
        <v>0</v>
      </c>
      <c r="I1285" s="8">
        <f>IF(OR(ISNUMBER(SEARCH("сопрово",E1285)), ISNUMBER(SEARCH("поддержк",E1285)), ISNUMBER(SEARCH("эксплуат",E1285)), ISNUMBER(SEARCH("обслужи",E1285)), ISNUMBER(SEARCH("подготов",E1285)), (ISNUMBER(SEARCH("обуче",E1285)))),1,0)</f>
        <v>1</v>
      </c>
      <c r="J1285" s="9">
        <f>SUM(G1285:I1285)</f>
        <v>2</v>
      </c>
      <c r="K1285" t="s">
        <v>25</v>
      </c>
      <c r="L1285" t="s">
        <v>25</v>
      </c>
      <c r="M1285" s="30">
        <v>380000</v>
      </c>
      <c r="N1285" s="28" t="s">
        <v>280</v>
      </c>
      <c r="O1285">
        <v>380000</v>
      </c>
      <c r="P1285" s="28" t="s">
        <v>184</v>
      </c>
      <c r="Q1285" s="4" t="s">
        <v>1918</v>
      </c>
      <c r="R1285" t="s">
        <v>1919</v>
      </c>
      <c r="S1285" t="s">
        <v>30</v>
      </c>
      <c r="T1285" t="s">
        <v>1709</v>
      </c>
      <c r="U1285" t="s">
        <v>1692</v>
      </c>
      <c r="V1285" t="s">
        <v>33</v>
      </c>
      <c r="W1285" s="2">
        <v>1</v>
      </c>
      <c r="X1285" s="33">
        <v>380000</v>
      </c>
      <c r="Y1285" t="s">
        <v>34</v>
      </c>
      <c r="Z1285" t="s">
        <v>35</v>
      </c>
      <c r="AA1285" t="s">
        <v>36</v>
      </c>
      <c r="AB1285" t="s">
        <v>37</v>
      </c>
      <c r="AC1285">
        <v>10</v>
      </c>
    </row>
    <row r="1286" spans="1:29" customFormat="1" hidden="1" x14ac:dyDescent="0.25">
      <c r="A1286" s="11">
        <v>1286</v>
      </c>
      <c r="B1286" s="20" t="s">
        <v>2214</v>
      </c>
      <c r="C1286" s="3">
        <v>2.100104306216E+18</v>
      </c>
      <c r="D1286" s="1">
        <v>42692</v>
      </c>
      <c r="E1286" t="s">
        <v>1920</v>
      </c>
      <c r="F1286" s="8">
        <f>IF(OR(ISNUMBER(SEARCH("террит",Q1286)), ISNUMBER(SEARCH("ФОМС",E1286)), ISNUMBER(SEARCH("ФОМС",Q1286)), (ISNUMBER(SEARCH("страх",E1286)))),1,0)</f>
        <v>0</v>
      </c>
      <c r="G1286" s="8">
        <f>IF(OR(ISNUMBER(SEARCH("проектиро",E1286)), ISNUMBER(SEARCH("разработка",E1286)),  ISNUMBER(SEARCH("приобрет",E1286)),  ISNUMBER(SEARCH("установк",E1286)), ISNUMBER(SEARCH("постав",E1286)),  (ISNUMBER(SEARCH("создани",E1286)))),1,0)</f>
        <v>1</v>
      </c>
      <c r="H1286" s="8">
        <f>IF(OR(ISNUMBER(SEARCH("развит",E1286)), ISNUMBER(SEARCH("модифика",E1286)), ISNUMBER(SEARCH("интегра",E1286)),  ISNUMBER(SEARCH("внедрен",E1286)), ISNUMBER(SEARCH("расшир",E1286)), ISNUMBER(SEARCH("адаптац",E1286)),ISNUMBER(SEARCH("настрой",E1286)), ISNUMBER(SEARCH("подключ",E1286)),   (ISNUMBER(SEARCH("модерниз",E1286)))),1,0)</f>
        <v>0</v>
      </c>
      <c r="I1286" s="8">
        <f>IF(OR(ISNUMBER(SEARCH("сопрово",E1286)), ISNUMBER(SEARCH("поддержк",E1286)), ISNUMBER(SEARCH("эксплуат",E1286)), ISNUMBER(SEARCH("обслужи",E1286)), ISNUMBER(SEARCH("подготов",E1286)), (ISNUMBER(SEARCH("обуче",E1286)))),1,0)</f>
        <v>1</v>
      </c>
      <c r="J1286" s="9">
        <f>SUM(G1286:I1286)</f>
        <v>2</v>
      </c>
      <c r="K1286" t="s">
        <v>142</v>
      </c>
      <c r="L1286" t="s">
        <v>143</v>
      </c>
      <c r="M1286" s="30">
        <v>348250</v>
      </c>
      <c r="N1286" s="28" t="s">
        <v>329</v>
      </c>
      <c r="O1286">
        <v>348250</v>
      </c>
      <c r="P1286" s="28" t="s">
        <v>184</v>
      </c>
      <c r="Q1286" s="4" t="s">
        <v>1918</v>
      </c>
      <c r="R1286" t="s">
        <v>1919</v>
      </c>
      <c r="S1286" t="s">
        <v>30</v>
      </c>
      <c r="T1286" t="s">
        <v>1709</v>
      </c>
      <c r="U1286" t="s">
        <v>1692</v>
      </c>
      <c r="V1286" t="s">
        <v>33</v>
      </c>
      <c r="W1286" s="2">
        <v>1</v>
      </c>
      <c r="X1286" s="33">
        <v>348250</v>
      </c>
      <c r="Y1286" t="s">
        <v>34</v>
      </c>
      <c r="Z1286" t="s">
        <v>35</v>
      </c>
      <c r="AA1286" t="s">
        <v>36</v>
      </c>
      <c r="AB1286" t="s">
        <v>37</v>
      </c>
      <c r="AC1286">
        <v>10</v>
      </c>
    </row>
    <row r="1287" spans="1:29" customFormat="1" hidden="1" x14ac:dyDescent="0.25">
      <c r="A1287" s="11">
        <v>1287</v>
      </c>
      <c r="B1287" s="20" t="s">
        <v>2214</v>
      </c>
      <c r="C1287" s="3">
        <v>2.100104552816E+18</v>
      </c>
      <c r="D1287" s="1">
        <v>42650</v>
      </c>
      <c r="E1287" t="s">
        <v>1921</v>
      </c>
      <c r="F1287" s="8">
        <f>IF(OR(ISNUMBER(SEARCH("террит",Q1287)), ISNUMBER(SEARCH("ФОМС",E1287)), ISNUMBER(SEARCH("ФОМС",Q1287)), (ISNUMBER(SEARCH("страх",E1287)))),1,0)</f>
        <v>0</v>
      </c>
      <c r="G1287" s="8">
        <f>IF(OR(ISNUMBER(SEARCH("проектиро",E1287)), ISNUMBER(SEARCH("разработка",E1287)),  ISNUMBER(SEARCH("приобрет",E1287)),  ISNUMBER(SEARCH("установк",E1287)), ISNUMBER(SEARCH("постав",E1287)),  (ISNUMBER(SEARCH("создани",E1287)))),1,0)</f>
        <v>0</v>
      </c>
      <c r="H1287" s="8">
        <f>IF(OR(ISNUMBER(SEARCH("развит",E1287)), ISNUMBER(SEARCH("модифика",E1287)), ISNUMBER(SEARCH("интегра",E1287)),  ISNUMBER(SEARCH("внедрен",E1287)), ISNUMBER(SEARCH("расшир",E1287)), ISNUMBER(SEARCH("адаптац",E1287)),ISNUMBER(SEARCH("настрой",E1287)), ISNUMBER(SEARCH("подключ",E1287)),   (ISNUMBER(SEARCH("модерниз",E1287)))),1,0)</f>
        <v>1</v>
      </c>
      <c r="I1287" s="8">
        <f>IF(OR(ISNUMBER(SEARCH("сопрово",E1287)), ISNUMBER(SEARCH("поддержк",E1287)), ISNUMBER(SEARCH("эксплуат",E1287)), ISNUMBER(SEARCH("обслужи",E1287)), ISNUMBER(SEARCH("подготов",E1287)), (ISNUMBER(SEARCH("обуче",E1287)))),1,0)</f>
        <v>0</v>
      </c>
      <c r="J1287" s="9">
        <f>SUM(G1287:I1287)</f>
        <v>1</v>
      </c>
      <c r="K1287" t="s">
        <v>45</v>
      </c>
      <c r="L1287" t="s">
        <v>46</v>
      </c>
      <c r="M1287" s="30">
        <v>4841360</v>
      </c>
      <c r="N1287" s="28" t="s">
        <v>264</v>
      </c>
      <c r="O1287">
        <v>4841360</v>
      </c>
      <c r="P1287" s="28" t="s">
        <v>184</v>
      </c>
      <c r="Q1287" s="4" t="s">
        <v>1922</v>
      </c>
      <c r="R1287" t="s">
        <v>1923</v>
      </c>
      <c r="S1287" t="s">
        <v>30</v>
      </c>
      <c r="T1287" t="s">
        <v>1739</v>
      </c>
      <c r="U1287" t="s">
        <v>1692</v>
      </c>
      <c r="V1287" t="s">
        <v>33</v>
      </c>
      <c r="W1287" s="2">
        <v>1</v>
      </c>
      <c r="X1287" s="33">
        <v>4841360</v>
      </c>
      <c r="Y1287" t="s">
        <v>34</v>
      </c>
      <c r="Z1287" t="s">
        <v>35</v>
      </c>
      <c r="AA1287" t="s">
        <v>36</v>
      </c>
      <c r="AB1287" t="s">
        <v>37</v>
      </c>
      <c r="AC1287">
        <v>10</v>
      </c>
    </row>
    <row r="1288" spans="1:29" customFormat="1" hidden="1" x14ac:dyDescent="0.25">
      <c r="A1288" s="11">
        <v>1288</v>
      </c>
      <c r="B1288" s="20" t="s">
        <v>2214</v>
      </c>
      <c r="C1288" s="3">
        <v>2.1435037181150001E+18</v>
      </c>
      <c r="D1288" s="1">
        <v>42080</v>
      </c>
      <c r="E1288" t="s">
        <v>1924</v>
      </c>
      <c r="F1288" s="8">
        <f>IF(OR(ISNUMBER(SEARCH("террит",Q1288)), ISNUMBER(SEARCH("ФОМС",E1288)), ISNUMBER(SEARCH("ФОМС",Q1288)), (ISNUMBER(SEARCH("страх",E1288)))),1,0)</f>
        <v>0</v>
      </c>
      <c r="G1288" s="8">
        <f>IF(OR(ISNUMBER(SEARCH("проектиро",E1288)), ISNUMBER(SEARCH("разработка",E1288)),  ISNUMBER(SEARCH("приобрет",E1288)),  ISNUMBER(SEARCH("установк",E1288)), ISNUMBER(SEARCH("постав",E1288)),  (ISNUMBER(SEARCH("создани",E1288)))),1,0)</f>
        <v>0</v>
      </c>
      <c r="H1288" s="8">
        <f>IF(OR(ISNUMBER(SEARCH("развит",E1288)), ISNUMBER(SEARCH("модифика",E1288)), ISNUMBER(SEARCH("интегра",E1288)),  ISNUMBER(SEARCH("внедрен",E1288)), ISNUMBER(SEARCH("расшир",E1288)), ISNUMBER(SEARCH("адаптац",E1288)),ISNUMBER(SEARCH("настрой",E1288)), ISNUMBER(SEARCH("подключ",E1288)),   (ISNUMBER(SEARCH("модерниз",E1288)))),1,0)</f>
        <v>0</v>
      </c>
      <c r="I1288" s="8">
        <f>IF(OR(ISNUMBER(SEARCH("сопрово",E1288)), ISNUMBER(SEARCH("поддержк",E1288)), ISNUMBER(SEARCH("эксплуат",E1288)), ISNUMBER(SEARCH("обслужи",E1288)), ISNUMBER(SEARCH("подготов",E1288)), (ISNUMBER(SEARCH("обуче",E1288)))),1,0)</f>
        <v>1</v>
      </c>
      <c r="J1288" s="9">
        <f>SUM(G1288:I1288)</f>
        <v>1</v>
      </c>
      <c r="K1288" t="s">
        <v>25</v>
      </c>
      <c r="L1288" t="s">
        <v>25</v>
      </c>
      <c r="M1288" s="30">
        <v>657855</v>
      </c>
      <c r="N1288" s="28" t="s">
        <v>264</v>
      </c>
      <c r="O1288">
        <v>657855</v>
      </c>
      <c r="P1288" s="28" t="s">
        <v>184</v>
      </c>
      <c r="Q1288" s="4" t="s">
        <v>1925</v>
      </c>
      <c r="R1288" t="s">
        <v>1773</v>
      </c>
      <c r="S1288" t="s">
        <v>1703</v>
      </c>
      <c r="T1288" t="s">
        <v>1739</v>
      </c>
      <c r="U1288" t="s">
        <v>1692</v>
      </c>
      <c r="V1288" t="s">
        <v>1745</v>
      </c>
      <c r="W1288" s="2">
        <v>1</v>
      </c>
      <c r="X1288" s="33">
        <v>657855</v>
      </c>
      <c r="Y1288" t="s">
        <v>34</v>
      </c>
      <c r="Z1288" t="s">
        <v>1705</v>
      </c>
      <c r="AA1288" t="s">
        <v>36</v>
      </c>
      <c r="AB1288" t="s">
        <v>37</v>
      </c>
      <c r="AC1288">
        <v>14</v>
      </c>
    </row>
    <row r="1289" spans="1:29" customFormat="1" hidden="1" x14ac:dyDescent="0.25">
      <c r="A1289" s="11">
        <v>1289</v>
      </c>
      <c r="B1289" s="20" t="s">
        <v>2214</v>
      </c>
      <c r="C1289" s="3">
        <v>2.1435037181169999E+18</v>
      </c>
      <c r="D1289" s="1">
        <v>42858</v>
      </c>
      <c r="E1289" t="s">
        <v>1926</v>
      </c>
      <c r="F1289" s="8">
        <f>IF(OR(ISNUMBER(SEARCH("террит",Q1289)), ISNUMBER(SEARCH("ФОМС",E1289)), ISNUMBER(SEARCH("ФОМС",Q1289)), (ISNUMBER(SEARCH("страх",E1289)))),1,0)</f>
        <v>0</v>
      </c>
      <c r="G1289" s="8">
        <f>IF(OR(ISNUMBER(SEARCH("проектиро",E1289)), ISNUMBER(SEARCH("разработка",E1289)),  ISNUMBER(SEARCH("приобрет",E1289)),  ISNUMBER(SEARCH("установк",E1289)), ISNUMBER(SEARCH("постав",E1289)),  (ISNUMBER(SEARCH("создани",E1289)))),1,0)</f>
        <v>0</v>
      </c>
      <c r="H1289" s="8">
        <f>IF(OR(ISNUMBER(SEARCH("развит",E1289)), ISNUMBER(SEARCH("модифика",E1289)), ISNUMBER(SEARCH("интегра",E1289)),  ISNUMBER(SEARCH("внедрен",E1289)), ISNUMBER(SEARCH("расшир",E1289)), ISNUMBER(SEARCH("адаптац",E1289)),ISNUMBER(SEARCH("настрой",E1289)), ISNUMBER(SEARCH("подключ",E1289)),   (ISNUMBER(SEARCH("модерниз",E1289)))),1,0)</f>
        <v>0</v>
      </c>
      <c r="I1289" s="8">
        <f>IF(OR(ISNUMBER(SEARCH("сопрово",E1289)), ISNUMBER(SEARCH("поддержк",E1289)), ISNUMBER(SEARCH("эксплуат",E1289)), ISNUMBER(SEARCH("обслужи",E1289)), ISNUMBER(SEARCH("подготов",E1289)), (ISNUMBER(SEARCH("обуче",E1289)))),1,0)</f>
        <v>1</v>
      </c>
      <c r="J1289" s="9">
        <f>SUM(G1289:I1289)</f>
        <v>1</v>
      </c>
      <c r="K1289" t="s">
        <v>1927</v>
      </c>
      <c r="L1289" t="s">
        <v>1928</v>
      </c>
      <c r="M1289" s="30">
        <v>630502.51</v>
      </c>
      <c r="N1289" s="28" t="s">
        <v>264</v>
      </c>
      <c r="O1289">
        <v>630502.51</v>
      </c>
      <c r="P1289" s="28" t="s">
        <v>184</v>
      </c>
      <c r="Q1289" s="4" t="s">
        <v>1925</v>
      </c>
      <c r="R1289" t="s">
        <v>1773</v>
      </c>
      <c r="S1289" t="s">
        <v>1703</v>
      </c>
      <c r="T1289" t="s">
        <v>1929</v>
      </c>
      <c r="U1289" t="s">
        <v>1692</v>
      </c>
      <c r="V1289" t="s">
        <v>1745</v>
      </c>
      <c r="W1289" s="2">
        <v>1</v>
      </c>
      <c r="X1289" s="33">
        <v>630502.51</v>
      </c>
      <c r="Y1289" t="s">
        <v>34</v>
      </c>
      <c r="Z1289" t="s">
        <v>1705</v>
      </c>
      <c r="AA1289" t="s">
        <v>36</v>
      </c>
      <c r="AB1289" t="s">
        <v>37</v>
      </c>
      <c r="AC1289">
        <v>14</v>
      </c>
    </row>
    <row r="1290" spans="1:29" customFormat="1" hidden="1" x14ac:dyDescent="0.25">
      <c r="A1290" s="11">
        <v>1290</v>
      </c>
      <c r="B1290" s="20" t="s">
        <v>2214</v>
      </c>
      <c r="C1290" s="3">
        <v>2.143511823216E+18</v>
      </c>
      <c r="D1290" s="1">
        <v>42598</v>
      </c>
      <c r="E1290" t="s">
        <v>1930</v>
      </c>
      <c r="F1290" s="8">
        <f>IF(OR(ISNUMBER(SEARCH("террит",Q1290)), ISNUMBER(SEARCH("ФОМС",E1290)), ISNUMBER(SEARCH("ФОМС",Q1290)), (ISNUMBER(SEARCH("страх",E1290)))),1,0)</f>
        <v>0</v>
      </c>
      <c r="G1290" s="8">
        <f>IF(OR(ISNUMBER(SEARCH("проектиро",E1290)), ISNUMBER(SEARCH("разработка",E1290)),  ISNUMBER(SEARCH("приобрет",E1290)),  ISNUMBER(SEARCH("установк",E1290)), ISNUMBER(SEARCH("постав",E1290)),  (ISNUMBER(SEARCH("создани",E1290)))),1,0)</f>
        <v>0</v>
      </c>
      <c r="H1290" s="8">
        <f>IF(OR(ISNUMBER(SEARCH("развит",E1290)), ISNUMBER(SEARCH("модифика",E1290)), ISNUMBER(SEARCH("интегра",E1290)),  ISNUMBER(SEARCH("внедрен",E1290)), ISNUMBER(SEARCH("расшир",E1290)), ISNUMBER(SEARCH("адаптац",E1290)),ISNUMBER(SEARCH("настрой",E1290)), ISNUMBER(SEARCH("подключ",E1290)),   (ISNUMBER(SEARCH("модерниз",E1290)))),1,0)</f>
        <v>1</v>
      </c>
      <c r="I1290" s="8">
        <f>IF(OR(ISNUMBER(SEARCH("сопрово",E1290)), ISNUMBER(SEARCH("поддержк",E1290)), ISNUMBER(SEARCH("эксплуат",E1290)), ISNUMBER(SEARCH("обслужи",E1290)), ISNUMBER(SEARCH("подготов",E1290)), (ISNUMBER(SEARCH("обуче",E1290)))),1,0)</f>
        <v>0</v>
      </c>
      <c r="J1290" s="9">
        <f>SUM(G1290:I1290)</f>
        <v>1</v>
      </c>
      <c r="K1290" t="s">
        <v>45</v>
      </c>
      <c r="L1290" t="s">
        <v>46</v>
      </c>
      <c r="M1290" s="30">
        <v>1950000</v>
      </c>
      <c r="N1290" s="28" t="s">
        <v>280</v>
      </c>
      <c r="O1290">
        <v>1950000</v>
      </c>
      <c r="P1290" s="28" t="s">
        <v>184</v>
      </c>
      <c r="Q1290" s="4" t="s">
        <v>1818</v>
      </c>
      <c r="R1290" t="s">
        <v>1702</v>
      </c>
      <c r="S1290" t="s">
        <v>1703</v>
      </c>
      <c r="T1290" t="s">
        <v>1709</v>
      </c>
      <c r="U1290" t="s">
        <v>1692</v>
      </c>
      <c r="V1290" t="s">
        <v>33</v>
      </c>
      <c r="W1290" s="2">
        <v>1</v>
      </c>
      <c r="X1290" s="33">
        <v>1950000</v>
      </c>
      <c r="Y1290" t="s">
        <v>34</v>
      </c>
      <c r="Z1290" t="s">
        <v>1705</v>
      </c>
      <c r="AA1290" t="s">
        <v>36</v>
      </c>
      <c r="AB1290" t="s">
        <v>37</v>
      </c>
      <c r="AC1290">
        <v>14</v>
      </c>
    </row>
    <row r="1291" spans="1:29" customFormat="1" hidden="1" x14ac:dyDescent="0.25">
      <c r="A1291" s="11">
        <v>1291</v>
      </c>
      <c r="B1291" s="20" t="s">
        <v>2214</v>
      </c>
      <c r="C1291" s="3">
        <v>2.143511823216E+18</v>
      </c>
      <c r="D1291" s="1">
        <v>42615</v>
      </c>
      <c r="E1291" t="s">
        <v>1931</v>
      </c>
      <c r="F1291" s="8">
        <f>IF(OR(ISNUMBER(SEARCH("террит",Q1291)), ISNUMBER(SEARCH("ФОМС",E1291)), ISNUMBER(SEARCH("ФОМС",Q1291)), (ISNUMBER(SEARCH("страх",E1291)))),1,0)</f>
        <v>0</v>
      </c>
      <c r="G1291" s="8">
        <f>IF(OR(ISNUMBER(SEARCH("проектиро",E1291)), ISNUMBER(SEARCH("разработка",E1291)),  ISNUMBER(SEARCH("приобрет",E1291)),  ISNUMBER(SEARCH("установк",E1291)), ISNUMBER(SEARCH("постав",E1291)),  (ISNUMBER(SEARCH("создани",E1291)))),1,0)</f>
        <v>0</v>
      </c>
      <c r="H1291" s="8">
        <f>IF(OR(ISNUMBER(SEARCH("развит",E1291)), ISNUMBER(SEARCH("модифика",E1291)), ISNUMBER(SEARCH("интегра",E1291)),  ISNUMBER(SEARCH("внедрен",E1291)), ISNUMBER(SEARCH("расшир",E1291)), ISNUMBER(SEARCH("адаптац",E1291)),ISNUMBER(SEARCH("настрой",E1291)), ISNUMBER(SEARCH("подключ",E1291)),   (ISNUMBER(SEARCH("модерниз",E1291)))),1,0)</f>
        <v>1</v>
      </c>
      <c r="I1291" s="8">
        <f>IF(OR(ISNUMBER(SEARCH("сопрово",E1291)), ISNUMBER(SEARCH("поддержк",E1291)), ISNUMBER(SEARCH("эксплуат",E1291)), ISNUMBER(SEARCH("обслужи",E1291)), ISNUMBER(SEARCH("подготов",E1291)), (ISNUMBER(SEARCH("обуче",E1291)))),1,0)</f>
        <v>0</v>
      </c>
      <c r="J1291" s="9">
        <f>SUM(G1291:I1291)</f>
        <v>1</v>
      </c>
      <c r="K1291" t="s">
        <v>45</v>
      </c>
      <c r="L1291" t="s">
        <v>46</v>
      </c>
      <c r="M1291" s="30">
        <v>5744500</v>
      </c>
      <c r="N1291" s="28" t="s">
        <v>280</v>
      </c>
      <c r="O1291">
        <v>5744500</v>
      </c>
      <c r="P1291" s="28" t="s">
        <v>184</v>
      </c>
      <c r="Q1291" s="4" t="s">
        <v>1818</v>
      </c>
      <c r="R1291" t="s">
        <v>1702</v>
      </c>
      <c r="S1291" t="s">
        <v>1703</v>
      </c>
      <c r="T1291" t="s">
        <v>1709</v>
      </c>
      <c r="U1291" t="s">
        <v>1692</v>
      </c>
      <c r="V1291" t="s">
        <v>33</v>
      </c>
      <c r="W1291" s="2">
        <v>1</v>
      </c>
      <c r="X1291" s="33">
        <v>5744500</v>
      </c>
      <c r="Y1291" t="s">
        <v>34</v>
      </c>
      <c r="Z1291" t="s">
        <v>1705</v>
      </c>
      <c r="AA1291" t="s">
        <v>36</v>
      </c>
      <c r="AB1291" t="s">
        <v>37</v>
      </c>
      <c r="AC1291">
        <v>14</v>
      </c>
    </row>
    <row r="1292" spans="1:29" customFormat="1" hidden="1" x14ac:dyDescent="0.25">
      <c r="A1292" s="11">
        <v>1292</v>
      </c>
      <c r="B1292" s="20" t="s">
        <v>2214</v>
      </c>
      <c r="C1292" s="3">
        <v>2.143523743016E+18</v>
      </c>
      <c r="D1292" s="1">
        <v>42646</v>
      </c>
      <c r="E1292" t="s">
        <v>1932</v>
      </c>
      <c r="F1292" s="8">
        <f>IF(OR(ISNUMBER(SEARCH("террит",Q1292)), ISNUMBER(SEARCH("ФОМС",E1292)), ISNUMBER(SEARCH("ФОМС",Q1292)), (ISNUMBER(SEARCH("страх",E1292)))),1,0)</f>
        <v>0</v>
      </c>
      <c r="G1292" s="8">
        <f>IF(OR(ISNUMBER(SEARCH("проектиро",E1292)), ISNUMBER(SEARCH("разработка",E1292)),  ISNUMBER(SEARCH("приобрет",E1292)),  ISNUMBER(SEARCH("установк",E1292)), ISNUMBER(SEARCH("постав",E1292)),  (ISNUMBER(SEARCH("создани",E1292)))),1,0)</f>
        <v>0</v>
      </c>
      <c r="H1292" s="8">
        <f>IF(OR(ISNUMBER(SEARCH("развит",E1292)), ISNUMBER(SEARCH("модифика",E1292)), ISNUMBER(SEARCH("интегра",E1292)),  ISNUMBER(SEARCH("внедрен",E1292)), ISNUMBER(SEARCH("расшир",E1292)), ISNUMBER(SEARCH("адаптац",E1292)),ISNUMBER(SEARCH("настрой",E1292)), ISNUMBER(SEARCH("подключ",E1292)),   (ISNUMBER(SEARCH("модерниз",E1292)))),1,0)</f>
        <v>0</v>
      </c>
      <c r="I1292" s="8">
        <f>IF(OR(ISNUMBER(SEARCH("сопрово",E1292)), ISNUMBER(SEARCH("поддержк",E1292)), ISNUMBER(SEARCH("эксплуат",E1292)), ISNUMBER(SEARCH("обслужи",E1292)), ISNUMBER(SEARCH("подготов",E1292)), (ISNUMBER(SEARCH("обуче",E1292)))),1,0)</f>
        <v>1</v>
      </c>
      <c r="J1292" s="9">
        <f>SUM(G1292:I1292)</f>
        <v>1</v>
      </c>
      <c r="K1292" t="s">
        <v>1933</v>
      </c>
      <c r="L1292" t="s">
        <v>1934</v>
      </c>
      <c r="M1292" s="30">
        <v>963000</v>
      </c>
      <c r="N1292" s="28" t="s">
        <v>329</v>
      </c>
      <c r="O1292">
        <v>963000</v>
      </c>
      <c r="P1292" s="28" t="s">
        <v>184</v>
      </c>
      <c r="Q1292" s="4" t="s">
        <v>1935</v>
      </c>
      <c r="R1292" t="s">
        <v>1936</v>
      </c>
      <c r="S1292" t="s">
        <v>1703</v>
      </c>
      <c r="T1292" t="s">
        <v>1739</v>
      </c>
      <c r="U1292" t="s">
        <v>1692</v>
      </c>
      <c r="V1292" t="s">
        <v>1745</v>
      </c>
      <c r="W1292" s="2">
        <v>1</v>
      </c>
      <c r="X1292" s="33">
        <v>963000</v>
      </c>
      <c r="Y1292" t="s">
        <v>34</v>
      </c>
      <c r="Z1292" t="s">
        <v>1705</v>
      </c>
      <c r="AA1292" t="s">
        <v>36</v>
      </c>
      <c r="AB1292" t="s">
        <v>37</v>
      </c>
      <c r="AC1292">
        <v>14</v>
      </c>
    </row>
    <row r="1293" spans="1:29" customFormat="1" hidden="1" x14ac:dyDescent="0.25">
      <c r="A1293" s="11">
        <v>1293</v>
      </c>
      <c r="B1293" s="20" t="s">
        <v>2214</v>
      </c>
      <c r="C1293" s="3">
        <v>2.1435237430169999E+18</v>
      </c>
      <c r="D1293" s="1">
        <v>42822</v>
      </c>
      <c r="E1293" t="s">
        <v>1937</v>
      </c>
      <c r="F1293" s="8">
        <f>IF(OR(ISNUMBER(SEARCH("террит",Q1293)), ISNUMBER(SEARCH("ФОМС",E1293)), ISNUMBER(SEARCH("ФОМС",Q1293)), (ISNUMBER(SEARCH("страх",E1293)))),1,0)</f>
        <v>0</v>
      </c>
      <c r="G1293" s="8">
        <f>IF(OR(ISNUMBER(SEARCH("проектиро",E1293)), ISNUMBER(SEARCH("разработка",E1293)),  ISNUMBER(SEARCH("приобрет",E1293)),  ISNUMBER(SEARCH("установк",E1293)), ISNUMBER(SEARCH("постав",E1293)),  (ISNUMBER(SEARCH("создани",E1293)))),1,0)</f>
        <v>0</v>
      </c>
      <c r="H1293" s="8">
        <f>IF(OR(ISNUMBER(SEARCH("развит",E1293)), ISNUMBER(SEARCH("модифика",E1293)), ISNUMBER(SEARCH("интегра",E1293)),  ISNUMBER(SEARCH("внедрен",E1293)), ISNUMBER(SEARCH("расшир",E1293)), ISNUMBER(SEARCH("адаптац",E1293)),ISNUMBER(SEARCH("настрой",E1293)), ISNUMBER(SEARCH("подключ",E1293)),   (ISNUMBER(SEARCH("модерниз",E1293)))),1,0)</f>
        <v>0</v>
      </c>
      <c r="I1293" s="8">
        <f>IF(OR(ISNUMBER(SEARCH("сопрово",E1293)), ISNUMBER(SEARCH("поддержк",E1293)), ISNUMBER(SEARCH("эксплуат",E1293)), ISNUMBER(SEARCH("обслужи",E1293)), ISNUMBER(SEARCH("подготов",E1293)), (ISNUMBER(SEARCH("обуче",E1293)))),1,0)</f>
        <v>1</v>
      </c>
      <c r="J1293" s="9">
        <f>SUM(G1293:I1293)</f>
        <v>1</v>
      </c>
      <c r="K1293" t="s">
        <v>45</v>
      </c>
      <c r="L1293" t="s">
        <v>46</v>
      </c>
      <c r="M1293" s="30">
        <v>5445000</v>
      </c>
      <c r="N1293" s="28" t="s">
        <v>1213</v>
      </c>
      <c r="O1293">
        <v>5445000</v>
      </c>
      <c r="P1293" s="28" t="s">
        <v>184</v>
      </c>
      <c r="Q1293" s="4" t="s">
        <v>1935</v>
      </c>
      <c r="R1293" t="s">
        <v>1936</v>
      </c>
      <c r="S1293" t="s">
        <v>1703</v>
      </c>
      <c r="T1293" t="s">
        <v>1709</v>
      </c>
      <c r="U1293" t="s">
        <v>1692</v>
      </c>
      <c r="V1293" t="s">
        <v>33</v>
      </c>
      <c r="W1293" s="2">
        <v>1</v>
      </c>
      <c r="X1293" s="33">
        <v>5445000</v>
      </c>
      <c r="Y1293" t="s">
        <v>34</v>
      </c>
      <c r="Z1293" t="s">
        <v>1705</v>
      </c>
      <c r="AA1293" t="s">
        <v>36</v>
      </c>
      <c r="AB1293" t="s">
        <v>37</v>
      </c>
      <c r="AC1293">
        <v>14</v>
      </c>
    </row>
    <row r="1294" spans="1:29" customFormat="1" hidden="1" x14ac:dyDescent="0.25">
      <c r="A1294" s="11">
        <v>1294</v>
      </c>
      <c r="B1294" s="20" t="s">
        <v>2214</v>
      </c>
      <c r="C1294" s="3">
        <v>2.1647002310150001E+18</v>
      </c>
      <c r="D1294" s="1">
        <v>42016</v>
      </c>
      <c r="E1294" t="s">
        <v>1938</v>
      </c>
      <c r="F1294" s="8">
        <f>IF(OR(ISNUMBER(SEARCH("террит",Q1294)), ISNUMBER(SEARCH("ФОМС",E1294)), ISNUMBER(SEARCH("ФОМС",Q1294)), (ISNUMBER(SEARCH("страх",E1294)))),1,0)</f>
        <v>0</v>
      </c>
      <c r="G1294" s="8">
        <f>IF(OR(ISNUMBER(SEARCH("проектиро",E1294)), ISNUMBER(SEARCH("разработка",E1294)),  ISNUMBER(SEARCH("приобрет",E1294)),  ISNUMBER(SEARCH("установк",E1294)), ISNUMBER(SEARCH("постав",E1294)),  (ISNUMBER(SEARCH("создани",E1294)))),1,0)</f>
        <v>0</v>
      </c>
      <c r="H1294" s="8">
        <f>IF(OR(ISNUMBER(SEARCH("развит",E1294)), ISNUMBER(SEARCH("модифика",E1294)), ISNUMBER(SEARCH("интегра",E1294)),  ISNUMBER(SEARCH("внедрен",E1294)), ISNUMBER(SEARCH("расшир",E1294)), ISNUMBER(SEARCH("адаптац",E1294)),ISNUMBER(SEARCH("настрой",E1294)), ISNUMBER(SEARCH("подключ",E1294)),   (ISNUMBER(SEARCH("модерниз",E1294)))),1,0)</f>
        <v>0</v>
      </c>
      <c r="I1294" s="8">
        <f>IF(OR(ISNUMBER(SEARCH("сопрово",E1294)), ISNUMBER(SEARCH("поддержк",E1294)), ISNUMBER(SEARCH("эксплуат",E1294)), ISNUMBER(SEARCH("обслужи",E1294)), ISNUMBER(SEARCH("подготов",E1294)), (ISNUMBER(SEARCH("обуче",E1294)))),1,0)</f>
        <v>1</v>
      </c>
      <c r="J1294" s="9">
        <f>SUM(G1294:I1294)</f>
        <v>1</v>
      </c>
      <c r="K1294" t="s">
        <v>25</v>
      </c>
      <c r="L1294" t="s">
        <v>25</v>
      </c>
      <c r="M1294" s="30">
        <v>90025.64</v>
      </c>
      <c r="N1294" s="28" t="s">
        <v>409</v>
      </c>
      <c r="O1294">
        <v>90025.64</v>
      </c>
      <c r="P1294" s="28" t="s">
        <v>184</v>
      </c>
      <c r="Q1294" s="4" t="s">
        <v>1939</v>
      </c>
      <c r="R1294" t="s">
        <v>1813</v>
      </c>
      <c r="S1294" t="s">
        <v>1814</v>
      </c>
      <c r="T1294" t="s">
        <v>1771</v>
      </c>
      <c r="U1294" t="s">
        <v>1692</v>
      </c>
      <c r="V1294" t="s">
        <v>33</v>
      </c>
      <c r="W1294" s="2">
        <v>1</v>
      </c>
      <c r="X1294" s="33">
        <v>90025.64</v>
      </c>
      <c r="Y1294" t="s">
        <v>34</v>
      </c>
      <c r="Z1294" t="s">
        <v>513</v>
      </c>
      <c r="AA1294" t="s">
        <v>36</v>
      </c>
      <c r="AB1294" t="s">
        <v>37</v>
      </c>
      <c r="AC1294">
        <v>16</v>
      </c>
    </row>
    <row r="1295" spans="1:29" customFormat="1" hidden="1" x14ac:dyDescent="0.25">
      <c r="A1295" s="11">
        <v>1295</v>
      </c>
      <c r="B1295" s="20" t="s">
        <v>2214</v>
      </c>
      <c r="C1295" s="3">
        <v>2.1647002310150001E+18</v>
      </c>
      <c r="D1295" s="1">
        <v>42359</v>
      </c>
      <c r="E1295" t="s">
        <v>1940</v>
      </c>
      <c r="F1295" s="8">
        <f>IF(OR(ISNUMBER(SEARCH("террит",Q1295)), ISNUMBER(SEARCH("ФОМС",E1295)), ISNUMBER(SEARCH("ФОМС",Q1295)), (ISNUMBER(SEARCH("страх",E1295)))),1,0)</f>
        <v>0</v>
      </c>
      <c r="G1295" s="8">
        <f>IF(OR(ISNUMBER(SEARCH("проектиро",E1295)), ISNUMBER(SEARCH("разработка",E1295)),  ISNUMBER(SEARCH("приобрет",E1295)),  ISNUMBER(SEARCH("установк",E1295)), ISNUMBER(SEARCH("постав",E1295)),  (ISNUMBER(SEARCH("создани",E1295)))),1,0)</f>
        <v>0</v>
      </c>
      <c r="H1295" s="8">
        <f>IF(OR(ISNUMBER(SEARCH("развит",E1295)), ISNUMBER(SEARCH("модифика",E1295)), ISNUMBER(SEARCH("интегра",E1295)),  ISNUMBER(SEARCH("внедрен",E1295)), ISNUMBER(SEARCH("расшир",E1295)), ISNUMBER(SEARCH("адаптац",E1295)),ISNUMBER(SEARCH("настрой",E1295)), ISNUMBER(SEARCH("подключ",E1295)),   (ISNUMBER(SEARCH("модерниз",E1295)))),1,0)</f>
        <v>0</v>
      </c>
      <c r="I1295" s="8">
        <f>IF(OR(ISNUMBER(SEARCH("сопрово",E1295)), ISNUMBER(SEARCH("поддержк",E1295)), ISNUMBER(SEARCH("эксплуат",E1295)), ISNUMBER(SEARCH("обслужи",E1295)), ISNUMBER(SEARCH("подготов",E1295)), (ISNUMBER(SEARCH("обуче",E1295)))),1,0)</f>
        <v>1</v>
      </c>
      <c r="J1295" s="9">
        <f>SUM(G1295:I1295)</f>
        <v>1</v>
      </c>
      <c r="K1295" t="s">
        <v>25</v>
      </c>
      <c r="L1295" t="s">
        <v>25</v>
      </c>
      <c r="M1295" s="30">
        <v>97218</v>
      </c>
      <c r="N1295" s="28" t="s">
        <v>409</v>
      </c>
      <c r="O1295">
        <v>97218</v>
      </c>
      <c r="P1295" s="28" t="s">
        <v>184</v>
      </c>
      <c r="Q1295" s="4" t="s">
        <v>1939</v>
      </c>
      <c r="R1295" t="s">
        <v>1813</v>
      </c>
      <c r="S1295" t="s">
        <v>1814</v>
      </c>
      <c r="T1295" t="s">
        <v>1709</v>
      </c>
      <c r="U1295" t="s">
        <v>1692</v>
      </c>
      <c r="V1295" t="s">
        <v>33</v>
      </c>
      <c r="W1295" s="2">
        <v>1</v>
      </c>
      <c r="X1295" s="33">
        <v>97218</v>
      </c>
      <c r="Y1295" t="s">
        <v>34</v>
      </c>
      <c r="Z1295" t="s">
        <v>513</v>
      </c>
      <c r="AA1295" t="s">
        <v>36</v>
      </c>
      <c r="AB1295" t="s">
        <v>37</v>
      </c>
      <c r="AC1295">
        <v>16</v>
      </c>
    </row>
    <row r="1296" spans="1:29" customFormat="1" hidden="1" x14ac:dyDescent="0.25">
      <c r="A1296" s="11">
        <v>1296</v>
      </c>
      <c r="B1296" s="20" t="s">
        <v>2214</v>
      </c>
      <c r="C1296" s="3">
        <v>2.164700231016E+18</v>
      </c>
      <c r="D1296" s="1">
        <v>42571</v>
      </c>
      <c r="E1296" t="s">
        <v>1941</v>
      </c>
      <c r="F1296" s="8">
        <f>IF(OR(ISNUMBER(SEARCH("террит",Q1296)), ISNUMBER(SEARCH("ФОМС",E1296)), ISNUMBER(SEARCH("ФОМС",Q1296)), (ISNUMBER(SEARCH("страх",E1296)))),1,0)</f>
        <v>0</v>
      </c>
      <c r="G1296" s="8">
        <f>IF(OR(ISNUMBER(SEARCH("проектиро",E1296)), ISNUMBER(SEARCH("разработка",E1296)),  ISNUMBER(SEARCH("приобрет",E1296)),  ISNUMBER(SEARCH("установк",E1296)), ISNUMBER(SEARCH("постав",E1296)),  (ISNUMBER(SEARCH("создани",E1296)))),1,0)</f>
        <v>0</v>
      </c>
      <c r="H1296" s="8">
        <f>IF(OR(ISNUMBER(SEARCH("развит",E1296)), ISNUMBER(SEARCH("модифика",E1296)), ISNUMBER(SEARCH("интегра",E1296)),  ISNUMBER(SEARCH("внедрен",E1296)), ISNUMBER(SEARCH("расшир",E1296)), ISNUMBER(SEARCH("адаптац",E1296)),ISNUMBER(SEARCH("настрой",E1296)), ISNUMBER(SEARCH("подключ",E1296)),   (ISNUMBER(SEARCH("модерниз",E1296)))),1,0)</f>
        <v>0</v>
      </c>
      <c r="I1296" s="8">
        <f>IF(OR(ISNUMBER(SEARCH("сопрово",E1296)), ISNUMBER(SEARCH("поддержк",E1296)), ISNUMBER(SEARCH("эксплуат",E1296)), ISNUMBER(SEARCH("обслужи",E1296)), ISNUMBER(SEARCH("подготов",E1296)), (ISNUMBER(SEARCH("обуче",E1296)))),1,0)</f>
        <v>1</v>
      </c>
      <c r="J1296" s="9">
        <f>SUM(G1296:I1296)</f>
        <v>1</v>
      </c>
      <c r="K1296" t="s">
        <v>186</v>
      </c>
      <c r="L1296" t="s">
        <v>187</v>
      </c>
      <c r="M1296" s="30">
        <v>50391</v>
      </c>
      <c r="N1296" s="28" t="s">
        <v>409</v>
      </c>
      <c r="O1296">
        <v>50391</v>
      </c>
      <c r="P1296" s="28" t="s">
        <v>184</v>
      </c>
      <c r="Q1296" s="4" t="s">
        <v>1939</v>
      </c>
      <c r="R1296" t="s">
        <v>1813</v>
      </c>
      <c r="S1296" t="s">
        <v>1814</v>
      </c>
      <c r="T1296" t="s">
        <v>1709</v>
      </c>
      <c r="U1296" t="s">
        <v>1692</v>
      </c>
      <c r="V1296" t="s">
        <v>33</v>
      </c>
      <c r="W1296" s="2">
        <v>1</v>
      </c>
      <c r="X1296" s="33">
        <v>50391</v>
      </c>
      <c r="Y1296" t="s">
        <v>34</v>
      </c>
      <c r="Z1296" t="s">
        <v>513</v>
      </c>
      <c r="AA1296" t="s">
        <v>36</v>
      </c>
      <c r="AB1296" t="s">
        <v>37</v>
      </c>
      <c r="AC1296">
        <v>16</v>
      </c>
    </row>
    <row r="1297" spans="1:29" customFormat="1" hidden="1" x14ac:dyDescent="0.25">
      <c r="A1297" s="11">
        <v>1297</v>
      </c>
      <c r="B1297" s="20" t="s">
        <v>2214</v>
      </c>
      <c r="C1297" s="3">
        <v>2.164700231016E+18</v>
      </c>
      <c r="D1297" s="1">
        <v>42723</v>
      </c>
      <c r="E1297" t="s">
        <v>1942</v>
      </c>
      <c r="F1297" s="8">
        <f>IF(OR(ISNUMBER(SEARCH("террит",Q1297)), ISNUMBER(SEARCH("ФОМС",E1297)), ISNUMBER(SEARCH("ФОМС",Q1297)), (ISNUMBER(SEARCH("страх",E1297)))),1,0)</f>
        <v>0</v>
      </c>
      <c r="G1297" s="8">
        <f>IF(OR(ISNUMBER(SEARCH("проектиро",E1297)), ISNUMBER(SEARCH("разработка",E1297)),  ISNUMBER(SEARCH("приобрет",E1297)),  ISNUMBER(SEARCH("установк",E1297)), ISNUMBER(SEARCH("постав",E1297)),  (ISNUMBER(SEARCH("создани",E1297)))),1,0)</f>
        <v>0</v>
      </c>
      <c r="H1297" s="8">
        <f>IF(OR(ISNUMBER(SEARCH("развит",E1297)), ISNUMBER(SEARCH("модифика",E1297)), ISNUMBER(SEARCH("интегра",E1297)),  ISNUMBER(SEARCH("внедрен",E1297)), ISNUMBER(SEARCH("расшир",E1297)), ISNUMBER(SEARCH("адаптац",E1297)),ISNUMBER(SEARCH("настрой",E1297)), ISNUMBER(SEARCH("подключ",E1297)),   (ISNUMBER(SEARCH("модерниз",E1297)))),1,0)</f>
        <v>0</v>
      </c>
      <c r="I1297" s="8">
        <f>IF(OR(ISNUMBER(SEARCH("сопрово",E1297)), ISNUMBER(SEARCH("поддержк",E1297)), ISNUMBER(SEARCH("эксплуат",E1297)), ISNUMBER(SEARCH("обслужи",E1297)), ISNUMBER(SEARCH("подготов",E1297)), (ISNUMBER(SEARCH("обуче",E1297)))),1,0)</f>
        <v>1</v>
      </c>
      <c r="J1297" s="9">
        <f>SUM(G1297:I1297)</f>
        <v>1</v>
      </c>
      <c r="K1297" t="s">
        <v>186</v>
      </c>
      <c r="L1297" t="s">
        <v>187</v>
      </c>
      <c r="M1297" s="30">
        <v>93960.9</v>
      </c>
      <c r="N1297" s="28" t="s">
        <v>409</v>
      </c>
      <c r="O1297">
        <v>93960.9</v>
      </c>
      <c r="P1297" s="28" t="s">
        <v>184</v>
      </c>
      <c r="Q1297" s="4" t="s">
        <v>1939</v>
      </c>
      <c r="R1297" t="s">
        <v>1813</v>
      </c>
      <c r="S1297" t="s">
        <v>1814</v>
      </c>
      <c r="T1297" t="s">
        <v>1709</v>
      </c>
      <c r="U1297" t="s">
        <v>1692</v>
      </c>
      <c r="V1297" t="s">
        <v>33</v>
      </c>
      <c r="W1297" s="2">
        <v>1</v>
      </c>
      <c r="X1297" s="33">
        <v>93960.9</v>
      </c>
      <c r="Y1297" t="s">
        <v>34</v>
      </c>
      <c r="Z1297" t="s">
        <v>513</v>
      </c>
      <c r="AA1297" t="s">
        <v>36</v>
      </c>
      <c r="AB1297" t="s">
        <v>37</v>
      </c>
      <c r="AC1297">
        <v>16</v>
      </c>
    </row>
    <row r="1298" spans="1:29" customFormat="1" hidden="1" x14ac:dyDescent="0.25">
      <c r="A1298" s="11">
        <v>1298</v>
      </c>
      <c r="B1298" s="20" t="s">
        <v>2214</v>
      </c>
      <c r="C1298" s="3">
        <v>2.1650035820150001E+18</v>
      </c>
      <c r="D1298" s="1">
        <v>42172</v>
      </c>
      <c r="E1298" t="s">
        <v>1943</v>
      </c>
      <c r="F1298" s="8">
        <f>IF(OR(ISNUMBER(SEARCH("террит",Q1298)), ISNUMBER(SEARCH("ФОМС",E1298)), ISNUMBER(SEARCH("ФОМС",Q1298)), (ISNUMBER(SEARCH("страх",E1298)))),1,0)</f>
        <v>0</v>
      </c>
      <c r="G1298" s="8">
        <f>IF(OR(ISNUMBER(SEARCH("проектиро",E1298)), ISNUMBER(SEARCH("разработка",E1298)),  ISNUMBER(SEARCH("приобрет",E1298)),  ISNUMBER(SEARCH("установк",E1298)), ISNUMBER(SEARCH("постав",E1298)),  (ISNUMBER(SEARCH("создани",E1298)))),1,0)</f>
        <v>0</v>
      </c>
      <c r="H1298" s="8">
        <f>IF(OR(ISNUMBER(SEARCH("развит",E1298)), ISNUMBER(SEARCH("модифика",E1298)), ISNUMBER(SEARCH("интегра",E1298)),  ISNUMBER(SEARCH("внедрен",E1298)), ISNUMBER(SEARCH("расшир",E1298)), ISNUMBER(SEARCH("адаптац",E1298)),ISNUMBER(SEARCH("настрой",E1298)), ISNUMBER(SEARCH("подключ",E1298)),   (ISNUMBER(SEARCH("модерниз",E1298)))),1,0)</f>
        <v>0</v>
      </c>
      <c r="I1298" s="8">
        <f>IF(OR(ISNUMBER(SEARCH("сопрово",E1298)), ISNUMBER(SEARCH("поддержк",E1298)), ISNUMBER(SEARCH("эксплуат",E1298)), ISNUMBER(SEARCH("обслужи",E1298)), ISNUMBER(SEARCH("подготов",E1298)), (ISNUMBER(SEARCH("обуче",E1298)))),1,0)</f>
        <v>1</v>
      </c>
      <c r="J1298" s="9">
        <f>SUM(G1298:I1298)</f>
        <v>1</v>
      </c>
      <c r="K1298" t="s">
        <v>25</v>
      </c>
      <c r="L1298" t="s">
        <v>25</v>
      </c>
      <c r="M1298" s="30">
        <v>101402.44</v>
      </c>
      <c r="N1298" s="28" t="s">
        <v>329</v>
      </c>
      <c r="O1298">
        <v>101402.44</v>
      </c>
      <c r="P1298" s="28" t="s">
        <v>184</v>
      </c>
      <c r="Q1298" s="4" t="s">
        <v>1944</v>
      </c>
      <c r="R1298" t="s">
        <v>1945</v>
      </c>
      <c r="S1298" t="s">
        <v>1946</v>
      </c>
      <c r="T1298" t="s">
        <v>1709</v>
      </c>
      <c r="U1298" t="s">
        <v>1692</v>
      </c>
      <c r="V1298" t="s">
        <v>33</v>
      </c>
      <c r="W1298" s="2">
        <v>1</v>
      </c>
      <c r="X1298" s="33">
        <v>101402.44</v>
      </c>
      <c r="Y1298" t="s">
        <v>34</v>
      </c>
      <c r="Z1298" t="s">
        <v>513</v>
      </c>
      <c r="AA1298" t="s">
        <v>36</v>
      </c>
      <c r="AB1298" t="s">
        <v>37</v>
      </c>
      <c r="AC1298">
        <v>16</v>
      </c>
    </row>
    <row r="1299" spans="1:29" customFormat="1" hidden="1" x14ac:dyDescent="0.25">
      <c r="A1299" s="11">
        <v>1299</v>
      </c>
      <c r="B1299" s="20" t="s">
        <v>2214</v>
      </c>
      <c r="C1299" s="3">
        <v>2.1653006786150001E+18</v>
      </c>
      <c r="D1299" s="1">
        <v>42262</v>
      </c>
      <c r="E1299" t="s">
        <v>1947</v>
      </c>
      <c r="F1299" s="8">
        <f>IF(OR(ISNUMBER(SEARCH("террит",Q1299)), ISNUMBER(SEARCH("ФОМС",E1299)), ISNUMBER(SEARCH("ФОМС",Q1299)), (ISNUMBER(SEARCH("страх",E1299)))),1,0)</f>
        <v>1</v>
      </c>
      <c r="G1299" s="8">
        <f>IF(OR(ISNUMBER(SEARCH("проектиро",E1299)), ISNUMBER(SEARCH("разработка",E1299)),  ISNUMBER(SEARCH("приобрет",E1299)),  ISNUMBER(SEARCH("установк",E1299)), ISNUMBER(SEARCH("постав",E1299)),  (ISNUMBER(SEARCH("создани",E1299)))),1,0)</f>
        <v>0</v>
      </c>
      <c r="H1299" s="8">
        <f>IF(OR(ISNUMBER(SEARCH("развит",E1299)), ISNUMBER(SEARCH("модифика",E1299)), ISNUMBER(SEARCH("интегра",E1299)),  ISNUMBER(SEARCH("внедрен",E1299)), ISNUMBER(SEARCH("расшир",E1299)), ISNUMBER(SEARCH("адаптац",E1299)),ISNUMBER(SEARCH("настрой",E1299)), ISNUMBER(SEARCH("подключ",E1299)),   (ISNUMBER(SEARCH("модерниз",E1299)))),1,0)</f>
        <v>1</v>
      </c>
      <c r="I1299" s="8">
        <f>IF(OR(ISNUMBER(SEARCH("сопрово",E1299)), ISNUMBER(SEARCH("поддержк",E1299)), ISNUMBER(SEARCH("эксплуат",E1299)), ISNUMBER(SEARCH("обслужи",E1299)), ISNUMBER(SEARCH("подготов",E1299)), (ISNUMBER(SEARCH("обуче",E1299)))),1,0)</f>
        <v>0</v>
      </c>
      <c r="J1299" s="9">
        <f>SUM(G1299:I1299)</f>
        <v>1</v>
      </c>
      <c r="K1299" t="s">
        <v>25</v>
      </c>
      <c r="L1299" t="s">
        <v>25</v>
      </c>
      <c r="M1299" s="30">
        <v>1782000</v>
      </c>
      <c r="N1299" s="28" t="s">
        <v>264</v>
      </c>
      <c r="O1299">
        <v>1782000</v>
      </c>
      <c r="P1299" s="28" t="s">
        <v>184</v>
      </c>
      <c r="Q1299" s="4" t="s">
        <v>1788</v>
      </c>
      <c r="R1299" t="s">
        <v>1789</v>
      </c>
      <c r="S1299" t="s">
        <v>33</v>
      </c>
      <c r="T1299" t="s">
        <v>1709</v>
      </c>
      <c r="U1299" t="s">
        <v>1692</v>
      </c>
      <c r="V1299" t="s">
        <v>33</v>
      </c>
      <c r="W1299" s="2">
        <v>1</v>
      </c>
      <c r="X1299" s="33">
        <v>1782000</v>
      </c>
      <c r="Y1299" t="s">
        <v>34</v>
      </c>
      <c r="Z1299" t="s">
        <v>513</v>
      </c>
      <c r="AA1299" t="s">
        <v>36</v>
      </c>
      <c r="AB1299" t="s">
        <v>37</v>
      </c>
      <c r="AC1299">
        <v>16</v>
      </c>
    </row>
    <row r="1300" spans="1:29" customFormat="1" hidden="1" x14ac:dyDescent="0.25">
      <c r="A1300" s="11">
        <v>1300</v>
      </c>
      <c r="B1300" s="20" t="s">
        <v>2214</v>
      </c>
      <c r="C1300" s="3">
        <v>2.1653006786150001E+18</v>
      </c>
      <c r="D1300" s="1">
        <v>42360</v>
      </c>
      <c r="E1300" t="s">
        <v>1787</v>
      </c>
      <c r="F1300" s="8">
        <f>IF(OR(ISNUMBER(SEARCH("террит",Q1300)), ISNUMBER(SEARCH("ФОМС",E1300)), ISNUMBER(SEARCH("ФОМС",Q1300)), (ISNUMBER(SEARCH("страх",E1300)))),1,0)</f>
        <v>1</v>
      </c>
      <c r="G1300" s="8">
        <f>IF(OR(ISNUMBER(SEARCH("проектиро",E1300)), ISNUMBER(SEARCH("разработка",E1300)),  ISNUMBER(SEARCH("приобрет",E1300)),  ISNUMBER(SEARCH("установк",E1300)), ISNUMBER(SEARCH("постав",E1300)),  (ISNUMBER(SEARCH("создани",E1300)))),1,0)</f>
        <v>0</v>
      </c>
      <c r="H1300" s="8">
        <f>IF(OR(ISNUMBER(SEARCH("развит",E1300)), ISNUMBER(SEARCH("модифика",E1300)), ISNUMBER(SEARCH("интегра",E1300)),  ISNUMBER(SEARCH("внедрен",E1300)), ISNUMBER(SEARCH("расшир",E1300)), ISNUMBER(SEARCH("адаптац",E1300)),ISNUMBER(SEARCH("настрой",E1300)), ISNUMBER(SEARCH("подключ",E1300)),   (ISNUMBER(SEARCH("модерниз",E1300)))),1,0)</f>
        <v>0</v>
      </c>
      <c r="I1300" s="8">
        <f>IF(OR(ISNUMBER(SEARCH("сопрово",E1300)), ISNUMBER(SEARCH("поддержк",E1300)), ISNUMBER(SEARCH("эксплуат",E1300)), ISNUMBER(SEARCH("обслужи",E1300)), ISNUMBER(SEARCH("подготов",E1300)), (ISNUMBER(SEARCH("обуче",E1300)))),1,0)</f>
        <v>1</v>
      </c>
      <c r="J1300" s="9">
        <f>SUM(G1300:I1300)</f>
        <v>1</v>
      </c>
      <c r="K1300" t="s">
        <v>25</v>
      </c>
      <c r="L1300" t="s">
        <v>25</v>
      </c>
      <c r="M1300" s="30">
        <v>297000</v>
      </c>
      <c r="N1300" s="28" t="s">
        <v>264</v>
      </c>
      <c r="O1300">
        <v>297000</v>
      </c>
      <c r="P1300" s="28" t="s">
        <v>184</v>
      </c>
      <c r="Q1300" s="4" t="s">
        <v>1788</v>
      </c>
      <c r="R1300" t="s">
        <v>1789</v>
      </c>
      <c r="S1300" t="s">
        <v>33</v>
      </c>
      <c r="T1300" t="s">
        <v>1709</v>
      </c>
      <c r="U1300" t="s">
        <v>1692</v>
      </c>
      <c r="V1300" t="s">
        <v>33</v>
      </c>
      <c r="W1300" s="2">
        <v>1</v>
      </c>
      <c r="X1300" s="33">
        <v>297000</v>
      </c>
      <c r="Y1300" t="s">
        <v>34</v>
      </c>
      <c r="Z1300" t="s">
        <v>513</v>
      </c>
      <c r="AA1300" t="s">
        <v>36</v>
      </c>
      <c r="AB1300" t="s">
        <v>37</v>
      </c>
      <c r="AC1300">
        <v>16</v>
      </c>
    </row>
    <row r="1301" spans="1:29" customFormat="1" hidden="1" x14ac:dyDescent="0.25">
      <c r="A1301" s="11">
        <v>1301</v>
      </c>
      <c r="B1301" s="20" t="s">
        <v>2214</v>
      </c>
      <c r="C1301" s="3">
        <v>2.1653006786150001E+18</v>
      </c>
      <c r="D1301" s="1">
        <v>42363</v>
      </c>
      <c r="E1301" t="s">
        <v>1948</v>
      </c>
      <c r="F1301" s="8">
        <f>IF(OR(ISNUMBER(SEARCH("террит",Q1301)), ISNUMBER(SEARCH("ФОМС",E1301)), ISNUMBER(SEARCH("ФОМС",Q1301)), (ISNUMBER(SEARCH("страх",E1301)))),1,0)</f>
        <v>1</v>
      </c>
      <c r="G1301" s="8">
        <f>IF(OR(ISNUMBER(SEARCH("проектиро",E1301)), ISNUMBER(SEARCH("разработка",E1301)),  ISNUMBER(SEARCH("приобрет",E1301)),  ISNUMBER(SEARCH("установк",E1301)), ISNUMBER(SEARCH("постав",E1301)),  (ISNUMBER(SEARCH("создани",E1301)))),1,0)</f>
        <v>0</v>
      </c>
      <c r="H1301" s="8">
        <f>IF(OR(ISNUMBER(SEARCH("развит",E1301)), ISNUMBER(SEARCH("модифика",E1301)), ISNUMBER(SEARCH("интегра",E1301)),  ISNUMBER(SEARCH("внедрен",E1301)), ISNUMBER(SEARCH("расшир",E1301)), ISNUMBER(SEARCH("адаптац",E1301)),ISNUMBER(SEARCH("настрой",E1301)), ISNUMBER(SEARCH("подключ",E1301)),   (ISNUMBER(SEARCH("модерниз",E1301)))),1,0)</f>
        <v>0</v>
      </c>
      <c r="I1301" s="8">
        <f>IF(OR(ISNUMBER(SEARCH("сопрово",E1301)), ISNUMBER(SEARCH("поддержк",E1301)), ISNUMBER(SEARCH("эксплуат",E1301)), ISNUMBER(SEARCH("обслужи",E1301)), ISNUMBER(SEARCH("подготов",E1301)), (ISNUMBER(SEARCH("обуче",E1301)))),1,0)</f>
        <v>1</v>
      </c>
      <c r="J1301" s="9">
        <f>SUM(G1301:I1301)</f>
        <v>1</v>
      </c>
      <c r="K1301" t="s">
        <v>25</v>
      </c>
      <c r="L1301" t="s">
        <v>25</v>
      </c>
      <c r="M1301" s="30">
        <v>215159.99</v>
      </c>
      <c r="N1301" s="28" t="s">
        <v>264</v>
      </c>
      <c r="O1301">
        <v>215159.99</v>
      </c>
      <c r="P1301" s="28" t="s">
        <v>184</v>
      </c>
      <c r="Q1301" s="4" t="s">
        <v>1788</v>
      </c>
      <c r="R1301" t="s">
        <v>1789</v>
      </c>
      <c r="S1301" t="s">
        <v>33</v>
      </c>
      <c r="T1301" t="s">
        <v>1709</v>
      </c>
      <c r="U1301" t="s">
        <v>1692</v>
      </c>
      <c r="V1301" t="s">
        <v>33</v>
      </c>
      <c r="W1301" s="2">
        <v>1</v>
      </c>
      <c r="X1301" s="33">
        <v>215159.99</v>
      </c>
      <c r="Y1301" t="s">
        <v>34</v>
      </c>
      <c r="Z1301" t="s">
        <v>513</v>
      </c>
      <c r="AA1301" t="s">
        <v>36</v>
      </c>
      <c r="AB1301" t="s">
        <v>37</v>
      </c>
      <c r="AC1301">
        <v>16</v>
      </c>
    </row>
    <row r="1302" spans="1:29" customFormat="1" hidden="1" x14ac:dyDescent="0.25">
      <c r="A1302" s="11">
        <v>1302</v>
      </c>
      <c r="B1302" s="20" t="s">
        <v>2214</v>
      </c>
      <c r="C1302" s="3">
        <v>2.165300678616E+18</v>
      </c>
      <c r="D1302" s="1">
        <v>42485</v>
      </c>
      <c r="E1302" t="s">
        <v>1949</v>
      </c>
      <c r="F1302" s="8">
        <f>IF(OR(ISNUMBER(SEARCH("террит",Q1302)), ISNUMBER(SEARCH("ФОМС",E1302)), ISNUMBER(SEARCH("ФОМС",Q1302)), (ISNUMBER(SEARCH("страх",E1302)))),1,0)</f>
        <v>1</v>
      </c>
      <c r="G1302" s="8">
        <f>IF(OR(ISNUMBER(SEARCH("проектиро",E1302)), ISNUMBER(SEARCH("разработка",E1302)),  ISNUMBER(SEARCH("приобрет",E1302)),  ISNUMBER(SEARCH("установк",E1302)), ISNUMBER(SEARCH("постав",E1302)),  (ISNUMBER(SEARCH("создани",E1302)))),1,0)</f>
        <v>0</v>
      </c>
      <c r="H1302" s="8">
        <f>IF(OR(ISNUMBER(SEARCH("развит",E1302)), ISNUMBER(SEARCH("модифика",E1302)), ISNUMBER(SEARCH("интегра",E1302)),  ISNUMBER(SEARCH("внедрен",E1302)), ISNUMBER(SEARCH("расшир",E1302)), ISNUMBER(SEARCH("адаптац",E1302)),ISNUMBER(SEARCH("настрой",E1302)), ISNUMBER(SEARCH("подключ",E1302)),   (ISNUMBER(SEARCH("модерниз",E1302)))),1,0)</f>
        <v>1</v>
      </c>
      <c r="I1302" s="8">
        <f>IF(OR(ISNUMBER(SEARCH("сопрово",E1302)), ISNUMBER(SEARCH("поддержк",E1302)), ISNUMBER(SEARCH("эксплуат",E1302)), ISNUMBER(SEARCH("обслужи",E1302)), ISNUMBER(SEARCH("подготов",E1302)), (ISNUMBER(SEARCH("обуче",E1302)))),1,0)</f>
        <v>0</v>
      </c>
      <c r="J1302" s="9">
        <f>SUM(G1302:I1302)</f>
        <v>1</v>
      </c>
      <c r="K1302" t="s">
        <v>45</v>
      </c>
      <c r="L1302" t="s">
        <v>46</v>
      </c>
      <c r="M1302" s="30">
        <v>4537499.66</v>
      </c>
      <c r="N1302" s="28" t="s">
        <v>264</v>
      </c>
      <c r="O1302">
        <v>4537499.66</v>
      </c>
      <c r="P1302" s="28" t="s">
        <v>184</v>
      </c>
      <c r="Q1302" s="4" t="s">
        <v>1788</v>
      </c>
      <c r="R1302" t="s">
        <v>1789</v>
      </c>
      <c r="S1302" t="s">
        <v>33</v>
      </c>
      <c r="T1302" t="s">
        <v>1709</v>
      </c>
      <c r="U1302" t="s">
        <v>1692</v>
      </c>
      <c r="V1302" t="s">
        <v>33</v>
      </c>
      <c r="W1302" s="2">
        <v>1</v>
      </c>
      <c r="X1302" s="33">
        <v>4537499.66</v>
      </c>
      <c r="Y1302" t="s">
        <v>34</v>
      </c>
      <c r="Z1302" t="s">
        <v>513</v>
      </c>
      <c r="AA1302" t="s">
        <v>36</v>
      </c>
      <c r="AB1302" t="s">
        <v>37</v>
      </c>
      <c r="AC1302">
        <v>16</v>
      </c>
    </row>
    <row r="1303" spans="1:29" customFormat="1" hidden="1" x14ac:dyDescent="0.25">
      <c r="A1303" s="11">
        <v>1303</v>
      </c>
      <c r="B1303" s="20" t="s">
        <v>2214</v>
      </c>
      <c r="C1303" s="3">
        <v>2.165300678616E+18</v>
      </c>
      <c r="D1303" s="1">
        <v>42646</v>
      </c>
      <c r="E1303" t="s">
        <v>1950</v>
      </c>
      <c r="F1303" s="8">
        <f>IF(OR(ISNUMBER(SEARCH("террит",Q1303)), ISNUMBER(SEARCH("ФОМС",E1303)), ISNUMBER(SEARCH("ФОМС",Q1303)), (ISNUMBER(SEARCH("страх",E1303)))),1,0)</f>
        <v>1</v>
      </c>
      <c r="G1303" s="8">
        <f>IF(OR(ISNUMBER(SEARCH("проектиро",E1303)), ISNUMBER(SEARCH("разработка",E1303)),  ISNUMBER(SEARCH("приобрет",E1303)),  ISNUMBER(SEARCH("установк",E1303)), ISNUMBER(SEARCH("постав",E1303)),  (ISNUMBER(SEARCH("создани",E1303)))),1,0)</f>
        <v>0</v>
      </c>
      <c r="H1303" s="8">
        <f>IF(OR(ISNUMBER(SEARCH("развит",E1303)), ISNUMBER(SEARCH("модифика",E1303)), ISNUMBER(SEARCH("интегра",E1303)),  ISNUMBER(SEARCH("внедрен",E1303)), ISNUMBER(SEARCH("расшир",E1303)), ISNUMBER(SEARCH("адаптац",E1303)),ISNUMBER(SEARCH("настрой",E1303)), ISNUMBER(SEARCH("подключ",E1303)),   (ISNUMBER(SEARCH("модерниз",E1303)))),1,0)</f>
        <v>1</v>
      </c>
      <c r="I1303" s="8">
        <f>IF(OR(ISNUMBER(SEARCH("сопрово",E1303)), ISNUMBER(SEARCH("поддержк",E1303)), ISNUMBER(SEARCH("эксплуат",E1303)), ISNUMBER(SEARCH("обслужи",E1303)), ISNUMBER(SEARCH("подготов",E1303)), (ISNUMBER(SEARCH("обуче",E1303)))),1,0)</f>
        <v>0</v>
      </c>
      <c r="J1303" s="9">
        <f>SUM(G1303:I1303)</f>
        <v>1</v>
      </c>
      <c r="K1303" t="s">
        <v>45</v>
      </c>
      <c r="L1303" t="s">
        <v>46</v>
      </c>
      <c r="M1303" s="30">
        <v>1435500</v>
      </c>
      <c r="N1303" s="28" t="s">
        <v>264</v>
      </c>
      <c r="O1303">
        <v>1435500</v>
      </c>
      <c r="P1303" s="28" t="s">
        <v>184</v>
      </c>
      <c r="Q1303" s="4" t="s">
        <v>1788</v>
      </c>
      <c r="R1303" t="s">
        <v>1789</v>
      </c>
      <c r="S1303" t="s">
        <v>33</v>
      </c>
      <c r="T1303" t="s">
        <v>1709</v>
      </c>
      <c r="U1303" t="s">
        <v>1692</v>
      </c>
      <c r="V1303" t="s">
        <v>33</v>
      </c>
      <c r="W1303" s="2">
        <v>1</v>
      </c>
      <c r="X1303" s="33">
        <v>1435500</v>
      </c>
      <c r="Y1303" t="s">
        <v>34</v>
      </c>
      <c r="Z1303" t="s">
        <v>513</v>
      </c>
      <c r="AA1303" t="s">
        <v>36</v>
      </c>
      <c r="AB1303" t="s">
        <v>37</v>
      </c>
      <c r="AC1303">
        <v>16</v>
      </c>
    </row>
    <row r="1304" spans="1:29" customFormat="1" hidden="1" x14ac:dyDescent="0.25">
      <c r="A1304" s="11">
        <v>1304</v>
      </c>
      <c r="B1304" s="20" t="s">
        <v>2214</v>
      </c>
      <c r="C1304" s="3">
        <v>2.165300678616E+18</v>
      </c>
      <c r="D1304" s="1">
        <v>42723</v>
      </c>
      <c r="E1304" t="s">
        <v>1951</v>
      </c>
      <c r="F1304" s="8">
        <f>IF(OR(ISNUMBER(SEARCH("террит",Q1304)), ISNUMBER(SEARCH("ФОМС",E1304)), ISNUMBER(SEARCH("ФОМС",Q1304)), (ISNUMBER(SEARCH("страх",E1304)))),1,0)</f>
        <v>1</v>
      </c>
      <c r="G1304" s="8">
        <f>IF(OR(ISNUMBER(SEARCH("проектиро",E1304)), ISNUMBER(SEARCH("разработка",E1304)),  ISNUMBER(SEARCH("приобрет",E1304)),  ISNUMBER(SEARCH("установк",E1304)), ISNUMBER(SEARCH("постав",E1304)),  (ISNUMBER(SEARCH("создани",E1304)))),1,0)</f>
        <v>0</v>
      </c>
      <c r="H1304" s="8">
        <f>IF(OR(ISNUMBER(SEARCH("развит",E1304)), ISNUMBER(SEARCH("модифика",E1304)), ISNUMBER(SEARCH("интегра",E1304)),  ISNUMBER(SEARCH("внедрен",E1304)), ISNUMBER(SEARCH("расшир",E1304)), ISNUMBER(SEARCH("адаптац",E1304)),ISNUMBER(SEARCH("настрой",E1304)), ISNUMBER(SEARCH("подключ",E1304)),   (ISNUMBER(SEARCH("модерниз",E1304)))),1,0)</f>
        <v>0</v>
      </c>
      <c r="I1304" s="8">
        <f>IF(OR(ISNUMBER(SEARCH("сопрово",E1304)), ISNUMBER(SEARCH("поддержк",E1304)), ISNUMBER(SEARCH("эксплуат",E1304)), ISNUMBER(SEARCH("обслужи",E1304)), ISNUMBER(SEARCH("подготов",E1304)), (ISNUMBER(SEARCH("обуче",E1304)))),1,0)</f>
        <v>1</v>
      </c>
      <c r="J1304" s="9">
        <f>SUM(G1304:I1304)</f>
        <v>1</v>
      </c>
      <c r="K1304" t="s">
        <v>82</v>
      </c>
      <c r="L1304" t="s">
        <v>76</v>
      </c>
      <c r="M1304" s="30">
        <v>200000</v>
      </c>
      <c r="N1304" s="28" t="s">
        <v>264</v>
      </c>
      <c r="O1304">
        <v>200000</v>
      </c>
      <c r="P1304" s="28" t="s">
        <v>184</v>
      </c>
      <c r="Q1304" s="4" t="s">
        <v>1788</v>
      </c>
      <c r="R1304" t="s">
        <v>1789</v>
      </c>
      <c r="S1304" t="s">
        <v>33</v>
      </c>
      <c r="T1304" t="s">
        <v>1709</v>
      </c>
      <c r="U1304" t="s">
        <v>1692</v>
      </c>
      <c r="V1304" t="s">
        <v>33</v>
      </c>
      <c r="W1304" s="2">
        <v>1</v>
      </c>
      <c r="X1304" s="33">
        <v>200000</v>
      </c>
      <c r="Y1304" t="s">
        <v>34</v>
      </c>
      <c r="Z1304" t="s">
        <v>513</v>
      </c>
      <c r="AA1304" t="s">
        <v>36</v>
      </c>
      <c r="AB1304" t="s">
        <v>37</v>
      </c>
      <c r="AC1304">
        <v>16</v>
      </c>
    </row>
    <row r="1305" spans="1:29" customFormat="1" hidden="1" x14ac:dyDescent="0.25">
      <c r="A1305" s="11">
        <v>1305</v>
      </c>
      <c r="B1305" s="20" t="s">
        <v>2214</v>
      </c>
      <c r="C1305" s="3">
        <v>2.1653006786169999E+18</v>
      </c>
      <c r="D1305" s="1">
        <v>42811</v>
      </c>
      <c r="E1305" t="s">
        <v>1952</v>
      </c>
      <c r="F1305" s="8">
        <f>IF(OR(ISNUMBER(SEARCH("террит",Q1305)), ISNUMBER(SEARCH("ФОМС",E1305)), ISNUMBER(SEARCH("ФОМС",Q1305)), (ISNUMBER(SEARCH("страх",E1305)))),1,0)</f>
        <v>1</v>
      </c>
      <c r="G1305" s="8">
        <f>IF(OR(ISNUMBER(SEARCH("проектиро",E1305)), ISNUMBER(SEARCH("разработка",E1305)),  ISNUMBER(SEARCH("приобрет",E1305)),  ISNUMBER(SEARCH("установк",E1305)), ISNUMBER(SEARCH("постав",E1305)),  (ISNUMBER(SEARCH("создани",E1305)))),1,0)</f>
        <v>0</v>
      </c>
      <c r="H1305" s="8">
        <f>IF(OR(ISNUMBER(SEARCH("развит",E1305)), ISNUMBER(SEARCH("модифика",E1305)), ISNUMBER(SEARCH("интегра",E1305)),  ISNUMBER(SEARCH("внедрен",E1305)), ISNUMBER(SEARCH("расшир",E1305)), ISNUMBER(SEARCH("адаптац",E1305)),ISNUMBER(SEARCH("настрой",E1305)), ISNUMBER(SEARCH("подключ",E1305)),   (ISNUMBER(SEARCH("модерниз",E1305)))),1,0)</f>
        <v>1</v>
      </c>
      <c r="I1305" s="8">
        <f>IF(OR(ISNUMBER(SEARCH("сопрово",E1305)), ISNUMBER(SEARCH("поддержк",E1305)), ISNUMBER(SEARCH("эксплуат",E1305)), ISNUMBER(SEARCH("обслужи",E1305)), ISNUMBER(SEARCH("подготов",E1305)), (ISNUMBER(SEARCH("обуче",E1305)))),1,0)</f>
        <v>1</v>
      </c>
      <c r="J1305" s="9">
        <f>SUM(G1305:I1305)</f>
        <v>2</v>
      </c>
      <c r="K1305" t="s">
        <v>45</v>
      </c>
      <c r="L1305" t="s">
        <v>46</v>
      </c>
      <c r="M1305" s="30">
        <v>5742000</v>
      </c>
      <c r="N1305" s="28" t="s">
        <v>264</v>
      </c>
      <c r="O1305">
        <v>5742000</v>
      </c>
      <c r="P1305" s="28" t="s">
        <v>184</v>
      </c>
      <c r="Q1305" s="4" t="s">
        <v>1953</v>
      </c>
      <c r="R1305" t="s">
        <v>1789</v>
      </c>
      <c r="S1305" t="s">
        <v>33</v>
      </c>
      <c r="T1305" t="s">
        <v>1709</v>
      </c>
      <c r="U1305" t="s">
        <v>1692</v>
      </c>
      <c r="V1305" t="s">
        <v>33</v>
      </c>
      <c r="W1305" s="2">
        <v>1</v>
      </c>
      <c r="X1305" s="33">
        <v>5742000</v>
      </c>
      <c r="Y1305" t="s">
        <v>34</v>
      </c>
      <c r="Z1305" t="s">
        <v>513</v>
      </c>
      <c r="AA1305" t="s">
        <v>36</v>
      </c>
      <c r="AB1305" t="s">
        <v>37</v>
      </c>
      <c r="AC1305">
        <v>16</v>
      </c>
    </row>
    <row r="1306" spans="1:29" customFormat="1" hidden="1" x14ac:dyDescent="0.25">
      <c r="A1306" s="11">
        <v>1306</v>
      </c>
      <c r="B1306" s="20" t="s">
        <v>2214</v>
      </c>
      <c r="C1306" s="3">
        <v>2.1653007300150001E+18</v>
      </c>
      <c r="D1306" s="1">
        <v>42030</v>
      </c>
      <c r="E1306" t="s">
        <v>1954</v>
      </c>
      <c r="F1306" s="8">
        <f>IF(OR(ISNUMBER(SEARCH("террит",Q1306)), ISNUMBER(SEARCH("ФОМС",E1306)), ISNUMBER(SEARCH("ФОМС",Q1306)), (ISNUMBER(SEARCH("страх",E1306)))),1,0)</f>
        <v>0</v>
      </c>
      <c r="G1306" s="8">
        <f>IF(OR(ISNUMBER(SEARCH("проектиро",E1306)), ISNUMBER(SEARCH("разработка",E1306)),  ISNUMBER(SEARCH("приобрет",E1306)),  ISNUMBER(SEARCH("установк",E1306)), ISNUMBER(SEARCH("постав",E1306)),  (ISNUMBER(SEARCH("создани",E1306)))),1,0)</f>
        <v>0</v>
      </c>
      <c r="H1306" s="8">
        <f>IF(OR(ISNUMBER(SEARCH("развит",E1306)), ISNUMBER(SEARCH("модифика",E1306)), ISNUMBER(SEARCH("интегра",E1306)),  ISNUMBER(SEARCH("внедрен",E1306)), ISNUMBER(SEARCH("расшир",E1306)), ISNUMBER(SEARCH("адаптац",E1306)),ISNUMBER(SEARCH("настрой",E1306)), ISNUMBER(SEARCH("подключ",E1306)),   (ISNUMBER(SEARCH("модерниз",E1306)))),1,0)</f>
        <v>0</v>
      </c>
      <c r="I1306" s="8">
        <f>IF(OR(ISNUMBER(SEARCH("сопрово",E1306)), ISNUMBER(SEARCH("поддержк",E1306)), ISNUMBER(SEARCH("эксплуат",E1306)), ISNUMBER(SEARCH("обслужи",E1306)), ISNUMBER(SEARCH("подготов",E1306)), (ISNUMBER(SEARCH("обуче",E1306)))),1,0)</f>
        <v>1</v>
      </c>
      <c r="J1306" s="9">
        <f>SUM(G1306:I1306)</f>
        <v>1</v>
      </c>
      <c r="K1306" t="s">
        <v>25</v>
      </c>
      <c r="L1306" t="s">
        <v>25</v>
      </c>
      <c r="M1306" s="30">
        <v>2366100</v>
      </c>
      <c r="N1306" s="28" t="s">
        <v>264</v>
      </c>
      <c r="O1306">
        <v>2366100</v>
      </c>
      <c r="P1306" s="28" t="s">
        <v>184</v>
      </c>
      <c r="Q1306" s="4" t="s">
        <v>1770</v>
      </c>
      <c r="R1306" t="s">
        <v>1718</v>
      </c>
      <c r="S1306" t="s">
        <v>33</v>
      </c>
      <c r="T1306" t="s">
        <v>1709</v>
      </c>
      <c r="U1306" t="s">
        <v>1692</v>
      </c>
      <c r="V1306" t="s">
        <v>33</v>
      </c>
      <c r="W1306" s="2">
        <v>1</v>
      </c>
      <c r="X1306" s="33">
        <v>2366100</v>
      </c>
      <c r="Y1306" t="s">
        <v>34</v>
      </c>
      <c r="Z1306" t="s">
        <v>513</v>
      </c>
      <c r="AA1306" t="s">
        <v>36</v>
      </c>
      <c r="AB1306" t="s">
        <v>37</v>
      </c>
      <c r="AC1306">
        <v>16</v>
      </c>
    </row>
    <row r="1307" spans="1:29" customFormat="1" hidden="1" x14ac:dyDescent="0.25">
      <c r="A1307" s="11">
        <v>1307</v>
      </c>
      <c r="B1307" s="20" t="s">
        <v>2214</v>
      </c>
      <c r="C1307" s="3">
        <v>2.1653007300150001E+18</v>
      </c>
      <c r="D1307" s="1">
        <v>42030</v>
      </c>
      <c r="E1307" t="s">
        <v>1955</v>
      </c>
      <c r="F1307" s="8">
        <f>IF(OR(ISNUMBER(SEARCH("террит",Q1307)), ISNUMBER(SEARCH("ФОМС",E1307)), ISNUMBER(SEARCH("ФОМС",Q1307)), (ISNUMBER(SEARCH("страх",E1307)))),1,0)</f>
        <v>0</v>
      </c>
      <c r="G1307" s="8">
        <f>IF(OR(ISNUMBER(SEARCH("проектиро",E1307)), ISNUMBER(SEARCH("разработка",E1307)),  ISNUMBER(SEARCH("приобрет",E1307)),  ISNUMBER(SEARCH("установк",E1307)), ISNUMBER(SEARCH("постав",E1307)),  (ISNUMBER(SEARCH("создани",E1307)))),1,0)</f>
        <v>0</v>
      </c>
      <c r="H1307" s="8">
        <f>IF(OR(ISNUMBER(SEARCH("развит",E1307)), ISNUMBER(SEARCH("модифика",E1307)), ISNUMBER(SEARCH("интегра",E1307)),  ISNUMBER(SEARCH("внедрен",E1307)), ISNUMBER(SEARCH("расшир",E1307)), ISNUMBER(SEARCH("адаптац",E1307)),ISNUMBER(SEARCH("настрой",E1307)), ISNUMBER(SEARCH("подключ",E1307)),   (ISNUMBER(SEARCH("модерниз",E1307)))),1,0)</f>
        <v>0</v>
      </c>
      <c r="I1307" s="8">
        <f>IF(OR(ISNUMBER(SEARCH("сопрово",E1307)), ISNUMBER(SEARCH("поддержк",E1307)), ISNUMBER(SEARCH("эксплуат",E1307)), ISNUMBER(SEARCH("обслужи",E1307)), ISNUMBER(SEARCH("подготов",E1307)), (ISNUMBER(SEARCH("обуче",E1307)))),1,0)</f>
        <v>1</v>
      </c>
      <c r="J1307" s="9">
        <f>SUM(G1307:I1307)</f>
        <v>1</v>
      </c>
      <c r="K1307" t="s">
        <v>25</v>
      </c>
      <c r="L1307" t="s">
        <v>25</v>
      </c>
      <c r="M1307" s="30">
        <v>1347637.5</v>
      </c>
      <c r="N1307" s="28" t="s">
        <v>264</v>
      </c>
      <c r="O1307">
        <v>1347637.5</v>
      </c>
      <c r="P1307" s="28" t="s">
        <v>184</v>
      </c>
      <c r="Q1307" s="4" t="s">
        <v>1770</v>
      </c>
      <c r="R1307" t="s">
        <v>1718</v>
      </c>
      <c r="S1307" t="s">
        <v>33</v>
      </c>
      <c r="T1307" t="s">
        <v>1709</v>
      </c>
      <c r="U1307" t="s">
        <v>1692</v>
      </c>
      <c r="V1307" t="s">
        <v>33</v>
      </c>
      <c r="W1307" s="2">
        <v>1</v>
      </c>
      <c r="X1307" s="33">
        <v>1347637.5</v>
      </c>
      <c r="Y1307" t="s">
        <v>34</v>
      </c>
      <c r="Z1307" t="s">
        <v>513</v>
      </c>
      <c r="AA1307" t="s">
        <v>36</v>
      </c>
      <c r="AB1307" t="s">
        <v>37</v>
      </c>
      <c r="AC1307">
        <v>16</v>
      </c>
    </row>
    <row r="1308" spans="1:29" customFormat="1" hidden="1" x14ac:dyDescent="0.25">
      <c r="A1308" s="11">
        <v>1308</v>
      </c>
      <c r="B1308" s="20" t="s">
        <v>2214</v>
      </c>
      <c r="C1308" s="3">
        <v>2.165300730016E+18</v>
      </c>
      <c r="D1308" s="1">
        <v>42380</v>
      </c>
      <c r="E1308" t="s">
        <v>1954</v>
      </c>
      <c r="F1308" s="8">
        <f>IF(OR(ISNUMBER(SEARCH("террит",Q1308)), ISNUMBER(SEARCH("ФОМС",E1308)), ISNUMBER(SEARCH("ФОМС",Q1308)), (ISNUMBER(SEARCH("страх",E1308)))),1,0)</f>
        <v>0</v>
      </c>
      <c r="G1308" s="8">
        <f>IF(OR(ISNUMBER(SEARCH("проектиро",E1308)), ISNUMBER(SEARCH("разработка",E1308)),  ISNUMBER(SEARCH("приобрет",E1308)),  ISNUMBER(SEARCH("установк",E1308)), ISNUMBER(SEARCH("постав",E1308)),  (ISNUMBER(SEARCH("создани",E1308)))),1,0)</f>
        <v>0</v>
      </c>
      <c r="H1308" s="8">
        <f>IF(OR(ISNUMBER(SEARCH("развит",E1308)), ISNUMBER(SEARCH("модифика",E1308)), ISNUMBER(SEARCH("интегра",E1308)),  ISNUMBER(SEARCH("внедрен",E1308)), ISNUMBER(SEARCH("расшир",E1308)), ISNUMBER(SEARCH("адаптац",E1308)),ISNUMBER(SEARCH("настрой",E1308)), ISNUMBER(SEARCH("подключ",E1308)),   (ISNUMBER(SEARCH("модерниз",E1308)))),1,0)</f>
        <v>0</v>
      </c>
      <c r="I1308" s="8">
        <f>IF(OR(ISNUMBER(SEARCH("сопрово",E1308)), ISNUMBER(SEARCH("поддержк",E1308)), ISNUMBER(SEARCH("эксплуат",E1308)), ISNUMBER(SEARCH("обслужи",E1308)), ISNUMBER(SEARCH("подготов",E1308)), (ISNUMBER(SEARCH("обуче",E1308)))),1,0)</f>
        <v>1</v>
      </c>
      <c r="J1308" s="9">
        <f>SUM(G1308:I1308)</f>
        <v>1</v>
      </c>
      <c r="K1308" t="s">
        <v>186</v>
      </c>
      <c r="L1308" t="s">
        <v>187</v>
      </c>
      <c r="M1308" s="30">
        <v>2366100</v>
      </c>
      <c r="N1308" s="28" t="s">
        <v>264</v>
      </c>
      <c r="O1308">
        <v>2366100</v>
      </c>
      <c r="P1308" s="28" t="s">
        <v>184</v>
      </c>
      <c r="Q1308" s="4" t="s">
        <v>1770</v>
      </c>
      <c r="R1308" t="s">
        <v>1718</v>
      </c>
      <c r="S1308" t="s">
        <v>33</v>
      </c>
      <c r="T1308" t="s">
        <v>1709</v>
      </c>
      <c r="U1308" t="s">
        <v>1692</v>
      </c>
      <c r="V1308" t="s">
        <v>33</v>
      </c>
      <c r="W1308" s="2">
        <v>1</v>
      </c>
      <c r="X1308" s="33">
        <v>2366100</v>
      </c>
      <c r="Y1308" t="s">
        <v>34</v>
      </c>
      <c r="Z1308" t="s">
        <v>513</v>
      </c>
      <c r="AA1308" t="s">
        <v>36</v>
      </c>
      <c r="AB1308" t="s">
        <v>37</v>
      </c>
      <c r="AC1308">
        <v>16</v>
      </c>
    </row>
    <row r="1309" spans="1:29" customFormat="1" hidden="1" x14ac:dyDescent="0.25">
      <c r="A1309" s="11">
        <v>1309</v>
      </c>
      <c r="B1309" s="20" t="s">
        <v>2214</v>
      </c>
      <c r="C1309" s="3">
        <v>2.165300730016E+18</v>
      </c>
      <c r="D1309" s="1">
        <v>42580</v>
      </c>
      <c r="E1309" t="s">
        <v>1956</v>
      </c>
      <c r="F1309" s="8">
        <f>IF(OR(ISNUMBER(SEARCH("террит",Q1309)), ISNUMBER(SEARCH("ФОМС",E1309)), ISNUMBER(SEARCH("ФОМС",Q1309)), (ISNUMBER(SEARCH("страх",E1309)))),1,0)</f>
        <v>0</v>
      </c>
      <c r="G1309" s="8">
        <f>IF(OR(ISNUMBER(SEARCH("проектиро",E1309)), ISNUMBER(SEARCH("разработка",E1309)),  ISNUMBER(SEARCH("приобрет",E1309)),  ISNUMBER(SEARCH("установк",E1309)), ISNUMBER(SEARCH("постав",E1309)),  (ISNUMBER(SEARCH("создани",E1309)))),1,0)</f>
        <v>0</v>
      </c>
      <c r="H1309" s="8">
        <f>IF(OR(ISNUMBER(SEARCH("развит",E1309)), ISNUMBER(SEARCH("модифика",E1309)), ISNUMBER(SEARCH("интегра",E1309)),  ISNUMBER(SEARCH("внедрен",E1309)), ISNUMBER(SEARCH("расшир",E1309)), ISNUMBER(SEARCH("адаптац",E1309)),ISNUMBER(SEARCH("настрой",E1309)), ISNUMBER(SEARCH("подключ",E1309)),   (ISNUMBER(SEARCH("модерниз",E1309)))),1,0)</f>
        <v>0</v>
      </c>
      <c r="I1309" s="8">
        <f>IF(OR(ISNUMBER(SEARCH("сопрово",E1309)), ISNUMBER(SEARCH("поддержк",E1309)), ISNUMBER(SEARCH("эксплуат",E1309)), ISNUMBER(SEARCH("обслужи",E1309)), ISNUMBER(SEARCH("подготов",E1309)), (ISNUMBER(SEARCH("обуче",E1309)))),1,0)</f>
        <v>1</v>
      </c>
      <c r="J1309" s="9">
        <f>SUM(G1309:I1309)</f>
        <v>1</v>
      </c>
      <c r="K1309" t="s">
        <v>82</v>
      </c>
      <c r="L1309" t="s">
        <v>76</v>
      </c>
      <c r="M1309" s="30">
        <v>729981.43999999994</v>
      </c>
      <c r="N1309" s="28" t="s">
        <v>264</v>
      </c>
      <c r="O1309">
        <v>729981.43999999994</v>
      </c>
      <c r="P1309" s="28" t="s">
        <v>184</v>
      </c>
      <c r="Q1309" s="4" t="s">
        <v>1717</v>
      </c>
      <c r="R1309" t="s">
        <v>1718</v>
      </c>
      <c r="S1309" t="s">
        <v>33</v>
      </c>
      <c r="T1309" t="s">
        <v>1728</v>
      </c>
      <c r="U1309" t="s">
        <v>1692</v>
      </c>
      <c r="V1309" t="s">
        <v>33</v>
      </c>
      <c r="W1309" s="2">
        <v>1</v>
      </c>
      <c r="X1309" s="33">
        <v>729981.43999999994</v>
      </c>
      <c r="Y1309" t="s">
        <v>34</v>
      </c>
      <c r="Z1309" t="s">
        <v>513</v>
      </c>
      <c r="AA1309" t="s">
        <v>36</v>
      </c>
      <c r="AB1309" t="s">
        <v>37</v>
      </c>
      <c r="AC1309">
        <v>16</v>
      </c>
    </row>
    <row r="1310" spans="1:29" customFormat="1" hidden="1" x14ac:dyDescent="0.25">
      <c r="A1310" s="11">
        <v>1310</v>
      </c>
      <c r="B1310" s="20" t="s">
        <v>2214</v>
      </c>
      <c r="C1310" s="3">
        <v>2.1653007300169999E+18</v>
      </c>
      <c r="D1310" s="1">
        <v>42969</v>
      </c>
      <c r="E1310" t="s">
        <v>1716</v>
      </c>
      <c r="F1310" s="8">
        <f>IF(OR(ISNUMBER(SEARCH("террит",Q1310)), ISNUMBER(SEARCH("ФОМС",E1310)), ISNUMBER(SEARCH("ФОМС",Q1310)), (ISNUMBER(SEARCH("страх",E1310)))),1,0)</f>
        <v>0</v>
      </c>
      <c r="G1310" s="8">
        <f>IF(OR(ISNUMBER(SEARCH("проектиро",E1310)), ISNUMBER(SEARCH("разработка",E1310)),  ISNUMBER(SEARCH("приобрет",E1310)),  ISNUMBER(SEARCH("установк",E1310)), ISNUMBER(SEARCH("постав",E1310)),  (ISNUMBER(SEARCH("создани",E1310)))),1,0)</f>
        <v>0</v>
      </c>
      <c r="H1310" s="8">
        <f>IF(OR(ISNUMBER(SEARCH("развит",E1310)), ISNUMBER(SEARCH("модифика",E1310)), ISNUMBER(SEARCH("интегра",E1310)),  ISNUMBER(SEARCH("внедрен",E1310)), ISNUMBER(SEARCH("расшир",E1310)), ISNUMBER(SEARCH("адаптац",E1310)),ISNUMBER(SEARCH("настрой",E1310)), ISNUMBER(SEARCH("подключ",E1310)),   (ISNUMBER(SEARCH("модерниз",E1310)))),1,0)</f>
        <v>0</v>
      </c>
      <c r="I1310" s="8">
        <f>IF(OR(ISNUMBER(SEARCH("сопрово",E1310)), ISNUMBER(SEARCH("поддержк",E1310)), ISNUMBER(SEARCH("эксплуат",E1310)), ISNUMBER(SEARCH("обслужи",E1310)), ISNUMBER(SEARCH("подготов",E1310)), (ISNUMBER(SEARCH("обуче",E1310)))),1,0)</f>
        <v>0</v>
      </c>
      <c r="J1310" s="9">
        <f>SUM(G1310:I1310)</f>
        <v>0</v>
      </c>
      <c r="K1310" t="s">
        <v>571</v>
      </c>
      <c r="L1310" t="s">
        <v>572</v>
      </c>
      <c r="M1310" s="30">
        <v>312473.7</v>
      </c>
      <c r="N1310" s="28" t="s">
        <v>329</v>
      </c>
      <c r="O1310">
        <v>624947.4</v>
      </c>
      <c r="P1310" s="28" t="s">
        <v>252</v>
      </c>
      <c r="Q1310" s="4" t="s">
        <v>1717</v>
      </c>
      <c r="R1310" t="s">
        <v>1718</v>
      </c>
      <c r="S1310" t="s">
        <v>33</v>
      </c>
      <c r="T1310" t="s">
        <v>1709</v>
      </c>
      <c r="U1310" t="s">
        <v>1692</v>
      </c>
      <c r="V1310" t="s">
        <v>33</v>
      </c>
      <c r="W1310" s="2">
        <v>1</v>
      </c>
      <c r="X1310" s="33">
        <v>624947.4</v>
      </c>
      <c r="Y1310" t="s">
        <v>34</v>
      </c>
      <c r="Z1310" t="s">
        <v>513</v>
      </c>
      <c r="AA1310" t="s">
        <v>36</v>
      </c>
      <c r="AB1310" t="s">
        <v>37</v>
      </c>
      <c r="AC1310">
        <v>16</v>
      </c>
    </row>
    <row r="1311" spans="1:29" customFormat="1" hidden="1" x14ac:dyDescent="0.25">
      <c r="A1311" s="11">
        <v>1311</v>
      </c>
      <c r="B1311" s="20" t="s">
        <v>2214</v>
      </c>
      <c r="C1311" s="3">
        <v>2.1653007300169999E+18</v>
      </c>
      <c r="D1311" s="1">
        <v>42745</v>
      </c>
      <c r="E1311" t="s">
        <v>1954</v>
      </c>
      <c r="F1311" s="8">
        <f>IF(OR(ISNUMBER(SEARCH("террит",Q1311)), ISNUMBER(SEARCH("ФОМС",E1311)), ISNUMBER(SEARCH("ФОМС",Q1311)), (ISNUMBER(SEARCH("страх",E1311)))),1,0)</f>
        <v>0</v>
      </c>
      <c r="G1311" s="8">
        <f>IF(OR(ISNUMBER(SEARCH("проектиро",E1311)), ISNUMBER(SEARCH("разработка",E1311)),  ISNUMBER(SEARCH("приобрет",E1311)),  ISNUMBER(SEARCH("установк",E1311)), ISNUMBER(SEARCH("постав",E1311)),  (ISNUMBER(SEARCH("создани",E1311)))),1,0)</f>
        <v>0</v>
      </c>
      <c r="H1311" s="8">
        <f>IF(OR(ISNUMBER(SEARCH("развит",E1311)), ISNUMBER(SEARCH("модифика",E1311)), ISNUMBER(SEARCH("интегра",E1311)),  ISNUMBER(SEARCH("внедрен",E1311)), ISNUMBER(SEARCH("расшир",E1311)), ISNUMBER(SEARCH("адаптац",E1311)),ISNUMBER(SEARCH("настрой",E1311)), ISNUMBER(SEARCH("подключ",E1311)),   (ISNUMBER(SEARCH("модерниз",E1311)))),1,0)</f>
        <v>0</v>
      </c>
      <c r="I1311" s="8">
        <f>IF(OR(ISNUMBER(SEARCH("сопрово",E1311)), ISNUMBER(SEARCH("поддержк",E1311)), ISNUMBER(SEARCH("эксплуат",E1311)), ISNUMBER(SEARCH("обслужи",E1311)), ISNUMBER(SEARCH("подготов",E1311)), (ISNUMBER(SEARCH("обуче",E1311)))),1,0)</f>
        <v>1</v>
      </c>
      <c r="J1311" s="9">
        <f>SUM(G1311:I1311)</f>
        <v>1</v>
      </c>
      <c r="K1311" t="s">
        <v>82</v>
      </c>
      <c r="L1311" t="s">
        <v>76</v>
      </c>
      <c r="M1311" s="30">
        <v>2460836.06</v>
      </c>
      <c r="N1311" s="28" t="s">
        <v>264</v>
      </c>
      <c r="O1311">
        <v>2460836.06</v>
      </c>
      <c r="P1311" s="28" t="s">
        <v>184</v>
      </c>
      <c r="Q1311" s="4" t="s">
        <v>1717</v>
      </c>
      <c r="R1311" t="s">
        <v>1718</v>
      </c>
      <c r="S1311" t="s">
        <v>33</v>
      </c>
      <c r="T1311" t="s">
        <v>1709</v>
      </c>
      <c r="U1311" t="s">
        <v>1692</v>
      </c>
      <c r="V1311" t="s">
        <v>33</v>
      </c>
      <c r="W1311" s="2">
        <v>1</v>
      </c>
      <c r="X1311" s="33">
        <v>2460836.06</v>
      </c>
      <c r="Y1311" t="s">
        <v>34</v>
      </c>
      <c r="Z1311" t="s">
        <v>513</v>
      </c>
      <c r="AA1311" t="s">
        <v>36</v>
      </c>
      <c r="AB1311" t="s">
        <v>37</v>
      </c>
      <c r="AC1311">
        <v>16</v>
      </c>
    </row>
    <row r="1312" spans="1:29" customFormat="1" hidden="1" x14ac:dyDescent="0.25">
      <c r="A1312" s="11">
        <v>1312</v>
      </c>
      <c r="B1312" s="20" t="s">
        <v>2214</v>
      </c>
      <c r="C1312" s="3">
        <v>2.1653007300169999E+18</v>
      </c>
      <c r="D1312" s="1">
        <v>42853</v>
      </c>
      <c r="E1312" t="s">
        <v>1957</v>
      </c>
      <c r="F1312" s="8">
        <f>IF(OR(ISNUMBER(SEARCH("террит",Q1312)), ISNUMBER(SEARCH("ФОМС",E1312)), ISNUMBER(SEARCH("ФОМС",Q1312)), (ISNUMBER(SEARCH("страх",E1312)))),1,0)</f>
        <v>0</v>
      </c>
      <c r="G1312" s="8">
        <f>IF(OR(ISNUMBER(SEARCH("проектиро",E1312)), ISNUMBER(SEARCH("разработка",E1312)),  ISNUMBER(SEARCH("приобрет",E1312)),  ISNUMBER(SEARCH("установк",E1312)), ISNUMBER(SEARCH("постав",E1312)),  (ISNUMBER(SEARCH("создани",E1312)))),1,0)</f>
        <v>1</v>
      </c>
      <c r="H1312" s="8">
        <f>IF(OR(ISNUMBER(SEARCH("развит",E1312)), ISNUMBER(SEARCH("модифика",E1312)), ISNUMBER(SEARCH("интегра",E1312)),  ISNUMBER(SEARCH("внедрен",E1312)), ISNUMBER(SEARCH("расшир",E1312)), ISNUMBER(SEARCH("адаптац",E1312)),ISNUMBER(SEARCH("настрой",E1312)), ISNUMBER(SEARCH("подключ",E1312)),   (ISNUMBER(SEARCH("модерниз",E1312)))),1,0)</f>
        <v>0</v>
      </c>
      <c r="I1312" s="8">
        <f>IF(OR(ISNUMBER(SEARCH("сопрово",E1312)), ISNUMBER(SEARCH("поддержк",E1312)), ISNUMBER(SEARCH("эксплуат",E1312)), ISNUMBER(SEARCH("обслужи",E1312)), ISNUMBER(SEARCH("подготов",E1312)), (ISNUMBER(SEARCH("обуче",E1312)))),1,0)</f>
        <v>0</v>
      </c>
      <c r="J1312" s="9">
        <f>SUM(G1312:I1312)</f>
        <v>1</v>
      </c>
      <c r="K1312" t="s">
        <v>45</v>
      </c>
      <c r="L1312" t="s">
        <v>46</v>
      </c>
      <c r="M1312" s="30">
        <v>95850</v>
      </c>
      <c r="N1312" s="28" t="s">
        <v>264</v>
      </c>
      <c r="O1312">
        <v>95850</v>
      </c>
      <c r="P1312" s="28" t="s">
        <v>184</v>
      </c>
      <c r="Q1312" s="4" t="s">
        <v>1717</v>
      </c>
      <c r="R1312" t="s">
        <v>1718</v>
      </c>
      <c r="S1312" t="s">
        <v>33</v>
      </c>
      <c r="T1312" t="s">
        <v>1709</v>
      </c>
      <c r="U1312" t="s">
        <v>1692</v>
      </c>
      <c r="V1312" t="s">
        <v>33</v>
      </c>
      <c r="W1312" s="2">
        <v>1</v>
      </c>
      <c r="X1312" s="33">
        <v>95850</v>
      </c>
      <c r="Y1312" t="s">
        <v>34</v>
      </c>
      <c r="Z1312" t="s">
        <v>513</v>
      </c>
      <c r="AA1312" t="s">
        <v>36</v>
      </c>
      <c r="AB1312" t="s">
        <v>37</v>
      </c>
      <c r="AC1312">
        <v>16</v>
      </c>
    </row>
    <row r="1313" spans="1:29" customFormat="1" hidden="1" x14ac:dyDescent="0.25">
      <c r="A1313" s="11">
        <v>1313</v>
      </c>
      <c r="B1313" s="20" t="s">
        <v>2214</v>
      </c>
      <c r="C1313" s="3">
        <v>2.1653007300169999E+18</v>
      </c>
      <c r="D1313" s="1">
        <v>42993</v>
      </c>
      <c r="E1313" t="s">
        <v>1958</v>
      </c>
      <c r="F1313" s="8">
        <f>IF(OR(ISNUMBER(SEARCH("террит",Q1313)), ISNUMBER(SEARCH("ФОМС",E1313)), ISNUMBER(SEARCH("ФОМС",Q1313)), (ISNUMBER(SEARCH("страх",E1313)))),1,0)</f>
        <v>0</v>
      </c>
      <c r="G1313" s="8">
        <f>IF(OR(ISNUMBER(SEARCH("проектиро",E1313)), ISNUMBER(SEARCH("разработка",E1313)),  ISNUMBER(SEARCH("приобрет",E1313)),  ISNUMBER(SEARCH("установк",E1313)), ISNUMBER(SEARCH("постав",E1313)),  (ISNUMBER(SEARCH("создани",E1313)))),1,0)</f>
        <v>0</v>
      </c>
      <c r="H1313" s="8">
        <f>IF(OR(ISNUMBER(SEARCH("развит",E1313)), ISNUMBER(SEARCH("модифика",E1313)), ISNUMBER(SEARCH("интегра",E1313)),  ISNUMBER(SEARCH("внедрен",E1313)), ISNUMBER(SEARCH("расшир",E1313)), ISNUMBER(SEARCH("адаптац",E1313)),ISNUMBER(SEARCH("настрой",E1313)), ISNUMBER(SEARCH("подключ",E1313)),   (ISNUMBER(SEARCH("модерниз",E1313)))),1,0)</f>
        <v>0</v>
      </c>
      <c r="I1313" s="8">
        <f>IF(OR(ISNUMBER(SEARCH("сопрово",E1313)), ISNUMBER(SEARCH("поддержк",E1313)), ISNUMBER(SEARCH("эксплуат",E1313)), ISNUMBER(SEARCH("обслужи",E1313)), ISNUMBER(SEARCH("подготов",E1313)), (ISNUMBER(SEARCH("обуче",E1313)))),1,0)</f>
        <v>0</v>
      </c>
      <c r="J1313" s="9">
        <f>SUM(G1313:I1313)</f>
        <v>0</v>
      </c>
      <c r="K1313" t="s">
        <v>88</v>
      </c>
      <c r="L1313" t="s">
        <v>38</v>
      </c>
      <c r="M1313" s="30">
        <v>1199642.4099999999</v>
      </c>
      <c r="N1313" s="28" t="s">
        <v>329</v>
      </c>
      <c r="O1313">
        <v>1199642.4099999999</v>
      </c>
      <c r="P1313" s="28" t="s">
        <v>184</v>
      </c>
      <c r="Q1313" s="4" t="s">
        <v>1717</v>
      </c>
      <c r="R1313" t="s">
        <v>1718</v>
      </c>
      <c r="S1313" t="s">
        <v>33</v>
      </c>
      <c r="T1313" t="s">
        <v>1709</v>
      </c>
      <c r="U1313" t="s">
        <v>1692</v>
      </c>
      <c r="V1313" t="s">
        <v>33</v>
      </c>
      <c r="W1313" s="2">
        <v>1</v>
      </c>
      <c r="X1313" s="33">
        <v>2163081.6800000002</v>
      </c>
      <c r="Y1313" t="s">
        <v>34</v>
      </c>
      <c r="Z1313" t="s">
        <v>513</v>
      </c>
      <c r="AA1313" t="s">
        <v>36</v>
      </c>
      <c r="AB1313" t="s">
        <v>37</v>
      </c>
      <c r="AC1313">
        <v>16</v>
      </c>
    </row>
    <row r="1314" spans="1:29" customFormat="1" hidden="1" x14ac:dyDescent="0.25">
      <c r="A1314" s="11">
        <v>1314</v>
      </c>
      <c r="B1314" s="20" t="s">
        <v>2214</v>
      </c>
      <c r="C1314" s="3">
        <v>2.1653007300179999E+18</v>
      </c>
      <c r="D1314" s="1">
        <v>43111</v>
      </c>
      <c r="E1314" t="s">
        <v>1954</v>
      </c>
      <c r="F1314" s="8">
        <f>IF(OR(ISNUMBER(SEARCH("террит",Q1314)), ISNUMBER(SEARCH("ФОМС",E1314)), ISNUMBER(SEARCH("ФОМС",Q1314)), (ISNUMBER(SEARCH("страх",E1314)))),1,0)</f>
        <v>0</v>
      </c>
      <c r="G1314" s="8">
        <f>IF(OR(ISNUMBER(SEARCH("проектиро",E1314)), ISNUMBER(SEARCH("разработка",E1314)),  ISNUMBER(SEARCH("приобрет",E1314)),  ISNUMBER(SEARCH("установк",E1314)), ISNUMBER(SEARCH("постав",E1314)),  (ISNUMBER(SEARCH("создани",E1314)))),1,0)</f>
        <v>0</v>
      </c>
      <c r="H1314" s="8">
        <f>IF(OR(ISNUMBER(SEARCH("развит",E1314)), ISNUMBER(SEARCH("модифика",E1314)), ISNUMBER(SEARCH("интегра",E1314)),  ISNUMBER(SEARCH("внедрен",E1314)), ISNUMBER(SEARCH("расшир",E1314)), ISNUMBER(SEARCH("адаптац",E1314)),ISNUMBER(SEARCH("настрой",E1314)), ISNUMBER(SEARCH("подключ",E1314)),   (ISNUMBER(SEARCH("модерниз",E1314)))),1,0)</f>
        <v>0</v>
      </c>
      <c r="I1314" s="8">
        <f>IF(OR(ISNUMBER(SEARCH("сопрово",E1314)), ISNUMBER(SEARCH("поддержк",E1314)), ISNUMBER(SEARCH("эксплуат",E1314)), ISNUMBER(SEARCH("обслужи",E1314)), ISNUMBER(SEARCH("подготов",E1314)), (ISNUMBER(SEARCH("обуче",E1314)))),1,0)</f>
        <v>1</v>
      </c>
      <c r="J1314" s="9">
        <f>SUM(G1314:I1314)</f>
        <v>1</v>
      </c>
      <c r="K1314" t="s">
        <v>82</v>
      </c>
      <c r="L1314" t="s">
        <v>76</v>
      </c>
      <c r="M1314" s="30">
        <v>2460836.06</v>
      </c>
      <c r="N1314" s="28" t="s">
        <v>26</v>
      </c>
      <c r="O1314">
        <v>2460836.06</v>
      </c>
      <c r="P1314" s="28" t="s">
        <v>184</v>
      </c>
      <c r="Q1314" s="4" t="s">
        <v>1717</v>
      </c>
      <c r="R1314" t="s">
        <v>1718</v>
      </c>
      <c r="S1314" t="s">
        <v>33</v>
      </c>
      <c r="T1314" t="s">
        <v>1709</v>
      </c>
      <c r="U1314" t="s">
        <v>1692</v>
      </c>
      <c r="V1314" t="s">
        <v>33</v>
      </c>
      <c r="W1314" s="2">
        <v>1</v>
      </c>
      <c r="X1314" s="33">
        <v>2460836.06</v>
      </c>
      <c r="Y1314" t="s">
        <v>34</v>
      </c>
      <c r="Z1314" t="s">
        <v>513</v>
      </c>
      <c r="AA1314" t="s">
        <v>36</v>
      </c>
      <c r="AB1314" t="s">
        <v>37</v>
      </c>
      <c r="AC1314">
        <v>16</v>
      </c>
    </row>
    <row r="1315" spans="1:29" customFormat="1" hidden="1" x14ac:dyDescent="0.25">
      <c r="A1315" s="11">
        <v>1315</v>
      </c>
      <c r="B1315" s="20" t="s">
        <v>2214</v>
      </c>
      <c r="C1315" s="3">
        <v>2.1653007300179999E+18</v>
      </c>
      <c r="D1315" s="1">
        <v>43455</v>
      </c>
      <c r="E1315" t="s">
        <v>1959</v>
      </c>
      <c r="F1315" s="8">
        <f>IF(OR(ISNUMBER(SEARCH("террит",Q1315)), ISNUMBER(SEARCH("ФОМС",E1315)), ISNUMBER(SEARCH("ФОМС",Q1315)), (ISNUMBER(SEARCH("страх",E1315)))),1,0)</f>
        <v>0</v>
      </c>
      <c r="G1315" s="8">
        <f>IF(OR(ISNUMBER(SEARCH("проектиро",E1315)), ISNUMBER(SEARCH("разработка",E1315)),  ISNUMBER(SEARCH("приобрет",E1315)),  ISNUMBER(SEARCH("установк",E1315)), ISNUMBER(SEARCH("постав",E1315)),  (ISNUMBER(SEARCH("создани",E1315)))),1,0)</f>
        <v>0</v>
      </c>
      <c r="H1315" s="8">
        <f>IF(OR(ISNUMBER(SEARCH("развит",E1315)), ISNUMBER(SEARCH("модифика",E1315)), ISNUMBER(SEARCH("интегра",E1315)),  ISNUMBER(SEARCH("внедрен",E1315)), ISNUMBER(SEARCH("расшир",E1315)), ISNUMBER(SEARCH("адаптац",E1315)),ISNUMBER(SEARCH("настрой",E1315)), ISNUMBER(SEARCH("подключ",E1315)),   (ISNUMBER(SEARCH("модерниз",E1315)))),1,0)</f>
        <v>0</v>
      </c>
      <c r="I1315" s="8">
        <f>IF(OR(ISNUMBER(SEARCH("сопрово",E1315)), ISNUMBER(SEARCH("поддержк",E1315)), ISNUMBER(SEARCH("эксплуат",E1315)), ISNUMBER(SEARCH("обслужи",E1315)), ISNUMBER(SEARCH("подготов",E1315)), (ISNUMBER(SEARCH("обуче",E1315)))),1,0)</f>
        <v>1</v>
      </c>
      <c r="J1315" s="9">
        <f>SUM(G1315:I1315)</f>
        <v>1</v>
      </c>
      <c r="K1315" t="s">
        <v>82</v>
      </c>
      <c r="L1315" t="s">
        <v>76</v>
      </c>
      <c r="M1315" s="30">
        <v>1988551.53</v>
      </c>
      <c r="N1315" s="28" t="s">
        <v>26</v>
      </c>
      <c r="O1315">
        <v>1988551.53</v>
      </c>
      <c r="P1315" s="28" t="s">
        <v>27</v>
      </c>
      <c r="Q1315" s="4" t="s">
        <v>1717</v>
      </c>
      <c r="R1315" t="s">
        <v>1718</v>
      </c>
      <c r="S1315" t="s">
        <v>33</v>
      </c>
      <c r="T1315" t="s">
        <v>1728</v>
      </c>
      <c r="U1315" t="s">
        <v>1692</v>
      </c>
      <c r="V1315" t="s">
        <v>33</v>
      </c>
      <c r="W1315" s="2">
        <v>1</v>
      </c>
      <c r="X1315" s="33">
        <v>1988551.53</v>
      </c>
      <c r="Y1315" t="s">
        <v>34</v>
      </c>
      <c r="Z1315" t="s">
        <v>513</v>
      </c>
      <c r="AA1315" t="s">
        <v>36</v>
      </c>
      <c r="AB1315" t="s">
        <v>37</v>
      </c>
      <c r="AC1315">
        <v>16</v>
      </c>
    </row>
    <row r="1316" spans="1:29" customFormat="1" hidden="1" x14ac:dyDescent="0.25">
      <c r="A1316" s="11">
        <v>1316</v>
      </c>
      <c r="B1316" s="20" t="s">
        <v>2214</v>
      </c>
      <c r="C1316" s="3">
        <v>2.1653007300190001E+18</v>
      </c>
      <c r="D1316" s="1">
        <v>43784</v>
      </c>
      <c r="E1316" t="s">
        <v>1719</v>
      </c>
      <c r="F1316" s="8">
        <f>IF(OR(ISNUMBER(SEARCH("террит",Q1316)), ISNUMBER(SEARCH("ФОМС",E1316)), ISNUMBER(SEARCH("ФОМС",Q1316)), (ISNUMBER(SEARCH("страх",E1316)))),1,0)</f>
        <v>0</v>
      </c>
      <c r="G1316" s="8">
        <f>IF(OR(ISNUMBER(SEARCH("проектиро",E1316)), ISNUMBER(SEARCH("разработка",E1316)),  ISNUMBER(SEARCH("приобрет",E1316)),  ISNUMBER(SEARCH("установк",E1316)), ISNUMBER(SEARCH("постав",E1316)),  (ISNUMBER(SEARCH("создани",E1316)))),1,0)</f>
        <v>0</v>
      </c>
      <c r="H1316" s="8">
        <f>IF(OR(ISNUMBER(SEARCH("развит",E1316)), ISNUMBER(SEARCH("модифика",E1316)), ISNUMBER(SEARCH("интегра",E1316)),  ISNUMBER(SEARCH("внедрен",E1316)), ISNUMBER(SEARCH("расшир",E1316)), ISNUMBER(SEARCH("адаптац",E1316)),ISNUMBER(SEARCH("настрой",E1316)), ISNUMBER(SEARCH("подключ",E1316)),   (ISNUMBER(SEARCH("модерниз",E1316)))),1,0)</f>
        <v>0</v>
      </c>
      <c r="I1316" s="8">
        <f>IF(OR(ISNUMBER(SEARCH("сопрово",E1316)), ISNUMBER(SEARCH("поддержк",E1316)), ISNUMBER(SEARCH("эксплуат",E1316)), ISNUMBER(SEARCH("обслужи",E1316)), ISNUMBER(SEARCH("подготов",E1316)), (ISNUMBER(SEARCH("обуче",E1316)))),1,0)</f>
        <v>0</v>
      </c>
      <c r="J1316" s="9">
        <f>SUM(G1316:I1316)</f>
        <v>0</v>
      </c>
      <c r="K1316" t="s">
        <v>1720</v>
      </c>
      <c r="L1316" t="s">
        <v>1721</v>
      </c>
      <c r="M1316" s="30">
        <v>11914</v>
      </c>
      <c r="N1316" s="28" t="s">
        <v>39</v>
      </c>
      <c r="O1316">
        <v>47656</v>
      </c>
      <c r="P1316" s="28" t="s">
        <v>1169</v>
      </c>
      <c r="Q1316" s="4" t="s">
        <v>1722</v>
      </c>
      <c r="R1316" t="s">
        <v>1718</v>
      </c>
      <c r="S1316" t="s">
        <v>33</v>
      </c>
      <c r="T1316" t="s">
        <v>1709</v>
      </c>
      <c r="U1316" t="s">
        <v>1692</v>
      </c>
      <c r="V1316" t="s">
        <v>33</v>
      </c>
      <c r="W1316" s="2">
        <v>1</v>
      </c>
      <c r="X1316" s="33">
        <v>894256</v>
      </c>
      <c r="Y1316" t="s">
        <v>34</v>
      </c>
      <c r="Z1316" t="s">
        <v>513</v>
      </c>
      <c r="AA1316" t="s">
        <v>36</v>
      </c>
      <c r="AB1316" t="s">
        <v>37</v>
      </c>
      <c r="AC1316">
        <v>16</v>
      </c>
    </row>
    <row r="1317" spans="1:29" customFormat="1" hidden="1" x14ac:dyDescent="0.25">
      <c r="A1317" s="11">
        <v>1317</v>
      </c>
      <c r="B1317" s="20" t="s">
        <v>2214</v>
      </c>
      <c r="C1317" s="3">
        <v>2.1653021329169999E+18</v>
      </c>
      <c r="D1317" s="1">
        <v>42773</v>
      </c>
      <c r="E1317" t="s">
        <v>1960</v>
      </c>
      <c r="F1317" s="8">
        <f>IF(OR(ISNUMBER(SEARCH("террит",Q1317)), ISNUMBER(SEARCH("ФОМС",E1317)), ISNUMBER(SEARCH("ФОМС",Q1317)), (ISNUMBER(SEARCH("страх",E1317)))),1,0)</f>
        <v>0</v>
      </c>
      <c r="G1317" s="8">
        <f>IF(OR(ISNUMBER(SEARCH("проектиро",E1317)), ISNUMBER(SEARCH("разработка",E1317)),  ISNUMBER(SEARCH("приобрет",E1317)),  ISNUMBER(SEARCH("установк",E1317)), ISNUMBER(SEARCH("постав",E1317)),  (ISNUMBER(SEARCH("создани",E1317)))),1,0)</f>
        <v>0</v>
      </c>
      <c r="H1317" s="8">
        <f>IF(OR(ISNUMBER(SEARCH("развит",E1317)), ISNUMBER(SEARCH("модифика",E1317)), ISNUMBER(SEARCH("интегра",E1317)),  ISNUMBER(SEARCH("внедрен",E1317)), ISNUMBER(SEARCH("расшир",E1317)), ISNUMBER(SEARCH("адаптац",E1317)),ISNUMBER(SEARCH("настрой",E1317)), ISNUMBER(SEARCH("подключ",E1317)),   (ISNUMBER(SEARCH("модерниз",E1317)))),1,0)</f>
        <v>1</v>
      </c>
      <c r="I1317" s="8">
        <f>IF(OR(ISNUMBER(SEARCH("сопрово",E1317)), ISNUMBER(SEARCH("поддержк",E1317)), ISNUMBER(SEARCH("эксплуат",E1317)), ISNUMBER(SEARCH("обслужи",E1317)), ISNUMBER(SEARCH("подготов",E1317)), (ISNUMBER(SEARCH("обуче",E1317)))),1,0)</f>
        <v>1</v>
      </c>
      <c r="J1317" s="9">
        <f>SUM(G1317:I1317)</f>
        <v>2</v>
      </c>
      <c r="K1317" t="s">
        <v>1961</v>
      </c>
      <c r="L1317" t="s">
        <v>1962</v>
      </c>
      <c r="M1317" s="30">
        <v>6646400</v>
      </c>
      <c r="N1317" s="28" t="s">
        <v>1123</v>
      </c>
      <c r="O1317">
        <v>6646400</v>
      </c>
      <c r="P1317" s="28" t="s">
        <v>184</v>
      </c>
      <c r="Q1317" s="4" t="s">
        <v>1963</v>
      </c>
      <c r="R1317" t="s">
        <v>1964</v>
      </c>
      <c r="S1317" t="s">
        <v>1965</v>
      </c>
      <c r="T1317" t="s">
        <v>1709</v>
      </c>
      <c r="U1317" t="s">
        <v>1692</v>
      </c>
      <c r="V1317" t="s">
        <v>33</v>
      </c>
      <c r="W1317" s="2">
        <v>1</v>
      </c>
      <c r="X1317" s="33">
        <v>6646400</v>
      </c>
      <c r="Y1317" t="s">
        <v>34</v>
      </c>
      <c r="Z1317" t="s">
        <v>513</v>
      </c>
      <c r="AA1317" t="s">
        <v>36</v>
      </c>
      <c r="AB1317" t="s">
        <v>37</v>
      </c>
      <c r="AC1317">
        <v>16</v>
      </c>
    </row>
    <row r="1318" spans="1:29" customFormat="1" hidden="1" x14ac:dyDescent="0.25">
      <c r="A1318" s="11">
        <v>1318</v>
      </c>
      <c r="B1318" s="20" t="s">
        <v>2214</v>
      </c>
      <c r="C1318" s="3">
        <v>2.1653021329180001E+18</v>
      </c>
      <c r="D1318" s="1">
        <v>43260</v>
      </c>
      <c r="E1318" t="s">
        <v>1966</v>
      </c>
      <c r="F1318" s="8">
        <f>IF(OR(ISNUMBER(SEARCH("террит",Q1318)), ISNUMBER(SEARCH("ФОМС",E1318)), ISNUMBER(SEARCH("ФОМС",Q1318)), (ISNUMBER(SEARCH("страх",E1318)))),1,0)</f>
        <v>0</v>
      </c>
      <c r="G1318" s="8">
        <f>IF(OR(ISNUMBER(SEARCH("проектиро",E1318)), ISNUMBER(SEARCH("разработка",E1318)),  ISNUMBER(SEARCH("приобрет",E1318)),  ISNUMBER(SEARCH("установк",E1318)), ISNUMBER(SEARCH("постав",E1318)),  (ISNUMBER(SEARCH("создани",E1318)))),1,0)</f>
        <v>0</v>
      </c>
      <c r="H1318" s="8">
        <f>IF(OR(ISNUMBER(SEARCH("развит",E1318)), ISNUMBER(SEARCH("модифика",E1318)), ISNUMBER(SEARCH("интегра",E1318)),  ISNUMBER(SEARCH("внедрен",E1318)), ISNUMBER(SEARCH("расшир",E1318)), ISNUMBER(SEARCH("адаптац",E1318)),ISNUMBER(SEARCH("настрой",E1318)), ISNUMBER(SEARCH("подключ",E1318)),   (ISNUMBER(SEARCH("модерниз",E1318)))),1,0)</f>
        <v>1</v>
      </c>
      <c r="I1318" s="8">
        <f>IF(OR(ISNUMBER(SEARCH("сопрово",E1318)), ISNUMBER(SEARCH("поддержк",E1318)), ISNUMBER(SEARCH("эксплуат",E1318)), ISNUMBER(SEARCH("обслужи",E1318)), ISNUMBER(SEARCH("подготов",E1318)), (ISNUMBER(SEARCH("обуче",E1318)))),1,0)</f>
        <v>1</v>
      </c>
      <c r="J1318" s="9">
        <f>SUM(G1318:I1318)</f>
        <v>2</v>
      </c>
      <c r="K1318" t="s">
        <v>1961</v>
      </c>
      <c r="L1318" t="s">
        <v>1962</v>
      </c>
      <c r="M1318" s="30">
        <v>6236988</v>
      </c>
      <c r="N1318" s="28" t="s">
        <v>26</v>
      </c>
      <c r="O1318">
        <v>6236988</v>
      </c>
      <c r="P1318" s="28" t="s">
        <v>27</v>
      </c>
      <c r="Q1318" s="4" t="s">
        <v>1963</v>
      </c>
      <c r="R1318" t="s">
        <v>1964</v>
      </c>
      <c r="S1318" t="s">
        <v>1965</v>
      </c>
      <c r="T1318" t="s">
        <v>1709</v>
      </c>
      <c r="U1318" t="s">
        <v>1692</v>
      </c>
      <c r="V1318" t="s">
        <v>33</v>
      </c>
      <c r="W1318" s="2">
        <v>1</v>
      </c>
      <c r="X1318" s="33">
        <v>6236988</v>
      </c>
      <c r="Y1318" t="s">
        <v>34</v>
      </c>
      <c r="Z1318" t="s">
        <v>513</v>
      </c>
      <c r="AA1318" t="s">
        <v>36</v>
      </c>
      <c r="AB1318" t="s">
        <v>37</v>
      </c>
      <c r="AC1318">
        <v>16</v>
      </c>
    </row>
    <row r="1319" spans="1:29" customFormat="1" hidden="1" x14ac:dyDescent="0.25">
      <c r="A1319" s="11">
        <v>1319</v>
      </c>
      <c r="B1319" s="20" t="s">
        <v>2214</v>
      </c>
      <c r="C1319" s="3">
        <v>2.1655010379150001E+18</v>
      </c>
      <c r="D1319" s="1">
        <v>42352</v>
      </c>
      <c r="E1319" t="s">
        <v>1967</v>
      </c>
      <c r="F1319" s="8">
        <f>IF(OR(ISNUMBER(SEARCH("террит",Q1319)), ISNUMBER(SEARCH("ФОМС",E1319)), ISNUMBER(SEARCH("ФОМС",Q1319)), (ISNUMBER(SEARCH("страх",E1319)))),1,0)</f>
        <v>0</v>
      </c>
      <c r="G1319" s="8">
        <f>IF(OR(ISNUMBER(SEARCH("проектиро",E1319)), ISNUMBER(SEARCH("разработка",E1319)),  ISNUMBER(SEARCH("приобрет",E1319)),  ISNUMBER(SEARCH("установк",E1319)), ISNUMBER(SEARCH("постав",E1319)),  (ISNUMBER(SEARCH("создани",E1319)))),1,0)</f>
        <v>0</v>
      </c>
      <c r="H1319" s="8">
        <f>IF(OR(ISNUMBER(SEARCH("развит",E1319)), ISNUMBER(SEARCH("модифика",E1319)), ISNUMBER(SEARCH("интегра",E1319)),  ISNUMBER(SEARCH("внедрен",E1319)), ISNUMBER(SEARCH("расшир",E1319)), ISNUMBER(SEARCH("адаптац",E1319)),ISNUMBER(SEARCH("настрой",E1319)), ISNUMBER(SEARCH("подключ",E1319)),   (ISNUMBER(SEARCH("модерниз",E1319)))),1,0)</f>
        <v>1</v>
      </c>
      <c r="I1319" s="8">
        <f>IF(OR(ISNUMBER(SEARCH("сопрово",E1319)), ISNUMBER(SEARCH("поддержк",E1319)), ISNUMBER(SEARCH("эксплуат",E1319)), ISNUMBER(SEARCH("обслужи",E1319)), ISNUMBER(SEARCH("подготов",E1319)), (ISNUMBER(SEARCH("обуче",E1319)))),1,0)</f>
        <v>1</v>
      </c>
      <c r="J1319" s="9">
        <f>SUM(G1319:I1319)</f>
        <v>2</v>
      </c>
      <c r="K1319" t="s">
        <v>25</v>
      </c>
      <c r="L1319" t="s">
        <v>25</v>
      </c>
      <c r="M1319" s="30">
        <v>6400000</v>
      </c>
      <c r="N1319" s="28" t="s">
        <v>264</v>
      </c>
      <c r="O1319">
        <v>6400000</v>
      </c>
      <c r="P1319" s="28" t="s">
        <v>184</v>
      </c>
      <c r="Q1319" s="4" t="s">
        <v>1968</v>
      </c>
      <c r="R1319" t="s">
        <v>1969</v>
      </c>
      <c r="S1319" t="s">
        <v>485</v>
      </c>
      <c r="T1319" t="s">
        <v>1728</v>
      </c>
      <c r="U1319" t="s">
        <v>1692</v>
      </c>
      <c r="V1319" t="s">
        <v>33</v>
      </c>
      <c r="W1319" s="2">
        <v>1</v>
      </c>
      <c r="X1319" s="33">
        <v>6400000</v>
      </c>
      <c r="Y1319" t="s">
        <v>34</v>
      </c>
      <c r="Z1319" t="s">
        <v>513</v>
      </c>
      <c r="AA1319" t="s">
        <v>36</v>
      </c>
      <c r="AB1319" t="s">
        <v>37</v>
      </c>
      <c r="AC1319">
        <v>16</v>
      </c>
    </row>
    <row r="1320" spans="1:29" customFormat="1" hidden="1" x14ac:dyDescent="0.25">
      <c r="A1320" s="11">
        <v>1320</v>
      </c>
      <c r="B1320" s="20" t="s">
        <v>2214</v>
      </c>
      <c r="C1320" s="3">
        <v>2.1655028471150001E+18</v>
      </c>
      <c r="D1320" s="1">
        <v>42367</v>
      </c>
      <c r="E1320" t="s">
        <v>1970</v>
      </c>
      <c r="F1320" s="8">
        <f>IF(OR(ISNUMBER(SEARCH("террит",Q1320)), ISNUMBER(SEARCH("ФОМС",E1320)), ISNUMBER(SEARCH("ФОМС",Q1320)), (ISNUMBER(SEARCH("страх",E1320)))),1,0)</f>
        <v>0</v>
      </c>
      <c r="G1320" s="8">
        <f>IF(OR(ISNUMBER(SEARCH("проектиро",E1320)), ISNUMBER(SEARCH("разработка",E1320)),  ISNUMBER(SEARCH("приобрет",E1320)),  ISNUMBER(SEARCH("установк",E1320)), ISNUMBER(SEARCH("постав",E1320)),  (ISNUMBER(SEARCH("создани",E1320)))),1,0)</f>
        <v>0</v>
      </c>
      <c r="H1320" s="8">
        <f>IF(OR(ISNUMBER(SEARCH("развит",E1320)), ISNUMBER(SEARCH("модифика",E1320)), ISNUMBER(SEARCH("интегра",E1320)),  ISNUMBER(SEARCH("внедрен",E1320)), ISNUMBER(SEARCH("расшир",E1320)), ISNUMBER(SEARCH("адаптац",E1320)),ISNUMBER(SEARCH("настрой",E1320)), ISNUMBER(SEARCH("подключ",E1320)),   (ISNUMBER(SEARCH("модерниз",E1320)))),1,0)</f>
        <v>0</v>
      </c>
      <c r="I1320" s="8">
        <f>IF(OR(ISNUMBER(SEARCH("сопрово",E1320)), ISNUMBER(SEARCH("поддержк",E1320)), ISNUMBER(SEARCH("эксплуат",E1320)), ISNUMBER(SEARCH("обслужи",E1320)), ISNUMBER(SEARCH("подготов",E1320)), (ISNUMBER(SEARCH("обуче",E1320)))),1,0)</f>
        <v>1</v>
      </c>
      <c r="J1320" s="9">
        <f>SUM(G1320:I1320)</f>
        <v>1</v>
      </c>
      <c r="K1320" t="s">
        <v>25</v>
      </c>
      <c r="L1320" t="s">
        <v>25</v>
      </c>
      <c r="M1320" s="30">
        <v>730000</v>
      </c>
      <c r="N1320" s="28" t="s">
        <v>264</v>
      </c>
      <c r="O1320">
        <v>730000</v>
      </c>
      <c r="P1320" s="28" t="s">
        <v>184</v>
      </c>
      <c r="Q1320" s="4" t="s">
        <v>1971</v>
      </c>
      <c r="R1320" t="s">
        <v>1972</v>
      </c>
      <c r="S1320" t="s">
        <v>33</v>
      </c>
      <c r="T1320" t="s">
        <v>1709</v>
      </c>
      <c r="U1320" t="s">
        <v>1692</v>
      </c>
      <c r="V1320" t="s">
        <v>33</v>
      </c>
      <c r="W1320" s="2">
        <v>1</v>
      </c>
      <c r="X1320" s="33">
        <v>730000</v>
      </c>
      <c r="Y1320" t="s">
        <v>34</v>
      </c>
      <c r="Z1320" t="s">
        <v>513</v>
      </c>
      <c r="AA1320" t="s">
        <v>36</v>
      </c>
      <c r="AB1320" t="s">
        <v>37</v>
      </c>
      <c r="AC1320">
        <v>16</v>
      </c>
    </row>
    <row r="1321" spans="1:29" customFormat="1" hidden="1" x14ac:dyDescent="0.25">
      <c r="A1321" s="11">
        <v>1321</v>
      </c>
      <c r="B1321" s="20" t="s">
        <v>2214</v>
      </c>
      <c r="C1321" s="3">
        <v>2.1655028471169999E+18</v>
      </c>
      <c r="D1321" s="1">
        <v>42759</v>
      </c>
      <c r="E1321" t="s">
        <v>1973</v>
      </c>
      <c r="F1321" s="8">
        <f>IF(OR(ISNUMBER(SEARCH("террит",Q1321)), ISNUMBER(SEARCH("ФОМС",E1321)), ISNUMBER(SEARCH("ФОМС",Q1321)), (ISNUMBER(SEARCH("страх",E1321)))),1,0)</f>
        <v>0</v>
      </c>
      <c r="G1321" s="8">
        <f>IF(OR(ISNUMBER(SEARCH("проектиро",E1321)), ISNUMBER(SEARCH("разработка",E1321)),  ISNUMBER(SEARCH("приобрет",E1321)),  ISNUMBER(SEARCH("установк",E1321)), ISNUMBER(SEARCH("постав",E1321)),  (ISNUMBER(SEARCH("создани",E1321)))),1,0)</f>
        <v>0</v>
      </c>
      <c r="H1321" s="8">
        <f>IF(OR(ISNUMBER(SEARCH("развит",E1321)), ISNUMBER(SEARCH("модифика",E1321)), ISNUMBER(SEARCH("интегра",E1321)),  ISNUMBER(SEARCH("внедрен",E1321)), ISNUMBER(SEARCH("расшир",E1321)), ISNUMBER(SEARCH("адаптац",E1321)),ISNUMBER(SEARCH("настрой",E1321)), ISNUMBER(SEARCH("подключ",E1321)),   (ISNUMBER(SEARCH("модерниз",E1321)))),1,0)</f>
        <v>0</v>
      </c>
      <c r="I1321" s="8">
        <f>IF(OR(ISNUMBER(SEARCH("сопрово",E1321)), ISNUMBER(SEARCH("поддержк",E1321)), ISNUMBER(SEARCH("эксплуат",E1321)), ISNUMBER(SEARCH("обслужи",E1321)), ISNUMBER(SEARCH("подготов",E1321)), (ISNUMBER(SEARCH("обуче",E1321)))),1,0)</f>
        <v>1</v>
      </c>
      <c r="J1321" s="9">
        <f>SUM(G1321:I1321)</f>
        <v>1</v>
      </c>
      <c r="K1321" t="s">
        <v>53</v>
      </c>
      <c r="L1321" t="s">
        <v>52</v>
      </c>
      <c r="M1321" s="30">
        <v>738750</v>
      </c>
      <c r="N1321" s="28" t="s">
        <v>264</v>
      </c>
      <c r="O1321">
        <v>738750</v>
      </c>
      <c r="P1321" s="28" t="s">
        <v>184</v>
      </c>
      <c r="Q1321" s="4" t="s">
        <v>1974</v>
      </c>
      <c r="R1321" t="s">
        <v>1972</v>
      </c>
      <c r="S1321" t="s">
        <v>33</v>
      </c>
      <c r="T1321" t="s">
        <v>1739</v>
      </c>
      <c r="U1321" t="s">
        <v>1692</v>
      </c>
      <c r="V1321" t="s">
        <v>33</v>
      </c>
      <c r="W1321" s="2">
        <v>1</v>
      </c>
      <c r="X1321" s="33">
        <v>738750</v>
      </c>
      <c r="Y1321" t="s">
        <v>34</v>
      </c>
      <c r="Z1321" t="s">
        <v>513</v>
      </c>
      <c r="AA1321" t="s">
        <v>36</v>
      </c>
      <c r="AB1321" t="s">
        <v>37</v>
      </c>
      <c r="AC1321">
        <v>16</v>
      </c>
    </row>
    <row r="1322" spans="1:29" customFormat="1" hidden="1" x14ac:dyDescent="0.25">
      <c r="A1322" s="11">
        <v>1322</v>
      </c>
      <c r="B1322" s="20" t="s">
        <v>2214</v>
      </c>
      <c r="C1322" s="3">
        <v>2.165503256616E+18</v>
      </c>
      <c r="D1322" s="1">
        <v>42668</v>
      </c>
      <c r="E1322" t="s">
        <v>1723</v>
      </c>
      <c r="F1322" s="8">
        <f>IF(OR(ISNUMBER(SEARCH("террит",Q1322)), ISNUMBER(SEARCH("ФОМС",E1322)), ISNUMBER(SEARCH("ФОМС",Q1322)), (ISNUMBER(SEARCH("страх",E1322)))),1,0)</f>
        <v>0</v>
      </c>
      <c r="G1322" s="8">
        <f>IF(OR(ISNUMBER(SEARCH("проектиро",E1322)), ISNUMBER(SEARCH("разработка",E1322)),  ISNUMBER(SEARCH("приобрет",E1322)),  ISNUMBER(SEARCH("установк",E1322)), ISNUMBER(SEARCH("постав",E1322)),  (ISNUMBER(SEARCH("создани",E1322)))),1,0)</f>
        <v>0</v>
      </c>
      <c r="H1322" s="8">
        <f>IF(OR(ISNUMBER(SEARCH("развит",E1322)), ISNUMBER(SEARCH("модифика",E1322)), ISNUMBER(SEARCH("интегра",E1322)),  ISNUMBER(SEARCH("внедрен",E1322)), ISNUMBER(SEARCH("расшир",E1322)), ISNUMBER(SEARCH("адаптац",E1322)),ISNUMBER(SEARCH("настрой",E1322)), ISNUMBER(SEARCH("подключ",E1322)),   (ISNUMBER(SEARCH("модерниз",E1322)))),1,0)</f>
        <v>0</v>
      </c>
      <c r="I1322" s="8">
        <f>IF(OR(ISNUMBER(SEARCH("сопрово",E1322)), ISNUMBER(SEARCH("поддержк",E1322)), ISNUMBER(SEARCH("эксплуат",E1322)), ISNUMBER(SEARCH("обслужи",E1322)), ISNUMBER(SEARCH("подготов",E1322)), (ISNUMBER(SEARCH("обуче",E1322)))),1,0)</f>
        <v>0</v>
      </c>
      <c r="J1322" s="9">
        <f>SUM(G1322:I1322)</f>
        <v>0</v>
      </c>
      <c r="K1322" t="s">
        <v>1724</v>
      </c>
      <c r="L1322" t="s">
        <v>1725</v>
      </c>
      <c r="M1322" s="30">
        <v>940500</v>
      </c>
      <c r="N1322" s="28" t="s">
        <v>409</v>
      </c>
      <c r="O1322">
        <v>940500</v>
      </c>
      <c r="P1322" s="28" t="s">
        <v>184</v>
      </c>
      <c r="Q1322" s="4" t="s">
        <v>1726</v>
      </c>
      <c r="R1322" t="s">
        <v>1727</v>
      </c>
      <c r="S1322" t="s">
        <v>33</v>
      </c>
      <c r="T1322" t="s">
        <v>1728</v>
      </c>
      <c r="U1322" t="s">
        <v>1692</v>
      </c>
      <c r="V1322" t="s">
        <v>33</v>
      </c>
      <c r="W1322" s="2">
        <v>1</v>
      </c>
      <c r="X1322" s="33">
        <v>940500</v>
      </c>
      <c r="Y1322" t="s">
        <v>34</v>
      </c>
      <c r="Z1322" t="s">
        <v>513</v>
      </c>
      <c r="AA1322" t="s">
        <v>36</v>
      </c>
      <c r="AB1322" t="s">
        <v>37</v>
      </c>
      <c r="AC1322">
        <v>16</v>
      </c>
    </row>
    <row r="1323" spans="1:29" customFormat="1" hidden="1" x14ac:dyDescent="0.25">
      <c r="A1323" s="11">
        <v>1323</v>
      </c>
      <c r="B1323" s="20" t="s">
        <v>2214</v>
      </c>
      <c r="C1323" s="3">
        <v>2.165503256616E+18</v>
      </c>
      <c r="D1323" s="1">
        <v>42608</v>
      </c>
      <c r="E1323" t="s">
        <v>1975</v>
      </c>
      <c r="F1323" s="8">
        <f>IF(OR(ISNUMBER(SEARCH("террит",Q1323)), ISNUMBER(SEARCH("ФОМС",E1323)), ISNUMBER(SEARCH("ФОМС",Q1323)), (ISNUMBER(SEARCH("страх",E1323)))),1,0)</f>
        <v>0</v>
      </c>
      <c r="G1323" s="8">
        <f>IF(OR(ISNUMBER(SEARCH("проектиро",E1323)), ISNUMBER(SEARCH("разработка",E1323)),  ISNUMBER(SEARCH("приобрет",E1323)),  ISNUMBER(SEARCH("установк",E1323)), ISNUMBER(SEARCH("постав",E1323)),  (ISNUMBER(SEARCH("создани",E1323)))),1,0)</f>
        <v>0</v>
      </c>
      <c r="H1323" s="8">
        <f>IF(OR(ISNUMBER(SEARCH("развит",E1323)), ISNUMBER(SEARCH("модифика",E1323)), ISNUMBER(SEARCH("интегра",E1323)),  ISNUMBER(SEARCH("внедрен",E1323)), ISNUMBER(SEARCH("расшир",E1323)), ISNUMBER(SEARCH("адаптац",E1323)),ISNUMBER(SEARCH("настрой",E1323)), ISNUMBER(SEARCH("подключ",E1323)),   (ISNUMBER(SEARCH("модерниз",E1323)))),1,0)</f>
        <v>0</v>
      </c>
      <c r="I1323" s="8">
        <f>IF(OR(ISNUMBER(SEARCH("сопрово",E1323)), ISNUMBER(SEARCH("поддержк",E1323)), ISNUMBER(SEARCH("эксплуат",E1323)), ISNUMBER(SEARCH("обслужи",E1323)), ISNUMBER(SEARCH("подготов",E1323)), (ISNUMBER(SEARCH("обуче",E1323)))),1,0)</f>
        <v>1</v>
      </c>
      <c r="J1323" s="9">
        <f>SUM(G1323:I1323)</f>
        <v>1</v>
      </c>
      <c r="K1323" t="s">
        <v>1724</v>
      </c>
      <c r="L1323" t="s">
        <v>1725</v>
      </c>
      <c r="M1323" s="30">
        <v>290870.59000000003</v>
      </c>
      <c r="N1323" s="28" t="s">
        <v>409</v>
      </c>
      <c r="O1323">
        <v>290870.59000000003</v>
      </c>
      <c r="P1323" s="28" t="s">
        <v>184</v>
      </c>
      <c r="Q1323" s="4" t="s">
        <v>1726</v>
      </c>
      <c r="R1323" t="s">
        <v>1727</v>
      </c>
      <c r="S1323" t="s">
        <v>33</v>
      </c>
      <c r="T1323" t="s">
        <v>1728</v>
      </c>
      <c r="U1323" t="s">
        <v>1692</v>
      </c>
      <c r="V1323" t="s">
        <v>33</v>
      </c>
      <c r="W1323" s="2">
        <v>1</v>
      </c>
      <c r="X1323" s="33">
        <v>290870.59000000003</v>
      </c>
      <c r="Y1323" t="s">
        <v>34</v>
      </c>
      <c r="Z1323" t="s">
        <v>513</v>
      </c>
      <c r="AA1323" t="s">
        <v>36</v>
      </c>
      <c r="AB1323" t="s">
        <v>37</v>
      </c>
      <c r="AC1323">
        <v>16</v>
      </c>
    </row>
    <row r="1324" spans="1:29" customFormat="1" hidden="1" x14ac:dyDescent="0.25">
      <c r="A1324" s="11">
        <v>1324</v>
      </c>
      <c r="B1324" s="20" t="s">
        <v>2214</v>
      </c>
      <c r="C1324" s="3">
        <v>2.1657054678150001E+18</v>
      </c>
      <c r="D1324" s="1">
        <v>42016</v>
      </c>
      <c r="E1324" t="s">
        <v>457</v>
      </c>
      <c r="F1324" s="8">
        <f>IF(OR(ISNUMBER(SEARCH("террит",Q1324)), ISNUMBER(SEARCH("ФОМС",E1324)), ISNUMBER(SEARCH("ФОМС",Q1324)), (ISNUMBER(SEARCH("страх",E1324)))),1,0)</f>
        <v>0</v>
      </c>
      <c r="G1324" s="8">
        <f>IF(OR(ISNUMBER(SEARCH("проектиро",E1324)), ISNUMBER(SEARCH("разработка",E1324)),  ISNUMBER(SEARCH("приобрет",E1324)),  ISNUMBER(SEARCH("установк",E1324)), ISNUMBER(SEARCH("постав",E1324)),  (ISNUMBER(SEARCH("создани",E1324)))),1,0)</f>
        <v>0</v>
      </c>
      <c r="H1324" s="8">
        <f>IF(OR(ISNUMBER(SEARCH("развит",E1324)), ISNUMBER(SEARCH("модифика",E1324)), ISNUMBER(SEARCH("интегра",E1324)),  ISNUMBER(SEARCH("внедрен",E1324)), ISNUMBER(SEARCH("расшир",E1324)), ISNUMBER(SEARCH("адаптац",E1324)),ISNUMBER(SEARCH("настрой",E1324)), ISNUMBER(SEARCH("подключ",E1324)),   (ISNUMBER(SEARCH("модерниз",E1324)))),1,0)</f>
        <v>0</v>
      </c>
      <c r="I1324" s="8">
        <f>IF(OR(ISNUMBER(SEARCH("сопрово",E1324)), ISNUMBER(SEARCH("поддержк",E1324)), ISNUMBER(SEARCH("эксплуат",E1324)), ISNUMBER(SEARCH("обслужи",E1324)), ISNUMBER(SEARCH("подготов",E1324)), (ISNUMBER(SEARCH("обуче",E1324)))),1,0)</f>
        <v>1</v>
      </c>
      <c r="J1324" s="9">
        <f>SUM(G1324:I1324)</f>
        <v>1</v>
      </c>
      <c r="K1324" t="s">
        <v>25</v>
      </c>
      <c r="L1324" t="s">
        <v>25</v>
      </c>
      <c r="M1324" s="30">
        <v>4900000</v>
      </c>
      <c r="N1324" s="28" t="s">
        <v>329</v>
      </c>
      <c r="O1324">
        <v>4900000</v>
      </c>
      <c r="P1324" s="28" t="s">
        <v>184</v>
      </c>
      <c r="Q1324" s="4" t="s">
        <v>1976</v>
      </c>
      <c r="R1324" t="s">
        <v>1977</v>
      </c>
      <c r="S1324" t="s">
        <v>1810</v>
      </c>
      <c r="T1324" t="s">
        <v>1929</v>
      </c>
      <c r="U1324" t="s">
        <v>1692</v>
      </c>
      <c r="V1324" t="s">
        <v>33</v>
      </c>
      <c r="W1324" s="2">
        <v>1</v>
      </c>
      <c r="X1324" s="33">
        <v>4900000</v>
      </c>
      <c r="Y1324" t="s">
        <v>34</v>
      </c>
      <c r="Z1324" t="s">
        <v>513</v>
      </c>
      <c r="AA1324" t="s">
        <v>36</v>
      </c>
      <c r="AB1324" t="s">
        <v>37</v>
      </c>
      <c r="AC1324">
        <v>16</v>
      </c>
    </row>
    <row r="1325" spans="1:29" customFormat="1" hidden="1" x14ac:dyDescent="0.25">
      <c r="A1325" s="11">
        <v>1325</v>
      </c>
      <c r="B1325" s="20" t="s">
        <v>2214</v>
      </c>
      <c r="C1325" s="3">
        <v>2.165705467816E+18</v>
      </c>
      <c r="D1325" s="1">
        <v>42381</v>
      </c>
      <c r="E1325" t="s">
        <v>1978</v>
      </c>
      <c r="F1325" s="8">
        <f>IF(OR(ISNUMBER(SEARCH("террит",Q1325)), ISNUMBER(SEARCH("ФОМС",E1325)), ISNUMBER(SEARCH("ФОМС",Q1325)), (ISNUMBER(SEARCH("страх",E1325)))),1,0)</f>
        <v>0</v>
      </c>
      <c r="G1325" s="8">
        <f>IF(OR(ISNUMBER(SEARCH("проектиро",E1325)), ISNUMBER(SEARCH("разработка",E1325)),  ISNUMBER(SEARCH("приобрет",E1325)),  ISNUMBER(SEARCH("установк",E1325)), ISNUMBER(SEARCH("постав",E1325)),  (ISNUMBER(SEARCH("создани",E1325)))),1,0)</f>
        <v>0</v>
      </c>
      <c r="H1325" s="8">
        <f>IF(OR(ISNUMBER(SEARCH("развит",E1325)), ISNUMBER(SEARCH("модифика",E1325)), ISNUMBER(SEARCH("интегра",E1325)),  ISNUMBER(SEARCH("внедрен",E1325)), ISNUMBER(SEARCH("расшир",E1325)), ISNUMBER(SEARCH("адаптац",E1325)),ISNUMBER(SEARCH("настрой",E1325)), ISNUMBER(SEARCH("подключ",E1325)),   (ISNUMBER(SEARCH("модерниз",E1325)))),1,0)</f>
        <v>0</v>
      </c>
      <c r="I1325" s="8">
        <f>IF(OR(ISNUMBER(SEARCH("сопрово",E1325)), ISNUMBER(SEARCH("поддержк",E1325)), ISNUMBER(SEARCH("эксплуат",E1325)), ISNUMBER(SEARCH("обслужи",E1325)), ISNUMBER(SEARCH("подготов",E1325)), (ISNUMBER(SEARCH("обуче",E1325)))),1,0)</f>
        <v>1</v>
      </c>
      <c r="J1325" s="9">
        <f>SUM(G1325:I1325)</f>
        <v>1</v>
      </c>
      <c r="K1325" t="s">
        <v>53</v>
      </c>
      <c r="L1325" t="s">
        <v>52</v>
      </c>
      <c r="M1325" s="30">
        <v>4875500</v>
      </c>
      <c r="N1325" s="28" t="s">
        <v>329</v>
      </c>
      <c r="O1325">
        <v>4875500</v>
      </c>
      <c r="P1325" s="28" t="s">
        <v>184</v>
      </c>
      <c r="Q1325" s="4" t="s">
        <v>1976</v>
      </c>
      <c r="R1325" t="s">
        <v>1977</v>
      </c>
      <c r="S1325" t="s">
        <v>1810</v>
      </c>
      <c r="T1325" t="s">
        <v>1728</v>
      </c>
      <c r="U1325" t="s">
        <v>1692</v>
      </c>
      <c r="V1325" t="s">
        <v>33</v>
      </c>
      <c r="W1325" s="2">
        <v>1</v>
      </c>
      <c r="X1325" s="33">
        <v>4875500</v>
      </c>
      <c r="Y1325" t="s">
        <v>34</v>
      </c>
      <c r="Z1325" t="s">
        <v>513</v>
      </c>
      <c r="AA1325" t="s">
        <v>36</v>
      </c>
      <c r="AB1325" t="s">
        <v>37</v>
      </c>
      <c r="AC1325">
        <v>16</v>
      </c>
    </row>
    <row r="1326" spans="1:29" customFormat="1" hidden="1" x14ac:dyDescent="0.25">
      <c r="A1326" s="11">
        <v>1326</v>
      </c>
      <c r="B1326" s="20" t="s">
        <v>2214</v>
      </c>
      <c r="C1326" s="3">
        <v>2.1657054678169999E+18</v>
      </c>
      <c r="D1326" s="1">
        <v>42744</v>
      </c>
      <c r="E1326" t="s">
        <v>1979</v>
      </c>
      <c r="F1326" s="8">
        <f>IF(OR(ISNUMBER(SEARCH("террит",Q1326)), ISNUMBER(SEARCH("ФОМС",E1326)), ISNUMBER(SEARCH("ФОМС",Q1326)), (ISNUMBER(SEARCH("страх",E1326)))),1,0)</f>
        <v>0</v>
      </c>
      <c r="G1326" s="8">
        <f>IF(OR(ISNUMBER(SEARCH("проектиро",E1326)), ISNUMBER(SEARCH("разработка",E1326)),  ISNUMBER(SEARCH("приобрет",E1326)),  ISNUMBER(SEARCH("установк",E1326)), ISNUMBER(SEARCH("постав",E1326)),  (ISNUMBER(SEARCH("создани",E1326)))),1,0)</f>
        <v>0</v>
      </c>
      <c r="H1326" s="8">
        <f>IF(OR(ISNUMBER(SEARCH("развит",E1326)), ISNUMBER(SEARCH("модифика",E1326)), ISNUMBER(SEARCH("интегра",E1326)),  ISNUMBER(SEARCH("внедрен",E1326)), ISNUMBER(SEARCH("расшир",E1326)), ISNUMBER(SEARCH("адаптац",E1326)),ISNUMBER(SEARCH("настрой",E1326)), ISNUMBER(SEARCH("подключ",E1326)),   (ISNUMBER(SEARCH("модерниз",E1326)))),1,0)</f>
        <v>0</v>
      </c>
      <c r="I1326" s="8">
        <f>IF(OR(ISNUMBER(SEARCH("сопрово",E1326)), ISNUMBER(SEARCH("поддержк",E1326)), ISNUMBER(SEARCH("эксплуат",E1326)), ISNUMBER(SEARCH("обслужи",E1326)), ISNUMBER(SEARCH("подготов",E1326)), (ISNUMBER(SEARCH("обуче",E1326)))),1,0)</f>
        <v>1</v>
      </c>
      <c r="J1326" s="9">
        <f>SUM(G1326:I1326)</f>
        <v>1</v>
      </c>
      <c r="K1326" t="s">
        <v>53</v>
      </c>
      <c r="L1326" t="s">
        <v>52</v>
      </c>
      <c r="M1326" s="30">
        <v>4851000</v>
      </c>
      <c r="N1326" s="28" t="s">
        <v>264</v>
      </c>
      <c r="O1326">
        <v>4851000</v>
      </c>
      <c r="P1326" s="28" t="s">
        <v>184</v>
      </c>
      <c r="Q1326" s="4" t="s">
        <v>1976</v>
      </c>
      <c r="R1326" t="s">
        <v>1977</v>
      </c>
      <c r="S1326" t="s">
        <v>1810</v>
      </c>
      <c r="T1326" t="s">
        <v>1728</v>
      </c>
      <c r="U1326" t="s">
        <v>1692</v>
      </c>
      <c r="V1326" t="s">
        <v>33</v>
      </c>
      <c r="W1326" s="2">
        <v>1</v>
      </c>
      <c r="X1326" s="33">
        <v>4851000</v>
      </c>
      <c r="Y1326" t="s">
        <v>34</v>
      </c>
      <c r="Z1326" t="s">
        <v>513</v>
      </c>
      <c r="AA1326" t="s">
        <v>36</v>
      </c>
      <c r="AB1326" t="s">
        <v>37</v>
      </c>
      <c r="AC1326">
        <v>16</v>
      </c>
    </row>
    <row r="1327" spans="1:29" customFormat="1" hidden="1" x14ac:dyDescent="0.25">
      <c r="A1327" s="11">
        <v>1327</v>
      </c>
      <c r="B1327" s="20" t="s">
        <v>2214</v>
      </c>
      <c r="C1327" s="3">
        <v>2.170104889116E+18</v>
      </c>
      <c r="D1327" s="1">
        <v>42696</v>
      </c>
      <c r="E1327" t="s">
        <v>1980</v>
      </c>
      <c r="F1327" s="8">
        <f>IF(OR(ISNUMBER(SEARCH("террит",Q1327)), ISNUMBER(SEARCH("ФОМС",E1327)), ISNUMBER(SEARCH("ФОМС",Q1327)), (ISNUMBER(SEARCH("страх",E1327)))),1,0)</f>
        <v>0</v>
      </c>
      <c r="G1327" s="8">
        <f>IF(OR(ISNUMBER(SEARCH("проектиро",E1327)), ISNUMBER(SEARCH("разработка",E1327)),  ISNUMBER(SEARCH("приобрет",E1327)),  ISNUMBER(SEARCH("установк",E1327)), ISNUMBER(SEARCH("постав",E1327)),  (ISNUMBER(SEARCH("создани",E1327)))),1,0)</f>
        <v>0</v>
      </c>
      <c r="H1327" s="8">
        <f>IF(OR(ISNUMBER(SEARCH("развит",E1327)), ISNUMBER(SEARCH("модифика",E1327)), ISNUMBER(SEARCH("интегра",E1327)),  ISNUMBER(SEARCH("внедрен",E1327)), ISNUMBER(SEARCH("расшир",E1327)), ISNUMBER(SEARCH("адаптац",E1327)),ISNUMBER(SEARCH("настрой",E1327)), ISNUMBER(SEARCH("подключ",E1327)),   (ISNUMBER(SEARCH("модерниз",E1327)))),1,0)</f>
        <v>0</v>
      </c>
      <c r="I1327" s="8">
        <f>IF(OR(ISNUMBER(SEARCH("сопрово",E1327)), ISNUMBER(SEARCH("поддержк",E1327)), ISNUMBER(SEARCH("эксплуат",E1327)), ISNUMBER(SEARCH("обслужи",E1327)), ISNUMBER(SEARCH("подготов",E1327)), (ISNUMBER(SEARCH("обуче",E1327)))),1,0)</f>
        <v>1</v>
      </c>
      <c r="J1327" s="9">
        <f>SUM(G1327:I1327)</f>
        <v>1</v>
      </c>
      <c r="K1327" t="s">
        <v>53</v>
      </c>
      <c r="L1327" t="s">
        <v>52</v>
      </c>
      <c r="M1327" s="30">
        <v>600000</v>
      </c>
      <c r="N1327" s="28" t="s">
        <v>264</v>
      </c>
      <c r="O1327">
        <v>600000</v>
      </c>
      <c r="P1327" s="28" t="s">
        <v>184</v>
      </c>
      <c r="Q1327" s="4" t="s">
        <v>1981</v>
      </c>
      <c r="R1327" t="s">
        <v>1982</v>
      </c>
      <c r="S1327" t="s">
        <v>1983</v>
      </c>
      <c r="T1327" t="s">
        <v>1728</v>
      </c>
      <c r="U1327" t="s">
        <v>1692</v>
      </c>
      <c r="V1327" t="s">
        <v>1745</v>
      </c>
      <c r="W1327" s="2">
        <v>1</v>
      </c>
      <c r="X1327" s="33">
        <v>600000</v>
      </c>
      <c r="Y1327" t="s">
        <v>34</v>
      </c>
      <c r="Z1327" t="s">
        <v>1984</v>
      </c>
      <c r="AA1327" t="s">
        <v>36</v>
      </c>
      <c r="AB1327" t="s">
        <v>37</v>
      </c>
      <c r="AC1327">
        <v>17</v>
      </c>
    </row>
    <row r="1328" spans="1:29" customFormat="1" hidden="1" x14ac:dyDescent="0.25">
      <c r="A1328" s="11">
        <v>1328</v>
      </c>
      <c r="B1328" s="20" t="s">
        <v>2214</v>
      </c>
      <c r="C1328" s="3">
        <v>2.2013429016150001E+18</v>
      </c>
      <c r="D1328" s="1">
        <v>42324</v>
      </c>
      <c r="E1328" t="s">
        <v>1985</v>
      </c>
      <c r="F1328" s="8">
        <f>IF(OR(ISNUMBER(SEARCH("террит",Q1328)), ISNUMBER(SEARCH("ФОМС",E1328)), ISNUMBER(SEARCH("ФОМС",Q1328)), (ISNUMBER(SEARCH("страх",E1328)))),1,0)</f>
        <v>0</v>
      </c>
      <c r="G1328" s="8">
        <f>IF(OR(ISNUMBER(SEARCH("проектиро",E1328)), ISNUMBER(SEARCH("разработка",E1328)),  ISNUMBER(SEARCH("приобрет",E1328)),  ISNUMBER(SEARCH("установк",E1328)), ISNUMBER(SEARCH("постав",E1328)),  (ISNUMBER(SEARCH("создани",E1328)))),1,0)</f>
        <v>0</v>
      </c>
      <c r="H1328" s="8">
        <f>IF(OR(ISNUMBER(SEARCH("развит",E1328)), ISNUMBER(SEARCH("модифика",E1328)), ISNUMBER(SEARCH("интегра",E1328)),  ISNUMBER(SEARCH("внедрен",E1328)), ISNUMBER(SEARCH("расшир",E1328)), ISNUMBER(SEARCH("адаптац",E1328)),ISNUMBER(SEARCH("настрой",E1328)), ISNUMBER(SEARCH("подключ",E1328)),   (ISNUMBER(SEARCH("модерниз",E1328)))),1,0)</f>
        <v>1</v>
      </c>
      <c r="I1328" s="8">
        <f>IF(OR(ISNUMBER(SEARCH("сопрово",E1328)), ISNUMBER(SEARCH("поддержк",E1328)), ISNUMBER(SEARCH("эксплуат",E1328)), ISNUMBER(SEARCH("обслужи",E1328)), ISNUMBER(SEARCH("подготов",E1328)), (ISNUMBER(SEARCH("обуче",E1328)))),1,0)</f>
        <v>0</v>
      </c>
      <c r="J1328" s="9">
        <f>SUM(G1328:I1328)</f>
        <v>1</v>
      </c>
      <c r="K1328" t="s">
        <v>45</v>
      </c>
      <c r="L1328" t="s">
        <v>46</v>
      </c>
      <c r="M1328" s="30">
        <v>3000000</v>
      </c>
      <c r="N1328" s="28" t="s">
        <v>329</v>
      </c>
      <c r="O1328">
        <v>3000000</v>
      </c>
      <c r="P1328" s="28" t="s">
        <v>184</v>
      </c>
      <c r="Q1328" s="4" t="s">
        <v>1986</v>
      </c>
      <c r="R1328" t="s">
        <v>1987</v>
      </c>
      <c r="S1328" t="s">
        <v>1396</v>
      </c>
      <c r="T1328" t="s">
        <v>1709</v>
      </c>
      <c r="U1328" t="s">
        <v>1692</v>
      </c>
      <c r="V1328" t="s">
        <v>33</v>
      </c>
      <c r="W1328" s="2">
        <v>1</v>
      </c>
      <c r="X1328" s="33">
        <v>3000000</v>
      </c>
      <c r="Y1328" t="s">
        <v>34</v>
      </c>
      <c r="Z1328" t="s">
        <v>527</v>
      </c>
      <c r="AA1328" t="s">
        <v>36</v>
      </c>
      <c r="AB1328" t="s">
        <v>37</v>
      </c>
      <c r="AC1328">
        <v>20</v>
      </c>
    </row>
    <row r="1329" spans="1:29" customFormat="1" hidden="1" x14ac:dyDescent="0.25">
      <c r="A1329" s="11">
        <v>1329</v>
      </c>
      <c r="B1329" s="20" t="s">
        <v>2214</v>
      </c>
      <c r="C1329" s="3">
        <v>2.2013429016150001E+18</v>
      </c>
      <c r="D1329" s="1">
        <v>42324</v>
      </c>
      <c r="E1329" t="s">
        <v>1988</v>
      </c>
      <c r="F1329" s="8">
        <f>IF(OR(ISNUMBER(SEARCH("террит",Q1329)), ISNUMBER(SEARCH("ФОМС",E1329)), ISNUMBER(SEARCH("ФОМС",Q1329)), (ISNUMBER(SEARCH("страх",E1329)))),1,0)</f>
        <v>0</v>
      </c>
      <c r="G1329" s="8">
        <f>IF(OR(ISNUMBER(SEARCH("проектиро",E1329)), ISNUMBER(SEARCH("разработка",E1329)),  ISNUMBER(SEARCH("приобрет",E1329)),  ISNUMBER(SEARCH("установк",E1329)), ISNUMBER(SEARCH("постав",E1329)),  (ISNUMBER(SEARCH("создани",E1329)))),1,0)</f>
        <v>0</v>
      </c>
      <c r="H1329" s="8">
        <f>IF(OR(ISNUMBER(SEARCH("развит",E1329)), ISNUMBER(SEARCH("модифика",E1329)), ISNUMBER(SEARCH("интегра",E1329)),  ISNUMBER(SEARCH("внедрен",E1329)), ISNUMBER(SEARCH("расшир",E1329)), ISNUMBER(SEARCH("адаптац",E1329)),ISNUMBER(SEARCH("настрой",E1329)), ISNUMBER(SEARCH("подключ",E1329)),   (ISNUMBER(SEARCH("модерниз",E1329)))),1,0)</f>
        <v>1</v>
      </c>
      <c r="I1329" s="8">
        <f>IF(OR(ISNUMBER(SEARCH("сопрово",E1329)), ISNUMBER(SEARCH("поддержк",E1329)), ISNUMBER(SEARCH("эксплуат",E1329)), ISNUMBER(SEARCH("обслужи",E1329)), ISNUMBER(SEARCH("подготов",E1329)), (ISNUMBER(SEARCH("обуче",E1329)))),1,0)</f>
        <v>0</v>
      </c>
      <c r="J1329" s="9">
        <f>SUM(G1329:I1329)</f>
        <v>1</v>
      </c>
      <c r="K1329" t="s">
        <v>45</v>
      </c>
      <c r="L1329" t="s">
        <v>46</v>
      </c>
      <c r="M1329" s="30">
        <v>2000000</v>
      </c>
      <c r="N1329" s="28" t="s">
        <v>329</v>
      </c>
      <c r="O1329">
        <v>2000000</v>
      </c>
      <c r="P1329" s="28" t="s">
        <v>184</v>
      </c>
      <c r="Q1329" s="4" t="s">
        <v>1986</v>
      </c>
      <c r="R1329" t="s">
        <v>1987</v>
      </c>
      <c r="S1329" t="s">
        <v>1396</v>
      </c>
      <c r="T1329" t="s">
        <v>1709</v>
      </c>
      <c r="U1329" t="s">
        <v>1692</v>
      </c>
      <c r="V1329" t="s">
        <v>33</v>
      </c>
      <c r="W1329" s="2">
        <v>1</v>
      </c>
      <c r="X1329" s="33">
        <v>2000000</v>
      </c>
      <c r="Y1329" t="s">
        <v>34</v>
      </c>
      <c r="Z1329" t="s">
        <v>527</v>
      </c>
      <c r="AA1329" t="s">
        <v>36</v>
      </c>
      <c r="AB1329" t="s">
        <v>37</v>
      </c>
      <c r="AC1329">
        <v>20</v>
      </c>
    </row>
    <row r="1330" spans="1:29" customFormat="1" hidden="1" x14ac:dyDescent="0.25">
      <c r="A1330" s="11">
        <v>1330</v>
      </c>
      <c r="B1330" s="20" t="s">
        <v>2214</v>
      </c>
      <c r="C1330" s="3">
        <v>2.2013429016150001E+18</v>
      </c>
      <c r="D1330" s="1">
        <v>42353</v>
      </c>
      <c r="E1330" t="s">
        <v>1989</v>
      </c>
      <c r="F1330" s="8">
        <f>IF(OR(ISNUMBER(SEARCH("террит",Q1330)), ISNUMBER(SEARCH("ФОМС",E1330)), ISNUMBER(SEARCH("ФОМС",Q1330)), (ISNUMBER(SEARCH("страх",E1330)))),1,0)</f>
        <v>0</v>
      </c>
      <c r="G1330" s="8">
        <f>IF(OR(ISNUMBER(SEARCH("проектиро",E1330)), ISNUMBER(SEARCH("разработка",E1330)),  ISNUMBER(SEARCH("приобрет",E1330)),  ISNUMBER(SEARCH("установк",E1330)), ISNUMBER(SEARCH("постав",E1330)),  (ISNUMBER(SEARCH("создани",E1330)))),1,0)</f>
        <v>0</v>
      </c>
      <c r="H1330" s="8">
        <f>IF(OR(ISNUMBER(SEARCH("развит",E1330)), ISNUMBER(SEARCH("модифика",E1330)), ISNUMBER(SEARCH("интегра",E1330)),  ISNUMBER(SEARCH("внедрен",E1330)), ISNUMBER(SEARCH("расшир",E1330)), ISNUMBER(SEARCH("адаптац",E1330)),ISNUMBER(SEARCH("настрой",E1330)), ISNUMBER(SEARCH("подключ",E1330)),   (ISNUMBER(SEARCH("модерниз",E1330)))),1,0)</f>
        <v>1</v>
      </c>
      <c r="I1330" s="8">
        <f>IF(OR(ISNUMBER(SEARCH("сопрово",E1330)), ISNUMBER(SEARCH("поддержк",E1330)), ISNUMBER(SEARCH("эксплуат",E1330)), ISNUMBER(SEARCH("обслужи",E1330)), ISNUMBER(SEARCH("подготов",E1330)), (ISNUMBER(SEARCH("обуче",E1330)))),1,0)</f>
        <v>0</v>
      </c>
      <c r="J1330" s="9">
        <f>SUM(G1330:I1330)</f>
        <v>1</v>
      </c>
      <c r="K1330" t="s">
        <v>25</v>
      </c>
      <c r="L1330" t="s">
        <v>25</v>
      </c>
      <c r="M1330" s="30">
        <v>51000000</v>
      </c>
      <c r="N1330" s="28" t="s">
        <v>264</v>
      </c>
      <c r="O1330">
        <v>51000000</v>
      </c>
      <c r="P1330" s="28" t="s">
        <v>184</v>
      </c>
      <c r="Q1330" s="4" t="s">
        <v>1986</v>
      </c>
      <c r="R1330" t="s">
        <v>1987</v>
      </c>
      <c r="S1330" t="s">
        <v>1396</v>
      </c>
      <c r="T1330" t="s">
        <v>1709</v>
      </c>
      <c r="U1330" t="s">
        <v>1692</v>
      </c>
      <c r="V1330" t="s">
        <v>33</v>
      </c>
      <c r="W1330" s="2">
        <v>1</v>
      </c>
      <c r="X1330" s="33">
        <v>51000000</v>
      </c>
      <c r="Y1330" t="s">
        <v>34</v>
      </c>
      <c r="Z1330" t="s">
        <v>527</v>
      </c>
      <c r="AA1330" t="s">
        <v>36</v>
      </c>
      <c r="AB1330" t="s">
        <v>37</v>
      </c>
      <c r="AC1330">
        <v>20</v>
      </c>
    </row>
    <row r="1331" spans="1:29" customFormat="1" hidden="1" x14ac:dyDescent="0.25">
      <c r="A1331" s="11">
        <v>1331</v>
      </c>
      <c r="B1331" s="20" t="s">
        <v>2214</v>
      </c>
      <c r="C1331" s="3">
        <v>2.202000141516E+18</v>
      </c>
      <c r="D1331" s="1">
        <v>42710</v>
      </c>
      <c r="E1331" t="s">
        <v>1990</v>
      </c>
      <c r="F1331" s="8">
        <f>IF(OR(ISNUMBER(SEARCH("террит",Q1331)), ISNUMBER(SEARCH("ФОМС",E1331)), ISNUMBER(SEARCH("ФОМС",Q1331)), (ISNUMBER(SEARCH("страх",E1331)))),1,0)</f>
        <v>0</v>
      </c>
      <c r="G1331" s="8">
        <f>IF(OR(ISNUMBER(SEARCH("проектиро",E1331)), ISNUMBER(SEARCH("разработка",E1331)),  ISNUMBER(SEARCH("приобрет",E1331)),  ISNUMBER(SEARCH("установк",E1331)), ISNUMBER(SEARCH("постав",E1331)),  (ISNUMBER(SEARCH("создани",E1331)))),1,0)</f>
        <v>0</v>
      </c>
      <c r="H1331" s="8">
        <f>IF(OR(ISNUMBER(SEARCH("развит",E1331)), ISNUMBER(SEARCH("модифика",E1331)), ISNUMBER(SEARCH("интегра",E1331)),  ISNUMBER(SEARCH("внедрен",E1331)), ISNUMBER(SEARCH("расшир",E1331)), ISNUMBER(SEARCH("адаптац",E1331)),ISNUMBER(SEARCH("настрой",E1331)), ISNUMBER(SEARCH("подключ",E1331)),   (ISNUMBER(SEARCH("модерниз",E1331)))),1,0)</f>
        <v>1</v>
      </c>
      <c r="I1331" s="8">
        <f>IF(OR(ISNUMBER(SEARCH("сопрово",E1331)), ISNUMBER(SEARCH("поддержк",E1331)), ISNUMBER(SEARCH("эксплуат",E1331)), ISNUMBER(SEARCH("обслужи",E1331)), ISNUMBER(SEARCH("подготов",E1331)), (ISNUMBER(SEARCH("обуче",E1331)))),1,0)</f>
        <v>0</v>
      </c>
      <c r="J1331" s="9">
        <f>SUM(G1331:I1331)</f>
        <v>1</v>
      </c>
      <c r="K1331" t="s">
        <v>1991</v>
      </c>
      <c r="L1331" t="s">
        <v>1992</v>
      </c>
      <c r="M1331" s="30">
        <v>11700000</v>
      </c>
      <c r="N1331" s="28" t="s">
        <v>280</v>
      </c>
      <c r="O1331">
        <v>11700000</v>
      </c>
      <c r="P1331" s="28" t="s">
        <v>184</v>
      </c>
      <c r="Q1331" s="4" t="s">
        <v>1993</v>
      </c>
      <c r="R1331" t="s">
        <v>1994</v>
      </c>
      <c r="S1331" t="s">
        <v>1396</v>
      </c>
      <c r="T1331" t="s">
        <v>1709</v>
      </c>
      <c r="U1331" t="s">
        <v>1692</v>
      </c>
      <c r="V1331" t="s">
        <v>33</v>
      </c>
      <c r="W1331" s="2">
        <v>1</v>
      </c>
      <c r="X1331" s="33">
        <v>11700000</v>
      </c>
      <c r="Y1331" t="s">
        <v>34</v>
      </c>
      <c r="Z1331" t="s">
        <v>527</v>
      </c>
      <c r="AA1331" t="s">
        <v>36</v>
      </c>
      <c r="AB1331" t="s">
        <v>37</v>
      </c>
      <c r="AC1331">
        <v>20</v>
      </c>
    </row>
    <row r="1332" spans="1:29" customFormat="1" hidden="1" x14ac:dyDescent="0.25">
      <c r="A1332" s="11">
        <v>1332</v>
      </c>
      <c r="B1332" s="20" t="s">
        <v>2214</v>
      </c>
      <c r="C1332" s="3">
        <v>2.213010618516E+18</v>
      </c>
      <c r="D1332" s="1">
        <v>42615</v>
      </c>
      <c r="E1332" t="s">
        <v>1995</v>
      </c>
      <c r="F1332" s="8">
        <f>IF(OR(ISNUMBER(SEARCH("террит",Q1332)), ISNUMBER(SEARCH("ФОМС",E1332)), ISNUMBER(SEARCH("ФОМС",Q1332)), (ISNUMBER(SEARCH("страх",E1332)))),1,0)</f>
        <v>0</v>
      </c>
      <c r="G1332" s="8">
        <f>IF(OR(ISNUMBER(SEARCH("проектиро",E1332)), ISNUMBER(SEARCH("разработка",E1332)),  ISNUMBER(SEARCH("приобрет",E1332)),  ISNUMBER(SEARCH("установк",E1332)), ISNUMBER(SEARCH("постав",E1332)),  (ISNUMBER(SEARCH("создани",E1332)))),1,0)</f>
        <v>1</v>
      </c>
      <c r="H1332" s="8">
        <f>IF(OR(ISNUMBER(SEARCH("развит",E1332)), ISNUMBER(SEARCH("модифика",E1332)), ISNUMBER(SEARCH("интегра",E1332)),  ISNUMBER(SEARCH("внедрен",E1332)), ISNUMBER(SEARCH("расшир",E1332)), ISNUMBER(SEARCH("адаптац",E1332)),ISNUMBER(SEARCH("настрой",E1332)), ISNUMBER(SEARCH("подключ",E1332)),   (ISNUMBER(SEARCH("модерниз",E1332)))),1,0)</f>
        <v>0</v>
      </c>
      <c r="I1332" s="8">
        <f>IF(OR(ISNUMBER(SEARCH("сопрово",E1332)), ISNUMBER(SEARCH("поддержк",E1332)), ISNUMBER(SEARCH("эксплуат",E1332)), ISNUMBER(SEARCH("обслужи",E1332)), ISNUMBER(SEARCH("подготов",E1332)), (ISNUMBER(SEARCH("обуче",E1332)))),1,0)</f>
        <v>0</v>
      </c>
      <c r="J1332" s="9">
        <f>SUM(G1332:I1332)</f>
        <v>1</v>
      </c>
      <c r="K1332" t="s">
        <v>53</v>
      </c>
      <c r="L1332" t="s">
        <v>52</v>
      </c>
      <c r="M1332" s="30">
        <v>7800000</v>
      </c>
      <c r="N1332" s="28" t="s">
        <v>264</v>
      </c>
      <c r="O1332">
        <v>7800000</v>
      </c>
      <c r="P1332" s="28" t="s">
        <v>184</v>
      </c>
      <c r="Q1332" s="4" t="s">
        <v>1996</v>
      </c>
      <c r="R1332" t="s">
        <v>1997</v>
      </c>
      <c r="S1332" t="s">
        <v>1245</v>
      </c>
      <c r="T1332" t="s">
        <v>1709</v>
      </c>
      <c r="U1332" t="s">
        <v>1692</v>
      </c>
      <c r="V1332" t="s">
        <v>33</v>
      </c>
      <c r="W1332" s="2">
        <v>1</v>
      </c>
      <c r="X1332" s="33">
        <v>7800000</v>
      </c>
      <c r="Y1332" t="s">
        <v>34</v>
      </c>
      <c r="Z1332" t="s">
        <v>1248</v>
      </c>
      <c r="AA1332" t="s">
        <v>36</v>
      </c>
      <c r="AB1332" t="s">
        <v>37</v>
      </c>
      <c r="AC1332">
        <v>21</v>
      </c>
    </row>
    <row r="1333" spans="1:29" customFormat="1" hidden="1" x14ac:dyDescent="0.25">
      <c r="A1333" s="11">
        <v>1333</v>
      </c>
      <c r="B1333" s="20" t="s">
        <v>2214</v>
      </c>
      <c r="C1333" s="3">
        <v>2.2466212572150001E+18</v>
      </c>
      <c r="D1333" s="1">
        <v>42030</v>
      </c>
      <c r="E1333" t="s">
        <v>1998</v>
      </c>
      <c r="F1333" s="8">
        <f>IF(OR(ISNUMBER(SEARCH("террит",Q1333)), ISNUMBER(SEARCH("ФОМС",E1333)), ISNUMBER(SEARCH("ФОМС",Q1333)), (ISNUMBER(SEARCH("страх",E1333)))),1,0)</f>
        <v>0</v>
      </c>
      <c r="G1333" s="8">
        <f>IF(OR(ISNUMBER(SEARCH("проектиро",E1333)), ISNUMBER(SEARCH("разработка",E1333)),  ISNUMBER(SEARCH("приобрет",E1333)),  ISNUMBER(SEARCH("установк",E1333)), ISNUMBER(SEARCH("постав",E1333)),  (ISNUMBER(SEARCH("создани",E1333)))),1,0)</f>
        <v>0</v>
      </c>
      <c r="H1333" s="8">
        <f>IF(OR(ISNUMBER(SEARCH("развит",E1333)), ISNUMBER(SEARCH("модифика",E1333)), ISNUMBER(SEARCH("интегра",E1333)),  ISNUMBER(SEARCH("внедрен",E1333)), ISNUMBER(SEARCH("расшир",E1333)), ISNUMBER(SEARCH("адаптац",E1333)),ISNUMBER(SEARCH("настрой",E1333)), ISNUMBER(SEARCH("подключ",E1333)),   (ISNUMBER(SEARCH("модерниз",E1333)))),1,0)</f>
        <v>0</v>
      </c>
      <c r="I1333" s="8">
        <f>IF(OR(ISNUMBER(SEARCH("сопрово",E1333)), ISNUMBER(SEARCH("поддержк",E1333)), ISNUMBER(SEARCH("эксплуат",E1333)), ISNUMBER(SEARCH("обслужи",E1333)), ISNUMBER(SEARCH("подготов",E1333)), (ISNUMBER(SEARCH("обуче",E1333)))),1,0)</f>
        <v>1</v>
      </c>
      <c r="J1333" s="9">
        <f>SUM(G1333:I1333)</f>
        <v>1</v>
      </c>
      <c r="K1333" t="s">
        <v>25</v>
      </c>
      <c r="L1333" t="s">
        <v>25</v>
      </c>
      <c r="M1333" s="30">
        <v>193000</v>
      </c>
      <c r="N1333" s="28" t="s">
        <v>1342</v>
      </c>
      <c r="O1333">
        <v>193000</v>
      </c>
      <c r="P1333" s="28" t="s">
        <v>184</v>
      </c>
      <c r="Q1333" s="4" t="s">
        <v>1999</v>
      </c>
      <c r="R1333" t="s">
        <v>2000</v>
      </c>
      <c r="S1333" t="s">
        <v>2001</v>
      </c>
      <c r="T1333" t="s">
        <v>1709</v>
      </c>
      <c r="U1333" t="s">
        <v>1692</v>
      </c>
      <c r="V1333" t="s">
        <v>1745</v>
      </c>
      <c r="W1333" s="2">
        <v>1</v>
      </c>
      <c r="X1333" s="33">
        <v>193000</v>
      </c>
      <c r="Y1333" t="s">
        <v>34</v>
      </c>
      <c r="Z1333" t="s">
        <v>501</v>
      </c>
      <c r="AA1333" t="s">
        <v>36</v>
      </c>
      <c r="AB1333" t="s">
        <v>37</v>
      </c>
      <c r="AC1333">
        <v>24</v>
      </c>
    </row>
    <row r="1334" spans="1:29" customFormat="1" hidden="1" x14ac:dyDescent="0.25">
      <c r="A1334" s="11">
        <v>1334</v>
      </c>
      <c r="B1334" s="20" t="s">
        <v>2214</v>
      </c>
      <c r="C1334" s="3">
        <v>2.246623121516E+18</v>
      </c>
      <c r="D1334" s="1">
        <v>42579</v>
      </c>
      <c r="E1334" t="s">
        <v>2002</v>
      </c>
      <c r="F1334" s="8">
        <f>IF(OR(ISNUMBER(SEARCH("террит",Q1334)), ISNUMBER(SEARCH("ФОМС",E1334)), ISNUMBER(SEARCH("ФОМС",Q1334)), (ISNUMBER(SEARCH("страх",E1334)))),1,0)</f>
        <v>0</v>
      </c>
      <c r="G1334" s="8">
        <f>IF(OR(ISNUMBER(SEARCH("проектиро",E1334)), ISNUMBER(SEARCH("разработка",E1334)),  ISNUMBER(SEARCH("приобрет",E1334)),  ISNUMBER(SEARCH("установк",E1334)), ISNUMBER(SEARCH("постав",E1334)),  (ISNUMBER(SEARCH("создани",E1334)))),1,0)</f>
        <v>1</v>
      </c>
      <c r="H1334" s="8">
        <f>IF(OR(ISNUMBER(SEARCH("развит",E1334)), ISNUMBER(SEARCH("модифика",E1334)), ISNUMBER(SEARCH("интегра",E1334)),  ISNUMBER(SEARCH("внедрен",E1334)), ISNUMBER(SEARCH("расшир",E1334)), ISNUMBER(SEARCH("адаптац",E1334)),ISNUMBER(SEARCH("настрой",E1334)), ISNUMBER(SEARCH("подключ",E1334)),   (ISNUMBER(SEARCH("модерниз",E1334)))),1,0)</f>
        <v>1</v>
      </c>
      <c r="I1334" s="8">
        <f>IF(OR(ISNUMBER(SEARCH("сопрово",E1334)), ISNUMBER(SEARCH("поддержк",E1334)), ISNUMBER(SEARCH("эксплуат",E1334)), ISNUMBER(SEARCH("обслужи",E1334)), ISNUMBER(SEARCH("подготов",E1334)), (ISNUMBER(SEARCH("обуче",E1334)))),1,0)</f>
        <v>0</v>
      </c>
      <c r="J1334" s="9">
        <f>SUM(G1334:I1334)</f>
        <v>2</v>
      </c>
      <c r="K1334" t="s">
        <v>45</v>
      </c>
      <c r="L1334" t="s">
        <v>46</v>
      </c>
      <c r="M1334" s="30">
        <v>14400000</v>
      </c>
      <c r="N1334" s="28" t="s">
        <v>1342</v>
      </c>
      <c r="O1334">
        <v>14400000</v>
      </c>
      <c r="P1334" s="28" t="s">
        <v>184</v>
      </c>
      <c r="Q1334" s="4" t="s">
        <v>2003</v>
      </c>
      <c r="R1334" t="s">
        <v>2004</v>
      </c>
      <c r="S1334" t="s">
        <v>2001</v>
      </c>
      <c r="T1334" t="s">
        <v>1709</v>
      </c>
      <c r="U1334" t="s">
        <v>1692</v>
      </c>
      <c r="V1334" t="s">
        <v>33</v>
      </c>
      <c r="W1334" s="2">
        <v>1</v>
      </c>
      <c r="X1334" s="33">
        <v>14400000</v>
      </c>
      <c r="Y1334" t="s">
        <v>34</v>
      </c>
      <c r="Z1334" t="s">
        <v>501</v>
      </c>
      <c r="AA1334" t="s">
        <v>36</v>
      </c>
      <c r="AB1334" t="s">
        <v>37</v>
      </c>
      <c r="AC1334">
        <v>24</v>
      </c>
    </row>
    <row r="1335" spans="1:29" customFormat="1" hidden="1" x14ac:dyDescent="0.25">
      <c r="A1335" s="11">
        <v>1335</v>
      </c>
      <c r="B1335" s="20" t="s">
        <v>2214</v>
      </c>
      <c r="C1335" s="3">
        <v>2.2538033783150001E+18</v>
      </c>
      <c r="D1335" s="1">
        <v>42170</v>
      </c>
      <c r="E1335" t="s">
        <v>2005</v>
      </c>
      <c r="F1335" s="8">
        <f>IF(OR(ISNUMBER(SEARCH("террит",Q1335)), ISNUMBER(SEARCH("ФОМС",E1335)), ISNUMBER(SEARCH("ФОМС",Q1335)), (ISNUMBER(SEARCH("страх",E1335)))),1,0)</f>
        <v>0</v>
      </c>
      <c r="G1335" s="8">
        <f>IF(OR(ISNUMBER(SEARCH("проектиро",E1335)), ISNUMBER(SEARCH("разработка",E1335)),  ISNUMBER(SEARCH("приобрет",E1335)),  ISNUMBER(SEARCH("установк",E1335)), ISNUMBER(SEARCH("постав",E1335)),  (ISNUMBER(SEARCH("создани",E1335)))),1,0)</f>
        <v>0</v>
      </c>
      <c r="H1335" s="8">
        <f>IF(OR(ISNUMBER(SEARCH("развит",E1335)), ISNUMBER(SEARCH("модифика",E1335)), ISNUMBER(SEARCH("интегра",E1335)),  ISNUMBER(SEARCH("внедрен",E1335)), ISNUMBER(SEARCH("расшир",E1335)), ISNUMBER(SEARCH("адаптац",E1335)),ISNUMBER(SEARCH("настрой",E1335)), ISNUMBER(SEARCH("подключ",E1335)),   (ISNUMBER(SEARCH("модерниз",E1335)))),1,0)</f>
        <v>1</v>
      </c>
      <c r="I1335" s="8">
        <f>IF(OR(ISNUMBER(SEARCH("сопрово",E1335)), ISNUMBER(SEARCH("поддержк",E1335)), ISNUMBER(SEARCH("эксплуат",E1335)), ISNUMBER(SEARCH("обслужи",E1335)), ISNUMBER(SEARCH("подготов",E1335)), (ISNUMBER(SEARCH("обуче",E1335)))),1,0)</f>
        <v>0</v>
      </c>
      <c r="J1335" s="9">
        <f>SUM(G1335:I1335)</f>
        <v>1</v>
      </c>
      <c r="K1335" t="s">
        <v>25</v>
      </c>
      <c r="L1335" t="s">
        <v>25</v>
      </c>
      <c r="M1335" s="30">
        <v>528886.67000000004</v>
      </c>
      <c r="N1335" s="28" t="s">
        <v>264</v>
      </c>
      <c r="O1335">
        <v>528886.67000000004</v>
      </c>
      <c r="P1335" s="28" t="s">
        <v>184</v>
      </c>
      <c r="Q1335" s="4" t="s">
        <v>2006</v>
      </c>
      <c r="R1335" t="s">
        <v>2007</v>
      </c>
      <c r="S1335" t="s">
        <v>2008</v>
      </c>
      <c r="T1335" t="s">
        <v>1728</v>
      </c>
      <c r="U1335" t="s">
        <v>1692</v>
      </c>
      <c r="V1335" t="s">
        <v>1745</v>
      </c>
      <c r="W1335" s="2">
        <v>1</v>
      </c>
      <c r="X1335" s="33">
        <v>528886.67000000004</v>
      </c>
      <c r="Y1335" t="s">
        <v>34</v>
      </c>
      <c r="Z1335" t="s">
        <v>510</v>
      </c>
      <c r="AA1335" t="s">
        <v>36</v>
      </c>
      <c r="AB1335" t="s">
        <v>37</v>
      </c>
      <c r="AC1335">
        <v>25</v>
      </c>
    </row>
    <row r="1336" spans="1:29" customFormat="1" hidden="1" x14ac:dyDescent="0.25">
      <c r="A1336" s="11">
        <v>1336</v>
      </c>
      <c r="B1336" s="20" t="s">
        <v>2214</v>
      </c>
      <c r="C1336" s="3">
        <v>2.254020256616E+18</v>
      </c>
      <c r="D1336" s="1">
        <v>42583</v>
      </c>
      <c r="E1336" t="s">
        <v>2009</v>
      </c>
      <c r="F1336" s="8">
        <f>IF(OR(ISNUMBER(SEARCH("террит",Q1336)), ISNUMBER(SEARCH("ФОМС",E1336)), ISNUMBER(SEARCH("ФОМС",Q1336)), (ISNUMBER(SEARCH("страх",E1336)))),1,0)</f>
        <v>0</v>
      </c>
      <c r="G1336" s="8">
        <f>IF(OR(ISNUMBER(SEARCH("проектиро",E1336)), ISNUMBER(SEARCH("разработка",E1336)),  ISNUMBER(SEARCH("приобрет",E1336)),  ISNUMBER(SEARCH("установк",E1336)), ISNUMBER(SEARCH("постав",E1336)),  (ISNUMBER(SEARCH("создани",E1336)))),1,0)</f>
        <v>0</v>
      </c>
      <c r="H1336" s="8">
        <f>IF(OR(ISNUMBER(SEARCH("развит",E1336)), ISNUMBER(SEARCH("модифика",E1336)), ISNUMBER(SEARCH("интегра",E1336)),  ISNUMBER(SEARCH("внедрен",E1336)), ISNUMBER(SEARCH("расшир",E1336)), ISNUMBER(SEARCH("адаптац",E1336)),ISNUMBER(SEARCH("настрой",E1336)), ISNUMBER(SEARCH("подключ",E1336)),   (ISNUMBER(SEARCH("модерниз",E1336)))),1,0)</f>
        <v>0</v>
      </c>
      <c r="I1336" s="8">
        <f>IF(OR(ISNUMBER(SEARCH("сопрово",E1336)), ISNUMBER(SEARCH("поддержк",E1336)), ISNUMBER(SEARCH("эксплуат",E1336)), ISNUMBER(SEARCH("обслужи",E1336)), ISNUMBER(SEARCH("подготов",E1336)), (ISNUMBER(SEARCH("обуче",E1336)))),1,0)</f>
        <v>0</v>
      </c>
      <c r="J1336" s="9">
        <f>SUM(G1336:I1336)</f>
        <v>0</v>
      </c>
      <c r="K1336" t="s">
        <v>64</v>
      </c>
      <c r="L1336" t="s">
        <v>65</v>
      </c>
      <c r="M1336" s="30">
        <v>4000000</v>
      </c>
      <c r="N1336" s="28" t="s">
        <v>264</v>
      </c>
      <c r="O1336">
        <v>4000000</v>
      </c>
      <c r="P1336" s="28" t="s">
        <v>184</v>
      </c>
      <c r="Q1336" s="4" t="s">
        <v>2010</v>
      </c>
      <c r="R1336" t="s">
        <v>2011</v>
      </c>
      <c r="S1336" t="s">
        <v>2012</v>
      </c>
      <c r="T1336" t="s">
        <v>1709</v>
      </c>
      <c r="U1336" t="s">
        <v>1692</v>
      </c>
      <c r="V1336" t="s">
        <v>33</v>
      </c>
      <c r="W1336" s="2">
        <v>1</v>
      </c>
      <c r="X1336" s="33">
        <v>7500000</v>
      </c>
      <c r="Y1336" t="s">
        <v>34</v>
      </c>
      <c r="Z1336" t="s">
        <v>510</v>
      </c>
      <c r="AA1336" t="s">
        <v>36</v>
      </c>
      <c r="AB1336" t="s">
        <v>37</v>
      </c>
      <c r="AC1336">
        <v>25</v>
      </c>
    </row>
    <row r="1337" spans="1:29" customFormat="1" hidden="1" x14ac:dyDescent="0.25">
      <c r="A1337" s="11">
        <v>1337</v>
      </c>
      <c r="B1337" s="20" t="s">
        <v>2214</v>
      </c>
      <c r="C1337" s="3">
        <v>2.2635805516169999E+18</v>
      </c>
      <c r="D1337" s="1">
        <v>43003</v>
      </c>
      <c r="E1337" t="s">
        <v>2013</v>
      </c>
      <c r="F1337" s="8">
        <f>IF(OR(ISNUMBER(SEARCH("террит",Q1337)), ISNUMBER(SEARCH("ФОМС",E1337)), ISNUMBER(SEARCH("ФОМС",Q1337)), (ISNUMBER(SEARCH("страх",E1337)))),1,0)</f>
        <v>0</v>
      </c>
      <c r="G1337" s="8">
        <f>IF(OR(ISNUMBER(SEARCH("проектиро",E1337)), ISNUMBER(SEARCH("разработка",E1337)),  ISNUMBER(SEARCH("приобрет",E1337)),  ISNUMBER(SEARCH("установк",E1337)), ISNUMBER(SEARCH("постав",E1337)),  (ISNUMBER(SEARCH("создани",E1337)))),1,0)</f>
        <v>1</v>
      </c>
      <c r="H1337" s="8">
        <f>IF(OR(ISNUMBER(SEARCH("развит",E1337)), ISNUMBER(SEARCH("модифика",E1337)), ISNUMBER(SEARCH("интегра",E1337)),  ISNUMBER(SEARCH("внедрен",E1337)), ISNUMBER(SEARCH("расшир",E1337)), ISNUMBER(SEARCH("адаптац",E1337)),ISNUMBER(SEARCH("настрой",E1337)), ISNUMBER(SEARCH("подключ",E1337)),   (ISNUMBER(SEARCH("модерниз",E1337)))),1,0)</f>
        <v>0</v>
      </c>
      <c r="I1337" s="8">
        <f>IF(OR(ISNUMBER(SEARCH("сопрово",E1337)), ISNUMBER(SEARCH("поддержк",E1337)), ISNUMBER(SEARCH("эксплуат",E1337)), ISNUMBER(SEARCH("обслужи",E1337)), ISNUMBER(SEARCH("подготов",E1337)), (ISNUMBER(SEARCH("обуче",E1337)))),1,0)</f>
        <v>0</v>
      </c>
      <c r="J1337" s="9">
        <f>SUM(G1337:I1337)</f>
        <v>1</v>
      </c>
      <c r="K1337" t="s">
        <v>45</v>
      </c>
      <c r="L1337" t="s">
        <v>46</v>
      </c>
      <c r="M1337" s="30">
        <v>3000000</v>
      </c>
      <c r="N1337" s="28" t="s">
        <v>264</v>
      </c>
      <c r="O1337">
        <v>3000000</v>
      </c>
      <c r="P1337" s="28" t="s">
        <v>184</v>
      </c>
      <c r="Q1337" s="4" t="s">
        <v>2014</v>
      </c>
      <c r="R1337" t="s">
        <v>2015</v>
      </c>
      <c r="S1337" t="s">
        <v>2016</v>
      </c>
      <c r="T1337" t="s">
        <v>1709</v>
      </c>
      <c r="U1337" t="s">
        <v>1692</v>
      </c>
      <c r="V1337" t="s">
        <v>33</v>
      </c>
      <c r="W1337" s="2">
        <v>1</v>
      </c>
      <c r="X1337" s="33">
        <v>3000000</v>
      </c>
      <c r="Y1337" t="s">
        <v>34</v>
      </c>
      <c r="Z1337" t="s">
        <v>520</v>
      </c>
      <c r="AA1337" t="s">
        <v>36</v>
      </c>
      <c r="AB1337" t="s">
        <v>37</v>
      </c>
      <c r="AC1337">
        <v>25</v>
      </c>
    </row>
    <row r="1338" spans="1:29" customFormat="1" hidden="1" x14ac:dyDescent="0.25">
      <c r="A1338" s="11">
        <v>1338</v>
      </c>
      <c r="B1338" s="20" t="s">
        <v>2214</v>
      </c>
      <c r="C1338" s="3">
        <v>2.2700000539150001E+18</v>
      </c>
      <c r="D1338" s="1">
        <v>42222</v>
      </c>
      <c r="E1338" t="s">
        <v>2017</v>
      </c>
      <c r="F1338" s="8">
        <f>IF(OR(ISNUMBER(SEARCH("террит",Q1338)), ISNUMBER(SEARCH("ФОМС",E1338)), ISNUMBER(SEARCH("ФОМС",Q1338)), (ISNUMBER(SEARCH("страх",E1338)))),1,0)</f>
        <v>0</v>
      </c>
      <c r="G1338" s="8">
        <f>IF(OR(ISNUMBER(SEARCH("проектиро",E1338)), ISNUMBER(SEARCH("разработка",E1338)),  ISNUMBER(SEARCH("приобрет",E1338)),  ISNUMBER(SEARCH("установк",E1338)), ISNUMBER(SEARCH("постав",E1338)),  (ISNUMBER(SEARCH("создани",E1338)))),1,0)</f>
        <v>0</v>
      </c>
      <c r="H1338" s="8">
        <f>IF(OR(ISNUMBER(SEARCH("развит",E1338)), ISNUMBER(SEARCH("модифика",E1338)), ISNUMBER(SEARCH("интегра",E1338)),  ISNUMBER(SEARCH("внедрен",E1338)), ISNUMBER(SEARCH("расшир",E1338)), ISNUMBER(SEARCH("адаптац",E1338)),ISNUMBER(SEARCH("настрой",E1338)), ISNUMBER(SEARCH("подключ",E1338)),   (ISNUMBER(SEARCH("модерниз",E1338)))),1,0)</f>
        <v>0</v>
      </c>
      <c r="I1338" s="8">
        <f>IF(OR(ISNUMBER(SEARCH("сопрово",E1338)), ISNUMBER(SEARCH("поддержк",E1338)), ISNUMBER(SEARCH("эксплуат",E1338)), ISNUMBER(SEARCH("обслужи",E1338)), ISNUMBER(SEARCH("подготов",E1338)), (ISNUMBER(SEARCH("обуче",E1338)))),1,0)</f>
        <v>1</v>
      </c>
      <c r="J1338" s="9">
        <f>SUM(G1338:I1338)</f>
        <v>1</v>
      </c>
      <c r="K1338" t="s">
        <v>25</v>
      </c>
      <c r="L1338" t="s">
        <v>25</v>
      </c>
      <c r="M1338" s="30">
        <v>3679783.33</v>
      </c>
      <c r="N1338" s="28" t="s">
        <v>329</v>
      </c>
      <c r="O1338">
        <v>3679783.33</v>
      </c>
      <c r="P1338" s="28" t="s">
        <v>184</v>
      </c>
      <c r="Q1338" s="4" t="s">
        <v>2018</v>
      </c>
      <c r="R1338" t="s">
        <v>2019</v>
      </c>
      <c r="S1338" t="s">
        <v>2020</v>
      </c>
      <c r="T1338" t="s">
        <v>1709</v>
      </c>
      <c r="U1338" t="s">
        <v>1692</v>
      </c>
      <c r="V1338" t="s">
        <v>33</v>
      </c>
      <c r="W1338" s="2">
        <v>1</v>
      </c>
      <c r="X1338" s="33">
        <v>7179783.3300000001</v>
      </c>
      <c r="Y1338" t="s">
        <v>34</v>
      </c>
      <c r="Z1338" t="s">
        <v>525</v>
      </c>
      <c r="AA1338" t="s">
        <v>36</v>
      </c>
      <c r="AB1338" t="s">
        <v>37</v>
      </c>
      <c r="AC1338">
        <v>27</v>
      </c>
    </row>
    <row r="1339" spans="1:29" customFormat="1" hidden="1" x14ac:dyDescent="0.25">
      <c r="A1339" s="11">
        <v>1339</v>
      </c>
      <c r="B1339" s="20" t="s">
        <v>2214</v>
      </c>
      <c r="C1339" s="3">
        <v>2.270000053916E+18</v>
      </c>
      <c r="D1339" s="1">
        <v>42733</v>
      </c>
      <c r="E1339" t="s">
        <v>2021</v>
      </c>
      <c r="F1339" s="8">
        <f>IF(OR(ISNUMBER(SEARCH("террит",Q1339)), ISNUMBER(SEARCH("ФОМС",E1339)), ISNUMBER(SEARCH("ФОМС",Q1339)), (ISNUMBER(SEARCH("страх",E1339)))),1,0)</f>
        <v>1</v>
      </c>
      <c r="G1339" s="8">
        <f>IF(OR(ISNUMBER(SEARCH("проектиро",E1339)), ISNUMBER(SEARCH("разработка",E1339)),  ISNUMBER(SEARCH("приобрет",E1339)),  ISNUMBER(SEARCH("установк",E1339)), ISNUMBER(SEARCH("постав",E1339)),  (ISNUMBER(SEARCH("создани",E1339)))),1,0)</f>
        <v>0</v>
      </c>
      <c r="H1339" s="8">
        <f>IF(OR(ISNUMBER(SEARCH("развит",E1339)), ISNUMBER(SEARCH("модифика",E1339)), ISNUMBER(SEARCH("интегра",E1339)),  ISNUMBER(SEARCH("внедрен",E1339)), ISNUMBER(SEARCH("расшир",E1339)), ISNUMBER(SEARCH("адаптац",E1339)),ISNUMBER(SEARCH("настрой",E1339)), ISNUMBER(SEARCH("подключ",E1339)),   (ISNUMBER(SEARCH("модерниз",E1339)))),1,0)</f>
        <v>0</v>
      </c>
      <c r="I1339" s="8">
        <f>IF(OR(ISNUMBER(SEARCH("сопрово",E1339)), ISNUMBER(SEARCH("поддержк",E1339)), ISNUMBER(SEARCH("эксплуат",E1339)), ISNUMBER(SEARCH("обслужи",E1339)), ISNUMBER(SEARCH("подготов",E1339)), (ISNUMBER(SEARCH("обуче",E1339)))),1,0)</f>
        <v>1</v>
      </c>
      <c r="J1339" s="9">
        <f>SUM(G1339:I1339)</f>
        <v>1</v>
      </c>
      <c r="K1339" t="s">
        <v>142</v>
      </c>
      <c r="L1339" t="s">
        <v>143</v>
      </c>
      <c r="M1339" s="30">
        <v>1950000</v>
      </c>
      <c r="N1339" s="28" t="s">
        <v>264</v>
      </c>
      <c r="O1339">
        <v>1950000</v>
      </c>
      <c r="P1339" s="28" t="s">
        <v>184</v>
      </c>
      <c r="Q1339" s="4" t="s">
        <v>2022</v>
      </c>
      <c r="R1339" t="s">
        <v>2019</v>
      </c>
      <c r="S1339" t="s">
        <v>2020</v>
      </c>
      <c r="T1339" t="s">
        <v>1709</v>
      </c>
      <c r="U1339" t="s">
        <v>1692</v>
      </c>
      <c r="V1339" t="s">
        <v>33</v>
      </c>
      <c r="W1339" s="2">
        <v>1</v>
      </c>
      <c r="X1339" s="33">
        <v>1950000</v>
      </c>
      <c r="Y1339" t="s">
        <v>34</v>
      </c>
      <c r="Z1339" t="s">
        <v>525</v>
      </c>
      <c r="AA1339" t="s">
        <v>36</v>
      </c>
      <c r="AB1339" t="s">
        <v>37</v>
      </c>
      <c r="AC1339">
        <v>27</v>
      </c>
    </row>
    <row r="1340" spans="1:29" customFormat="1" hidden="1" x14ac:dyDescent="0.25">
      <c r="A1340" s="11">
        <v>1340</v>
      </c>
      <c r="B1340" s="20" t="s">
        <v>2214</v>
      </c>
      <c r="C1340" s="3">
        <v>2.272119458916E+18</v>
      </c>
      <c r="D1340" s="1">
        <v>42699</v>
      </c>
      <c r="E1340" t="s">
        <v>2023</v>
      </c>
      <c r="F1340" s="8">
        <f>IF(OR(ISNUMBER(SEARCH("террит",Q1340)), ISNUMBER(SEARCH("ФОМС",E1340)), ISNUMBER(SEARCH("ФОМС",Q1340)), (ISNUMBER(SEARCH("страх",E1340)))),1,0)</f>
        <v>0</v>
      </c>
      <c r="G1340" s="8">
        <f>IF(OR(ISNUMBER(SEARCH("проектиро",E1340)), ISNUMBER(SEARCH("разработка",E1340)),  ISNUMBER(SEARCH("приобрет",E1340)),  ISNUMBER(SEARCH("установк",E1340)), ISNUMBER(SEARCH("постав",E1340)),  (ISNUMBER(SEARCH("создани",E1340)))),1,0)</f>
        <v>0</v>
      </c>
      <c r="H1340" s="8">
        <f>IF(OR(ISNUMBER(SEARCH("развит",E1340)), ISNUMBER(SEARCH("модифика",E1340)), ISNUMBER(SEARCH("интегра",E1340)),  ISNUMBER(SEARCH("внедрен",E1340)), ISNUMBER(SEARCH("расшир",E1340)), ISNUMBER(SEARCH("адаптац",E1340)),ISNUMBER(SEARCH("настрой",E1340)), ISNUMBER(SEARCH("подключ",E1340)),   (ISNUMBER(SEARCH("модерниз",E1340)))),1,0)</f>
        <v>1</v>
      </c>
      <c r="I1340" s="8">
        <f>IF(OR(ISNUMBER(SEARCH("сопрово",E1340)), ISNUMBER(SEARCH("поддержк",E1340)), ISNUMBER(SEARCH("эксплуат",E1340)), ISNUMBER(SEARCH("обслужи",E1340)), ISNUMBER(SEARCH("подготов",E1340)), (ISNUMBER(SEARCH("обуче",E1340)))),1,0)</f>
        <v>0</v>
      </c>
      <c r="J1340" s="9">
        <f>SUM(G1340:I1340)</f>
        <v>1</v>
      </c>
      <c r="K1340" t="s">
        <v>45</v>
      </c>
      <c r="L1340" t="s">
        <v>46</v>
      </c>
      <c r="M1340" s="30">
        <v>1500000</v>
      </c>
      <c r="N1340" s="28" t="s">
        <v>264</v>
      </c>
      <c r="O1340">
        <v>1500000</v>
      </c>
      <c r="P1340" s="28" t="s">
        <v>184</v>
      </c>
      <c r="Q1340" s="4" t="s">
        <v>2024</v>
      </c>
      <c r="R1340" t="s">
        <v>2025</v>
      </c>
      <c r="S1340" t="s">
        <v>2020</v>
      </c>
      <c r="T1340" t="s">
        <v>1709</v>
      </c>
      <c r="U1340" t="s">
        <v>1692</v>
      </c>
      <c r="V1340" t="s">
        <v>33</v>
      </c>
      <c r="W1340" s="2">
        <v>1</v>
      </c>
      <c r="X1340" s="33">
        <v>1500000</v>
      </c>
      <c r="Y1340" t="s">
        <v>34</v>
      </c>
      <c r="Z1340" t="s">
        <v>525</v>
      </c>
      <c r="AA1340" t="s">
        <v>36</v>
      </c>
      <c r="AB1340" t="s">
        <v>37</v>
      </c>
      <c r="AC1340">
        <v>27</v>
      </c>
    </row>
    <row r="1341" spans="1:29" customFormat="1" hidden="1" x14ac:dyDescent="0.25">
      <c r="A1341" s="11">
        <v>1341</v>
      </c>
      <c r="B1341" s="20" t="s">
        <v>2214</v>
      </c>
      <c r="C1341" s="3">
        <v>2.301509182416E+18</v>
      </c>
      <c r="D1341" s="1">
        <v>42451</v>
      </c>
      <c r="E1341" t="s">
        <v>2026</v>
      </c>
      <c r="F1341" s="8">
        <f>IF(OR(ISNUMBER(SEARCH("террит",Q1341)), ISNUMBER(SEARCH("ФОМС",E1341)), ISNUMBER(SEARCH("ФОМС",Q1341)), (ISNUMBER(SEARCH("страх",E1341)))),1,0)</f>
        <v>0</v>
      </c>
      <c r="G1341" s="8">
        <f>IF(OR(ISNUMBER(SEARCH("проектиро",E1341)), ISNUMBER(SEARCH("разработка",E1341)),  ISNUMBER(SEARCH("приобрет",E1341)),  ISNUMBER(SEARCH("установк",E1341)), ISNUMBER(SEARCH("постав",E1341)),  (ISNUMBER(SEARCH("создани",E1341)))),1,0)</f>
        <v>0</v>
      </c>
      <c r="H1341" s="8">
        <f>IF(OR(ISNUMBER(SEARCH("развит",E1341)), ISNUMBER(SEARCH("модифика",E1341)), ISNUMBER(SEARCH("интегра",E1341)),  ISNUMBER(SEARCH("внедрен",E1341)), ISNUMBER(SEARCH("расшир",E1341)), ISNUMBER(SEARCH("адаптац",E1341)),ISNUMBER(SEARCH("настрой",E1341)), ISNUMBER(SEARCH("подключ",E1341)),   (ISNUMBER(SEARCH("модерниз",E1341)))),1,0)</f>
        <v>1</v>
      </c>
      <c r="I1341" s="8">
        <f>IF(OR(ISNUMBER(SEARCH("сопрово",E1341)), ISNUMBER(SEARCH("поддержк",E1341)), ISNUMBER(SEARCH("эксплуат",E1341)), ISNUMBER(SEARCH("обслужи",E1341)), ISNUMBER(SEARCH("подготов",E1341)), (ISNUMBER(SEARCH("обуче",E1341)))),1,0)</f>
        <v>0</v>
      </c>
      <c r="J1341" s="9">
        <f>SUM(G1341:I1341)</f>
        <v>1</v>
      </c>
      <c r="K1341" t="s">
        <v>346</v>
      </c>
      <c r="L1341" t="s">
        <v>347</v>
      </c>
      <c r="M1341" s="30">
        <v>660000</v>
      </c>
      <c r="N1341" s="28" t="s">
        <v>264</v>
      </c>
      <c r="O1341">
        <v>660000</v>
      </c>
      <c r="P1341" s="28" t="s">
        <v>184</v>
      </c>
      <c r="Q1341" s="4" t="s">
        <v>2027</v>
      </c>
      <c r="R1341" t="s">
        <v>2028</v>
      </c>
      <c r="S1341" t="s">
        <v>1634</v>
      </c>
      <c r="T1341" t="s">
        <v>1709</v>
      </c>
      <c r="U1341" t="s">
        <v>1692</v>
      </c>
      <c r="V1341" t="s">
        <v>33</v>
      </c>
      <c r="W1341" s="2">
        <v>1</v>
      </c>
      <c r="X1341" s="33">
        <v>660000</v>
      </c>
      <c r="Y1341" t="s">
        <v>34</v>
      </c>
      <c r="Z1341" t="s">
        <v>494</v>
      </c>
      <c r="AA1341" t="s">
        <v>36</v>
      </c>
      <c r="AB1341" t="s">
        <v>37</v>
      </c>
      <c r="AC1341">
        <v>29</v>
      </c>
    </row>
    <row r="1342" spans="1:29" customFormat="1" hidden="1" x14ac:dyDescent="0.25">
      <c r="A1342" s="11">
        <v>1342</v>
      </c>
      <c r="B1342" s="20" t="s">
        <v>2214</v>
      </c>
      <c r="C1342" s="3">
        <v>2.3664083641149998E+18</v>
      </c>
      <c r="D1342" s="1">
        <v>42320</v>
      </c>
      <c r="E1342" t="s">
        <v>2029</v>
      </c>
      <c r="F1342" s="8">
        <f>IF(OR(ISNUMBER(SEARCH("террит",Q1342)), ISNUMBER(SEARCH("ФОМС",E1342)), ISNUMBER(SEARCH("ФОМС",Q1342)), (ISNUMBER(SEARCH("страх",E1342)))),1,0)</f>
        <v>0</v>
      </c>
      <c r="G1342" s="8">
        <f>IF(OR(ISNUMBER(SEARCH("проектиро",E1342)), ISNUMBER(SEARCH("разработка",E1342)),  ISNUMBER(SEARCH("приобрет",E1342)),  ISNUMBER(SEARCH("установк",E1342)), ISNUMBER(SEARCH("постав",E1342)),  (ISNUMBER(SEARCH("создани",E1342)))),1,0)</f>
        <v>1</v>
      </c>
      <c r="H1342" s="8">
        <f>IF(OR(ISNUMBER(SEARCH("развит",E1342)), ISNUMBER(SEARCH("модифика",E1342)), ISNUMBER(SEARCH("интегра",E1342)),  ISNUMBER(SEARCH("внедрен",E1342)), ISNUMBER(SEARCH("расшир",E1342)), ISNUMBER(SEARCH("адаптац",E1342)),ISNUMBER(SEARCH("настрой",E1342)), ISNUMBER(SEARCH("подключ",E1342)),   (ISNUMBER(SEARCH("модерниз",E1342)))),1,0)</f>
        <v>0</v>
      </c>
      <c r="I1342" s="8">
        <f>IF(OR(ISNUMBER(SEARCH("сопрово",E1342)), ISNUMBER(SEARCH("поддержк",E1342)), ISNUMBER(SEARCH("эксплуат",E1342)), ISNUMBER(SEARCH("обслужи",E1342)), ISNUMBER(SEARCH("подготов",E1342)), (ISNUMBER(SEARCH("обуче",E1342)))),1,0)</f>
        <v>0</v>
      </c>
      <c r="J1342" s="9">
        <f>SUM(G1342:I1342)</f>
        <v>1</v>
      </c>
      <c r="K1342" t="s">
        <v>25</v>
      </c>
      <c r="L1342" t="s">
        <v>25</v>
      </c>
      <c r="M1342" s="30">
        <v>6300500</v>
      </c>
      <c r="N1342" s="28" t="s">
        <v>264</v>
      </c>
      <c r="O1342">
        <v>6300500</v>
      </c>
      <c r="P1342" s="28" t="s">
        <v>184</v>
      </c>
      <c r="Q1342" s="4" t="s">
        <v>2030</v>
      </c>
      <c r="R1342" t="s">
        <v>2031</v>
      </c>
      <c r="S1342" t="s">
        <v>2032</v>
      </c>
      <c r="T1342" t="s">
        <v>1709</v>
      </c>
      <c r="U1342" t="s">
        <v>1692</v>
      </c>
      <c r="V1342" t="s">
        <v>33</v>
      </c>
      <c r="W1342" s="2">
        <v>1</v>
      </c>
      <c r="X1342" s="33">
        <v>6300500</v>
      </c>
      <c r="Y1342" t="s">
        <v>34</v>
      </c>
      <c r="Z1342" t="s">
        <v>495</v>
      </c>
      <c r="AA1342" t="s">
        <v>36</v>
      </c>
      <c r="AB1342" t="s">
        <v>37</v>
      </c>
      <c r="AC1342">
        <v>36</v>
      </c>
    </row>
    <row r="1343" spans="1:29" customFormat="1" hidden="1" x14ac:dyDescent="0.25">
      <c r="A1343" s="11">
        <v>1343</v>
      </c>
      <c r="B1343" s="20" t="s">
        <v>2214</v>
      </c>
      <c r="C1343" s="3">
        <v>2.3664083641159997E+18</v>
      </c>
      <c r="D1343" s="1">
        <v>42714</v>
      </c>
      <c r="E1343" t="s">
        <v>2033</v>
      </c>
      <c r="F1343" s="8">
        <f>IF(OR(ISNUMBER(SEARCH("террит",Q1343)), ISNUMBER(SEARCH("ФОМС",E1343)), ISNUMBER(SEARCH("ФОМС",Q1343)), (ISNUMBER(SEARCH("страх",E1343)))),1,0)</f>
        <v>0</v>
      </c>
      <c r="G1343" s="8">
        <f>IF(OR(ISNUMBER(SEARCH("проектиро",E1343)), ISNUMBER(SEARCH("разработка",E1343)),  ISNUMBER(SEARCH("приобрет",E1343)),  ISNUMBER(SEARCH("установк",E1343)), ISNUMBER(SEARCH("постав",E1343)),  (ISNUMBER(SEARCH("создани",E1343)))),1,0)</f>
        <v>1</v>
      </c>
      <c r="H1343" s="8">
        <f>IF(OR(ISNUMBER(SEARCH("развит",E1343)), ISNUMBER(SEARCH("модифика",E1343)), ISNUMBER(SEARCH("интегра",E1343)),  ISNUMBER(SEARCH("внедрен",E1343)), ISNUMBER(SEARCH("расшир",E1343)), ISNUMBER(SEARCH("адаптац",E1343)),ISNUMBER(SEARCH("настрой",E1343)), ISNUMBER(SEARCH("подключ",E1343)),   (ISNUMBER(SEARCH("модерниз",E1343)))),1,0)</f>
        <v>0</v>
      </c>
      <c r="I1343" s="8">
        <f>IF(OR(ISNUMBER(SEARCH("сопрово",E1343)), ISNUMBER(SEARCH("поддержк",E1343)), ISNUMBER(SEARCH("эксплуат",E1343)), ISNUMBER(SEARCH("обслужи",E1343)), ISNUMBER(SEARCH("подготов",E1343)), (ISNUMBER(SEARCH("обуче",E1343)))),1,0)</f>
        <v>0</v>
      </c>
      <c r="J1343" s="9">
        <f>SUM(G1343:I1343)</f>
        <v>1</v>
      </c>
      <c r="K1343" t="s">
        <v>45</v>
      </c>
      <c r="L1343" t="s">
        <v>46</v>
      </c>
      <c r="M1343" s="30">
        <v>2000000</v>
      </c>
      <c r="N1343" s="28" t="s">
        <v>264</v>
      </c>
      <c r="O1343">
        <v>2000000</v>
      </c>
      <c r="P1343" s="28" t="s">
        <v>184</v>
      </c>
      <c r="Q1343" s="4" t="s">
        <v>2030</v>
      </c>
      <c r="R1343" t="s">
        <v>2031</v>
      </c>
      <c r="S1343" t="s">
        <v>2032</v>
      </c>
      <c r="T1343" t="s">
        <v>1709</v>
      </c>
      <c r="U1343" t="s">
        <v>1692</v>
      </c>
      <c r="V1343" t="s">
        <v>33</v>
      </c>
      <c r="W1343" s="2">
        <v>1</v>
      </c>
      <c r="X1343" s="33">
        <v>2000000</v>
      </c>
      <c r="Y1343" t="s">
        <v>34</v>
      </c>
      <c r="Z1343" t="s">
        <v>495</v>
      </c>
      <c r="AA1343" t="s">
        <v>36</v>
      </c>
      <c r="AB1343" t="s">
        <v>37</v>
      </c>
      <c r="AC1343">
        <v>36</v>
      </c>
    </row>
    <row r="1344" spans="1:29" customFormat="1" hidden="1" x14ac:dyDescent="0.25">
      <c r="A1344" s="11">
        <v>1344</v>
      </c>
      <c r="B1344" s="20" t="s">
        <v>2214</v>
      </c>
      <c r="C1344" s="3">
        <v>2.3664083641170002E+18</v>
      </c>
      <c r="D1344" s="1">
        <v>42979</v>
      </c>
      <c r="E1344" t="s">
        <v>2034</v>
      </c>
      <c r="F1344" s="8">
        <f>IF(OR(ISNUMBER(SEARCH("террит",Q1344)), ISNUMBER(SEARCH("ФОМС",E1344)), ISNUMBER(SEARCH("ФОМС",Q1344)), (ISNUMBER(SEARCH("страх",E1344)))),1,0)</f>
        <v>0</v>
      </c>
      <c r="G1344" s="8">
        <f>IF(OR(ISNUMBER(SEARCH("проектиро",E1344)), ISNUMBER(SEARCH("разработка",E1344)),  ISNUMBER(SEARCH("приобрет",E1344)),  ISNUMBER(SEARCH("установк",E1344)), ISNUMBER(SEARCH("постав",E1344)),  (ISNUMBER(SEARCH("создани",E1344)))),1,0)</f>
        <v>0</v>
      </c>
      <c r="H1344" s="8">
        <f>IF(OR(ISNUMBER(SEARCH("развит",E1344)), ISNUMBER(SEARCH("модифика",E1344)), ISNUMBER(SEARCH("интегра",E1344)),  ISNUMBER(SEARCH("внедрен",E1344)), ISNUMBER(SEARCH("расшир",E1344)), ISNUMBER(SEARCH("адаптац",E1344)),ISNUMBER(SEARCH("настрой",E1344)), ISNUMBER(SEARCH("подключ",E1344)),   (ISNUMBER(SEARCH("модерниз",E1344)))),1,0)</f>
        <v>1</v>
      </c>
      <c r="I1344" s="8">
        <f>IF(OR(ISNUMBER(SEARCH("сопрово",E1344)), ISNUMBER(SEARCH("поддержк",E1344)), ISNUMBER(SEARCH("эксплуат",E1344)), ISNUMBER(SEARCH("обслужи",E1344)), ISNUMBER(SEARCH("подготов",E1344)), (ISNUMBER(SEARCH("обуче",E1344)))),1,0)</f>
        <v>0</v>
      </c>
      <c r="J1344" s="9">
        <f>SUM(G1344:I1344)</f>
        <v>1</v>
      </c>
      <c r="K1344" t="s">
        <v>45</v>
      </c>
      <c r="L1344" t="s">
        <v>46</v>
      </c>
      <c r="M1344" s="30">
        <v>2000000</v>
      </c>
      <c r="N1344" s="28" t="s">
        <v>264</v>
      </c>
      <c r="O1344">
        <v>2000000</v>
      </c>
      <c r="P1344" s="28" t="s">
        <v>184</v>
      </c>
      <c r="Q1344" s="4" t="s">
        <v>2030</v>
      </c>
      <c r="R1344" t="s">
        <v>2031</v>
      </c>
      <c r="S1344" t="s">
        <v>2032</v>
      </c>
      <c r="T1344" t="s">
        <v>1709</v>
      </c>
      <c r="U1344" t="s">
        <v>1692</v>
      </c>
      <c r="V1344" t="s">
        <v>33</v>
      </c>
      <c r="W1344" s="2">
        <v>1</v>
      </c>
      <c r="X1344" s="33">
        <v>2000000</v>
      </c>
      <c r="Y1344" t="s">
        <v>34</v>
      </c>
      <c r="Z1344" t="s">
        <v>495</v>
      </c>
      <c r="AA1344" t="s">
        <v>36</v>
      </c>
      <c r="AB1344" t="s">
        <v>37</v>
      </c>
      <c r="AC1344">
        <v>36</v>
      </c>
    </row>
    <row r="1345" spans="1:29" customFormat="1" hidden="1" x14ac:dyDescent="0.25">
      <c r="A1345" s="11">
        <v>1345</v>
      </c>
      <c r="B1345" s="20" t="s">
        <v>2214</v>
      </c>
      <c r="C1345" s="3">
        <v>2.3905014118150001E+18</v>
      </c>
      <c r="D1345" s="1">
        <v>42146</v>
      </c>
      <c r="E1345" t="s">
        <v>1729</v>
      </c>
      <c r="F1345" s="8">
        <f>IF(OR(ISNUMBER(SEARCH("террит",Q1345)), ISNUMBER(SEARCH("ФОМС",E1345)), ISNUMBER(SEARCH("ФОМС",Q1345)), (ISNUMBER(SEARCH("страх",E1345)))),1,0)</f>
        <v>0</v>
      </c>
      <c r="G1345" s="8">
        <f>IF(OR(ISNUMBER(SEARCH("проектиро",E1345)), ISNUMBER(SEARCH("разработка",E1345)),  ISNUMBER(SEARCH("приобрет",E1345)),  ISNUMBER(SEARCH("установк",E1345)), ISNUMBER(SEARCH("постав",E1345)),  (ISNUMBER(SEARCH("создани",E1345)))),1,0)</f>
        <v>0</v>
      </c>
      <c r="H1345" s="8">
        <f>IF(OR(ISNUMBER(SEARCH("развит",E1345)), ISNUMBER(SEARCH("модифика",E1345)), ISNUMBER(SEARCH("интегра",E1345)),  ISNUMBER(SEARCH("внедрен",E1345)), ISNUMBER(SEARCH("расшир",E1345)), ISNUMBER(SEARCH("адаптац",E1345)),ISNUMBER(SEARCH("настрой",E1345)), ISNUMBER(SEARCH("подключ",E1345)),   (ISNUMBER(SEARCH("модерниз",E1345)))),1,0)</f>
        <v>0</v>
      </c>
      <c r="I1345" s="8">
        <f>IF(OR(ISNUMBER(SEARCH("сопрово",E1345)), ISNUMBER(SEARCH("поддержк",E1345)), ISNUMBER(SEARCH("эксплуат",E1345)), ISNUMBER(SEARCH("обслужи",E1345)), ISNUMBER(SEARCH("подготов",E1345)), (ISNUMBER(SEARCH("обуче",E1345)))),1,0)</f>
        <v>0</v>
      </c>
      <c r="J1345" s="9">
        <f>SUM(G1345:I1345)</f>
        <v>0</v>
      </c>
      <c r="K1345" t="s">
        <v>25</v>
      </c>
      <c r="L1345" t="s">
        <v>25</v>
      </c>
      <c r="M1345" s="30">
        <v>481331</v>
      </c>
      <c r="N1345" s="28" t="s">
        <v>264</v>
      </c>
      <c r="O1345">
        <v>481331</v>
      </c>
      <c r="P1345" s="28" t="s">
        <v>184</v>
      </c>
      <c r="Q1345" s="4" t="s">
        <v>1730</v>
      </c>
      <c r="R1345" t="s">
        <v>1731</v>
      </c>
      <c r="S1345" t="s">
        <v>1732</v>
      </c>
      <c r="T1345" t="s">
        <v>1709</v>
      </c>
      <c r="U1345" t="s">
        <v>1692</v>
      </c>
      <c r="V1345" t="s">
        <v>33</v>
      </c>
      <c r="W1345" s="2">
        <v>1</v>
      </c>
      <c r="X1345" s="33">
        <v>481331</v>
      </c>
      <c r="Y1345" t="s">
        <v>34</v>
      </c>
      <c r="Z1345" t="s">
        <v>498</v>
      </c>
      <c r="AA1345" t="s">
        <v>36</v>
      </c>
      <c r="AB1345" t="s">
        <v>37</v>
      </c>
      <c r="AC1345">
        <v>39</v>
      </c>
    </row>
    <row r="1346" spans="1:29" customFormat="1" hidden="1" x14ac:dyDescent="0.25">
      <c r="A1346" s="11">
        <v>1346</v>
      </c>
      <c r="B1346" s="20" t="s">
        <v>2214</v>
      </c>
      <c r="C1346" s="3">
        <v>2.3905015665149998E+18</v>
      </c>
      <c r="D1346" s="1">
        <v>42170</v>
      </c>
      <c r="E1346" t="s">
        <v>2035</v>
      </c>
      <c r="F1346" s="8">
        <f>IF(OR(ISNUMBER(SEARCH("террит",Q1346)), ISNUMBER(SEARCH("ФОМС",E1346)), ISNUMBER(SEARCH("ФОМС",Q1346)), (ISNUMBER(SEARCH("страх",E1346)))),1,0)</f>
        <v>0</v>
      </c>
      <c r="G1346" s="8">
        <f>IF(OR(ISNUMBER(SEARCH("проектиро",E1346)), ISNUMBER(SEARCH("разработка",E1346)),  ISNUMBER(SEARCH("приобрет",E1346)),  ISNUMBER(SEARCH("установк",E1346)), ISNUMBER(SEARCH("постав",E1346)),  (ISNUMBER(SEARCH("создани",E1346)))),1,0)</f>
        <v>0</v>
      </c>
      <c r="H1346" s="8">
        <f>IF(OR(ISNUMBER(SEARCH("развит",E1346)), ISNUMBER(SEARCH("модифика",E1346)), ISNUMBER(SEARCH("интегра",E1346)),  ISNUMBER(SEARCH("внедрен",E1346)), ISNUMBER(SEARCH("расшир",E1346)), ISNUMBER(SEARCH("адаптац",E1346)),ISNUMBER(SEARCH("настрой",E1346)), ISNUMBER(SEARCH("подключ",E1346)),   (ISNUMBER(SEARCH("модерниз",E1346)))),1,0)</f>
        <v>1</v>
      </c>
      <c r="I1346" s="8">
        <f>IF(OR(ISNUMBER(SEARCH("сопрово",E1346)), ISNUMBER(SEARCH("поддержк",E1346)), ISNUMBER(SEARCH("эксплуат",E1346)), ISNUMBER(SEARCH("обслужи",E1346)), ISNUMBER(SEARCH("подготов",E1346)), (ISNUMBER(SEARCH("обуче",E1346)))),1,0)</f>
        <v>0</v>
      </c>
      <c r="J1346" s="9">
        <f>SUM(G1346:I1346)</f>
        <v>1</v>
      </c>
      <c r="K1346" t="s">
        <v>25</v>
      </c>
      <c r="L1346" t="s">
        <v>25</v>
      </c>
      <c r="M1346" s="30">
        <v>2160000</v>
      </c>
      <c r="N1346" s="28" t="s">
        <v>264</v>
      </c>
      <c r="O1346">
        <v>2160000</v>
      </c>
      <c r="P1346" s="28" t="s">
        <v>184</v>
      </c>
      <c r="Q1346" s="4" t="s">
        <v>2036</v>
      </c>
      <c r="R1346" t="s">
        <v>2037</v>
      </c>
      <c r="S1346" t="s">
        <v>1732</v>
      </c>
      <c r="T1346" t="s">
        <v>1709</v>
      </c>
      <c r="U1346" t="s">
        <v>1692</v>
      </c>
      <c r="V1346" t="s">
        <v>33</v>
      </c>
      <c r="W1346" s="2">
        <v>1</v>
      </c>
      <c r="X1346" s="33">
        <v>2160000</v>
      </c>
      <c r="Y1346" t="s">
        <v>34</v>
      </c>
      <c r="Z1346" t="s">
        <v>498</v>
      </c>
      <c r="AA1346" t="s">
        <v>36</v>
      </c>
      <c r="AB1346" t="s">
        <v>37</v>
      </c>
      <c r="AC1346">
        <v>39</v>
      </c>
    </row>
    <row r="1347" spans="1:29" customFormat="1" hidden="1" x14ac:dyDescent="0.25">
      <c r="A1347" s="11">
        <v>1347</v>
      </c>
      <c r="B1347" s="20" t="s">
        <v>2214</v>
      </c>
      <c r="C1347" s="3">
        <v>2.3905069558150001E+18</v>
      </c>
      <c r="D1347" s="1">
        <v>42298</v>
      </c>
      <c r="E1347" t="s">
        <v>2038</v>
      </c>
      <c r="F1347" s="8">
        <f>IF(OR(ISNUMBER(SEARCH("террит",Q1347)), ISNUMBER(SEARCH("ФОМС",E1347)), ISNUMBER(SEARCH("ФОМС",Q1347)), (ISNUMBER(SEARCH("страх",E1347)))),1,0)</f>
        <v>0</v>
      </c>
      <c r="G1347" s="8">
        <f>IF(OR(ISNUMBER(SEARCH("проектиро",E1347)), ISNUMBER(SEARCH("разработка",E1347)),  ISNUMBER(SEARCH("приобрет",E1347)),  ISNUMBER(SEARCH("установк",E1347)), ISNUMBER(SEARCH("постав",E1347)),  (ISNUMBER(SEARCH("создани",E1347)))),1,0)</f>
        <v>1</v>
      </c>
      <c r="H1347" s="8">
        <f>IF(OR(ISNUMBER(SEARCH("развит",E1347)), ISNUMBER(SEARCH("модифика",E1347)), ISNUMBER(SEARCH("интегра",E1347)),  ISNUMBER(SEARCH("внедрен",E1347)), ISNUMBER(SEARCH("расшир",E1347)), ISNUMBER(SEARCH("адаптац",E1347)),ISNUMBER(SEARCH("настрой",E1347)), ISNUMBER(SEARCH("подключ",E1347)),   (ISNUMBER(SEARCH("модерниз",E1347)))),1,0)</f>
        <v>1</v>
      </c>
      <c r="I1347" s="8">
        <f>IF(OR(ISNUMBER(SEARCH("сопрово",E1347)), ISNUMBER(SEARCH("поддержк",E1347)), ISNUMBER(SEARCH("эксплуат",E1347)), ISNUMBER(SEARCH("обслужи",E1347)), ISNUMBER(SEARCH("подготов",E1347)), (ISNUMBER(SEARCH("обуче",E1347)))),1,0)</f>
        <v>0</v>
      </c>
      <c r="J1347" s="9">
        <f>SUM(G1347:I1347)</f>
        <v>2</v>
      </c>
      <c r="K1347" t="s">
        <v>25</v>
      </c>
      <c r="L1347" t="s">
        <v>25</v>
      </c>
      <c r="M1347" s="30">
        <v>2300000</v>
      </c>
      <c r="N1347" s="28" t="s">
        <v>264</v>
      </c>
      <c r="O1347">
        <v>2300000</v>
      </c>
      <c r="P1347" s="28" t="s">
        <v>184</v>
      </c>
      <c r="Q1347" s="4" t="s">
        <v>2039</v>
      </c>
      <c r="R1347" t="s">
        <v>2040</v>
      </c>
      <c r="S1347" t="s">
        <v>1732</v>
      </c>
      <c r="T1347" t="s">
        <v>1709</v>
      </c>
      <c r="U1347" t="s">
        <v>1692</v>
      </c>
      <c r="V1347" t="s">
        <v>33</v>
      </c>
      <c r="W1347" s="2">
        <v>1</v>
      </c>
      <c r="X1347" s="33">
        <v>2300000</v>
      </c>
      <c r="Y1347" t="s">
        <v>34</v>
      </c>
      <c r="Z1347" t="s">
        <v>498</v>
      </c>
      <c r="AA1347" t="s">
        <v>36</v>
      </c>
      <c r="AB1347" t="s">
        <v>37</v>
      </c>
      <c r="AC1347">
        <v>39</v>
      </c>
    </row>
    <row r="1348" spans="1:29" customFormat="1" hidden="1" x14ac:dyDescent="0.25">
      <c r="A1348" s="11">
        <v>1348</v>
      </c>
      <c r="B1348" s="20" t="s">
        <v>2214</v>
      </c>
      <c r="C1348" s="3">
        <v>2.3906029847190001E+18</v>
      </c>
      <c r="D1348" s="1">
        <v>43637</v>
      </c>
      <c r="E1348" t="s">
        <v>1733</v>
      </c>
      <c r="F1348" s="8">
        <f>IF(OR(ISNUMBER(SEARCH("террит",Q1348)), ISNUMBER(SEARCH("ФОМС",E1348)), ISNUMBER(SEARCH("ФОМС",Q1348)), (ISNUMBER(SEARCH("страх",E1348)))),1,0)</f>
        <v>0</v>
      </c>
      <c r="G1348" s="8">
        <f>IF(OR(ISNUMBER(SEARCH("проектиро",E1348)), ISNUMBER(SEARCH("разработка",E1348)),  ISNUMBER(SEARCH("приобрет",E1348)),  ISNUMBER(SEARCH("установк",E1348)), ISNUMBER(SEARCH("постав",E1348)),  (ISNUMBER(SEARCH("создани",E1348)))),1,0)</f>
        <v>0</v>
      </c>
      <c r="H1348" s="8">
        <f>IF(OR(ISNUMBER(SEARCH("развит",E1348)), ISNUMBER(SEARCH("модифика",E1348)), ISNUMBER(SEARCH("интегра",E1348)),  ISNUMBER(SEARCH("внедрен",E1348)), ISNUMBER(SEARCH("расшир",E1348)), ISNUMBER(SEARCH("адаптац",E1348)),ISNUMBER(SEARCH("настрой",E1348)), ISNUMBER(SEARCH("подключ",E1348)),   (ISNUMBER(SEARCH("модерниз",E1348)))),1,0)</f>
        <v>0</v>
      </c>
      <c r="I1348" s="8">
        <f>IF(OR(ISNUMBER(SEARCH("сопрово",E1348)), ISNUMBER(SEARCH("поддержк",E1348)), ISNUMBER(SEARCH("эксплуат",E1348)), ISNUMBER(SEARCH("обслужи",E1348)), ISNUMBER(SEARCH("подготов",E1348)), (ISNUMBER(SEARCH("обуче",E1348)))),1,0)</f>
        <v>0</v>
      </c>
      <c r="J1348" s="9">
        <f>SUM(G1348:I1348)</f>
        <v>0</v>
      </c>
      <c r="K1348" t="s">
        <v>88</v>
      </c>
      <c r="L1348" t="s">
        <v>38</v>
      </c>
      <c r="M1348" s="30">
        <v>20919</v>
      </c>
      <c r="N1348" s="28" t="s">
        <v>39</v>
      </c>
      <c r="O1348">
        <v>20919</v>
      </c>
      <c r="P1348" s="28" t="s">
        <v>27</v>
      </c>
      <c r="Q1348" s="4" t="s">
        <v>1734</v>
      </c>
      <c r="R1348" t="s">
        <v>1735</v>
      </c>
      <c r="S1348" t="s">
        <v>1732</v>
      </c>
      <c r="T1348" t="s">
        <v>1709</v>
      </c>
      <c r="U1348" t="s">
        <v>1692</v>
      </c>
      <c r="V1348" t="s">
        <v>33</v>
      </c>
      <c r="W1348" s="2">
        <v>1</v>
      </c>
      <c r="X1348" s="33">
        <v>20919</v>
      </c>
      <c r="Y1348" t="s">
        <v>34</v>
      </c>
      <c r="Z1348" t="s">
        <v>498</v>
      </c>
      <c r="AA1348" t="s">
        <v>36</v>
      </c>
      <c r="AB1348" t="s">
        <v>37</v>
      </c>
      <c r="AC1348">
        <v>39</v>
      </c>
    </row>
    <row r="1349" spans="1:29" customFormat="1" hidden="1" x14ac:dyDescent="0.25">
      <c r="A1349" s="11">
        <v>1349</v>
      </c>
      <c r="B1349" s="20" t="s">
        <v>2214</v>
      </c>
      <c r="C1349" s="3">
        <v>2.3908003611190001E+18</v>
      </c>
      <c r="D1349" s="1">
        <v>43623</v>
      </c>
      <c r="E1349" t="s">
        <v>1736</v>
      </c>
      <c r="F1349" s="8">
        <f>IF(OR(ISNUMBER(SEARCH("террит",Q1349)), ISNUMBER(SEARCH("ФОМС",E1349)), ISNUMBER(SEARCH("ФОМС",Q1349)), (ISNUMBER(SEARCH("страх",E1349)))),1,0)</f>
        <v>0</v>
      </c>
      <c r="G1349" s="8">
        <f>IF(OR(ISNUMBER(SEARCH("проектиро",E1349)), ISNUMBER(SEARCH("разработка",E1349)),  ISNUMBER(SEARCH("приобрет",E1349)),  ISNUMBER(SEARCH("установк",E1349)), ISNUMBER(SEARCH("постав",E1349)),  (ISNUMBER(SEARCH("создани",E1349)))),1,0)</f>
        <v>0</v>
      </c>
      <c r="H1349" s="8">
        <f>IF(OR(ISNUMBER(SEARCH("развит",E1349)), ISNUMBER(SEARCH("модифика",E1349)), ISNUMBER(SEARCH("интегра",E1349)),  ISNUMBER(SEARCH("внедрен",E1349)), ISNUMBER(SEARCH("расшир",E1349)), ISNUMBER(SEARCH("адаптац",E1349)),ISNUMBER(SEARCH("настрой",E1349)), ISNUMBER(SEARCH("подключ",E1349)),   (ISNUMBER(SEARCH("модерниз",E1349)))),1,0)</f>
        <v>0</v>
      </c>
      <c r="I1349" s="8">
        <f>IF(OR(ISNUMBER(SEARCH("сопрово",E1349)), ISNUMBER(SEARCH("поддержк",E1349)), ISNUMBER(SEARCH("эксплуат",E1349)), ISNUMBER(SEARCH("обслужи",E1349)), ISNUMBER(SEARCH("подготов",E1349)), (ISNUMBER(SEARCH("обуче",E1349)))),1,0)</f>
        <v>0</v>
      </c>
      <c r="J1349" s="9">
        <f>SUM(G1349:I1349)</f>
        <v>0</v>
      </c>
      <c r="K1349" t="s">
        <v>177</v>
      </c>
      <c r="L1349" t="s">
        <v>178</v>
      </c>
      <c r="M1349" s="30">
        <v>20919.599999999999</v>
      </c>
      <c r="N1349" s="28" t="s">
        <v>39</v>
      </c>
      <c r="O1349">
        <v>104598</v>
      </c>
      <c r="P1349" s="28" t="s">
        <v>1070</v>
      </c>
      <c r="Q1349" s="4" t="s">
        <v>1737</v>
      </c>
      <c r="R1349" t="s">
        <v>1738</v>
      </c>
      <c r="S1349" t="s">
        <v>1732</v>
      </c>
      <c r="T1349" t="s">
        <v>1739</v>
      </c>
      <c r="U1349" t="s">
        <v>1692</v>
      </c>
      <c r="V1349" t="s">
        <v>33</v>
      </c>
      <c r="W1349" s="2">
        <v>1</v>
      </c>
      <c r="X1349" s="33">
        <v>104598</v>
      </c>
      <c r="Y1349" t="s">
        <v>34</v>
      </c>
      <c r="Z1349" t="s">
        <v>498</v>
      </c>
      <c r="AA1349" t="s">
        <v>36</v>
      </c>
      <c r="AB1349" t="s">
        <v>37</v>
      </c>
      <c r="AC1349">
        <v>39</v>
      </c>
    </row>
    <row r="1350" spans="1:29" customFormat="1" hidden="1" x14ac:dyDescent="0.25">
      <c r="A1350" s="11">
        <v>1350</v>
      </c>
      <c r="B1350" s="20" t="s">
        <v>2214</v>
      </c>
      <c r="C1350" s="3">
        <v>2.4629017729159997E+18</v>
      </c>
      <c r="D1350" s="1">
        <v>42685</v>
      </c>
      <c r="E1350" t="s">
        <v>2041</v>
      </c>
      <c r="F1350" s="8">
        <f>IF(OR(ISNUMBER(SEARCH("террит",Q1350)), ISNUMBER(SEARCH("ФОМС",E1350)), ISNUMBER(SEARCH("ФОМС",Q1350)), (ISNUMBER(SEARCH("страх",E1350)))),1,0)</f>
        <v>0</v>
      </c>
      <c r="G1350" s="8">
        <f>IF(OR(ISNUMBER(SEARCH("проектиро",E1350)), ISNUMBER(SEARCH("разработка",E1350)),  ISNUMBER(SEARCH("приобрет",E1350)),  ISNUMBER(SEARCH("установк",E1350)), ISNUMBER(SEARCH("постав",E1350)),  (ISNUMBER(SEARCH("создани",E1350)))),1,0)</f>
        <v>0</v>
      </c>
      <c r="H1350" s="8">
        <f>IF(OR(ISNUMBER(SEARCH("развит",E1350)), ISNUMBER(SEARCH("модифика",E1350)), ISNUMBER(SEARCH("интегра",E1350)),  ISNUMBER(SEARCH("внедрен",E1350)), ISNUMBER(SEARCH("расшир",E1350)), ISNUMBER(SEARCH("адаптац",E1350)),ISNUMBER(SEARCH("настрой",E1350)), ISNUMBER(SEARCH("подключ",E1350)),   (ISNUMBER(SEARCH("модерниз",E1350)))),1,0)</f>
        <v>0</v>
      </c>
      <c r="I1350" s="8">
        <f>IF(OR(ISNUMBER(SEARCH("сопрово",E1350)), ISNUMBER(SEARCH("поддержк",E1350)), ISNUMBER(SEARCH("эксплуат",E1350)), ISNUMBER(SEARCH("обслужи",E1350)), ISNUMBER(SEARCH("подготов",E1350)), (ISNUMBER(SEARCH("обуче",E1350)))),1,0)</f>
        <v>1</v>
      </c>
      <c r="J1350" s="9">
        <f>SUM(G1350:I1350)</f>
        <v>1</v>
      </c>
      <c r="K1350" t="s">
        <v>142</v>
      </c>
      <c r="L1350" t="s">
        <v>143</v>
      </c>
      <c r="M1350" s="30">
        <v>494000</v>
      </c>
      <c r="N1350" s="28" t="s">
        <v>264</v>
      </c>
      <c r="O1350">
        <v>494000</v>
      </c>
      <c r="P1350" s="28" t="s">
        <v>184</v>
      </c>
      <c r="Q1350" s="4" t="s">
        <v>2042</v>
      </c>
      <c r="R1350" t="s">
        <v>2043</v>
      </c>
      <c r="S1350" t="s">
        <v>2044</v>
      </c>
      <c r="T1350" t="s">
        <v>1709</v>
      </c>
      <c r="U1350" t="s">
        <v>1692</v>
      </c>
      <c r="V1350" t="s">
        <v>33</v>
      </c>
      <c r="W1350" s="2">
        <v>1</v>
      </c>
      <c r="X1350" s="33">
        <v>494000</v>
      </c>
      <c r="Y1350" t="s">
        <v>34</v>
      </c>
      <c r="Z1350" t="s">
        <v>503</v>
      </c>
      <c r="AA1350" t="s">
        <v>36</v>
      </c>
      <c r="AB1350" t="s">
        <v>37</v>
      </c>
      <c r="AC1350">
        <v>46</v>
      </c>
    </row>
    <row r="1351" spans="1:29" customFormat="1" hidden="1" x14ac:dyDescent="0.25">
      <c r="A1351" s="11">
        <v>1351</v>
      </c>
      <c r="B1351" s="20" t="s">
        <v>2214</v>
      </c>
      <c r="C1351" s="3">
        <v>2.4629017729170002E+18</v>
      </c>
      <c r="D1351" s="1">
        <v>42828</v>
      </c>
      <c r="E1351" t="s">
        <v>2045</v>
      </c>
      <c r="F1351" s="8">
        <f>IF(OR(ISNUMBER(SEARCH("террит",Q1351)), ISNUMBER(SEARCH("ФОМС",E1351)), ISNUMBER(SEARCH("ФОМС",Q1351)), (ISNUMBER(SEARCH("страх",E1351)))),1,0)</f>
        <v>0</v>
      </c>
      <c r="G1351" s="8">
        <f>IF(OR(ISNUMBER(SEARCH("проектиро",E1351)), ISNUMBER(SEARCH("разработка",E1351)),  ISNUMBER(SEARCH("приобрет",E1351)),  ISNUMBER(SEARCH("установк",E1351)), ISNUMBER(SEARCH("постав",E1351)),  (ISNUMBER(SEARCH("создани",E1351)))),1,0)</f>
        <v>1</v>
      </c>
      <c r="H1351" s="8">
        <f>IF(OR(ISNUMBER(SEARCH("развит",E1351)), ISNUMBER(SEARCH("модифика",E1351)), ISNUMBER(SEARCH("интегра",E1351)),  ISNUMBER(SEARCH("внедрен",E1351)), ISNUMBER(SEARCH("расшир",E1351)), ISNUMBER(SEARCH("адаптац",E1351)),ISNUMBER(SEARCH("настрой",E1351)), ISNUMBER(SEARCH("подключ",E1351)),   (ISNUMBER(SEARCH("модерниз",E1351)))),1,0)</f>
        <v>1</v>
      </c>
      <c r="I1351" s="8">
        <f>IF(OR(ISNUMBER(SEARCH("сопрово",E1351)), ISNUMBER(SEARCH("поддержк",E1351)), ISNUMBER(SEARCH("эксплуат",E1351)), ISNUMBER(SEARCH("обслужи",E1351)), ISNUMBER(SEARCH("подготов",E1351)), (ISNUMBER(SEARCH("обуче",E1351)))),1,0)</f>
        <v>0</v>
      </c>
      <c r="J1351" s="9">
        <f>SUM(G1351:I1351)</f>
        <v>2</v>
      </c>
      <c r="K1351" t="s">
        <v>142</v>
      </c>
      <c r="L1351" t="s">
        <v>143</v>
      </c>
      <c r="M1351" s="30">
        <v>494000</v>
      </c>
      <c r="N1351" s="28" t="s">
        <v>264</v>
      </c>
      <c r="O1351">
        <v>494000</v>
      </c>
      <c r="P1351" s="28" t="s">
        <v>184</v>
      </c>
      <c r="Q1351" s="4" t="s">
        <v>2042</v>
      </c>
      <c r="R1351" t="s">
        <v>2043</v>
      </c>
      <c r="S1351" t="s">
        <v>2044</v>
      </c>
      <c r="T1351" t="s">
        <v>1709</v>
      </c>
      <c r="U1351" t="s">
        <v>1692</v>
      </c>
      <c r="V1351" t="s">
        <v>33</v>
      </c>
      <c r="W1351" s="2">
        <v>1</v>
      </c>
      <c r="X1351" s="33">
        <v>494000</v>
      </c>
      <c r="Y1351" t="s">
        <v>34</v>
      </c>
      <c r="Z1351" t="s">
        <v>503</v>
      </c>
      <c r="AA1351" t="s">
        <v>36</v>
      </c>
      <c r="AB1351" t="s">
        <v>37</v>
      </c>
      <c r="AC1351">
        <v>46</v>
      </c>
    </row>
    <row r="1352" spans="1:29" customFormat="1" hidden="1" x14ac:dyDescent="0.25">
      <c r="A1352" s="11">
        <v>1352</v>
      </c>
      <c r="B1352" s="20" t="s">
        <v>2214</v>
      </c>
      <c r="C1352" s="3">
        <v>2.4629021490189998E+18</v>
      </c>
      <c r="D1352" s="1">
        <v>43762</v>
      </c>
      <c r="E1352" t="s">
        <v>2046</v>
      </c>
      <c r="F1352" s="8">
        <f>IF(OR(ISNUMBER(SEARCH("террит",Q1352)), ISNUMBER(SEARCH("ФОМС",E1352)), ISNUMBER(SEARCH("ФОМС",Q1352)), (ISNUMBER(SEARCH("страх",E1352)))),1,0)</f>
        <v>0</v>
      </c>
      <c r="G1352" s="8">
        <f>IF(OR(ISNUMBER(SEARCH("проектиро",E1352)), ISNUMBER(SEARCH("разработка",E1352)),  ISNUMBER(SEARCH("приобрет",E1352)),  ISNUMBER(SEARCH("установк",E1352)), ISNUMBER(SEARCH("постав",E1352)),  (ISNUMBER(SEARCH("создани",E1352)))),1,0)</f>
        <v>0</v>
      </c>
      <c r="H1352" s="8">
        <f>IF(OR(ISNUMBER(SEARCH("развит",E1352)), ISNUMBER(SEARCH("модифика",E1352)), ISNUMBER(SEARCH("интегра",E1352)),  ISNUMBER(SEARCH("внедрен",E1352)), ISNUMBER(SEARCH("расшир",E1352)), ISNUMBER(SEARCH("адаптац",E1352)),ISNUMBER(SEARCH("настрой",E1352)), ISNUMBER(SEARCH("подключ",E1352)),   (ISNUMBER(SEARCH("модерниз",E1352)))),1,0)</f>
        <v>0</v>
      </c>
      <c r="I1352" s="8">
        <f>IF(OR(ISNUMBER(SEARCH("сопрово",E1352)), ISNUMBER(SEARCH("поддержк",E1352)), ISNUMBER(SEARCH("эксплуат",E1352)), ISNUMBER(SEARCH("обслужи",E1352)), ISNUMBER(SEARCH("подготов",E1352)), (ISNUMBER(SEARCH("обуче",E1352)))),1,0)</f>
        <v>0</v>
      </c>
      <c r="J1352" s="9">
        <f>SUM(G1352:I1352)</f>
        <v>0</v>
      </c>
      <c r="K1352" t="s">
        <v>88</v>
      </c>
      <c r="L1352" t="s">
        <v>38</v>
      </c>
      <c r="M1352" s="30">
        <v>1200000</v>
      </c>
      <c r="N1352" s="28" t="s">
        <v>26</v>
      </c>
      <c r="O1352">
        <v>1200000</v>
      </c>
      <c r="P1352" s="28" t="s">
        <v>27</v>
      </c>
      <c r="Q1352" s="4" t="s">
        <v>2047</v>
      </c>
      <c r="R1352" t="s">
        <v>2048</v>
      </c>
      <c r="S1352" t="s">
        <v>2049</v>
      </c>
      <c r="T1352" t="s">
        <v>1709</v>
      </c>
      <c r="U1352" t="s">
        <v>1692</v>
      </c>
      <c r="V1352" t="s">
        <v>33</v>
      </c>
      <c r="W1352" s="2">
        <v>1</v>
      </c>
      <c r="X1352" s="33">
        <v>1200000</v>
      </c>
      <c r="Y1352" t="s">
        <v>34</v>
      </c>
      <c r="Z1352" t="s">
        <v>503</v>
      </c>
      <c r="AA1352" t="s">
        <v>36</v>
      </c>
      <c r="AB1352" t="s">
        <v>37</v>
      </c>
      <c r="AC1352">
        <v>46</v>
      </c>
    </row>
    <row r="1353" spans="1:29" customFormat="1" hidden="1" x14ac:dyDescent="0.25">
      <c r="A1353" s="11">
        <v>1353</v>
      </c>
      <c r="B1353" s="20" t="s">
        <v>2214</v>
      </c>
      <c r="C1353" s="3">
        <v>2.4823052731160003E+18</v>
      </c>
      <c r="D1353" s="1">
        <v>42716</v>
      </c>
      <c r="E1353" t="s">
        <v>2050</v>
      </c>
      <c r="F1353" s="8">
        <f>IF(OR(ISNUMBER(SEARCH("террит",Q1353)), ISNUMBER(SEARCH("ФОМС",E1353)), ISNUMBER(SEARCH("ФОМС",Q1353)), (ISNUMBER(SEARCH("страх",E1353)))),1,0)</f>
        <v>0</v>
      </c>
      <c r="G1353" s="8">
        <f>IF(OR(ISNUMBER(SEARCH("проектиро",E1353)), ISNUMBER(SEARCH("разработка",E1353)),  ISNUMBER(SEARCH("приобрет",E1353)),  ISNUMBER(SEARCH("установк",E1353)), ISNUMBER(SEARCH("постав",E1353)),  (ISNUMBER(SEARCH("создани",E1353)))),1,0)</f>
        <v>0</v>
      </c>
      <c r="H1353" s="8">
        <f>IF(OR(ISNUMBER(SEARCH("развит",E1353)), ISNUMBER(SEARCH("модифика",E1353)), ISNUMBER(SEARCH("интегра",E1353)),  ISNUMBER(SEARCH("внедрен",E1353)), ISNUMBER(SEARCH("расшир",E1353)), ISNUMBER(SEARCH("адаптац",E1353)),ISNUMBER(SEARCH("настрой",E1353)), ISNUMBER(SEARCH("подключ",E1353)),   (ISNUMBER(SEARCH("модерниз",E1353)))),1,0)</f>
        <v>0</v>
      </c>
      <c r="I1353" s="8">
        <f>IF(OR(ISNUMBER(SEARCH("сопрово",E1353)), ISNUMBER(SEARCH("поддержк",E1353)), ISNUMBER(SEARCH("эксплуат",E1353)), ISNUMBER(SEARCH("обслужи",E1353)), ISNUMBER(SEARCH("подготов",E1353)), (ISNUMBER(SEARCH("обуче",E1353)))),1,0)</f>
        <v>1</v>
      </c>
      <c r="J1353" s="9">
        <f>SUM(G1353:I1353)</f>
        <v>1</v>
      </c>
      <c r="K1353" t="s">
        <v>53</v>
      </c>
      <c r="L1353" t="s">
        <v>52</v>
      </c>
      <c r="M1353" s="30">
        <v>992015</v>
      </c>
      <c r="N1353" s="28" t="s">
        <v>264</v>
      </c>
      <c r="O1353">
        <v>992015</v>
      </c>
      <c r="P1353" s="28" t="s">
        <v>184</v>
      </c>
      <c r="Q1353" s="4" t="s">
        <v>2051</v>
      </c>
      <c r="R1353" t="s">
        <v>2052</v>
      </c>
      <c r="S1353" t="s">
        <v>2053</v>
      </c>
      <c r="T1353" t="s">
        <v>1739</v>
      </c>
      <c r="U1353" t="s">
        <v>1692</v>
      </c>
      <c r="V1353" t="s">
        <v>33</v>
      </c>
      <c r="W1353" s="2">
        <v>1</v>
      </c>
      <c r="X1353" s="33">
        <v>992015</v>
      </c>
      <c r="Y1353" t="s">
        <v>34</v>
      </c>
      <c r="Z1353" t="s">
        <v>504</v>
      </c>
      <c r="AA1353" t="s">
        <v>36</v>
      </c>
      <c r="AB1353" t="s">
        <v>37</v>
      </c>
      <c r="AC1353">
        <v>48</v>
      </c>
    </row>
    <row r="1354" spans="1:29" customFormat="1" hidden="1" x14ac:dyDescent="0.25">
      <c r="A1354" s="11">
        <v>1354</v>
      </c>
      <c r="B1354" s="20" t="s">
        <v>2214</v>
      </c>
      <c r="C1354" s="3">
        <v>2.4826008459149998E+18</v>
      </c>
      <c r="D1354" s="1">
        <v>42297</v>
      </c>
      <c r="E1354" t="s">
        <v>2054</v>
      </c>
      <c r="F1354" s="8">
        <f>IF(OR(ISNUMBER(SEARCH("террит",Q1354)), ISNUMBER(SEARCH("ФОМС",E1354)), ISNUMBER(SEARCH("ФОМС",Q1354)), (ISNUMBER(SEARCH("страх",E1354)))),1,0)</f>
        <v>0</v>
      </c>
      <c r="G1354" s="8">
        <f>IF(OR(ISNUMBER(SEARCH("проектиро",E1354)), ISNUMBER(SEARCH("разработка",E1354)),  ISNUMBER(SEARCH("приобрет",E1354)),  ISNUMBER(SEARCH("установк",E1354)), ISNUMBER(SEARCH("постав",E1354)),  (ISNUMBER(SEARCH("создани",E1354)))),1,0)</f>
        <v>1</v>
      </c>
      <c r="H1354" s="8">
        <f>IF(OR(ISNUMBER(SEARCH("развит",E1354)), ISNUMBER(SEARCH("модифика",E1354)), ISNUMBER(SEARCH("интегра",E1354)),  ISNUMBER(SEARCH("внедрен",E1354)), ISNUMBER(SEARCH("расшир",E1354)), ISNUMBER(SEARCH("адаптац",E1354)),ISNUMBER(SEARCH("настрой",E1354)), ISNUMBER(SEARCH("подключ",E1354)),   (ISNUMBER(SEARCH("модерниз",E1354)))),1,0)</f>
        <v>1</v>
      </c>
      <c r="I1354" s="8">
        <f>IF(OR(ISNUMBER(SEARCH("сопрово",E1354)), ISNUMBER(SEARCH("поддержк",E1354)), ISNUMBER(SEARCH("эксплуат",E1354)), ISNUMBER(SEARCH("обслужи",E1354)), ISNUMBER(SEARCH("подготов",E1354)), (ISNUMBER(SEARCH("обуче",E1354)))),1,0)</f>
        <v>1</v>
      </c>
      <c r="J1354" s="9">
        <f>SUM(G1354:I1354)</f>
        <v>3</v>
      </c>
      <c r="K1354" t="s">
        <v>25</v>
      </c>
      <c r="L1354" t="s">
        <v>25</v>
      </c>
      <c r="M1354" s="30">
        <v>790295.56</v>
      </c>
      <c r="N1354" s="28" t="s">
        <v>264</v>
      </c>
      <c r="O1354">
        <v>790295.56</v>
      </c>
      <c r="P1354" s="28" t="s">
        <v>184</v>
      </c>
      <c r="Q1354" s="4" t="s">
        <v>2055</v>
      </c>
      <c r="R1354" t="s">
        <v>1689</v>
      </c>
      <c r="S1354" t="s">
        <v>1690</v>
      </c>
      <c r="T1354" t="s">
        <v>1739</v>
      </c>
      <c r="U1354" t="s">
        <v>1692</v>
      </c>
      <c r="V1354" t="s">
        <v>33</v>
      </c>
      <c r="W1354" s="2">
        <v>1</v>
      </c>
      <c r="X1354" s="33">
        <v>790295.56</v>
      </c>
      <c r="Y1354" t="s">
        <v>34</v>
      </c>
      <c r="Z1354" t="s">
        <v>504</v>
      </c>
      <c r="AA1354" t="s">
        <v>36</v>
      </c>
      <c r="AB1354" t="s">
        <v>37</v>
      </c>
      <c r="AC1354">
        <v>48</v>
      </c>
    </row>
    <row r="1355" spans="1:29" customFormat="1" hidden="1" x14ac:dyDescent="0.25">
      <c r="A1355" s="11">
        <v>1355</v>
      </c>
      <c r="B1355" s="20" t="s">
        <v>2214</v>
      </c>
      <c r="C1355" s="3">
        <v>2.4826024073149998E+18</v>
      </c>
      <c r="D1355" s="1">
        <v>42298</v>
      </c>
      <c r="E1355" t="s">
        <v>2056</v>
      </c>
      <c r="F1355" s="8">
        <f>IF(OR(ISNUMBER(SEARCH("террит",Q1355)), ISNUMBER(SEARCH("ФОМС",E1355)), ISNUMBER(SEARCH("ФОМС",Q1355)), (ISNUMBER(SEARCH("страх",E1355)))),1,0)</f>
        <v>0</v>
      </c>
      <c r="G1355" s="8">
        <f>IF(OR(ISNUMBER(SEARCH("проектиро",E1355)), ISNUMBER(SEARCH("разработка",E1355)),  ISNUMBER(SEARCH("приобрет",E1355)),  ISNUMBER(SEARCH("установк",E1355)), ISNUMBER(SEARCH("постав",E1355)),  (ISNUMBER(SEARCH("создани",E1355)))),1,0)</f>
        <v>1</v>
      </c>
      <c r="H1355" s="8">
        <f>IF(OR(ISNUMBER(SEARCH("развит",E1355)), ISNUMBER(SEARCH("модифика",E1355)), ISNUMBER(SEARCH("интегра",E1355)),  ISNUMBER(SEARCH("внедрен",E1355)), ISNUMBER(SEARCH("расшир",E1355)), ISNUMBER(SEARCH("адаптац",E1355)),ISNUMBER(SEARCH("настрой",E1355)), ISNUMBER(SEARCH("подключ",E1355)),   (ISNUMBER(SEARCH("модерниз",E1355)))),1,0)</f>
        <v>1</v>
      </c>
      <c r="I1355" s="8">
        <f>IF(OR(ISNUMBER(SEARCH("сопрово",E1355)), ISNUMBER(SEARCH("поддержк",E1355)), ISNUMBER(SEARCH("эксплуат",E1355)), ISNUMBER(SEARCH("обслужи",E1355)), ISNUMBER(SEARCH("подготов",E1355)), (ISNUMBER(SEARCH("обуче",E1355)))),1,0)</f>
        <v>0</v>
      </c>
      <c r="J1355" s="9">
        <f>SUM(G1355:I1355)</f>
        <v>2</v>
      </c>
      <c r="K1355" t="s">
        <v>25</v>
      </c>
      <c r="L1355" t="s">
        <v>25</v>
      </c>
      <c r="M1355" s="30">
        <v>8690000</v>
      </c>
      <c r="N1355" s="28" t="s">
        <v>264</v>
      </c>
      <c r="O1355">
        <v>8690000</v>
      </c>
      <c r="P1355" s="28" t="s">
        <v>184</v>
      </c>
      <c r="Q1355" s="4" t="s">
        <v>2057</v>
      </c>
      <c r="R1355" t="s">
        <v>2058</v>
      </c>
      <c r="S1355" t="s">
        <v>1690</v>
      </c>
      <c r="T1355" t="s">
        <v>1709</v>
      </c>
      <c r="U1355" t="s">
        <v>1692</v>
      </c>
      <c r="V1355" t="s">
        <v>33</v>
      </c>
      <c r="W1355" s="2">
        <v>1</v>
      </c>
      <c r="X1355" s="33">
        <v>8690000</v>
      </c>
      <c r="Y1355" t="s">
        <v>34</v>
      </c>
      <c r="Z1355" t="s">
        <v>504</v>
      </c>
      <c r="AA1355" t="s">
        <v>36</v>
      </c>
      <c r="AB1355" t="s">
        <v>37</v>
      </c>
      <c r="AC1355">
        <v>48</v>
      </c>
    </row>
    <row r="1356" spans="1:29" customFormat="1" hidden="1" x14ac:dyDescent="0.25">
      <c r="A1356" s="11">
        <v>1356</v>
      </c>
      <c r="B1356" s="20" t="s">
        <v>2214</v>
      </c>
      <c r="C1356" s="3">
        <v>2.4826024073159997E+18</v>
      </c>
      <c r="D1356" s="1">
        <v>42507</v>
      </c>
      <c r="E1356" t="s">
        <v>2059</v>
      </c>
      <c r="F1356" s="8">
        <f>IF(OR(ISNUMBER(SEARCH("террит",Q1356)), ISNUMBER(SEARCH("ФОМС",E1356)), ISNUMBER(SEARCH("ФОМС",Q1356)), (ISNUMBER(SEARCH("страх",E1356)))),1,0)</f>
        <v>0</v>
      </c>
      <c r="G1356" s="8">
        <f>IF(OR(ISNUMBER(SEARCH("проектиро",E1356)), ISNUMBER(SEARCH("разработка",E1356)),  ISNUMBER(SEARCH("приобрет",E1356)),  ISNUMBER(SEARCH("установк",E1356)), ISNUMBER(SEARCH("постав",E1356)),  (ISNUMBER(SEARCH("создани",E1356)))),1,0)</f>
        <v>0</v>
      </c>
      <c r="H1356" s="8">
        <f>IF(OR(ISNUMBER(SEARCH("развит",E1356)), ISNUMBER(SEARCH("модифика",E1356)), ISNUMBER(SEARCH("интегра",E1356)),  ISNUMBER(SEARCH("внедрен",E1356)), ISNUMBER(SEARCH("расшир",E1356)), ISNUMBER(SEARCH("адаптац",E1356)),ISNUMBER(SEARCH("настрой",E1356)), ISNUMBER(SEARCH("подключ",E1356)),   (ISNUMBER(SEARCH("модерниз",E1356)))),1,0)</f>
        <v>0</v>
      </c>
      <c r="I1356" s="8">
        <f>IF(OR(ISNUMBER(SEARCH("сопрово",E1356)), ISNUMBER(SEARCH("поддержк",E1356)), ISNUMBER(SEARCH("эксплуат",E1356)), ISNUMBER(SEARCH("обслужи",E1356)), ISNUMBER(SEARCH("подготов",E1356)), (ISNUMBER(SEARCH("обуче",E1356)))),1,0)</f>
        <v>1</v>
      </c>
      <c r="J1356" s="9">
        <f>SUM(G1356:I1356)</f>
        <v>1</v>
      </c>
      <c r="K1356" t="s">
        <v>346</v>
      </c>
      <c r="L1356" t="s">
        <v>347</v>
      </c>
      <c r="M1356" s="30">
        <v>2252213.02</v>
      </c>
      <c r="N1356" s="28" t="s">
        <v>264</v>
      </c>
      <c r="O1356">
        <v>2252213.02</v>
      </c>
      <c r="P1356" s="28" t="s">
        <v>184</v>
      </c>
      <c r="Q1356" s="4" t="s">
        <v>2057</v>
      </c>
      <c r="R1356" t="s">
        <v>2058</v>
      </c>
      <c r="S1356" t="s">
        <v>1690</v>
      </c>
      <c r="T1356" t="s">
        <v>1739</v>
      </c>
      <c r="U1356" t="s">
        <v>1692</v>
      </c>
      <c r="V1356" t="s">
        <v>33</v>
      </c>
      <c r="W1356" s="2">
        <v>1</v>
      </c>
      <c r="X1356" s="33">
        <v>2252213.02</v>
      </c>
      <c r="Y1356" t="s">
        <v>34</v>
      </c>
      <c r="Z1356" t="s">
        <v>504</v>
      </c>
      <c r="AA1356" t="s">
        <v>36</v>
      </c>
      <c r="AB1356" t="s">
        <v>37</v>
      </c>
      <c r="AC1356">
        <v>48</v>
      </c>
    </row>
    <row r="1357" spans="1:29" customFormat="1" hidden="1" x14ac:dyDescent="0.25">
      <c r="A1357" s="11">
        <v>1357</v>
      </c>
      <c r="B1357" s="20" t="s">
        <v>2214</v>
      </c>
      <c r="C1357" s="3">
        <v>2.4826024073159997E+18</v>
      </c>
      <c r="D1357" s="1">
        <v>42590</v>
      </c>
      <c r="E1357" t="s">
        <v>2060</v>
      </c>
      <c r="F1357" s="8">
        <f>IF(OR(ISNUMBER(SEARCH("террит",Q1357)), ISNUMBER(SEARCH("ФОМС",E1357)), ISNUMBER(SEARCH("ФОМС",Q1357)), (ISNUMBER(SEARCH("страх",E1357)))),1,0)</f>
        <v>0</v>
      </c>
      <c r="G1357" s="8">
        <f>IF(OR(ISNUMBER(SEARCH("проектиро",E1357)), ISNUMBER(SEARCH("разработка",E1357)),  ISNUMBER(SEARCH("приобрет",E1357)),  ISNUMBER(SEARCH("установк",E1357)), ISNUMBER(SEARCH("постав",E1357)),  (ISNUMBER(SEARCH("создани",E1357)))),1,0)</f>
        <v>0</v>
      </c>
      <c r="H1357" s="8">
        <f>IF(OR(ISNUMBER(SEARCH("развит",E1357)), ISNUMBER(SEARCH("модифика",E1357)), ISNUMBER(SEARCH("интегра",E1357)),  ISNUMBER(SEARCH("внедрен",E1357)), ISNUMBER(SEARCH("расшир",E1357)), ISNUMBER(SEARCH("адаптац",E1357)),ISNUMBER(SEARCH("настрой",E1357)), ISNUMBER(SEARCH("подключ",E1357)),   (ISNUMBER(SEARCH("модерниз",E1357)))),1,0)</f>
        <v>1</v>
      </c>
      <c r="I1357" s="8">
        <f>IF(OR(ISNUMBER(SEARCH("сопрово",E1357)), ISNUMBER(SEARCH("поддержк",E1357)), ISNUMBER(SEARCH("эксплуат",E1357)), ISNUMBER(SEARCH("обслужи",E1357)), ISNUMBER(SEARCH("подготов",E1357)), (ISNUMBER(SEARCH("обуче",E1357)))),1,0)</f>
        <v>1</v>
      </c>
      <c r="J1357" s="9">
        <f>SUM(G1357:I1357)</f>
        <v>2</v>
      </c>
      <c r="K1357" t="s">
        <v>186</v>
      </c>
      <c r="L1357" t="s">
        <v>187</v>
      </c>
      <c r="M1357" s="30">
        <v>1875894.89</v>
      </c>
      <c r="N1357" s="28" t="s">
        <v>264</v>
      </c>
      <c r="O1357">
        <v>1875894.89</v>
      </c>
      <c r="P1357" s="28" t="s">
        <v>184</v>
      </c>
      <c r="Q1357" s="4" t="s">
        <v>2057</v>
      </c>
      <c r="R1357" t="s">
        <v>2058</v>
      </c>
      <c r="S1357" t="s">
        <v>1690</v>
      </c>
      <c r="T1357" t="s">
        <v>1739</v>
      </c>
      <c r="U1357" t="s">
        <v>1692</v>
      </c>
      <c r="V1357" t="s">
        <v>33</v>
      </c>
      <c r="W1357" s="2">
        <v>1</v>
      </c>
      <c r="X1357" s="33">
        <v>1875894.89</v>
      </c>
      <c r="Y1357" t="s">
        <v>34</v>
      </c>
      <c r="Z1357" t="s">
        <v>504</v>
      </c>
      <c r="AA1357" t="s">
        <v>36</v>
      </c>
      <c r="AB1357" t="s">
        <v>37</v>
      </c>
      <c r="AC1357">
        <v>48</v>
      </c>
    </row>
    <row r="1358" spans="1:29" customFormat="1" hidden="1" x14ac:dyDescent="0.25">
      <c r="A1358" s="11">
        <v>1358</v>
      </c>
      <c r="B1358" s="20" t="s">
        <v>2214</v>
      </c>
      <c r="C1358" s="3">
        <v>2.4826024073159997E+18</v>
      </c>
      <c r="D1358" s="1">
        <v>42639</v>
      </c>
      <c r="E1358" t="s">
        <v>2061</v>
      </c>
      <c r="F1358" s="8">
        <f>IF(OR(ISNUMBER(SEARCH("террит",Q1358)), ISNUMBER(SEARCH("ФОМС",E1358)), ISNUMBER(SEARCH("ФОМС",Q1358)), (ISNUMBER(SEARCH("страх",E1358)))),1,0)</f>
        <v>0</v>
      </c>
      <c r="G1358" s="8">
        <f>IF(OR(ISNUMBER(SEARCH("проектиро",E1358)), ISNUMBER(SEARCH("разработка",E1358)),  ISNUMBER(SEARCH("приобрет",E1358)),  ISNUMBER(SEARCH("установк",E1358)), ISNUMBER(SEARCH("постав",E1358)),  (ISNUMBER(SEARCH("создани",E1358)))),1,0)</f>
        <v>0</v>
      </c>
      <c r="H1358" s="8">
        <f>IF(OR(ISNUMBER(SEARCH("развит",E1358)), ISNUMBER(SEARCH("модифика",E1358)), ISNUMBER(SEARCH("интегра",E1358)),  ISNUMBER(SEARCH("внедрен",E1358)), ISNUMBER(SEARCH("расшир",E1358)), ISNUMBER(SEARCH("адаптац",E1358)),ISNUMBER(SEARCH("настрой",E1358)), ISNUMBER(SEARCH("подключ",E1358)),   (ISNUMBER(SEARCH("модерниз",E1358)))),1,0)</f>
        <v>1</v>
      </c>
      <c r="I1358" s="8">
        <f>IF(OR(ISNUMBER(SEARCH("сопрово",E1358)), ISNUMBER(SEARCH("поддержк",E1358)), ISNUMBER(SEARCH("эксплуат",E1358)), ISNUMBER(SEARCH("обслужи",E1358)), ISNUMBER(SEARCH("подготов",E1358)), (ISNUMBER(SEARCH("обуче",E1358)))),1,0)</f>
        <v>0</v>
      </c>
      <c r="J1358" s="9">
        <f>SUM(G1358:I1358)</f>
        <v>1</v>
      </c>
      <c r="K1358" t="s">
        <v>186</v>
      </c>
      <c r="L1358" t="s">
        <v>187</v>
      </c>
      <c r="M1358" s="30">
        <v>1691500</v>
      </c>
      <c r="N1358" s="28" t="s">
        <v>264</v>
      </c>
      <c r="O1358">
        <v>1691500</v>
      </c>
      <c r="P1358" s="28" t="s">
        <v>184</v>
      </c>
      <c r="Q1358" s="4" t="s">
        <v>2057</v>
      </c>
      <c r="R1358" t="s">
        <v>2058</v>
      </c>
      <c r="S1358" t="s">
        <v>1690</v>
      </c>
      <c r="T1358" t="s">
        <v>1739</v>
      </c>
      <c r="U1358" t="s">
        <v>1692</v>
      </c>
      <c r="V1358" t="s">
        <v>33</v>
      </c>
      <c r="W1358" s="2">
        <v>1</v>
      </c>
      <c r="X1358" s="33">
        <v>1691500</v>
      </c>
      <c r="Y1358" t="s">
        <v>34</v>
      </c>
      <c r="Z1358" t="s">
        <v>504</v>
      </c>
      <c r="AA1358" t="s">
        <v>36</v>
      </c>
      <c r="AB1358" t="s">
        <v>37</v>
      </c>
      <c r="AC1358">
        <v>48</v>
      </c>
    </row>
    <row r="1359" spans="1:29" customFormat="1" hidden="1" x14ac:dyDescent="0.25">
      <c r="A1359" s="11">
        <v>1359</v>
      </c>
      <c r="B1359" s="20" t="s">
        <v>2214</v>
      </c>
      <c r="C1359" s="3">
        <v>2.4826024073170002E+18</v>
      </c>
      <c r="D1359" s="1">
        <v>42772</v>
      </c>
      <c r="E1359" t="s">
        <v>2062</v>
      </c>
      <c r="F1359" s="8">
        <f>IF(OR(ISNUMBER(SEARCH("террит",Q1359)), ISNUMBER(SEARCH("ФОМС",E1359)), ISNUMBER(SEARCH("ФОМС",Q1359)), (ISNUMBER(SEARCH("страх",E1359)))),1,0)</f>
        <v>0</v>
      </c>
      <c r="G1359" s="8">
        <f>IF(OR(ISNUMBER(SEARCH("проектиро",E1359)), ISNUMBER(SEARCH("разработка",E1359)),  ISNUMBER(SEARCH("приобрет",E1359)),  ISNUMBER(SEARCH("установк",E1359)), ISNUMBER(SEARCH("постав",E1359)),  (ISNUMBER(SEARCH("создани",E1359)))),1,0)</f>
        <v>0</v>
      </c>
      <c r="H1359" s="8">
        <f>IF(OR(ISNUMBER(SEARCH("развит",E1359)), ISNUMBER(SEARCH("модифика",E1359)), ISNUMBER(SEARCH("интегра",E1359)),  ISNUMBER(SEARCH("внедрен",E1359)), ISNUMBER(SEARCH("расшир",E1359)), ISNUMBER(SEARCH("адаптац",E1359)),ISNUMBER(SEARCH("настрой",E1359)), ISNUMBER(SEARCH("подключ",E1359)),   (ISNUMBER(SEARCH("модерниз",E1359)))),1,0)</f>
        <v>0</v>
      </c>
      <c r="I1359" s="8">
        <f>IF(OR(ISNUMBER(SEARCH("сопрово",E1359)), ISNUMBER(SEARCH("поддержк",E1359)), ISNUMBER(SEARCH("эксплуат",E1359)), ISNUMBER(SEARCH("обслужи",E1359)), ISNUMBER(SEARCH("подготов",E1359)), (ISNUMBER(SEARCH("обуче",E1359)))),1,0)</f>
        <v>1</v>
      </c>
      <c r="J1359" s="9">
        <f>SUM(G1359:I1359)</f>
        <v>1</v>
      </c>
      <c r="K1359" t="s">
        <v>149</v>
      </c>
      <c r="L1359" t="s">
        <v>150</v>
      </c>
      <c r="M1359" s="30">
        <v>3663828.8</v>
      </c>
      <c r="N1359" s="28" t="s">
        <v>264</v>
      </c>
      <c r="O1359">
        <v>3663828.8</v>
      </c>
      <c r="P1359" s="28" t="s">
        <v>184</v>
      </c>
      <c r="Q1359" s="4" t="s">
        <v>2057</v>
      </c>
      <c r="R1359" t="s">
        <v>2058</v>
      </c>
      <c r="S1359" t="s">
        <v>1690</v>
      </c>
      <c r="T1359" t="s">
        <v>1739</v>
      </c>
      <c r="U1359" t="s">
        <v>1692</v>
      </c>
      <c r="V1359" t="s">
        <v>33</v>
      </c>
      <c r="W1359" s="2">
        <v>1</v>
      </c>
      <c r="X1359" s="33">
        <v>3663828.8</v>
      </c>
      <c r="Y1359" t="s">
        <v>34</v>
      </c>
      <c r="Z1359" t="s">
        <v>504</v>
      </c>
      <c r="AA1359" t="s">
        <v>36</v>
      </c>
      <c r="AB1359" t="s">
        <v>37</v>
      </c>
      <c r="AC1359">
        <v>48</v>
      </c>
    </row>
    <row r="1360" spans="1:29" customFormat="1" hidden="1" x14ac:dyDescent="0.25">
      <c r="A1360" s="11">
        <v>1360</v>
      </c>
      <c r="B1360" s="20" t="s">
        <v>2214</v>
      </c>
      <c r="C1360" s="3">
        <v>2.4826024073170002E+18</v>
      </c>
      <c r="D1360" s="1">
        <v>42828</v>
      </c>
      <c r="E1360" t="s">
        <v>2063</v>
      </c>
      <c r="F1360" s="8">
        <f>IF(OR(ISNUMBER(SEARCH("террит",Q1360)), ISNUMBER(SEARCH("ФОМС",E1360)), ISNUMBER(SEARCH("ФОМС",Q1360)), (ISNUMBER(SEARCH("страх",E1360)))),1,0)</f>
        <v>0</v>
      </c>
      <c r="G1360" s="8">
        <f>IF(OR(ISNUMBER(SEARCH("проектиро",E1360)), ISNUMBER(SEARCH("разработка",E1360)),  ISNUMBER(SEARCH("приобрет",E1360)),  ISNUMBER(SEARCH("установк",E1360)), ISNUMBER(SEARCH("постав",E1360)),  (ISNUMBER(SEARCH("создани",E1360)))),1,0)</f>
        <v>0</v>
      </c>
      <c r="H1360" s="8">
        <f>IF(OR(ISNUMBER(SEARCH("развит",E1360)), ISNUMBER(SEARCH("модифика",E1360)), ISNUMBER(SEARCH("интегра",E1360)),  ISNUMBER(SEARCH("внедрен",E1360)), ISNUMBER(SEARCH("расшир",E1360)), ISNUMBER(SEARCH("адаптац",E1360)),ISNUMBER(SEARCH("настрой",E1360)), ISNUMBER(SEARCH("подключ",E1360)),   (ISNUMBER(SEARCH("модерниз",E1360)))),1,0)</f>
        <v>0</v>
      </c>
      <c r="I1360" s="8">
        <f>IF(OR(ISNUMBER(SEARCH("сопрово",E1360)), ISNUMBER(SEARCH("поддержк",E1360)), ISNUMBER(SEARCH("эксплуат",E1360)), ISNUMBER(SEARCH("обслужи",E1360)), ISNUMBER(SEARCH("подготов",E1360)), (ISNUMBER(SEARCH("обуче",E1360)))),1,0)</f>
        <v>1</v>
      </c>
      <c r="J1360" s="9">
        <f>SUM(G1360:I1360)</f>
        <v>1</v>
      </c>
      <c r="K1360" t="s">
        <v>346</v>
      </c>
      <c r="L1360" t="s">
        <v>347</v>
      </c>
      <c r="M1360" s="30">
        <v>1596975</v>
      </c>
      <c r="N1360" s="28" t="s">
        <v>264</v>
      </c>
      <c r="O1360">
        <v>1596975</v>
      </c>
      <c r="P1360" s="28" t="s">
        <v>184</v>
      </c>
      <c r="Q1360" s="4" t="s">
        <v>2057</v>
      </c>
      <c r="R1360" t="s">
        <v>2058</v>
      </c>
      <c r="S1360" t="s">
        <v>1690</v>
      </c>
      <c r="T1360" t="s">
        <v>1709</v>
      </c>
      <c r="U1360" t="s">
        <v>1692</v>
      </c>
      <c r="V1360" t="s">
        <v>33</v>
      </c>
      <c r="W1360" s="2">
        <v>1</v>
      </c>
      <c r="X1360" s="33">
        <v>1596975</v>
      </c>
      <c r="Y1360" t="s">
        <v>34</v>
      </c>
      <c r="Z1360" t="s">
        <v>504</v>
      </c>
      <c r="AA1360" t="s">
        <v>36</v>
      </c>
      <c r="AB1360" t="s">
        <v>37</v>
      </c>
      <c r="AC1360">
        <v>48</v>
      </c>
    </row>
    <row r="1361" spans="1:29" customFormat="1" hidden="1" x14ac:dyDescent="0.25">
      <c r="A1361" s="11">
        <v>1361</v>
      </c>
      <c r="B1361" s="20" t="s">
        <v>2214</v>
      </c>
      <c r="C1361" s="3">
        <v>2.4826056283160003E+18</v>
      </c>
      <c r="D1361" s="1">
        <v>42676</v>
      </c>
      <c r="E1361" t="s">
        <v>2064</v>
      </c>
      <c r="F1361" s="8">
        <f>IF(OR(ISNUMBER(SEARCH("террит",Q1361)), ISNUMBER(SEARCH("ФОМС",E1361)), ISNUMBER(SEARCH("ФОМС",Q1361)), (ISNUMBER(SEARCH("страх",E1361)))),1,0)</f>
        <v>0</v>
      </c>
      <c r="G1361" s="8">
        <f>IF(OR(ISNUMBER(SEARCH("проектиро",E1361)), ISNUMBER(SEARCH("разработка",E1361)),  ISNUMBER(SEARCH("приобрет",E1361)),  ISNUMBER(SEARCH("установк",E1361)), ISNUMBER(SEARCH("постав",E1361)),  (ISNUMBER(SEARCH("создани",E1361)))),1,0)</f>
        <v>1</v>
      </c>
      <c r="H1361" s="8">
        <f>IF(OR(ISNUMBER(SEARCH("развит",E1361)), ISNUMBER(SEARCH("модифика",E1361)), ISNUMBER(SEARCH("интегра",E1361)),  ISNUMBER(SEARCH("внедрен",E1361)), ISNUMBER(SEARCH("расшир",E1361)), ISNUMBER(SEARCH("адаптац",E1361)),ISNUMBER(SEARCH("настрой",E1361)), ISNUMBER(SEARCH("подключ",E1361)),   (ISNUMBER(SEARCH("модерниз",E1361)))),1,0)</f>
        <v>0</v>
      </c>
      <c r="I1361" s="8">
        <f>IF(OR(ISNUMBER(SEARCH("сопрово",E1361)), ISNUMBER(SEARCH("поддержк",E1361)), ISNUMBER(SEARCH("эксплуат",E1361)), ISNUMBER(SEARCH("обслужи",E1361)), ISNUMBER(SEARCH("подготов",E1361)), (ISNUMBER(SEARCH("обуче",E1361)))),1,0)</f>
        <v>0</v>
      </c>
      <c r="J1361" s="9">
        <f>SUM(G1361:I1361)</f>
        <v>1</v>
      </c>
      <c r="K1361" t="s">
        <v>45</v>
      </c>
      <c r="L1361" t="s">
        <v>46</v>
      </c>
      <c r="M1361" s="30">
        <v>9500000</v>
      </c>
      <c r="N1361" s="28" t="s">
        <v>1342</v>
      </c>
      <c r="O1361">
        <v>9500000</v>
      </c>
      <c r="P1361" s="28" t="s">
        <v>184</v>
      </c>
      <c r="Q1361" s="4" t="s">
        <v>2065</v>
      </c>
      <c r="R1361" t="s">
        <v>2066</v>
      </c>
      <c r="S1361" t="s">
        <v>1690</v>
      </c>
      <c r="T1361" t="s">
        <v>1709</v>
      </c>
      <c r="U1361" t="s">
        <v>1692</v>
      </c>
      <c r="V1361" t="s">
        <v>33</v>
      </c>
      <c r="W1361" s="2">
        <v>1</v>
      </c>
      <c r="X1361" s="33">
        <v>9500000</v>
      </c>
      <c r="Y1361" t="s">
        <v>34</v>
      </c>
      <c r="Z1361" t="s">
        <v>504</v>
      </c>
      <c r="AA1361" t="s">
        <v>36</v>
      </c>
      <c r="AB1361" t="s">
        <v>37</v>
      </c>
      <c r="AC1361">
        <v>48</v>
      </c>
    </row>
    <row r="1362" spans="1:29" customFormat="1" hidden="1" x14ac:dyDescent="0.25">
      <c r="A1362" s="11">
        <v>1362</v>
      </c>
      <c r="B1362" s="20" t="s">
        <v>2214</v>
      </c>
      <c r="C1362" s="3">
        <v>2.5000001525170002E+18</v>
      </c>
      <c r="D1362" s="1">
        <v>42744</v>
      </c>
      <c r="E1362" t="s">
        <v>2067</v>
      </c>
      <c r="F1362" s="8">
        <f>IF(OR(ISNUMBER(SEARCH("террит",Q1362)), ISNUMBER(SEARCH("ФОМС",E1362)), ISNUMBER(SEARCH("ФОМС",Q1362)), (ISNUMBER(SEARCH("страх",E1362)))),1,0)</f>
        <v>0</v>
      </c>
      <c r="G1362" s="8">
        <f>IF(OR(ISNUMBER(SEARCH("проектиро",E1362)), ISNUMBER(SEARCH("разработка",E1362)),  ISNUMBER(SEARCH("приобрет",E1362)),  ISNUMBER(SEARCH("установк",E1362)), ISNUMBER(SEARCH("постав",E1362)),  (ISNUMBER(SEARCH("создани",E1362)))),1,0)</f>
        <v>0</v>
      </c>
      <c r="H1362" s="8">
        <f>IF(OR(ISNUMBER(SEARCH("развит",E1362)), ISNUMBER(SEARCH("модифика",E1362)), ISNUMBER(SEARCH("интегра",E1362)),  ISNUMBER(SEARCH("внедрен",E1362)), ISNUMBER(SEARCH("расшир",E1362)), ISNUMBER(SEARCH("адаптац",E1362)),ISNUMBER(SEARCH("настрой",E1362)), ISNUMBER(SEARCH("подключ",E1362)),   (ISNUMBER(SEARCH("модерниз",E1362)))),1,0)</f>
        <v>0</v>
      </c>
      <c r="I1362" s="8">
        <f>IF(OR(ISNUMBER(SEARCH("сопрово",E1362)), ISNUMBER(SEARCH("поддержк",E1362)), ISNUMBER(SEARCH("эксплуат",E1362)), ISNUMBER(SEARCH("обслужи",E1362)), ISNUMBER(SEARCH("подготов",E1362)), (ISNUMBER(SEARCH("обуче",E1362)))),1,0)</f>
        <v>1</v>
      </c>
      <c r="J1362" s="9">
        <f>SUM(G1362:I1362)</f>
        <v>1</v>
      </c>
      <c r="K1362" t="s">
        <v>82</v>
      </c>
      <c r="L1362" t="s">
        <v>76</v>
      </c>
      <c r="M1362" s="30">
        <v>3079766.65</v>
      </c>
      <c r="N1362" s="28" t="s">
        <v>264</v>
      </c>
      <c r="O1362">
        <v>3079766.65</v>
      </c>
      <c r="P1362" s="28" t="s">
        <v>184</v>
      </c>
      <c r="Q1362" s="4" t="s">
        <v>2068</v>
      </c>
      <c r="R1362" t="s">
        <v>2069</v>
      </c>
      <c r="S1362" t="s">
        <v>2070</v>
      </c>
      <c r="T1362" t="s">
        <v>1709</v>
      </c>
      <c r="U1362" t="s">
        <v>1692</v>
      </c>
      <c r="V1362" t="s">
        <v>33</v>
      </c>
      <c r="W1362" s="2">
        <v>1</v>
      </c>
      <c r="X1362" s="33">
        <v>3079766.65</v>
      </c>
      <c r="Y1362" t="s">
        <v>34</v>
      </c>
      <c r="Z1362" t="s">
        <v>105</v>
      </c>
      <c r="AA1362" t="s">
        <v>36</v>
      </c>
      <c r="AB1362" t="s">
        <v>37</v>
      </c>
      <c r="AC1362">
        <v>50</v>
      </c>
    </row>
    <row r="1363" spans="1:29" customFormat="1" hidden="1" x14ac:dyDescent="0.25">
      <c r="A1363" s="11">
        <v>1363</v>
      </c>
      <c r="B1363" s="20" t="s">
        <v>2214</v>
      </c>
      <c r="C1363" s="3">
        <v>2.5260109993149998E+18</v>
      </c>
      <c r="D1363" s="1">
        <v>42227</v>
      </c>
      <c r="E1363" t="s">
        <v>2071</v>
      </c>
      <c r="F1363" s="8">
        <f>IF(OR(ISNUMBER(SEARCH("террит",Q1363)), ISNUMBER(SEARCH("ФОМС",E1363)), ISNUMBER(SEARCH("ФОМС",Q1363)), (ISNUMBER(SEARCH("страх",E1363)))),1,0)</f>
        <v>0</v>
      </c>
      <c r="G1363" s="8">
        <f>IF(OR(ISNUMBER(SEARCH("проектиро",E1363)), ISNUMBER(SEARCH("разработка",E1363)),  ISNUMBER(SEARCH("приобрет",E1363)),  ISNUMBER(SEARCH("установк",E1363)), ISNUMBER(SEARCH("постав",E1363)),  (ISNUMBER(SEARCH("создани",E1363)))),1,0)</f>
        <v>0</v>
      </c>
      <c r="H1363" s="8">
        <f>IF(OR(ISNUMBER(SEARCH("развит",E1363)), ISNUMBER(SEARCH("модифика",E1363)), ISNUMBER(SEARCH("интегра",E1363)),  ISNUMBER(SEARCH("внедрен",E1363)), ISNUMBER(SEARCH("расшир",E1363)), ISNUMBER(SEARCH("адаптац",E1363)),ISNUMBER(SEARCH("настрой",E1363)), ISNUMBER(SEARCH("подключ",E1363)),   (ISNUMBER(SEARCH("модерниз",E1363)))),1,0)</f>
        <v>0</v>
      </c>
      <c r="I1363" s="8">
        <f>IF(OR(ISNUMBER(SEARCH("сопрово",E1363)), ISNUMBER(SEARCH("поддержк",E1363)), ISNUMBER(SEARCH("эксплуат",E1363)), ISNUMBER(SEARCH("обслужи",E1363)), ISNUMBER(SEARCH("подготов",E1363)), (ISNUMBER(SEARCH("обуче",E1363)))),1,0)</f>
        <v>1</v>
      </c>
      <c r="J1363" s="9">
        <f>SUM(G1363:I1363)</f>
        <v>1</v>
      </c>
      <c r="K1363" t="s">
        <v>25</v>
      </c>
      <c r="L1363" t="s">
        <v>25</v>
      </c>
      <c r="M1363" s="30">
        <v>400000</v>
      </c>
      <c r="N1363" s="28" t="s">
        <v>1342</v>
      </c>
      <c r="O1363">
        <v>400000</v>
      </c>
      <c r="P1363" s="28" t="s">
        <v>184</v>
      </c>
      <c r="Q1363" s="4" t="s">
        <v>2072</v>
      </c>
      <c r="R1363" t="s">
        <v>2073</v>
      </c>
      <c r="S1363" t="s">
        <v>2074</v>
      </c>
      <c r="T1363" t="s">
        <v>1709</v>
      </c>
      <c r="U1363" t="s">
        <v>1692</v>
      </c>
      <c r="V1363" t="s">
        <v>33</v>
      </c>
      <c r="W1363" s="2">
        <v>1</v>
      </c>
      <c r="X1363" s="33">
        <v>400000</v>
      </c>
      <c r="Y1363" t="s">
        <v>34</v>
      </c>
      <c r="Z1363" t="s">
        <v>506</v>
      </c>
      <c r="AA1363" t="s">
        <v>36</v>
      </c>
      <c r="AB1363" t="s">
        <v>37</v>
      </c>
      <c r="AC1363">
        <v>52</v>
      </c>
    </row>
    <row r="1364" spans="1:29" customFormat="1" hidden="1" x14ac:dyDescent="0.25">
      <c r="A1364" s="11">
        <v>1364</v>
      </c>
      <c r="B1364" s="20" t="s">
        <v>2214</v>
      </c>
      <c r="C1364" s="3">
        <v>2.5260158694179999E+18</v>
      </c>
      <c r="D1364" s="1">
        <v>43383</v>
      </c>
      <c r="E1364" t="s">
        <v>2075</v>
      </c>
      <c r="F1364" s="8">
        <f>IF(OR(ISNUMBER(SEARCH("террит",Q1364)), ISNUMBER(SEARCH("ФОМС",E1364)), ISNUMBER(SEARCH("ФОМС",Q1364)), (ISNUMBER(SEARCH("страх",E1364)))),1,0)</f>
        <v>0</v>
      </c>
      <c r="G1364" s="8">
        <f>IF(OR(ISNUMBER(SEARCH("проектиро",E1364)), ISNUMBER(SEARCH("разработка",E1364)),  ISNUMBER(SEARCH("приобрет",E1364)),  ISNUMBER(SEARCH("установк",E1364)), ISNUMBER(SEARCH("постав",E1364)),  (ISNUMBER(SEARCH("создани",E1364)))),1,0)</f>
        <v>1</v>
      </c>
      <c r="H1364" s="8">
        <f>IF(OR(ISNUMBER(SEARCH("развит",E1364)), ISNUMBER(SEARCH("модифика",E1364)), ISNUMBER(SEARCH("интегра",E1364)),  ISNUMBER(SEARCH("внедрен",E1364)), ISNUMBER(SEARCH("расшир",E1364)), ISNUMBER(SEARCH("адаптац",E1364)),ISNUMBER(SEARCH("настрой",E1364)), ISNUMBER(SEARCH("подключ",E1364)),   (ISNUMBER(SEARCH("модерниз",E1364)))),1,0)</f>
        <v>0</v>
      </c>
      <c r="I1364" s="8">
        <f>IF(OR(ISNUMBER(SEARCH("сопрово",E1364)), ISNUMBER(SEARCH("поддержк",E1364)), ISNUMBER(SEARCH("эксплуат",E1364)), ISNUMBER(SEARCH("обслужи",E1364)), ISNUMBER(SEARCH("подготов",E1364)), (ISNUMBER(SEARCH("обуче",E1364)))),1,0)</f>
        <v>0</v>
      </c>
      <c r="J1364" s="9">
        <f>SUM(G1364:I1364)</f>
        <v>1</v>
      </c>
      <c r="K1364" t="s">
        <v>45</v>
      </c>
      <c r="L1364" t="s">
        <v>46</v>
      </c>
      <c r="M1364" s="30">
        <v>17800000</v>
      </c>
      <c r="N1364" s="28" t="s">
        <v>26</v>
      </c>
      <c r="O1364">
        <v>17800000</v>
      </c>
      <c r="P1364" s="28" t="s">
        <v>27</v>
      </c>
      <c r="Q1364" s="4" t="s">
        <v>2076</v>
      </c>
      <c r="R1364" t="s">
        <v>2077</v>
      </c>
      <c r="S1364" t="s">
        <v>2078</v>
      </c>
      <c r="T1364" t="s">
        <v>1739</v>
      </c>
      <c r="U1364" t="s">
        <v>1692</v>
      </c>
      <c r="V1364" t="s">
        <v>33</v>
      </c>
      <c r="W1364" s="2">
        <v>1</v>
      </c>
      <c r="X1364" s="33">
        <v>17800000</v>
      </c>
      <c r="Y1364" t="s">
        <v>34</v>
      </c>
      <c r="Z1364" t="s">
        <v>506</v>
      </c>
      <c r="AA1364" t="s">
        <v>36</v>
      </c>
      <c r="AB1364" t="s">
        <v>37</v>
      </c>
      <c r="AC1364">
        <v>52</v>
      </c>
    </row>
    <row r="1365" spans="1:29" customFormat="1" hidden="1" x14ac:dyDescent="0.25">
      <c r="A1365" s="11">
        <v>1365</v>
      </c>
      <c r="B1365" s="20" t="s">
        <v>2214</v>
      </c>
      <c r="C1365" s="3">
        <v>2.5401117816150001E+18</v>
      </c>
      <c r="D1365" s="1">
        <v>42241</v>
      </c>
      <c r="E1365" t="s">
        <v>1740</v>
      </c>
      <c r="F1365" s="8">
        <f>IF(OR(ISNUMBER(SEARCH("террит",Q1365)), ISNUMBER(SEARCH("ФОМС",E1365)), ISNUMBER(SEARCH("ФОМС",Q1365)), (ISNUMBER(SEARCH("страх",E1365)))),1,0)</f>
        <v>0</v>
      </c>
      <c r="G1365" s="8">
        <f>IF(OR(ISNUMBER(SEARCH("проектиро",E1365)), ISNUMBER(SEARCH("разработка",E1365)),  ISNUMBER(SEARCH("приобрет",E1365)),  ISNUMBER(SEARCH("установк",E1365)), ISNUMBER(SEARCH("постав",E1365)),  (ISNUMBER(SEARCH("создани",E1365)))),1,0)</f>
        <v>0</v>
      </c>
      <c r="H1365" s="8">
        <f>IF(OR(ISNUMBER(SEARCH("развит",E1365)), ISNUMBER(SEARCH("модифика",E1365)), ISNUMBER(SEARCH("интегра",E1365)),  ISNUMBER(SEARCH("внедрен",E1365)), ISNUMBER(SEARCH("расшир",E1365)), ISNUMBER(SEARCH("адаптац",E1365)),ISNUMBER(SEARCH("настрой",E1365)), ISNUMBER(SEARCH("подключ",E1365)),   (ISNUMBER(SEARCH("модерниз",E1365)))),1,0)</f>
        <v>0</v>
      </c>
      <c r="I1365" s="8">
        <f>IF(OR(ISNUMBER(SEARCH("сопрово",E1365)), ISNUMBER(SEARCH("поддержк",E1365)), ISNUMBER(SEARCH("эксплуат",E1365)), ISNUMBER(SEARCH("обслужи",E1365)), ISNUMBER(SEARCH("подготов",E1365)), (ISNUMBER(SEARCH("обуче",E1365)))),1,0)</f>
        <v>0</v>
      </c>
      <c r="J1365" s="9">
        <f>SUM(G1365:I1365)</f>
        <v>0</v>
      </c>
      <c r="K1365" t="s">
        <v>25</v>
      </c>
      <c r="L1365" t="s">
        <v>25</v>
      </c>
      <c r="M1365" s="30">
        <v>1200</v>
      </c>
      <c r="N1365" s="28" t="s">
        <v>280</v>
      </c>
      <c r="O1365">
        <v>39600</v>
      </c>
      <c r="P1365" s="28" t="s">
        <v>1741</v>
      </c>
      <c r="Q1365" s="4" t="s">
        <v>1742</v>
      </c>
      <c r="R1365" t="s">
        <v>1743</v>
      </c>
      <c r="S1365" t="s">
        <v>1744</v>
      </c>
      <c r="T1365" t="s">
        <v>1739</v>
      </c>
      <c r="U1365" t="s">
        <v>1692</v>
      </c>
      <c r="V1365" t="s">
        <v>1745</v>
      </c>
      <c r="W1365" s="2">
        <v>1</v>
      </c>
      <c r="X1365" s="33">
        <v>39600</v>
      </c>
      <c r="Y1365" t="s">
        <v>34</v>
      </c>
      <c r="Z1365" t="s">
        <v>507</v>
      </c>
      <c r="AA1365" t="s">
        <v>36</v>
      </c>
      <c r="AB1365" t="s">
        <v>37</v>
      </c>
      <c r="AC1365">
        <v>53</v>
      </c>
    </row>
    <row r="1366" spans="1:29" customFormat="1" hidden="1" x14ac:dyDescent="0.25">
      <c r="A1366" s="11">
        <v>1366</v>
      </c>
      <c r="B1366" s="20" t="s">
        <v>2214</v>
      </c>
      <c r="C1366" s="3">
        <v>2.5402115106150001E+18</v>
      </c>
      <c r="D1366" s="1">
        <v>42326</v>
      </c>
      <c r="E1366" t="s">
        <v>1289</v>
      </c>
      <c r="F1366" s="8">
        <f>IF(OR(ISNUMBER(SEARCH("террит",Q1366)), ISNUMBER(SEARCH("ФОМС",E1366)), ISNUMBER(SEARCH("ФОМС",Q1366)), (ISNUMBER(SEARCH("страх",E1366)))),1,0)</f>
        <v>0</v>
      </c>
      <c r="G1366" s="8">
        <f>IF(OR(ISNUMBER(SEARCH("проектиро",E1366)), ISNUMBER(SEARCH("разработка",E1366)),  ISNUMBER(SEARCH("приобрет",E1366)),  ISNUMBER(SEARCH("установк",E1366)), ISNUMBER(SEARCH("постав",E1366)),  (ISNUMBER(SEARCH("создани",E1366)))),1,0)</f>
        <v>0</v>
      </c>
      <c r="H1366" s="8">
        <f>IF(OR(ISNUMBER(SEARCH("развит",E1366)), ISNUMBER(SEARCH("модифика",E1366)), ISNUMBER(SEARCH("интегра",E1366)),  ISNUMBER(SEARCH("внедрен",E1366)), ISNUMBER(SEARCH("расшир",E1366)), ISNUMBER(SEARCH("адаптац",E1366)),ISNUMBER(SEARCH("настрой",E1366)), ISNUMBER(SEARCH("подключ",E1366)),   (ISNUMBER(SEARCH("модерниз",E1366)))),1,0)</f>
        <v>1</v>
      </c>
      <c r="I1366" s="8">
        <f>IF(OR(ISNUMBER(SEARCH("сопрово",E1366)), ISNUMBER(SEARCH("поддержк",E1366)), ISNUMBER(SEARCH("эксплуат",E1366)), ISNUMBER(SEARCH("обслужи",E1366)), ISNUMBER(SEARCH("подготов",E1366)), (ISNUMBER(SEARCH("обуче",E1366)))),1,0)</f>
        <v>0</v>
      </c>
      <c r="J1366" s="9">
        <f>SUM(G1366:I1366)</f>
        <v>1</v>
      </c>
      <c r="K1366" t="s">
        <v>25</v>
      </c>
      <c r="L1366" t="s">
        <v>25</v>
      </c>
      <c r="M1366" s="30">
        <v>1200</v>
      </c>
      <c r="N1366" s="28" t="s">
        <v>280</v>
      </c>
      <c r="O1366">
        <v>30000</v>
      </c>
      <c r="P1366" s="28" t="s">
        <v>2079</v>
      </c>
      <c r="Q1366" s="4" t="s">
        <v>2080</v>
      </c>
      <c r="R1366" t="s">
        <v>2081</v>
      </c>
      <c r="S1366" t="s">
        <v>2082</v>
      </c>
      <c r="T1366" t="s">
        <v>1739</v>
      </c>
      <c r="U1366" t="s">
        <v>1692</v>
      </c>
      <c r="V1366" t="s">
        <v>1745</v>
      </c>
      <c r="W1366" s="2">
        <v>1</v>
      </c>
      <c r="X1366" s="33">
        <v>30000</v>
      </c>
      <c r="Y1366" t="s">
        <v>34</v>
      </c>
      <c r="Z1366" t="s">
        <v>507</v>
      </c>
      <c r="AA1366" t="s">
        <v>36</v>
      </c>
      <c r="AB1366" t="s">
        <v>37</v>
      </c>
      <c r="AC1366">
        <v>53</v>
      </c>
    </row>
    <row r="1367" spans="1:29" customFormat="1" hidden="1" x14ac:dyDescent="0.25">
      <c r="A1367" s="11">
        <v>1367</v>
      </c>
      <c r="B1367" s="20" t="s">
        <v>2214</v>
      </c>
      <c r="C1367" s="3">
        <v>2.5402118883149998E+18</v>
      </c>
      <c r="D1367" s="1">
        <v>42132</v>
      </c>
      <c r="E1367" t="s">
        <v>2083</v>
      </c>
      <c r="F1367" s="8">
        <f>IF(OR(ISNUMBER(SEARCH("террит",Q1367)), ISNUMBER(SEARCH("ФОМС",E1367)), ISNUMBER(SEARCH("ФОМС",Q1367)), (ISNUMBER(SEARCH("страх",E1367)))),1,0)</f>
        <v>0</v>
      </c>
      <c r="G1367" s="8">
        <f>IF(OR(ISNUMBER(SEARCH("проектиро",E1367)), ISNUMBER(SEARCH("разработка",E1367)),  ISNUMBER(SEARCH("приобрет",E1367)),  ISNUMBER(SEARCH("установк",E1367)), ISNUMBER(SEARCH("постав",E1367)),  (ISNUMBER(SEARCH("создани",E1367)))),1,0)</f>
        <v>0</v>
      </c>
      <c r="H1367" s="8">
        <f>IF(OR(ISNUMBER(SEARCH("развит",E1367)), ISNUMBER(SEARCH("модифика",E1367)), ISNUMBER(SEARCH("интегра",E1367)),  ISNUMBER(SEARCH("внедрен",E1367)), ISNUMBER(SEARCH("расшир",E1367)), ISNUMBER(SEARCH("адаптац",E1367)),ISNUMBER(SEARCH("настрой",E1367)), ISNUMBER(SEARCH("подключ",E1367)),   (ISNUMBER(SEARCH("модерниз",E1367)))),1,0)</f>
        <v>0</v>
      </c>
      <c r="I1367" s="8">
        <f>IF(OR(ISNUMBER(SEARCH("сопрово",E1367)), ISNUMBER(SEARCH("поддержк",E1367)), ISNUMBER(SEARCH("эксплуат",E1367)), ISNUMBER(SEARCH("обслужи",E1367)), ISNUMBER(SEARCH("подготов",E1367)), (ISNUMBER(SEARCH("обуче",E1367)))),1,0)</f>
        <v>1</v>
      </c>
      <c r="J1367" s="9">
        <f>SUM(G1367:I1367)</f>
        <v>1</v>
      </c>
      <c r="K1367" t="s">
        <v>25</v>
      </c>
      <c r="L1367" t="s">
        <v>25</v>
      </c>
      <c r="M1367" s="30">
        <v>8350</v>
      </c>
      <c r="N1367" s="28" t="s">
        <v>264</v>
      </c>
      <c r="O1367">
        <v>66800</v>
      </c>
      <c r="P1367" s="28" t="s">
        <v>310</v>
      </c>
      <c r="Q1367" s="4" t="s">
        <v>2084</v>
      </c>
      <c r="R1367" t="s">
        <v>2085</v>
      </c>
      <c r="S1367" t="s">
        <v>2082</v>
      </c>
      <c r="T1367" t="s">
        <v>1739</v>
      </c>
      <c r="U1367" t="s">
        <v>1692</v>
      </c>
      <c r="V1367" t="s">
        <v>1745</v>
      </c>
      <c r="W1367" s="2">
        <v>1</v>
      </c>
      <c r="X1367" s="33">
        <v>66800</v>
      </c>
      <c r="Y1367" t="s">
        <v>34</v>
      </c>
      <c r="Z1367" t="s">
        <v>507</v>
      </c>
      <c r="AA1367" t="s">
        <v>36</v>
      </c>
      <c r="AB1367" t="s">
        <v>37</v>
      </c>
      <c r="AC1367">
        <v>53</v>
      </c>
    </row>
    <row r="1368" spans="1:29" customFormat="1" hidden="1" x14ac:dyDescent="0.25">
      <c r="A1368" s="11">
        <v>1368</v>
      </c>
      <c r="B1368" s="20" t="s">
        <v>2214</v>
      </c>
      <c r="C1368" s="3">
        <v>2.5404123769149998E+18</v>
      </c>
      <c r="D1368" s="1">
        <v>42173</v>
      </c>
      <c r="E1368" t="s">
        <v>457</v>
      </c>
      <c r="F1368" s="8">
        <f>IF(OR(ISNUMBER(SEARCH("террит",Q1368)), ISNUMBER(SEARCH("ФОМС",E1368)), ISNUMBER(SEARCH("ФОМС",Q1368)), (ISNUMBER(SEARCH("страх",E1368)))),1,0)</f>
        <v>0</v>
      </c>
      <c r="G1368" s="8">
        <f>IF(OR(ISNUMBER(SEARCH("проектиро",E1368)), ISNUMBER(SEARCH("разработка",E1368)),  ISNUMBER(SEARCH("приобрет",E1368)),  ISNUMBER(SEARCH("установк",E1368)), ISNUMBER(SEARCH("постав",E1368)),  (ISNUMBER(SEARCH("создани",E1368)))),1,0)</f>
        <v>0</v>
      </c>
      <c r="H1368" s="8">
        <f>IF(OR(ISNUMBER(SEARCH("развит",E1368)), ISNUMBER(SEARCH("модифика",E1368)), ISNUMBER(SEARCH("интегра",E1368)),  ISNUMBER(SEARCH("внедрен",E1368)), ISNUMBER(SEARCH("расшир",E1368)), ISNUMBER(SEARCH("адаптац",E1368)),ISNUMBER(SEARCH("настрой",E1368)), ISNUMBER(SEARCH("подключ",E1368)),   (ISNUMBER(SEARCH("модерниз",E1368)))),1,0)</f>
        <v>0</v>
      </c>
      <c r="I1368" s="8">
        <f>IF(OR(ISNUMBER(SEARCH("сопрово",E1368)), ISNUMBER(SEARCH("поддержк",E1368)), ISNUMBER(SEARCH("эксплуат",E1368)), ISNUMBER(SEARCH("обслужи",E1368)), ISNUMBER(SEARCH("подготов",E1368)), (ISNUMBER(SEARCH("обуче",E1368)))),1,0)</f>
        <v>1</v>
      </c>
      <c r="J1368" s="9">
        <f>SUM(G1368:I1368)</f>
        <v>1</v>
      </c>
      <c r="K1368" t="s">
        <v>53</v>
      </c>
      <c r="L1368" t="s">
        <v>52</v>
      </c>
      <c r="M1368" s="30">
        <v>3966.65</v>
      </c>
      <c r="N1368" s="28" t="s">
        <v>280</v>
      </c>
      <c r="O1368">
        <v>3966.65</v>
      </c>
      <c r="P1368" s="28" t="s">
        <v>184</v>
      </c>
      <c r="Q1368" s="4" t="s">
        <v>2086</v>
      </c>
      <c r="R1368" t="s">
        <v>2087</v>
      </c>
      <c r="S1368" t="s">
        <v>2088</v>
      </c>
      <c r="T1368" t="s">
        <v>1739</v>
      </c>
      <c r="U1368" t="s">
        <v>1692</v>
      </c>
      <c r="V1368" t="s">
        <v>1745</v>
      </c>
      <c r="W1368" s="2">
        <v>1</v>
      </c>
      <c r="X1368" s="33">
        <v>28800</v>
      </c>
      <c r="Y1368" t="s">
        <v>34</v>
      </c>
      <c r="Z1368" t="s">
        <v>507</v>
      </c>
      <c r="AA1368" t="s">
        <v>36</v>
      </c>
      <c r="AB1368" t="s">
        <v>37</v>
      </c>
      <c r="AC1368">
        <v>53</v>
      </c>
    </row>
    <row r="1369" spans="1:29" customFormat="1" hidden="1" x14ac:dyDescent="0.25">
      <c r="A1369" s="11">
        <v>1369</v>
      </c>
      <c r="B1369" s="20" t="s">
        <v>2214</v>
      </c>
      <c r="C1369" s="3">
        <v>2.5406122873149998E+18</v>
      </c>
      <c r="D1369" s="1">
        <v>42108</v>
      </c>
      <c r="E1369" t="s">
        <v>457</v>
      </c>
      <c r="F1369" s="8">
        <f>IF(OR(ISNUMBER(SEARCH("террит",Q1369)), ISNUMBER(SEARCH("ФОМС",E1369)), ISNUMBER(SEARCH("ФОМС",Q1369)), (ISNUMBER(SEARCH("страх",E1369)))),1,0)</f>
        <v>0</v>
      </c>
      <c r="G1369" s="8">
        <f>IF(OR(ISNUMBER(SEARCH("проектиро",E1369)), ISNUMBER(SEARCH("разработка",E1369)),  ISNUMBER(SEARCH("приобрет",E1369)),  ISNUMBER(SEARCH("установк",E1369)), ISNUMBER(SEARCH("постав",E1369)),  (ISNUMBER(SEARCH("создани",E1369)))),1,0)</f>
        <v>0</v>
      </c>
      <c r="H1369" s="8">
        <f>IF(OR(ISNUMBER(SEARCH("развит",E1369)), ISNUMBER(SEARCH("модифика",E1369)), ISNUMBER(SEARCH("интегра",E1369)),  ISNUMBER(SEARCH("внедрен",E1369)), ISNUMBER(SEARCH("расшир",E1369)), ISNUMBER(SEARCH("адаптац",E1369)),ISNUMBER(SEARCH("настрой",E1369)), ISNUMBER(SEARCH("подключ",E1369)),   (ISNUMBER(SEARCH("модерниз",E1369)))),1,0)</f>
        <v>0</v>
      </c>
      <c r="I1369" s="8">
        <f>IF(OR(ISNUMBER(SEARCH("сопрово",E1369)), ISNUMBER(SEARCH("поддержк",E1369)), ISNUMBER(SEARCH("эксплуат",E1369)), ISNUMBER(SEARCH("обслужи",E1369)), ISNUMBER(SEARCH("подготов",E1369)), (ISNUMBER(SEARCH("обуче",E1369)))),1,0)</f>
        <v>1</v>
      </c>
      <c r="J1369" s="9">
        <f>SUM(G1369:I1369)</f>
        <v>1</v>
      </c>
      <c r="K1369" t="s">
        <v>25</v>
      </c>
      <c r="L1369" t="s">
        <v>25</v>
      </c>
      <c r="M1369" s="30">
        <v>1151.07</v>
      </c>
      <c r="N1369" s="28" t="s">
        <v>280</v>
      </c>
      <c r="O1369">
        <v>72517.42</v>
      </c>
      <c r="P1369" s="28" t="s">
        <v>2089</v>
      </c>
      <c r="Q1369" s="4" t="s">
        <v>2090</v>
      </c>
      <c r="R1369" t="s">
        <v>2091</v>
      </c>
      <c r="S1369" t="s">
        <v>2092</v>
      </c>
      <c r="T1369" t="s">
        <v>1739</v>
      </c>
      <c r="U1369" t="s">
        <v>1692</v>
      </c>
      <c r="V1369" t="s">
        <v>1745</v>
      </c>
      <c r="W1369" s="2">
        <v>1</v>
      </c>
      <c r="X1369" s="33">
        <v>72517.42</v>
      </c>
      <c r="Y1369" t="s">
        <v>34</v>
      </c>
      <c r="Z1369" t="s">
        <v>507</v>
      </c>
      <c r="AA1369" t="s">
        <v>36</v>
      </c>
      <c r="AB1369" t="s">
        <v>37</v>
      </c>
      <c r="AC1369">
        <v>53</v>
      </c>
    </row>
    <row r="1370" spans="1:29" customFormat="1" hidden="1" x14ac:dyDescent="0.25">
      <c r="A1370" s="11">
        <v>1370</v>
      </c>
      <c r="B1370" s="20" t="s">
        <v>2214</v>
      </c>
      <c r="C1370" s="3">
        <v>2.5406643611149998E+18</v>
      </c>
      <c r="D1370" s="1">
        <v>42311</v>
      </c>
      <c r="E1370" t="s">
        <v>457</v>
      </c>
      <c r="F1370" s="8">
        <f>IF(OR(ISNUMBER(SEARCH("террит",Q1370)), ISNUMBER(SEARCH("ФОМС",E1370)), ISNUMBER(SEARCH("ФОМС",Q1370)), (ISNUMBER(SEARCH("страх",E1370)))),1,0)</f>
        <v>0</v>
      </c>
      <c r="G1370" s="8">
        <f>IF(OR(ISNUMBER(SEARCH("проектиро",E1370)), ISNUMBER(SEARCH("разработка",E1370)),  ISNUMBER(SEARCH("приобрет",E1370)),  ISNUMBER(SEARCH("установк",E1370)), ISNUMBER(SEARCH("постав",E1370)),  (ISNUMBER(SEARCH("создани",E1370)))),1,0)</f>
        <v>0</v>
      </c>
      <c r="H1370" s="8">
        <f>IF(OR(ISNUMBER(SEARCH("развит",E1370)), ISNUMBER(SEARCH("модифика",E1370)), ISNUMBER(SEARCH("интегра",E1370)),  ISNUMBER(SEARCH("внедрен",E1370)), ISNUMBER(SEARCH("расшир",E1370)), ISNUMBER(SEARCH("адаптац",E1370)),ISNUMBER(SEARCH("настрой",E1370)), ISNUMBER(SEARCH("подключ",E1370)),   (ISNUMBER(SEARCH("модерниз",E1370)))),1,0)</f>
        <v>0</v>
      </c>
      <c r="I1370" s="8">
        <f>IF(OR(ISNUMBER(SEARCH("сопрово",E1370)), ISNUMBER(SEARCH("поддержк",E1370)), ISNUMBER(SEARCH("эксплуат",E1370)), ISNUMBER(SEARCH("обслужи",E1370)), ISNUMBER(SEARCH("подготов",E1370)), (ISNUMBER(SEARCH("обуче",E1370)))),1,0)</f>
        <v>1</v>
      </c>
      <c r="J1370" s="9">
        <f>SUM(G1370:I1370)</f>
        <v>1</v>
      </c>
      <c r="K1370" t="s">
        <v>25</v>
      </c>
      <c r="L1370" t="s">
        <v>25</v>
      </c>
      <c r="M1370" s="30">
        <v>7562644</v>
      </c>
      <c r="N1370" s="28" t="s">
        <v>264</v>
      </c>
      <c r="O1370">
        <v>7562644</v>
      </c>
      <c r="P1370" s="28" t="s">
        <v>184</v>
      </c>
      <c r="Q1370" s="4" t="s">
        <v>1746</v>
      </c>
      <c r="R1370" t="s">
        <v>1694</v>
      </c>
      <c r="S1370" t="s">
        <v>1695</v>
      </c>
      <c r="T1370" t="s">
        <v>1739</v>
      </c>
      <c r="U1370" t="s">
        <v>1692</v>
      </c>
      <c r="V1370" t="s">
        <v>1745</v>
      </c>
      <c r="W1370" s="2">
        <v>1</v>
      </c>
      <c r="X1370" s="33">
        <v>7562644</v>
      </c>
      <c r="Y1370" t="s">
        <v>34</v>
      </c>
      <c r="Z1370" t="s">
        <v>507</v>
      </c>
      <c r="AA1370" t="s">
        <v>36</v>
      </c>
      <c r="AB1370" t="s">
        <v>37</v>
      </c>
      <c r="AC1370">
        <v>53</v>
      </c>
    </row>
    <row r="1371" spans="1:29" customFormat="1" hidden="1" x14ac:dyDescent="0.25">
      <c r="A1371" s="11">
        <v>1371</v>
      </c>
      <c r="B1371" s="20" t="s">
        <v>2214</v>
      </c>
      <c r="C1371" s="3">
        <v>2.5406643611149998E+18</v>
      </c>
      <c r="D1371" s="1">
        <v>42317</v>
      </c>
      <c r="E1371" t="s">
        <v>457</v>
      </c>
      <c r="F1371" s="8">
        <f>IF(OR(ISNUMBER(SEARCH("террит",Q1371)), ISNUMBER(SEARCH("ФОМС",E1371)), ISNUMBER(SEARCH("ФОМС",Q1371)), (ISNUMBER(SEARCH("страх",E1371)))),1,0)</f>
        <v>0</v>
      </c>
      <c r="G1371" s="8">
        <f>IF(OR(ISNUMBER(SEARCH("проектиро",E1371)), ISNUMBER(SEARCH("разработка",E1371)),  ISNUMBER(SEARCH("приобрет",E1371)),  ISNUMBER(SEARCH("установк",E1371)), ISNUMBER(SEARCH("постав",E1371)),  (ISNUMBER(SEARCH("создани",E1371)))),1,0)</f>
        <v>0</v>
      </c>
      <c r="H1371" s="8">
        <f>IF(OR(ISNUMBER(SEARCH("развит",E1371)), ISNUMBER(SEARCH("модифика",E1371)), ISNUMBER(SEARCH("интегра",E1371)),  ISNUMBER(SEARCH("внедрен",E1371)), ISNUMBER(SEARCH("расшир",E1371)), ISNUMBER(SEARCH("адаптац",E1371)),ISNUMBER(SEARCH("настрой",E1371)), ISNUMBER(SEARCH("подключ",E1371)),   (ISNUMBER(SEARCH("модерниз",E1371)))),1,0)</f>
        <v>0</v>
      </c>
      <c r="I1371" s="8">
        <f>IF(OR(ISNUMBER(SEARCH("сопрово",E1371)), ISNUMBER(SEARCH("поддержк",E1371)), ISNUMBER(SEARCH("эксплуат",E1371)), ISNUMBER(SEARCH("обслужи",E1371)), ISNUMBER(SEARCH("подготов",E1371)), (ISNUMBER(SEARCH("обуче",E1371)))),1,0)</f>
        <v>1</v>
      </c>
      <c r="J1371" s="9">
        <f>SUM(G1371:I1371)</f>
        <v>1</v>
      </c>
      <c r="K1371" t="s">
        <v>25</v>
      </c>
      <c r="L1371" t="s">
        <v>25</v>
      </c>
      <c r="M1371" s="30">
        <v>14285714</v>
      </c>
      <c r="N1371" s="28" t="s">
        <v>264</v>
      </c>
      <c r="O1371">
        <v>14285714</v>
      </c>
      <c r="P1371" s="28" t="s">
        <v>184</v>
      </c>
      <c r="Q1371" s="4" t="s">
        <v>1746</v>
      </c>
      <c r="R1371" t="s">
        <v>1694</v>
      </c>
      <c r="S1371" t="s">
        <v>1695</v>
      </c>
      <c r="T1371" t="s">
        <v>1739</v>
      </c>
      <c r="U1371" t="s">
        <v>1692</v>
      </c>
      <c r="V1371" t="s">
        <v>1745</v>
      </c>
      <c r="W1371" s="2">
        <v>1</v>
      </c>
      <c r="X1371" s="33">
        <v>14285714</v>
      </c>
      <c r="Y1371" t="s">
        <v>34</v>
      </c>
      <c r="Z1371" t="s">
        <v>507</v>
      </c>
      <c r="AA1371" t="s">
        <v>36</v>
      </c>
      <c r="AB1371" t="s">
        <v>37</v>
      </c>
      <c r="AC1371">
        <v>53</v>
      </c>
    </row>
    <row r="1372" spans="1:29" customFormat="1" hidden="1" x14ac:dyDescent="0.25">
      <c r="A1372" s="11">
        <v>1372</v>
      </c>
      <c r="B1372" s="20" t="s">
        <v>2214</v>
      </c>
      <c r="C1372" s="3">
        <v>2.5406643611149998E+18</v>
      </c>
      <c r="D1372" s="1">
        <v>42347</v>
      </c>
      <c r="E1372" t="s">
        <v>457</v>
      </c>
      <c r="F1372" s="8">
        <f>IF(OR(ISNUMBER(SEARCH("террит",Q1372)), ISNUMBER(SEARCH("ФОМС",E1372)), ISNUMBER(SEARCH("ФОМС",Q1372)), (ISNUMBER(SEARCH("страх",E1372)))),1,0)</f>
        <v>0</v>
      </c>
      <c r="G1372" s="8">
        <f>IF(OR(ISNUMBER(SEARCH("проектиро",E1372)), ISNUMBER(SEARCH("разработка",E1372)),  ISNUMBER(SEARCH("приобрет",E1372)),  ISNUMBER(SEARCH("установк",E1372)), ISNUMBER(SEARCH("постав",E1372)),  (ISNUMBER(SEARCH("создани",E1372)))),1,0)</f>
        <v>0</v>
      </c>
      <c r="H1372" s="8">
        <f>IF(OR(ISNUMBER(SEARCH("развит",E1372)), ISNUMBER(SEARCH("модифика",E1372)), ISNUMBER(SEARCH("интегра",E1372)),  ISNUMBER(SEARCH("внедрен",E1372)), ISNUMBER(SEARCH("расшир",E1372)), ISNUMBER(SEARCH("адаптац",E1372)),ISNUMBER(SEARCH("настрой",E1372)), ISNUMBER(SEARCH("подключ",E1372)),   (ISNUMBER(SEARCH("модерниз",E1372)))),1,0)</f>
        <v>0</v>
      </c>
      <c r="I1372" s="8">
        <f>IF(OR(ISNUMBER(SEARCH("сопрово",E1372)), ISNUMBER(SEARCH("поддержк",E1372)), ISNUMBER(SEARCH("эксплуат",E1372)), ISNUMBER(SEARCH("обслужи",E1372)), ISNUMBER(SEARCH("подготов",E1372)), (ISNUMBER(SEARCH("обуче",E1372)))),1,0)</f>
        <v>1</v>
      </c>
      <c r="J1372" s="9">
        <f>SUM(G1372:I1372)</f>
        <v>1</v>
      </c>
      <c r="K1372" t="s">
        <v>25</v>
      </c>
      <c r="L1372" t="s">
        <v>25</v>
      </c>
      <c r="M1372" s="30">
        <v>2800000</v>
      </c>
      <c r="N1372" s="28" t="s">
        <v>264</v>
      </c>
      <c r="O1372">
        <v>2800000</v>
      </c>
      <c r="P1372" s="28" t="s">
        <v>184</v>
      </c>
      <c r="Q1372" s="4" t="s">
        <v>1746</v>
      </c>
      <c r="R1372" t="s">
        <v>1694</v>
      </c>
      <c r="S1372" t="s">
        <v>1695</v>
      </c>
      <c r="T1372" t="s">
        <v>1739</v>
      </c>
      <c r="U1372" t="s">
        <v>1692</v>
      </c>
      <c r="V1372" t="s">
        <v>1745</v>
      </c>
      <c r="W1372" s="2">
        <v>1</v>
      </c>
      <c r="X1372" s="33">
        <v>2800000</v>
      </c>
      <c r="Y1372" t="s">
        <v>34</v>
      </c>
      <c r="Z1372" t="s">
        <v>507</v>
      </c>
      <c r="AA1372" t="s">
        <v>36</v>
      </c>
      <c r="AB1372" t="s">
        <v>37</v>
      </c>
      <c r="AC1372">
        <v>53</v>
      </c>
    </row>
    <row r="1373" spans="1:29" customFormat="1" hidden="1" x14ac:dyDescent="0.25">
      <c r="A1373" s="11">
        <v>1373</v>
      </c>
      <c r="B1373" s="20" t="s">
        <v>2214</v>
      </c>
      <c r="C1373" s="3">
        <v>2.5406643611149998E+18</v>
      </c>
      <c r="D1373" s="1">
        <v>42291</v>
      </c>
      <c r="E1373" t="s">
        <v>476</v>
      </c>
      <c r="F1373" s="8">
        <f>IF(OR(ISNUMBER(SEARCH("террит",Q1373)), ISNUMBER(SEARCH("ФОМС",E1373)), ISNUMBER(SEARCH("ФОМС",Q1373)), (ISNUMBER(SEARCH("страх",E1373)))),1,0)</f>
        <v>0</v>
      </c>
      <c r="G1373" s="8">
        <f>IF(OR(ISNUMBER(SEARCH("проектиро",E1373)), ISNUMBER(SEARCH("разработка",E1373)),  ISNUMBER(SEARCH("приобрет",E1373)),  ISNUMBER(SEARCH("установк",E1373)), ISNUMBER(SEARCH("постав",E1373)),  (ISNUMBER(SEARCH("создани",E1373)))),1,0)</f>
        <v>0</v>
      </c>
      <c r="H1373" s="8">
        <f>IF(OR(ISNUMBER(SEARCH("развит",E1373)), ISNUMBER(SEARCH("модифика",E1373)), ISNUMBER(SEARCH("интегра",E1373)),  ISNUMBER(SEARCH("внедрен",E1373)), ISNUMBER(SEARCH("расшир",E1373)), ISNUMBER(SEARCH("адаптац",E1373)),ISNUMBER(SEARCH("настрой",E1373)), ISNUMBER(SEARCH("подключ",E1373)),   (ISNUMBER(SEARCH("модерниз",E1373)))),1,0)</f>
        <v>0</v>
      </c>
      <c r="I1373" s="8">
        <f>IF(OR(ISNUMBER(SEARCH("сопрово",E1373)), ISNUMBER(SEARCH("поддержк",E1373)), ISNUMBER(SEARCH("эксплуат",E1373)), ISNUMBER(SEARCH("обслужи",E1373)), ISNUMBER(SEARCH("подготов",E1373)), (ISNUMBER(SEARCH("обуче",E1373)))),1,0)</f>
        <v>0</v>
      </c>
      <c r="J1373" s="9">
        <f>SUM(G1373:I1373)</f>
        <v>0</v>
      </c>
      <c r="K1373" t="s">
        <v>25</v>
      </c>
      <c r="L1373" t="s">
        <v>25</v>
      </c>
      <c r="M1373" s="30">
        <v>9560000</v>
      </c>
      <c r="N1373" s="28" t="s">
        <v>280</v>
      </c>
      <c r="O1373">
        <v>9560000</v>
      </c>
      <c r="P1373" s="28" t="s">
        <v>184</v>
      </c>
      <c r="Q1373" s="4" t="s">
        <v>1746</v>
      </c>
      <c r="R1373" t="s">
        <v>1694</v>
      </c>
      <c r="S1373" t="s">
        <v>1695</v>
      </c>
      <c r="T1373" t="s">
        <v>1739</v>
      </c>
      <c r="U1373" t="s">
        <v>1692</v>
      </c>
      <c r="V1373" t="s">
        <v>1745</v>
      </c>
      <c r="W1373" s="2">
        <v>1</v>
      </c>
      <c r="X1373" s="33">
        <v>9560000</v>
      </c>
      <c r="Y1373" t="s">
        <v>34</v>
      </c>
      <c r="Z1373" t="s">
        <v>507</v>
      </c>
      <c r="AA1373" t="s">
        <v>36</v>
      </c>
      <c r="AB1373" t="s">
        <v>37</v>
      </c>
      <c r="AC1373">
        <v>53</v>
      </c>
    </row>
    <row r="1374" spans="1:29" customFormat="1" hidden="1" x14ac:dyDescent="0.25">
      <c r="A1374" s="11">
        <v>1374</v>
      </c>
      <c r="B1374" s="20" t="s">
        <v>2214</v>
      </c>
      <c r="C1374" s="3">
        <v>2.5406643611149998E+18</v>
      </c>
      <c r="D1374" s="1">
        <v>42297</v>
      </c>
      <c r="E1374" t="s">
        <v>476</v>
      </c>
      <c r="F1374" s="8">
        <f>IF(OR(ISNUMBER(SEARCH("террит",Q1374)), ISNUMBER(SEARCH("ФОМС",E1374)), ISNUMBER(SEARCH("ФОМС",Q1374)), (ISNUMBER(SEARCH("страх",E1374)))),1,0)</f>
        <v>0</v>
      </c>
      <c r="G1374" s="8">
        <f>IF(OR(ISNUMBER(SEARCH("проектиро",E1374)), ISNUMBER(SEARCH("разработка",E1374)),  ISNUMBER(SEARCH("приобрет",E1374)),  ISNUMBER(SEARCH("установк",E1374)), ISNUMBER(SEARCH("постав",E1374)),  (ISNUMBER(SEARCH("создани",E1374)))),1,0)</f>
        <v>0</v>
      </c>
      <c r="H1374" s="8">
        <f>IF(OR(ISNUMBER(SEARCH("развит",E1374)), ISNUMBER(SEARCH("модифика",E1374)), ISNUMBER(SEARCH("интегра",E1374)),  ISNUMBER(SEARCH("внедрен",E1374)), ISNUMBER(SEARCH("расшир",E1374)), ISNUMBER(SEARCH("адаптац",E1374)),ISNUMBER(SEARCH("настрой",E1374)), ISNUMBER(SEARCH("подключ",E1374)),   (ISNUMBER(SEARCH("модерниз",E1374)))),1,0)</f>
        <v>0</v>
      </c>
      <c r="I1374" s="8">
        <f>IF(OR(ISNUMBER(SEARCH("сопрово",E1374)), ISNUMBER(SEARCH("поддержк",E1374)), ISNUMBER(SEARCH("эксплуат",E1374)), ISNUMBER(SEARCH("обслужи",E1374)), ISNUMBER(SEARCH("подготов",E1374)), (ISNUMBER(SEARCH("обуче",E1374)))),1,0)</f>
        <v>0</v>
      </c>
      <c r="J1374" s="9">
        <f>SUM(G1374:I1374)</f>
        <v>0</v>
      </c>
      <c r="K1374" t="s">
        <v>25</v>
      </c>
      <c r="L1374" t="s">
        <v>25</v>
      </c>
      <c r="M1374" s="30">
        <v>7900000</v>
      </c>
      <c r="N1374" s="28" t="s">
        <v>280</v>
      </c>
      <c r="O1374">
        <v>7900000</v>
      </c>
      <c r="P1374" s="28" t="s">
        <v>184</v>
      </c>
      <c r="Q1374" s="4" t="s">
        <v>1746</v>
      </c>
      <c r="R1374" t="s">
        <v>1694</v>
      </c>
      <c r="S1374" t="s">
        <v>1695</v>
      </c>
      <c r="T1374" t="s">
        <v>1739</v>
      </c>
      <c r="U1374" t="s">
        <v>1692</v>
      </c>
      <c r="V1374" t="s">
        <v>1745</v>
      </c>
      <c r="W1374" s="2">
        <v>1</v>
      </c>
      <c r="X1374" s="33">
        <v>7900000</v>
      </c>
      <c r="Y1374" t="s">
        <v>34</v>
      </c>
      <c r="Z1374" t="s">
        <v>507</v>
      </c>
      <c r="AA1374" t="s">
        <v>36</v>
      </c>
      <c r="AB1374" t="s">
        <v>37</v>
      </c>
      <c r="AC1374">
        <v>53</v>
      </c>
    </row>
    <row r="1375" spans="1:29" customFormat="1" hidden="1" x14ac:dyDescent="0.25">
      <c r="A1375" s="11">
        <v>1375</v>
      </c>
      <c r="B1375" s="20" t="s">
        <v>2214</v>
      </c>
      <c r="C1375" s="3">
        <v>2.5406643611149998E+18</v>
      </c>
      <c r="D1375" s="1">
        <v>42297</v>
      </c>
      <c r="E1375" t="s">
        <v>476</v>
      </c>
      <c r="F1375" s="8">
        <f>IF(OR(ISNUMBER(SEARCH("террит",Q1375)), ISNUMBER(SEARCH("ФОМС",E1375)), ISNUMBER(SEARCH("ФОМС",Q1375)), (ISNUMBER(SEARCH("страх",E1375)))),1,0)</f>
        <v>0</v>
      </c>
      <c r="G1375" s="8">
        <f>IF(OR(ISNUMBER(SEARCH("проектиро",E1375)), ISNUMBER(SEARCH("разработка",E1375)),  ISNUMBER(SEARCH("приобрет",E1375)),  ISNUMBER(SEARCH("установк",E1375)), ISNUMBER(SEARCH("постав",E1375)),  (ISNUMBER(SEARCH("создани",E1375)))),1,0)</f>
        <v>0</v>
      </c>
      <c r="H1375" s="8">
        <f>IF(OR(ISNUMBER(SEARCH("развит",E1375)), ISNUMBER(SEARCH("модифика",E1375)), ISNUMBER(SEARCH("интегра",E1375)),  ISNUMBER(SEARCH("внедрен",E1375)), ISNUMBER(SEARCH("расшир",E1375)), ISNUMBER(SEARCH("адаптац",E1375)),ISNUMBER(SEARCH("настрой",E1375)), ISNUMBER(SEARCH("подключ",E1375)),   (ISNUMBER(SEARCH("модерниз",E1375)))),1,0)</f>
        <v>0</v>
      </c>
      <c r="I1375" s="8">
        <f>IF(OR(ISNUMBER(SEARCH("сопрово",E1375)), ISNUMBER(SEARCH("поддержк",E1375)), ISNUMBER(SEARCH("эксплуат",E1375)), ISNUMBER(SEARCH("обслужи",E1375)), ISNUMBER(SEARCH("подготов",E1375)), (ISNUMBER(SEARCH("обуче",E1375)))),1,0)</f>
        <v>0</v>
      </c>
      <c r="J1375" s="9">
        <f>SUM(G1375:I1375)</f>
        <v>0</v>
      </c>
      <c r="K1375" t="s">
        <v>25</v>
      </c>
      <c r="L1375" t="s">
        <v>25</v>
      </c>
      <c r="M1375" s="30">
        <v>6928000</v>
      </c>
      <c r="N1375" s="28" t="s">
        <v>280</v>
      </c>
      <c r="O1375">
        <v>6928000</v>
      </c>
      <c r="P1375" s="28" t="s">
        <v>184</v>
      </c>
      <c r="Q1375" s="4" t="s">
        <v>1746</v>
      </c>
      <c r="R1375" t="s">
        <v>1694</v>
      </c>
      <c r="S1375" t="s">
        <v>1695</v>
      </c>
      <c r="T1375" t="s">
        <v>1739</v>
      </c>
      <c r="U1375" t="s">
        <v>1692</v>
      </c>
      <c r="V1375" t="s">
        <v>1745</v>
      </c>
      <c r="W1375" s="2">
        <v>1</v>
      </c>
      <c r="X1375" s="33">
        <v>6928000</v>
      </c>
      <c r="Y1375" t="s">
        <v>34</v>
      </c>
      <c r="Z1375" t="s">
        <v>507</v>
      </c>
      <c r="AA1375" t="s">
        <v>36</v>
      </c>
      <c r="AB1375" t="s">
        <v>37</v>
      </c>
      <c r="AC1375">
        <v>53</v>
      </c>
    </row>
    <row r="1376" spans="1:29" customFormat="1" hidden="1" x14ac:dyDescent="0.25">
      <c r="A1376" s="11">
        <v>1376</v>
      </c>
      <c r="B1376" s="20" t="s">
        <v>2214</v>
      </c>
      <c r="C1376" s="3">
        <v>2.5406643611149998E+18</v>
      </c>
      <c r="D1376" s="1">
        <v>42300</v>
      </c>
      <c r="E1376" t="s">
        <v>476</v>
      </c>
      <c r="F1376" s="8">
        <f>IF(OR(ISNUMBER(SEARCH("террит",Q1376)), ISNUMBER(SEARCH("ФОМС",E1376)), ISNUMBER(SEARCH("ФОМС",Q1376)), (ISNUMBER(SEARCH("страх",E1376)))),1,0)</f>
        <v>0</v>
      </c>
      <c r="G1376" s="8">
        <f>IF(OR(ISNUMBER(SEARCH("проектиро",E1376)), ISNUMBER(SEARCH("разработка",E1376)),  ISNUMBER(SEARCH("приобрет",E1376)),  ISNUMBER(SEARCH("установк",E1376)), ISNUMBER(SEARCH("постав",E1376)),  (ISNUMBER(SEARCH("создани",E1376)))),1,0)</f>
        <v>0</v>
      </c>
      <c r="H1376" s="8">
        <f>IF(OR(ISNUMBER(SEARCH("развит",E1376)), ISNUMBER(SEARCH("модифика",E1376)), ISNUMBER(SEARCH("интегра",E1376)),  ISNUMBER(SEARCH("внедрен",E1376)), ISNUMBER(SEARCH("расшир",E1376)), ISNUMBER(SEARCH("адаптац",E1376)),ISNUMBER(SEARCH("настрой",E1376)), ISNUMBER(SEARCH("подключ",E1376)),   (ISNUMBER(SEARCH("модерниз",E1376)))),1,0)</f>
        <v>0</v>
      </c>
      <c r="I1376" s="8">
        <f>IF(OR(ISNUMBER(SEARCH("сопрово",E1376)), ISNUMBER(SEARCH("поддержк",E1376)), ISNUMBER(SEARCH("эксплуат",E1376)), ISNUMBER(SEARCH("обслужи",E1376)), ISNUMBER(SEARCH("подготов",E1376)), (ISNUMBER(SEARCH("обуче",E1376)))),1,0)</f>
        <v>0</v>
      </c>
      <c r="J1376" s="9">
        <f>SUM(G1376:I1376)</f>
        <v>0</v>
      </c>
      <c r="K1376" t="s">
        <v>25</v>
      </c>
      <c r="L1376" t="s">
        <v>25</v>
      </c>
      <c r="M1376" s="30">
        <v>9900000</v>
      </c>
      <c r="N1376" s="28" t="s">
        <v>280</v>
      </c>
      <c r="O1376">
        <v>9900000</v>
      </c>
      <c r="P1376" s="28" t="s">
        <v>184</v>
      </c>
      <c r="Q1376" s="4" t="s">
        <v>1746</v>
      </c>
      <c r="R1376" t="s">
        <v>1694</v>
      </c>
      <c r="S1376" t="s">
        <v>1695</v>
      </c>
      <c r="T1376" t="s">
        <v>1739</v>
      </c>
      <c r="U1376" t="s">
        <v>1692</v>
      </c>
      <c r="V1376" t="s">
        <v>1745</v>
      </c>
      <c r="W1376" s="2">
        <v>1</v>
      </c>
      <c r="X1376" s="33">
        <v>9900000</v>
      </c>
      <c r="Y1376" t="s">
        <v>34</v>
      </c>
      <c r="Z1376" t="s">
        <v>507</v>
      </c>
      <c r="AA1376" t="s">
        <v>36</v>
      </c>
      <c r="AB1376" t="s">
        <v>37</v>
      </c>
      <c r="AC1376">
        <v>53</v>
      </c>
    </row>
    <row r="1377" spans="1:29" customFormat="1" hidden="1" x14ac:dyDescent="0.25">
      <c r="A1377" s="11">
        <v>1377</v>
      </c>
      <c r="B1377" s="20" t="s">
        <v>2214</v>
      </c>
      <c r="C1377" s="3">
        <v>2.5406643611149998E+18</v>
      </c>
      <c r="D1377" s="1">
        <v>42307</v>
      </c>
      <c r="E1377" t="s">
        <v>476</v>
      </c>
      <c r="F1377" s="8">
        <f>IF(OR(ISNUMBER(SEARCH("террит",Q1377)), ISNUMBER(SEARCH("ФОМС",E1377)), ISNUMBER(SEARCH("ФОМС",Q1377)), (ISNUMBER(SEARCH("страх",E1377)))),1,0)</f>
        <v>0</v>
      </c>
      <c r="G1377" s="8">
        <f>IF(OR(ISNUMBER(SEARCH("проектиро",E1377)), ISNUMBER(SEARCH("разработка",E1377)),  ISNUMBER(SEARCH("приобрет",E1377)),  ISNUMBER(SEARCH("установк",E1377)), ISNUMBER(SEARCH("постав",E1377)),  (ISNUMBER(SEARCH("создани",E1377)))),1,0)</f>
        <v>0</v>
      </c>
      <c r="H1377" s="8">
        <f>IF(OR(ISNUMBER(SEARCH("развит",E1377)), ISNUMBER(SEARCH("модифика",E1377)), ISNUMBER(SEARCH("интегра",E1377)),  ISNUMBER(SEARCH("внедрен",E1377)), ISNUMBER(SEARCH("расшир",E1377)), ISNUMBER(SEARCH("адаптац",E1377)),ISNUMBER(SEARCH("настрой",E1377)), ISNUMBER(SEARCH("подключ",E1377)),   (ISNUMBER(SEARCH("модерниз",E1377)))),1,0)</f>
        <v>0</v>
      </c>
      <c r="I1377" s="8">
        <f>IF(OR(ISNUMBER(SEARCH("сопрово",E1377)), ISNUMBER(SEARCH("поддержк",E1377)), ISNUMBER(SEARCH("эксплуат",E1377)), ISNUMBER(SEARCH("обслужи",E1377)), ISNUMBER(SEARCH("подготов",E1377)), (ISNUMBER(SEARCH("обуче",E1377)))),1,0)</f>
        <v>0</v>
      </c>
      <c r="J1377" s="9">
        <f>SUM(G1377:I1377)</f>
        <v>0</v>
      </c>
      <c r="K1377" t="s">
        <v>25</v>
      </c>
      <c r="L1377" t="s">
        <v>25</v>
      </c>
      <c r="M1377" s="30">
        <v>9999500</v>
      </c>
      <c r="N1377" s="28" t="s">
        <v>264</v>
      </c>
      <c r="O1377">
        <v>9999500</v>
      </c>
      <c r="P1377" s="28" t="s">
        <v>184</v>
      </c>
      <c r="Q1377" s="4" t="s">
        <v>1746</v>
      </c>
      <c r="R1377" t="s">
        <v>1694</v>
      </c>
      <c r="S1377" t="s">
        <v>1695</v>
      </c>
      <c r="T1377" t="s">
        <v>1739</v>
      </c>
      <c r="U1377" t="s">
        <v>1692</v>
      </c>
      <c r="V1377" t="s">
        <v>1745</v>
      </c>
      <c r="W1377" s="2">
        <v>1</v>
      </c>
      <c r="X1377" s="33">
        <v>9999500</v>
      </c>
      <c r="Y1377" t="s">
        <v>34</v>
      </c>
      <c r="Z1377" t="s">
        <v>507</v>
      </c>
      <c r="AA1377" t="s">
        <v>36</v>
      </c>
      <c r="AB1377" t="s">
        <v>37</v>
      </c>
      <c r="AC1377">
        <v>53</v>
      </c>
    </row>
    <row r="1378" spans="1:29" customFormat="1" hidden="1" x14ac:dyDescent="0.25">
      <c r="A1378" s="11">
        <v>1378</v>
      </c>
      <c r="B1378" s="20" t="s">
        <v>2214</v>
      </c>
      <c r="C1378" s="3">
        <v>2.5406643611149998E+18</v>
      </c>
      <c r="D1378" s="1">
        <v>42347</v>
      </c>
      <c r="E1378" t="s">
        <v>476</v>
      </c>
      <c r="F1378" s="8">
        <f>IF(OR(ISNUMBER(SEARCH("террит",Q1378)), ISNUMBER(SEARCH("ФОМС",E1378)), ISNUMBER(SEARCH("ФОМС",Q1378)), (ISNUMBER(SEARCH("страх",E1378)))),1,0)</f>
        <v>0</v>
      </c>
      <c r="G1378" s="8">
        <f>IF(OR(ISNUMBER(SEARCH("проектиро",E1378)), ISNUMBER(SEARCH("разработка",E1378)),  ISNUMBER(SEARCH("приобрет",E1378)),  ISNUMBER(SEARCH("установк",E1378)), ISNUMBER(SEARCH("постав",E1378)),  (ISNUMBER(SEARCH("создани",E1378)))),1,0)</f>
        <v>0</v>
      </c>
      <c r="H1378" s="8">
        <f>IF(OR(ISNUMBER(SEARCH("развит",E1378)), ISNUMBER(SEARCH("модифика",E1378)), ISNUMBER(SEARCH("интегра",E1378)),  ISNUMBER(SEARCH("внедрен",E1378)), ISNUMBER(SEARCH("расшир",E1378)), ISNUMBER(SEARCH("адаптац",E1378)),ISNUMBER(SEARCH("настрой",E1378)), ISNUMBER(SEARCH("подключ",E1378)),   (ISNUMBER(SEARCH("модерниз",E1378)))),1,0)</f>
        <v>0</v>
      </c>
      <c r="I1378" s="8">
        <f>IF(OR(ISNUMBER(SEARCH("сопрово",E1378)), ISNUMBER(SEARCH("поддержк",E1378)), ISNUMBER(SEARCH("эксплуат",E1378)), ISNUMBER(SEARCH("обслужи",E1378)), ISNUMBER(SEARCH("подготов",E1378)), (ISNUMBER(SEARCH("обуче",E1378)))),1,0)</f>
        <v>0</v>
      </c>
      <c r="J1378" s="9">
        <f>SUM(G1378:I1378)</f>
        <v>0</v>
      </c>
      <c r="K1378" t="s">
        <v>25</v>
      </c>
      <c r="L1378" t="s">
        <v>25</v>
      </c>
      <c r="M1378" s="30">
        <v>9998500</v>
      </c>
      <c r="N1378" s="28" t="s">
        <v>280</v>
      </c>
      <c r="O1378">
        <v>9998500</v>
      </c>
      <c r="P1378" s="28" t="s">
        <v>184</v>
      </c>
      <c r="Q1378" s="4" t="s">
        <v>1746</v>
      </c>
      <c r="R1378" t="s">
        <v>1694</v>
      </c>
      <c r="S1378" t="s">
        <v>1695</v>
      </c>
      <c r="T1378" t="s">
        <v>1739</v>
      </c>
      <c r="U1378" t="s">
        <v>1692</v>
      </c>
      <c r="V1378" t="s">
        <v>1745</v>
      </c>
      <c r="W1378" s="2">
        <v>1</v>
      </c>
      <c r="X1378" s="33">
        <v>9998500</v>
      </c>
      <c r="Y1378" t="s">
        <v>34</v>
      </c>
      <c r="Z1378" t="s">
        <v>507</v>
      </c>
      <c r="AA1378" t="s">
        <v>36</v>
      </c>
      <c r="AB1378" t="s">
        <v>37</v>
      </c>
      <c r="AC1378">
        <v>53</v>
      </c>
    </row>
    <row r="1379" spans="1:29" customFormat="1" hidden="1" x14ac:dyDescent="0.25">
      <c r="A1379" s="11">
        <v>1379</v>
      </c>
      <c r="B1379" s="20" t="s">
        <v>2214</v>
      </c>
      <c r="C1379" s="3">
        <v>2.5406643611149998E+18</v>
      </c>
      <c r="D1379" s="1">
        <v>42347</v>
      </c>
      <c r="E1379" t="s">
        <v>476</v>
      </c>
      <c r="F1379" s="8">
        <f>IF(OR(ISNUMBER(SEARCH("террит",Q1379)), ISNUMBER(SEARCH("ФОМС",E1379)), ISNUMBER(SEARCH("ФОМС",Q1379)), (ISNUMBER(SEARCH("страх",E1379)))),1,0)</f>
        <v>0</v>
      </c>
      <c r="G1379" s="8">
        <f>IF(OR(ISNUMBER(SEARCH("проектиро",E1379)), ISNUMBER(SEARCH("разработка",E1379)),  ISNUMBER(SEARCH("приобрет",E1379)),  ISNUMBER(SEARCH("установк",E1379)), ISNUMBER(SEARCH("постав",E1379)),  (ISNUMBER(SEARCH("создани",E1379)))),1,0)</f>
        <v>0</v>
      </c>
      <c r="H1379" s="8">
        <f>IF(OR(ISNUMBER(SEARCH("развит",E1379)), ISNUMBER(SEARCH("модифика",E1379)), ISNUMBER(SEARCH("интегра",E1379)),  ISNUMBER(SEARCH("внедрен",E1379)), ISNUMBER(SEARCH("расшир",E1379)), ISNUMBER(SEARCH("адаптац",E1379)),ISNUMBER(SEARCH("настрой",E1379)), ISNUMBER(SEARCH("подключ",E1379)),   (ISNUMBER(SEARCH("модерниз",E1379)))),1,0)</f>
        <v>0</v>
      </c>
      <c r="I1379" s="8">
        <f>IF(OR(ISNUMBER(SEARCH("сопрово",E1379)), ISNUMBER(SEARCH("поддержк",E1379)), ISNUMBER(SEARCH("эксплуат",E1379)), ISNUMBER(SEARCH("обслужи",E1379)), ISNUMBER(SEARCH("подготов",E1379)), (ISNUMBER(SEARCH("обуче",E1379)))),1,0)</f>
        <v>0</v>
      </c>
      <c r="J1379" s="9">
        <f>SUM(G1379:I1379)</f>
        <v>0</v>
      </c>
      <c r="K1379" t="s">
        <v>25</v>
      </c>
      <c r="L1379" t="s">
        <v>25</v>
      </c>
      <c r="M1379" s="30">
        <v>499000</v>
      </c>
      <c r="N1379" s="28" t="s">
        <v>264</v>
      </c>
      <c r="O1379">
        <v>499000</v>
      </c>
      <c r="P1379" s="28" t="s">
        <v>184</v>
      </c>
      <c r="Q1379" s="4" t="s">
        <v>1746</v>
      </c>
      <c r="R1379" t="s">
        <v>1694</v>
      </c>
      <c r="S1379" t="s">
        <v>1695</v>
      </c>
      <c r="T1379" t="s">
        <v>1739</v>
      </c>
      <c r="U1379" t="s">
        <v>1692</v>
      </c>
      <c r="V1379" t="s">
        <v>1745</v>
      </c>
      <c r="W1379" s="2">
        <v>1</v>
      </c>
      <c r="X1379" s="33">
        <v>499000</v>
      </c>
      <c r="Y1379" t="s">
        <v>34</v>
      </c>
      <c r="Z1379" t="s">
        <v>507</v>
      </c>
      <c r="AA1379" t="s">
        <v>36</v>
      </c>
      <c r="AB1379" t="s">
        <v>37</v>
      </c>
      <c r="AC1379">
        <v>53</v>
      </c>
    </row>
    <row r="1380" spans="1:29" customFormat="1" hidden="1" x14ac:dyDescent="0.25">
      <c r="A1380" s="11">
        <v>1380</v>
      </c>
      <c r="B1380" s="20" t="s">
        <v>2214</v>
      </c>
      <c r="C1380" s="3">
        <v>2.5406643611149998E+18</v>
      </c>
      <c r="D1380" s="1">
        <v>42356</v>
      </c>
      <c r="E1380" t="s">
        <v>1747</v>
      </c>
      <c r="F1380" s="8">
        <f>IF(OR(ISNUMBER(SEARCH("террит",Q1380)), ISNUMBER(SEARCH("ФОМС",E1380)), ISNUMBER(SEARCH("ФОМС",Q1380)), (ISNUMBER(SEARCH("страх",E1380)))),1,0)</f>
        <v>0</v>
      </c>
      <c r="G1380" s="8">
        <f>IF(OR(ISNUMBER(SEARCH("проектиро",E1380)), ISNUMBER(SEARCH("разработка",E1380)),  ISNUMBER(SEARCH("приобрет",E1380)),  ISNUMBER(SEARCH("установк",E1380)), ISNUMBER(SEARCH("постав",E1380)),  (ISNUMBER(SEARCH("создани",E1380)))),1,0)</f>
        <v>0</v>
      </c>
      <c r="H1380" s="8">
        <f>IF(OR(ISNUMBER(SEARCH("развит",E1380)), ISNUMBER(SEARCH("модифика",E1380)), ISNUMBER(SEARCH("интегра",E1380)),  ISNUMBER(SEARCH("внедрен",E1380)), ISNUMBER(SEARCH("расшир",E1380)), ISNUMBER(SEARCH("адаптац",E1380)),ISNUMBER(SEARCH("настрой",E1380)), ISNUMBER(SEARCH("подключ",E1380)),   (ISNUMBER(SEARCH("модерниз",E1380)))),1,0)</f>
        <v>0</v>
      </c>
      <c r="I1380" s="8">
        <f>IF(OR(ISNUMBER(SEARCH("сопрово",E1380)), ISNUMBER(SEARCH("поддержк",E1380)), ISNUMBER(SEARCH("эксплуат",E1380)), ISNUMBER(SEARCH("обслужи",E1380)), ISNUMBER(SEARCH("подготов",E1380)), (ISNUMBER(SEARCH("обуче",E1380)))),1,0)</f>
        <v>0</v>
      </c>
      <c r="J1380" s="9">
        <f>SUM(G1380:I1380)</f>
        <v>0</v>
      </c>
      <c r="K1380" t="s">
        <v>25</v>
      </c>
      <c r="L1380" t="s">
        <v>25</v>
      </c>
      <c r="M1380" s="30">
        <v>3500000</v>
      </c>
      <c r="N1380" s="28" t="s">
        <v>264</v>
      </c>
      <c r="O1380">
        <v>3500000</v>
      </c>
      <c r="P1380" s="28" t="s">
        <v>184</v>
      </c>
      <c r="Q1380" s="4" t="s">
        <v>1746</v>
      </c>
      <c r="R1380" t="s">
        <v>1694</v>
      </c>
      <c r="S1380" t="s">
        <v>1695</v>
      </c>
      <c r="T1380" t="s">
        <v>1739</v>
      </c>
      <c r="U1380" t="s">
        <v>1692</v>
      </c>
      <c r="V1380" t="s">
        <v>1745</v>
      </c>
      <c r="W1380" s="2">
        <v>1</v>
      </c>
      <c r="X1380" s="33">
        <v>3500000</v>
      </c>
      <c r="Y1380" t="s">
        <v>34</v>
      </c>
      <c r="Z1380" t="s">
        <v>507</v>
      </c>
      <c r="AA1380" t="s">
        <v>36</v>
      </c>
      <c r="AB1380" t="s">
        <v>37</v>
      </c>
      <c r="AC1380">
        <v>53</v>
      </c>
    </row>
    <row r="1381" spans="1:29" customFormat="1" hidden="1" x14ac:dyDescent="0.25">
      <c r="A1381" s="11">
        <v>1381</v>
      </c>
      <c r="B1381" s="20" t="s">
        <v>2214</v>
      </c>
      <c r="C1381" s="3">
        <v>2.5406643611149998E+18</v>
      </c>
      <c r="D1381" s="1">
        <v>42356</v>
      </c>
      <c r="E1381" t="s">
        <v>1747</v>
      </c>
      <c r="F1381" s="8">
        <f>IF(OR(ISNUMBER(SEARCH("террит",Q1381)), ISNUMBER(SEARCH("ФОМС",E1381)), ISNUMBER(SEARCH("ФОМС",Q1381)), (ISNUMBER(SEARCH("страх",E1381)))),1,0)</f>
        <v>0</v>
      </c>
      <c r="G1381" s="8">
        <f>IF(OR(ISNUMBER(SEARCH("проектиро",E1381)), ISNUMBER(SEARCH("разработка",E1381)),  ISNUMBER(SEARCH("приобрет",E1381)),  ISNUMBER(SEARCH("установк",E1381)), ISNUMBER(SEARCH("постав",E1381)),  (ISNUMBER(SEARCH("создани",E1381)))),1,0)</f>
        <v>0</v>
      </c>
      <c r="H1381" s="8">
        <f>IF(OR(ISNUMBER(SEARCH("развит",E1381)), ISNUMBER(SEARCH("модифика",E1381)), ISNUMBER(SEARCH("интегра",E1381)),  ISNUMBER(SEARCH("внедрен",E1381)), ISNUMBER(SEARCH("расшир",E1381)), ISNUMBER(SEARCH("адаптац",E1381)),ISNUMBER(SEARCH("настрой",E1381)), ISNUMBER(SEARCH("подключ",E1381)),   (ISNUMBER(SEARCH("модерниз",E1381)))),1,0)</f>
        <v>0</v>
      </c>
      <c r="I1381" s="8">
        <f>IF(OR(ISNUMBER(SEARCH("сопрово",E1381)), ISNUMBER(SEARCH("поддержк",E1381)), ISNUMBER(SEARCH("эксплуат",E1381)), ISNUMBER(SEARCH("обслужи",E1381)), ISNUMBER(SEARCH("подготов",E1381)), (ISNUMBER(SEARCH("обуче",E1381)))),1,0)</f>
        <v>0</v>
      </c>
      <c r="J1381" s="9">
        <f>SUM(G1381:I1381)</f>
        <v>0</v>
      </c>
      <c r="K1381" t="s">
        <v>25</v>
      </c>
      <c r="L1381" t="s">
        <v>25</v>
      </c>
      <c r="M1381" s="30">
        <v>3000000</v>
      </c>
      <c r="N1381" s="28" t="s">
        <v>264</v>
      </c>
      <c r="O1381">
        <v>3000000</v>
      </c>
      <c r="P1381" s="28" t="s">
        <v>184</v>
      </c>
      <c r="Q1381" s="4" t="s">
        <v>1746</v>
      </c>
      <c r="R1381" t="s">
        <v>1694</v>
      </c>
      <c r="S1381" t="s">
        <v>1695</v>
      </c>
      <c r="T1381" t="s">
        <v>1739</v>
      </c>
      <c r="U1381" t="s">
        <v>1692</v>
      </c>
      <c r="V1381" t="s">
        <v>1745</v>
      </c>
      <c r="W1381" s="2">
        <v>1</v>
      </c>
      <c r="X1381" s="33">
        <v>3000000</v>
      </c>
      <c r="Y1381" t="s">
        <v>34</v>
      </c>
      <c r="Z1381" t="s">
        <v>507</v>
      </c>
      <c r="AA1381" t="s">
        <v>36</v>
      </c>
      <c r="AB1381" t="s">
        <v>37</v>
      </c>
      <c r="AC1381">
        <v>53</v>
      </c>
    </row>
    <row r="1382" spans="1:29" customFormat="1" hidden="1" x14ac:dyDescent="0.25">
      <c r="A1382" s="11">
        <v>1382</v>
      </c>
      <c r="B1382" s="20" t="s">
        <v>2214</v>
      </c>
      <c r="C1382" s="3">
        <v>2.5406643611160003E+18</v>
      </c>
      <c r="D1382" s="1">
        <v>42598</v>
      </c>
      <c r="E1382" t="s">
        <v>457</v>
      </c>
      <c r="F1382" s="8">
        <f>IF(OR(ISNUMBER(SEARCH("террит",Q1382)), ISNUMBER(SEARCH("ФОМС",E1382)), ISNUMBER(SEARCH("ФОМС",Q1382)), (ISNUMBER(SEARCH("страх",E1382)))),1,0)</f>
        <v>0</v>
      </c>
      <c r="G1382" s="8">
        <f>IF(OR(ISNUMBER(SEARCH("проектиро",E1382)), ISNUMBER(SEARCH("разработка",E1382)),  ISNUMBER(SEARCH("приобрет",E1382)),  ISNUMBER(SEARCH("установк",E1382)), ISNUMBER(SEARCH("постав",E1382)),  (ISNUMBER(SEARCH("создани",E1382)))),1,0)</f>
        <v>0</v>
      </c>
      <c r="H1382" s="8">
        <f>IF(OR(ISNUMBER(SEARCH("развит",E1382)), ISNUMBER(SEARCH("модифика",E1382)), ISNUMBER(SEARCH("интегра",E1382)),  ISNUMBER(SEARCH("внедрен",E1382)), ISNUMBER(SEARCH("расшир",E1382)), ISNUMBER(SEARCH("адаптац",E1382)),ISNUMBER(SEARCH("настрой",E1382)), ISNUMBER(SEARCH("подключ",E1382)),   (ISNUMBER(SEARCH("модерниз",E1382)))),1,0)</f>
        <v>0</v>
      </c>
      <c r="I1382" s="8">
        <f>IF(OR(ISNUMBER(SEARCH("сопрово",E1382)), ISNUMBER(SEARCH("поддержк",E1382)), ISNUMBER(SEARCH("эксплуат",E1382)), ISNUMBER(SEARCH("обслужи",E1382)), ISNUMBER(SEARCH("подготов",E1382)), (ISNUMBER(SEARCH("обуче",E1382)))),1,0)</f>
        <v>1</v>
      </c>
      <c r="J1382" s="9">
        <f>SUM(G1382:I1382)</f>
        <v>1</v>
      </c>
      <c r="K1382" t="s">
        <v>53</v>
      </c>
      <c r="L1382" t="s">
        <v>52</v>
      </c>
      <c r="M1382" s="30">
        <v>6235000</v>
      </c>
      <c r="N1382" s="28" t="s">
        <v>280</v>
      </c>
      <c r="O1382">
        <v>6235000</v>
      </c>
      <c r="P1382" s="28" t="s">
        <v>184</v>
      </c>
      <c r="Q1382" s="4" t="s">
        <v>1746</v>
      </c>
      <c r="R1382" t="s">
        <v>1694</v>
      </c>
      <c r="S1382" t="s">
        <v>1695</v>
      </c>
      <c r="T1382" t="s">
        <v>1709</v>
      </c>
      <c r="U1382" t="s">
        <v>1692</v>
      </c>
      <c r="V1382" t="s">
        <v>33</v>
      </c>
      <c r="W1382" s="2">
        <v>1</v>
      </c>
      <c r="X1382" s="33">
        <v>6235000</v>
      </c>
      <c r="Y1382" t="s">
        <v>34</v>
      </c>
      <c r="Z1382" t="s">
        <v>507</v>
      </c>
      <c r="AA1382" t="s">
        <v>36</v>
      </c>
      <c r="AB1382" t="s">
        <v>37</v>
      </c>
      <c r="AC1382">
        <v>53</v>
      </c>
    </row>
    <row r="1383" spans="1:29" customFormat="1" hidden="1" x14ac:dyDescent="0.25">
      <c r="A1383" s="11">
        <v>1383</v>
      </c>
      <c r="B1383" s="20" t="s">
        <v>2214</v>
      </c>
      <c r="C1383" s="3">
        <v>2.5406643611160003E+18</v>
      </c>
      <c r="D1383" s="1">
        <v>42712</v>
      </c>
      <c r="E1383" t="s">
        <v>1747</v>
      </c>
      <c r="F1383" s="8">
        <f>IF(OR(ISNUMBER(SEARCH("террит",Q1383)), ISNUMBER(SEARCH("ФОМС",E1383)), ISNUMBER(SEARCH("ФОМС",Q1383)), (ISNUMBER(SEARCH("страх",E1383)))),1,0)</f>
        <v>0</v>
      </c>
      <c r="G1383" s="8">
        <f>IF(OR(ISNUMBER(SEARCH("проектиро",E1383)), ISNUMBER(SEARCH("разработка",E1383)),  ISNUMBER(SEARCH("приобрет",E1383)),  ISNUMBER(SEARCH("установк",E1383)), ISNUMBER(SEARCH("постав",E1383)),  (ISNUMBER(SEARCH("создани",E1383)))),1,0)</f>
        <v>0</v>
      </c>
      <c r="H1383" s="8">
        <f>IF(OR(ISNUMBER(SEARCH("развит",E1383)), ISNUMBER(SEARCH("модифика",E1383)), ISNUMBER(SEARCH("интегра",E1383)),  ISNUMBER(SEARCH("внедрен",E1383)), ISNUMBER(SEARCH("расшир",E1383)), ISNUMBER(SEARCH("адаптац",E1383)),ISNUMBER(SEARCH("настрой",E1383)), ISNUMBER(SEARCH("подключ",E1383)),   (ISNUMBER(SEARCH("модерниз",E1383)))),1,0)</f>
        <v>0</v>
      </c>
      <c r="I1383" s="8">
        <f>IF(OR(ISNUMBER(SEARCH("сопрово",E1383)), ISNUMBER(SEARCH("поддержк",E1383)), ISNUMBER(SEARCH("эксплуат",E1383)), ISNUMBER(SEARCH("обслужи",E1383)), ISNUMBER(SEARCH("подготов",E1383)), (ISNUMBER(SEARCH("обуче",E1383)))),1,0)</f>
        <v>0</v>
      </c>
      <c r="J1383" s="9">
        <f>SUM(G1383:I1383)</f>
        <v>0</v>
      </c>
      <c r="K1383" t="s">
        <v>142</v>
      </c>
      <c r="L1383" t="s">
        <v>143</v>
      </c>
      <c r="M1383" s="30">
        <v>5000000</v>
      </c>
      <c r="N1383" s="28" t="s">
        <v>280</v>
      </c>
      <c r="O1383">
        <v>5000000</v>
      </c>
      <c r="P1383" s="28" t="s">
        <v>184</v>
      </c>
      <c r="Q1383" s="4" t="s">
        <v>1746</v>
      </c>
      <c r="R1383" t="s">
        <v>1694</v>
      </c>
      <c r="S1383" t="s">
        <v>1695</v>
      </c>
      <c r="T1383" t="s">
        <v>1709</v>
      </c>
      <c r="U1383" t="s">
        <v>1692</v>
      </c>
      <c r="V1383" t="s">
        <v>33</v>
      </c>
      <c r="W1383" s="2">
        <v>1</v>
      </c>
      <c r="X1383" s="33">
        <v>5000000</v>
      </c>
      <c r="Y1383" t="s">
        <v>34</v>
      </c>
      <c r="Z1383" t="s">
        <v>507</v>
      </c>
      <c r="AA1383" t="s">
        <v>36</v>
      </c>
      <c r="AB1383" t="s">
        <v>37</v>
      </c>
      <c r="AC1383">
        <v>53</v>
      </c>
    </row>
    <row r="1384" spans="1:29" customFormat="1" hidden="1" x14ac:dyDescent="0.25">
      <c r="A1384" s="11">
        <v>1384</v>
      </c>
      <c r="B1384" s="20" t="s">
        <v>2214</v>
      </c>
      <c r="C1384" s="3">
        <v>2.5406643611160003E+18</v>
      </c>
      <c r="D1384" s="1">
        <v>42723</v>
      </c>
      <c r="E1384" t="s">
        <v>1747</v>
      </c>
      <c r="F1384" s="8">
        <f>IF(OR(ISNUMBER(SEARCH("террит",Q1384)), ISNUMBER(SEARCH("ФОМС",E1384)), ISNUMBER(SEARCH("ФОМС",Q1384)), (ISNUMBER(SEARCH("страх",E1384)))),1,0)</f>
        <v>0</v>
      </c>
      <c r="G1384" s="8">
        <f>IF(OR(ISNUMBER(SEARCH("проектиро",E1384)), ISNUMBER(SEARCH("разработка",E1384)),  ISNUMBER(SEARCH("приобрет",E1384)),  ISNUMBER(SEARCH("установк",E1384)), ISNUMBER(SEARCH("постав",E1384)),  (ISNUMBER(SEARCH("создани",E1384)))),1,0)</f>
        <v>0</v>
      </c>
      <c r="H1384" s="8">
        <f>IF(OR(ISNUMBER(SEARCH("развит",E1384)), ISNUMBER(SEARCH("модифика",E1384)), ISNUMBER(SEARCH("интегра",E1384)),  ISNUMBER(SEARCH("внедрен",E1384)), ISNUMBER(SEARCH("расшир",E1384)), ISNUMBER(SEARCH("адаптац",E1384)),ISNUMBER(SEARCH("настрой",E1384)), ISNUMBER(SEARCH("подключ",E1384)),   (ISNUMBER(SEARCH("модерниз",E1384)))),1,0)</f>
        <v>0</v>
      </c>
      <c r="I1384" s="8">
        <f>IF(OR(ISNUMBER(SEARCH("сопрово",E1384)), ISNUMBER(SEARCH("поддержк",E1384)), ISNUMBER(SEARCH("эксплуат",E1384)), ISNUMBER(SEARCH("обслужи",E1384)), ISNUMBER(SEARCH("подготов",E1384)), (ISNUMBER(SEARCH("обуче",E1384)))),1,0)</f>
        <v>0</v>
      </c>
      <c r="J1384" s="9">
        <f>SUM(G1384:I1384)</f>
        <v>0</v>
      </c>
      <c r="K1384" t="s">
        <v>142</v>
      </c>
      <c r="L1384" t="s">
        <v>143</v>
      </c>
      <c r="M1384" s="30">
        <v>1728250</v>
      </c>
      <c r="N1384" s="28" t="s">
        <v>280</v>
      </c>
      <c r="O1384">
        <v>1728250</v>
      </c>
      <c r="P1384" s="28" t="s">
        <v>184</v>
      </c>
      <c r="Q1384" s="4" t="s">
        <v>1746</v>
      </c>
      <c r="R1384" t="s">
        <v>1694</v>
      </c>
      <c r="S1384" t="s">
        <v>1695</v>
      </c>
      <c r="T1384" t="s">
        <v>1709</v>
      </c>
      <c r="U1384" t="s">
        <v>1692</v>
      </c>
      <c r="V1384" t="s">
        <v>33</v>
      </c>
      <c r="W1384" s="2">
        <v>1</v>
      </c>
      <c r="X1384" s="33">
        <v>1728250</v>
      </c>
      <c r="Y1384" t="s">
        <v>34</v>
      </c>
      <c r="Z1384" t="s">
        <v>507</v>
      </c>
      <c r="AA1384" t="s">
        <v>36</v>
      </c>
      <c r="AB1384" t="s">
        <v>37</v>
      </c>
      <c r="AC1384">
        <v>53</v>
      </c>
    </row>
    <row r="1385" spans="1:29" customFormat="1" hidden="1" x14ac:dyDescent="0.25">
      <c r="A1385" s="11">
        <v>1385</v>
      </c>
      <c r="B1385" s="20" t="s">
        <v>2214</v>
      </c>
      <c r="C1385" s="3">
        <v>2.5406643611170002E+18</v>
      </c>
      <c r="D1385" s="1">
        <v>42780</v>
      </c>
      <c r="E1385" t="s">
        <v>1747</v>
      </c>
      <c r="F1385" s="8">
        <f>IF(OR(ISNUMBER(SEARCH("террит",Q1385)), ISNUMBER(SEARCH("ФОМС",E1385)), ISNUMBER(SEARCH("ФОМС",Q1385)), (ISNUMBER(SEARCH("страх",E1385)))),1,0)</f>
        <v>0</v>
      </c>
      <c r="G1385" s="8">
        <f>IF(OR(ISNUMBER(SEARCH("проектиро",E1385)), ISNUMBER(SEARCH("разработка",E1385)),  ISNUMBER(SEARCH("приобрет",E1385)),  ISNUMBER(SEARCH("установк",E1385)), ISNUMBER(SEARCH("постав",E1385)),  (ISNUMBER(SEARCH("создани",E1385)))),1,0)</f>
        <v>0</v>
      </c>
      <c r="H1385" s="8">
        <f>IF(OR(ISNUMBER(SEARCH("развит",E1385)), ISNUMBER(SEARCH("модифика",E1385)), ISNUMBER(SEARCH("интегра",E1385)),  ISNUMBER(SEARCH("внедрен",E1385)), ISNUMBER(SEARCH("расшир",E1385)), ISNUMBER(SEARCH("адаптац",E1385)),ISNUMBER(SEARCH("настрой",E1385)), ISNUMBER(SEARCH("подключ",E1385)),   (ISNUMBER(SEARCH("модерниз",E1385)))),1,0)</f>
        <v>0</v>
      </c>
      <c r="I1385" s="8">
        <f>IF(OR(ISNUMBER(SEARCH("сопрово",E1385)), ISNUMBER(SEARCH("поддержк",E1385)), ISNUMBER(SEARCH("эксплуат",E1385)), ISNUMBER(SEARCH("обслужи",E1385)), ISNUMBER(SEARCH("подготов",E1385)), (ISNUMBER(SEARCH("обуче",E1385)))),1,0)</f>
        <v>0</v>
      </c>
      <c r="J1385" s="9">
        <f>SUM(G1385:I1385)</f>
        <v>0</v>
      </c>
      <c r="K1385" t="s">
        <v>142</v>
      </c>
      <c r="L1385" t="s">
        <v>143</v>
      </c>
      <c r="M1385" s="30">
        <v>4090000</v>
      </c>
      <c r="N1385" s="28" t="s">
        <v>280</v>
      </c>
      <c r="O1385">
        <v>4090000</v>
      </c>
      <c r="P1385" s="28" t="s">
        <v>184</v>
      </c>
      <c r="Q1385" s="4" t="s">
        <v>1746</v>
      </c>
      <c r="R1385" t="s">
        <v>1694</v>
      </c>
      <c r="S1385" t="s">
        <v>1695</v>
      </c>
      <c r="T1385" t="s">
        <v>1709</v>
      </c>
      <c r="U1385" t="s">
        <v>1692</v>
      </c>
      <c r="V1385" t="s">
        <v>33</v>
      </c>
      <c r="W1385" s="2">
        <v>1</v>
      </c>
      <c r="X1385" s="33">
        <v>4090000</v>
      </c>
      <c r="Y1385" t="s">
        <v>34</v>
      </c>
      <c r="Z1385" t="s">
        <v>507</v>
      </c>
      <c r="AA1385" t="s">
        <v>36</v>
      </c>
      <c r="AB1385" t="s">
        <v>37</v>
      </c>
      <c r="AC1385">
        <v>53</v>
      </c>
    </row>
    <row r="1386" spans="1:29" customFormat="1" hidden="1" x14ac:dyDescent="0.25">
      <c r="A1386" s="11">
        <v>1386</v>
      </c>
      <c r="B1386" s="20" t="s">
        <v>2214</v>
      </c>
      <c r="C1386" s="3">
        <v>2.5406643611170002E+18</v>
      </c>
      <c r="D1386" s="1">
        <v>42955</v>
      </c>
      <c r="E1386" t="s">
        <v>1747</v>
      </c>
      <c r="F1386" s="8">
        <f>IF(OR(ISNUMBER(SEARCH("террит",Q1386)), ISNUMBER(SEARCH("ФОМС",E1386)), ISNUMBER(SEARCH("ФОМС",Q1386)), (ISNUMBER(SEARCH("страх",E1386)))),1,0)</f>
        <v>0</v>
      </c>
      <c r="G1386" s="8">
        <f>IF(OR(ISNUMBER(SEARCH("проектиро",E1386)), ISNUMBER(SEARCH("разработка",E1386)),  ISNUMBER(SEARCH("приобрет",E1386)),  ISNUMBER(SEARCH("установк",E1386)), ISNUMBER(SEARCH("постав",E1386)),  (ISNUMBER(SEARCH("создани",E1386)))),1,0)</f>
        <v>0</v>
      </c>
      <c r="H1386" s="8">
        <f>IF(OR(ISNUMBER(SEARCH("развит",E1386)), ISNUMBER(SEARCH("модифика",E1386)), ISNUMBER(SEARCH("интегра",E1386)),  ISNUMBER(SEARCH("внедрен",E1386)), ISNUMBER(SEARCH("расшир",E1386)), ISNUMBER(SEARCH("адаптац",E1386)),ISNUMBER(SEARCH("настрой",E1386)), ISNUMBER(SEARCH("подключ",E1386)),   (ISNUMBER(SEARCH("модерниз",E1386)))),1,0)</f>
        <v>0</v>
      </c>
      <c r="I1386" s="8">
        <f>IF(OR(ISNUMBER(SEARCH("сопрово",E1386)), ISNUMBER(SEARCH("поддержк",E1386)), ISNUMBER(SEARCH("эксплуат",E1386)), ISNUMBER(SEARCH("обслужи",E1386)), ISNUMBER(SEARCH("подготов",E1386)), (ISNUMBER(SEARCH("обуче",E1386)))),1,0)</f>
        <v>0</v>
      </c>
      <c r="J1386" s="9">
        <f>SUM(G1386:I1386)</f>
        <v>0</v>
      </c>
      <c r="K1386" t="s">
        <v>142</v>
      </c>
      <c r="L1386" t="s">
        <v>143</v>
      </c>
      <c r="M1386" s="30">
        <v>1300000</v>
      </c>
      <c r="N1386" s="28" t="s">
        <v>280</v>
      </c>
      <c r="O1386">
        <v>1300000</v>
      </c>
      <c r="P1386" s="28" t="s">
        <v>184</v>
      </c>
      <c r="Q1386" s="4" t="s">
        <v>1746</v>
      </c>
      <c r="R1386" t="s">
        <v>1694</v>
      </c>
      <c r="S1386" t="s">
        <v>1695</v>
      </c>
      <c r="T1386" t="s">
        <v>1739</v>
      </c>
      <c r="U1386" t="s">
        <v>1692</v>
      </c>
      <c r="V1386" t="s">
        <v>1745</v>
      </c>
      <c r="W1386" s="2">
        <v>1</v>
      </c>
      <c r="X1386" s="33">
        <v>1300000</v>
      </c>
      <c r="Y1386" t="s">
        <v>34</v>
      </c>
      <c r="Z1386" t="s">
        <v>507</v>
      </c>
      <c r="AA1386" t="s">
        <v>36</v>
      </c>
      <c r="AB1386" t="s">
        <v>37</v>
      </c>
      <c r="AC1386">
        <v>53</v>
      </c>
    </row>
    <row r="1387" spans="1:29" customFormat="1" hidden="1" x14ac:dyDescent="0.25">
      <c r="A1387" s="11">
        <v>1387</v>
      </c>
      <c r="B1387" s="20" t="s">
        <v>2214</v>
      </c>
      <c r="C1387" s="3">
        <v>2.5406643611170002E+18</v>
      </c>
      <c r="D1387" s="1">
        <v>42772</v>
      </c>
      <c r="E1387" t="s">
        <v>457</v>
      </c>
      <c r="F1387" s="8">
        <f>IF(OR(ISNUMBER(SEARCH("террит",Q1387)), ISNUMBER(SEARCH("ФОМС",E1387)), ISNUMBER(SEARCH("ФОМС",Q1387)), (ISNUMBER(SEARCH("страх",E1387)))),1,0)</f>
        <v>0</v>
      </c>
      <c r="G1387" s="8">
        <f>IF(OR(ISNUMBER(SEARCH("проектиро",E1387)), ISNUMBER(SEARCH("разработка",E1387)),  ISNUMBER(SEARCH("приобрет",E1387)),  ISNUMBER(SEARCH("установк",E1387)), ISNUMBER(SEARCH("постав",E1387)),  (ISNUMBER(SEARCH("создани",E1387)))),1,0)</f>
        <v>0</v>
      </c>
      <c r="H1387" s="8">
        <f>IF(OR(ISNUMBER(SEARCH("развит",E1387)), ISNUMBER(SEARCH("модифика",E1387)), ISNUMBER(SEARCH("интегра",E1387)),  ISNUMBER(SEARCH("внедрен",E1387)), ISNUMBER(SEARCH("расшир",E1387)), ISNUMBER(SEARCH("адаптац",E1387)),ISNUMBER(SEARCH("настрой",E1387)), ISNUMBER(SEARCH("подключ",E1387)),   (ISNUMBER(SEARCH("модерниз",E1387)))),1,0)</f>
        <v>0</v>
      </c>
      <c r="I1387" s="8">
        <f>IF(OR(ISNUMBER(SEARCH("сопрово",E1387)), ISNUMBER(SEARCH("поддержк",E1387)), ISNUMBER(SEARCH("эксплуат",E1387)), ISNUMBER(SEARCH("обслужи",E1387)), ISNUMBER(SEARCH("подготов",E1387)), (ISNUMBER(SEARCH("обуче",E1387)))),1,0)</f>
        <v>1</v>
      </c>
      <c r="J1387" s="9">
        <f>SUM(G1387:I1387)</f>
        <v>1</v>
      </c>
      <c r="K1387" t="s">
        <v>53</v>
      </c>
      <c r="L1387" t="s">
        <v>52</v>
      </c>
      <c r="M1387" s="30">
        <v>9790000</v>
      </c>
      <c r="N1387" s="28" t="s">
        <v>280</v>
      </c>
      <c r="O1387">
        <v>9790000</v>
      </c>
      <c r="P1387" s="28" t="s">
        <v>184</v>
      </c>
      <c r="Q1387" s="4" t="s">
        <v>1746</v>
      </c>
      <c r="R1387" t="s">
        <v>1694</v>
      </c>
      <c r="S1387" t="s">
        <v>1695</v>
      </c>
      <c r="T1387" t="s">
        <v>1709</v>
      </c>
      <c r="U1387" t="s">
        <v>1692</v>
      </c>
      <c r="V1387" t="s">
        <v>33</v>
      </c>
      <c r="W1387" s="2">
        <v>1</v>
      </c>
      <c r="X1387" s="33">
        <v>9790000</v>
      </c>
      <c r="Y1387" t="s">
        <v>34</v>
      </c>
      <c r="Z1387" t="s">
        <v>507</v>
      </c>
      <c r="AA1387" t="s">
        <v>36</v>
      </c>
      <c r="AB1387" t="s">
        <v>37</v>
      </c>
      <c r="AC1387">
        <v>53</v>
      </c>
    </row>
    <row r="1388" spans="1:29" customFormat="1" hidden="1" x14ac:dyDescent="0.25">
      <c r="A1388" s="11">
        <v>1388</v>
      </c>
      <c r="B1388" s="20" t="s">
        <v>2214</v>
      </c>
      <c r="C1388" s="3">
        <v>2.5406643611170002E+18</v>
      </c>
      <c r="D1388" s="1">
        <v>42780</v>
      </c>
      <c r="E1388" t="s">
        <v>457</v>
      </c>
      <c r="F1388" s="8">
        <f>IF(OR(ISNUMBER(SEARCH("террит",Q1388)), ISNUMBER(SEARCH("ФОМС",E1388)), ISNUMBER(SEARCH("ФОМС",Q1388)), (ISNUMBER(SEARCH("страх",E1388)))),1,0)</f>
        <v>0</v>
      </c>
      <c r="G1388" s="8">
        <f>IF(OR(ISNUMBER(SEARCH("проектиро",E1388)), ISNUMBER(SEARCH("разработка",E1388)),  ISNUMBER(SEARCH("приобрет",E1388)),  ISNUMBER(SEARCH("установк",E1388)), ISNUMBER(SEARCH("постав",E1388)),  (ISNUMBER(SEARCH("создани",E1388)))),1,0)</f>
        <v>0</v>
      </c>
      <c r="H1388" s="8">
        <f>IF(OR(ISNUMBER(SEARCH("развит",E1388)), ISNUMBER(SEARCH("модифика",E1388)), ISNUMBER(SEARCH("интегра",E1388)),  ISNUMBER(SEARCH("внедрен",E1388)), ISNUMBER(SEARCH("расшир",E1388)), ISNUMBER(SEARCH("адаптац",E1388)),ISNUMBER(SEARCH("настрой",E1388)), ISNUMBER(SEARCH("подключ",E1388)),   (ISNUMBER(SEARCH("модерниз",E1388)))),1,0)</f>
        <v>0</v>
      </c>
      <c r="I1388" s="8">
        <f>IF(OR(ISNUMBER(SEARCH("сопрово",E1388)), ISNUMBER(SEARCH("поддержк",E1388)), ISNUMBER(SEARCH("эксплуат",E1388)), ISNUMBER(SEARCH("обслужи",E1388)), ISNUMBER(SEARCH("подготов",E1388)), (ISNUMBER(SEARCH("обуче",E1388)))),1,0)</f>
        <v>1</v>
      </c>
      <c r="J1388" s="9">
        <f>SUM(G1388:I1388)</f>
        <v>1</v>
      </c>
      <c r="K1388" t="s">
        <v>53</v>
      </c>
      <c r="L1388" t="s">
        <v>52</v>
      </c>
      <c r="M1388" s="30">
        <v>2230000</v>
      </c>
      <c r="N1388" s="28" t="s">
        <v>280</v>
      </c>
      <c r="O1388">
        <v>2230000</v>
      </c>
      <c r="P1388" s="28" t="s">
        <v>184</v>
      </c>
      <c r="Q1388" s="4" t="s">
        <v>1746</v>
      </c>
      <c r="R1388" t="s">
        <v>1694</v>
      </c>
      <c r="S1388" t="s">
        <v>1695</v>
      </c>
      <c r="T1388" t="s">
        <v>1709</v>
      </c>
      <c r="U1388" t="s">
        <v>1692</v>
      </c>
      <c r="V1388" t="s">
        <v>33</v>
      </c>
      <c r="W1388" s="2">
        <v>1</v>
      </c>
      <c r="X1388" s="33">
        <v>2230000</v>
      </c>
      <c r="Y1388" t="s">
        <v>34</v>
      </c>
      <c r="Z1388" t="s">
        <v>507</v>
      </c>
      <c r="AA1388" t="s">
        <v>36</v>
      </c>
      <c r="AB1388" t="s">
        <v>37</v>
      </c>
      <c r="AC1388">
        <v>53</v>
      </c>
    </row>
    <row r="1389" spans="1:29" customFormat="1" hidden="1" x14ac:dyDescent="0.25">
      <c r="A1389" s="11">
        <v>1389</v>
      </c>
      <c r="B1389" s="20" t="s">
        <v>2214</v>
      </c>
      <c r="C1389" s="3">
        <v>2.5406643611170002E+18</v>
      </c>
      <c r="D1389" s="1">
        <v>43003</v>
      </c>
      <c r="E1389" t="s">
        <v>1747</v>
      </c>
      <c r="F1389" s="8">
        <f>IF(OR(ISNUMBER(SEARCH("террит",Q1389)), ISNUMBER(SEARCH("ФОМС",E1389)), ISNUMBER(SEARCH("ФОМС",Q1389)), (ISNUMBER(SEARCH("страх",E1389)))),1,0)</f>
        <v>0</v>
      </c>
      <c r="G1389" s="8">
        <f>IF(OR(ISNUMBER(SEARCH("проектиро",E1389)), ISNUMBER(SEARCH("разработка",E1389)),  ISNUMBER(SEARCH("приобрет",E1389)),  ISNUMBER(SEARCH("установк",E1389)), ISNUMBER(SEARCH("постав",E1389)),  (ISNUMBER(SEARCH("создани",E1389)))),1,0)</f>
        <v>0</v>
      </c>
      <c r="H1389" s="8">
        <f>IF(OR(ISNUMBER(SEARCH("развит",E1389)), ISNUMBER(SEARCH("модифика",E1389)), ISNUMBER(SEARCH("интегра",E1389)),  ISNUMBER(SEARCH("внедрен",E1389)), ISNUMBER(SEARCH("расшир",E1389)), ISNUMBER(SEARCH("адаптац",E1389)),ISNUMBER(SEARCH("настрой",E1389)), ISNUMBER(SEARCH("подключ",E1389)),   (ISNUMBER(SEARCH("модерниз",E1389)))),1,0)</f>
        <v>0</v>
      </c>
      <c r="I1389" s="8">
        <f>IF(OR(ISNUMBER(SEARCH("сопрово",E1389)), ISNUMBER(SEARCH("поддержк",E1389)), ISNUMBER(SEARCH("эксплуат",E1389)), ISNUMBER(SEARCH("обслужи",E1389)), ISNUMBER(SEARCH("подготов",E1389)), (ISNUMBER(SEARCH("обуче",E1389)))),1,0)</f>
        <v>0</v>
      </c>
      <c r="J1389" s="9">
        <f>SUM(G1389:I1389)</f>
        <v>0</v>
      </c>
      <c r="K1389" t="s">
        <v>142</v>
      </c>
      <c r="L1389" t="s">
        <v>143</v>
      </c>
      <c r="M1389" s="30">
        <v>2020000</v>
      </c>
      <c r="N1389" s="28" t="s">
        <v>280</v>
      </c>
      <c r="O1389">
        <v>2020000</v>
      </c>
      <c r="P1389" s="28" t="s">
        <v>184</v>
      </c>
      <c r="Q1389" s="4" t="s">
        <v>1746</v>
      </c>
      <c r="R1389" t="s">
        <v>1694</v>
      </c>
      <c r="S1389" t="s">
        <v>1695</v>
      </c>
      <c r="T1389" t="s">
        <v>1709</v>
      </c>
      <c r="U1389" t="s">
        <v>1692</v>
      </c>
      <c r="V1389" t="s">
        <v>33</v>
      </c>
      <c r="W1389" s="2">
        <v>1</v>
      </c>
      <c r="X1389" s="33">
        <v>2020000</v>
      </c>
      <c r="Y1389" t="s">
        <v>34</v>
      </c>
      <c r="Z1389" t="s">
        <v>507</v>
      </c>
      <c r="AA1389" t="s">
        <v>36</v>
      </c>
      <c r="AB1389" t="s">
        <v>37</v>
      </c>
      <c r="AC1389">
        <v>53</v>
      </c>
    </row>
    <row r="1390" spans="1:29" customFormat="1" hidden="1" x14ac:dyDescent="0.25">
      <c r="A1390" s="11">
        <v>1390</v>
      </c>
      <c r="B1390" s="20" t="s">
        <v>2214</v>
      </c>
      <c r="C1390" s="3">
        <v>2.5406643611180001E+18</v>
      </c>
      <c r="D1390" s="1">
        <v>43199</v>
      </c>
      <c r="E1390" t="s">
        <v>1747</v>
      </c>
      <c r="F1390" s="8">
        <f>IF(OR(ISNUMBER(SEARCH("террит",Q1390)), ISNUMBER(SEARCH("ФОМС",E1390)), ISNUMBER(SEARCH("ФОМС",Q1390)), (ISNUMBER(SEARCH("страх",E1390)))),1,0)</f>
        <v>0</v>
      </c>
      <c r="G1390" s="8">
        <f>IF(OR(ISNUMBER(SEARCH("проектиро",E1390)), ISNUMBER(SEARCH("разработка",E1390)),  ISNUMBER(SEARCH("приобрет",E1390)),  ISNUMBER(SEARCH("установк",E1390)), ISNUMBER(SEARCH("постав",E1390)),  (ISNUMBER(SEARCH("создани",E1390)))),1,0)</f>
        <v>0</v>
      </c>
      <c r="H1390" s="8">
        <f>IF(OR(ISNUMBER(SEARCH("развит",E1390)), ISNUMBER(SEARCH("модифика",E1390)), ISNUMBER(SEARCH("интегра",E1390)),  ISNUMBER(SEARCH("внедрен",E1390)), ISNUMBER(SEARCH("расшир",E1390)), ISNUMBER(SEARCH("адаптац",E1390)),ISNUMBER(SEARCH("настрой",E1390)), ISNUMBER(SEARCH("подключ",E1390)),   (ISNUMBER(SEARCH("модерниз",E1390)))),1,0)</f>
        <v>0</v>
      </c>
      <c r="I1390" s="8">
        <f>IF(OR(ISNUMBER(SEARCH("сопрово",E1390)), ISNUMBER(SEARCH("поддержк",E1390)), ISNUMBER(SEARCH("эксплуат",E1390)), ISNUMBER(SEARCH("обслужи",E1390)), ISNUMBER(SEARCH("подготов",E1390)), (ISNUMBER(SEARCH("обуче",E1390)))),1,0)</f>
        <v>0</v>
      </c>
      <c r="J1390" s="9">
        <f>SUM(G1390:I1390)</f>
        <v>0</v>
      </c>
      <c r="K1390" t="s">
        <v>142</v>
      </c>
      <c r="L1390" t="s">
        <v>143</v>
      </c>
      <c r="M1390" s="30">
        <v>8909088</v>
      </c>
      <c r="N1390" s="28" t="s">
        <v>1213</v>
      </c>
      <c r="O1390">
        <v>8909088</v>
      </c>
      <c r="P1390" s="28" t="s">
        <v>184</v>
      </c>
      <c r="Q1390" s="4" t="s">
        <v>1746</v>
      </c>
      <c r="R1390" t="s">
        <v>1694</v>
      </c>
      <c r="S1390" t="s">
        <v>1695</v>
      </c>
      <c r="T1390" t="s">
        <v>1709</v>
      </c>
      <c r="U1390" t="s">
        <v>1692</v>
      </c>
      <c r="V1390" t="s">
        <v>33</v>
      </c>
      <c r="W1390" s="2">
        <v>1</v>
      </c>
      <c r="X1390" s="33">
        <v>8909088</v>
      </c>
      <c r="Y1390" t="s">
        <v>34</v>
      </c>
      <c r="Z1390" t="s">
        <v>507</v>
      </c>
      <c r="AA1390" t="s">
        <v>36</v>
      </c>
      <c r="AB1390" t="s">
        <v>37</v>
      </c>
      <c r="AC1390">
        <v>53</v>
      </c>
    </row>
    <row r="1391" spans="1:29" customFormat="1" hidden="1" x14ac:dyDescent="0.25">
      <c r="A1391" s="11">
        <v>1391</v>
      </c>
      <c r="B1391" s="20" t="s">
        <v>2214</v>
      </c>
      <c r="C1391" s="3">
        <v>2.6166052727160003E+18</v>
      </c>
      <c r="D1391" s="1">
        <v>42548</v>
      </c>
      <c r="E1391" t="s">
        <v>2093</v>
      </c>
      <c r="F1391" s="8">
        <f>IF(OR(ISNUMBER(SEARCH("террит",Q1391)), ISNUMBER(SEARCH("ФОМС",E1391)), ISNUMBER(SEARCH("ФОМС",Q1391)), (ISNUMBER(SEARCH("страх",E1391)))),1,0)</f>
        <v>0</v>
      </c>
      <c r="G1391" s="8">
        <f>IF(OR(ISNUMBER(SEARCH("проектиро",E1391)), ISNUMBER(SEARCH("разработка",E1391)),  ISNUMBER(SEARCH("приобрет",E1391)),  ISNUMBER(SEARCH("установк",E1391)), ISNUMBER(SEARCH("постав",E1391)),  (ISNUMBER(SEARCH("создани",E1391)))),1,0)</f>
        <v>0</v>
      </c>
      <c r="H1391" s="8">
        <f>IF(OR(ISNUMBER(SEARCH("развит",E1391)), ISNUMBER(SEARCH("модифика",E1391)), ISNUMBER(SEARCH("интегра",E1391)),  ISNUMBER(SEARCH("внедрен",E1391)), ISNUMBER(SEARCH("расшир",E1391)), ISNUMBER(SEARCH("адаптац",E1391)),ISNUMBER(SEARCH("настрой",E1391)), ISNUMBER(SEARCH("подключ",E1391)),   (ISNUMBER(SEARCH("модерниз",E1391)))),1,0)</f>
        <v>0</v>
      </c>
      <c r="I1391" s="8">
        <f>IF(OR(ISNUMBER(SEARCH("сопрово",E1391)), ISNUMBER(SEARCH("поддержк",E1391)), ISNUMBER(SEARCH("эксплуат",E1391)), ISNUMBER(SEARCH("обслужи",E1391)), ISNUMBER(SEARCH("подготов",E1391)), (ISNUMBER(SEARCH("обуче",E1391)))),1,0)</f>
        <v>1</v>
      </c>
      <c r="J1391" s="9">
        <f>SUM(G1391:I1391)</f>
        <v>1</v>
      </c>
      <c r="K1391" t="s">
        <v>53</v>
      </c>
      <c r="L1391" t="s">
        <v>52</v>
      </c>
      <c r="M1391" s="30">
        <v>626392.80000000005</v>
      </c>
      <c r="N1391" s="28" t="s">
        <v>264</v>
      </c>
      <c r="O1391">
        <v>626392.80000000005</v>
      </c>
      <c r="P1391" s="28" t="s">
        <v>184</v>
      </c>
      <c r="Q1391" s="4" t="s">
        <v>2094</v>
      </c>
      <c r="R1391" t="s">
        <v>1830</v>
      </c>
      <c r="S1391" t="s">
        <v>1831</v>
      </c>
      <c r="T1391" t="s">
        <v>1709</v>
      </c>
      <c r="U1391" t="s">
        <v>1692</v>
      </c>
      <c r="V1391" t="s">
        <v>33</v>
      </c>
      <c r="W1391" s="2">
        <v>1</v>
      </c>
      <c r="X1391" s="33">
        <v>626392.80000000005</v>
      </c>
      <c r="Y1391" t="s">
        <v>34</v>
      </c>
      <c r="Z1391" t="s">
        <v>514</v>
      </c>
      <c r="AA1391" t="s">
        <v>36</v>
      </c>
      <c r="AB1391" t="s">
        <v>37</v>
      </c>
      <c r="AC1391">
        <v>61</v>
      </c>
    </row>
    <row r="1392" spans="1:29" customFormat="1" hidden="1" x14ac:dyDescent="0.25">
      <c r="A1392" s="11">
        <v>1392</v>
      </c>
      <c r="B1392" s="20" t="s">
        <v>2214</v>
      </c>
      <c r="C1392" s="3">
        <v>2.6166052727170002E+18</v>
      </c>
      <c r="D1392" s="1">
        <v>42807</v>
      </c>
      <c r="E1392" t="s">
        <v>2095</v>
      </c>
      <c r="F1392" s="8">
        <f>IF(OR(ISNUMBER(SEARCH("террит",Q1392)), ISNUMBER(SEARCH("ФОМС",E1392)), ISNUMBER(SEARCH("ФОМС",Q1392)), (ISNUMBER(SEARCH("страх",E1392)))),1,0)</f>
        <v>0</v>
      </c>
      <c r="G1392" s="8">
        <f>IF(OR(ISNUMBER(SEARCH("проектиро",E1392)), ISNUMBER(SEARCH("разработка",E1392)),  ISNUMBER(SEARCH("приобрет",E1392)),  ISNUMBER(SEARCH("установк",E1392)), ISNUMBER(SEARCH("постав",E1392)),  (ISNUMBER(SEARCH("создани",E1392)))),1,0)</f>
        <v>0</v>
      </c>
      <c r="H1392" s="8">
        <f>IF(OR(ISNUMBER(SEARCH("развит",E1392)), ISNUMBER(SEARCH("модифика",E1392)), ISNUMBER(SEARCH("интегра",E1392)),  ISNUMBER(SEARCH("внедрен",E1392)), ISNUMBER(SEARCH("расшир",E1392)), ISNUMBER(SEARCH("адаптац",E1392)),ISNUMBER(SEARCH("настрой",E1392)), ISNUMBER(SEARCH("подключ",E1392)),   (ISNUMBER(SEARCH("модерниз",E1392)))),1,0)</f>
        <v>0</v>
      </c>
      <c r="I1392" s="8">
        <f>IF(OR(ISNUMBER(SEARCH("сопрово",E1392)), ISNUMBER(SEARCH("поддержк",E1392)), ISNUMBER(SEARCH("эксплуат",E1392)), ISNUMBER(SEARCH("обслужи",E1392)), ISNUMBER(SEARCH("подготов",E1392)), (ISNUMBER(SEARCH("обуче",E1392)))),1,0)</f>
        <v>1</v>
      </c>
      <c r="J1392" s="9">
        <f>SUM(G1392:I1392)</f>
        <v>1</v>
      </c>
      <c r="K1392" t="s">
        <v>53</v>
      </c>
      <c r="L1392" t="s">
        <v>52</v>
      </c>
      <c r="M1392" s="30">
        <v>682110</v>
      </c>
      <c r="N1392" s="28" t="s">
        <v>264</v>
      </c>
      <c r="O1392">
        <v>682110</v>
      </c>
      <c r="P1392" s="28" t="s">
        <v>184</v>
      </c>
      <c r="Q1392" s="4" t="s">
        <v>2094</v>
      </c>
      <c r="R1392" t="s">
        <v>1830</v>
      </c>
      <c r="S1392" t="s">
        <v>1831</v>
      </c>
      <c r="T1392" t="s">
        <v>1709</v>
      </c>
      <c r="U1392" t="s">
        <v>1692</v>
      </c>
      <c r="V1392" t="s">
        <v>33</v>
      </c>
      <c r="W1392" s="2">
        <v>1</v>
      </c>
      <c r="X1392" s="33">
        <v>682110</v>
      </c>
      <c r="Y1392" t="s">
        <v>34</v>
      </c>
      <c r="Z1392" t="s">
        <v>514</v>
      </c>
      <c r="AA1392" t="s">
        <v>36</v>
      </c>
      <c r="AB1392" t="s">
        <v>37</v>
      </c>
      <c r="AC1392">
        <v>61</v>
      </c>
    </row>
    <row r="1393" spans="1:29" customFormat="1" hidden="1" x14ac:dyDescent="0.25">
      <c r="A1393" s="11">
        <v>1393</v>
      </c>
      <c r="B1393" s="20" t="s">
        <v>2214</v>
      </c>
      <c r="C1393" s="3">
        <v>2.6231012766150001E+18</v>
      </c>
      <c r="D1393" s="1">
        <v>42144</v>
      </c>
      <c r="E1393" t="s">
        <v>2096</v>
      </c>
      <c r="F1393" s="8">
        <f>IF(OR(ISNUMBER(SEARCH("террит",Q1393)), ISNUMBER(SEARCH("ФОМС",E1393)), ISNUMBER(SEARCH("ФОМС",Q1393)), (ISNUMBER(SEARCH("страх",E1393)))),1,0)</f>
        <v>0</v>
      </c>
      <c r="G1393" s="8">
        <f>IF(OR(ISNUMBER(SEARCH("проектиро",E1393)), ISNUMBER(SEARCH("разработка",E1393)),  ISNUMBER(SEARCH("приобрет",E1393)),  ISNUMBER(SEARCH("установк",E1393)), ISNUMBER(SEARCH("постав",E1393)),  (ISNUMBER(SEARCH("создани",E1393)))),1,0)</f>
        <v>0</v>
      </c>
      <c r="H1393" s="8">
        <f>IF(OR(ISNUMBER(SEARCH("развит",E1393)), ISNUMBER(SEARCH("модифика",E1393)), ISNUMBER(SEARCH("интегра",E1393)),  ISNUMBER(SEARCH("внедрен",E1393)), ISNUMBER(SEARCH("расшир",E1393)), ISNUMBER(SEARCH("адаптац",E1393)),ISNUMBER(SEARCH("настрой",E1393)), ISNUMBER(SEARCH("подключ",E1393)),   (ISNUMBER(SEARCH("модерниз",E1393)))),1,0)</f>
        <v>1</v>
      </c>
      <c r="I1393" s="8">
        <f>IF(OR(ISNUMBER(SEARCH("сопрово",E1393)), ISNUMBER(SEARCH("поддержк",E1393)), ISNUMBER(SEARCH("эксплуат",E1393)), ISNUMBER(SEARCH("обслужи",E1393)), ISNUMBER(SEARCH("подготов",E1393)), (ISNUMBER(SEARCH("обуче",E1393)))),1,0)</f>
        <v>0</v>
      </c>
      <c r="J1393" s="9">
        <f>SUM(G1393:I1393)</f>
        <v>1</v>
      </c>
      <c r="K1393" t="s">
        <v>25</v>
      </c>
      <c r="L1393" t="s">
        <v>25</v>
      </c>
      <c r="M1393" s="30">
        <v>500000</v>
      </c>
      <c r="N1393" s="28" t="s">
        <v>329</v>
      </c>
      <c r="O1393">
        <v>500000</v>
      </c>
      <c r="P1393" s="28" t="s">
        <v>184</v>
      </c>
      <c r="Q1393" s="4" t="s">
        <v>2097</v>
      </c>
      <c r="R1393" t="s">
        <v>2098</v>
      </c>
      <c r="S1393" t="s">
        <v>2099</v>
      </c>
      <c r="T1393" t="s">
        <v>1709</v>
      </c>
      <c r="U1393" t="s">
        <v>1692</v>
      </c>
      <c r="V1393" t="s">
        <v>33</v>
      </c>
      <c r="W1393" s="2">
        <v>1</v>
      </c>
      <c r="X1393" s="33">
        <v>500000</v>
      </c>
      <c r="Y1393" t="s">
        <v>34</v>
      </c>
      <c r="Z1393" t="s">
        <v>515</v>
      </c>
      <c r="AA1393" t="s">
        <v>36</v>
      </c>
      <c r="AB1393" t="s">
        <v>37</v>
      </c>
      <c r="AC1393">
        <v>62</v>
      </c>
    </row>
    <row r="1394" spans="1:29" customFormat="1" hidden="1" x14ac:dyDescent="0.25">
      <c r="A1394" s="11">
        <v>1394</v>
      </c>
      <c r="B1394" s="20" t="s">
        <v>2214</v>
      </c>
      <c r="C1394" s="3" t="s">
        <v>2100</v>
      </c>
      <c r="D1394" s="1">
        <v>43820</v>
      </c>
      <c r="E1394" t="s">
        <v>2101</v>
      </c>
      <c r="F1394" s="8">
        <f>IF(OR(ISNUMBER(SEARCH("террит",Q1394)), ISNUMBER(SEARCH("ФОМС",E1394)), ISNUMBER(SEARCH("ФОМС",Q1394)), (ISNUMBER(SEARCH("страх",E1394)))),1,0)</f>
        <v>0</v>
      </c>
      <c r="G1394" s="8">
        <f>IF(OR(ISNUMBER(SEARCH("проектиро",E1394)), ISNUMBER(SEARCH("разработка",E1394)),  ISNUMBER(SEARCH("приобрет",E1394)),  ISNUMBER(SEARCH("установк",E1394)), ISNUMBER(SEARCH("постав",E1394)),  (ISNUMBER(SEARCH("создани",E1394)))),1,0)</f>
        <v>1</v>
      </c>
      <c r="H1394" s="8">
        <f>IF(OR(ISNUMBER(SEARCH("развит",E1394)), ISNUMBER(SEARCH("модифика",E1394)), ISNUMBER(SEARCH("интегра",E1394)),  ISNUMBER(SEARCH("внедрен",E1394)), ISNUMBER(SEARCH("расшир",E1394)), ISNUMBER(SEARCH("адаптац",E1394)),ISNUMBER(SEARCH("настрой",E1394)), ISNUMBER(SEARCH("подключ",E1394)),   (ISNUMBER(SEARCH("модерниз",E1394)))),1,0)</f>
        <v>1</v>
      </c>
      <c r="I1394" s="8">
        <f>IF(OR(ISNUMBER(SEARCH("сопрово",E1394)), ISNUMBER(SEARCH("поддержк",E1394)), ISNUMBER(SEARCH("эксплуат",E1394)), ISNUMBER(SEARCH("обслужи",E1394)), ISNUMBER(SEARCH("подготов",E1394)), (ISNUMBER(SEARCH("обуче",E1394)))),1,0)</f>
        <v>0</v>
      </c>
      <c r="J1394" s="9">
        <f>SUM(G1394:I1394)</f>
        <v>2</v>
      </c>
      <c r="K1394" t="s">
        <v>307</v>
      </c>
      <c r="L1394" t="s">
        <v>308</v>
      </c>
      <c r="M1394" s="30">
        <v>6500000</v>
      </c>
      <c r="N1394" s="28" t="s">
        <v>26</v>
      </c>
      <c r="O1394">
        <v>6500000</v>
      </c>
      <c r="P1394" s="28" t="s">
        <v>27</v>
      </c>
      <c r="Q1394" s="4" t="s">
        <v>2102</v>
      </c>
      <c r="R1394" t="s">
        <v>2098</v>
      </c>
      <c r="S1394" t="s">
        <v>2099</v>
      </c>
      <c r="T1394" t="s">
        <v>1709</v>
      </c>
      <c r="U1394" t="s">
        <v>1692</v>
      </c>
      <c r="V1394" t="s">
        <v>33</v>
      </c>
      <c r="W1394" s="2">
        <v>1</v>
      </c>
      <c r="X1394" s="33">
        <v>6500000</v>
      </c>
      <c r="Y1394" t="s">
        <v>34</v>
      </c>
      <c r="Z1394" t="s">
        <v>515</v>
      </c>
      <c r="AA1394" t="s">
        <v>36</v>
      </c>
      <c r="AB1394" t="s">
        <v>37</v>
      </c>
      <c r="AC1394">
        <v>62</v>
      </c>
    </row>
    <row r="1395" spans="1:29" customFormat="1" hidden="1" x14ac:dyDescent="0.25">
      <c r="A1395" s="11">
        <v>1395</v>
      </c>
      <c r="B1395" s="20" t="s">
        <v>2214</v>
      </c>
      <c r="C1395" s="3" t="s">
        <v>2103</v>
      </c>
      <c r="D1395" s="1">
        <v>43820</v>
      </c>
      <c r="E1395" t="s">
        <v>2104</v>
      </c>
      <c r="F1395" s="8">
        <f>IF(OR(ISNUMBER(SEARCH("террит",Q1395)), ISNUMBER(SEARCH("ФОМС",E1395)), ISNUMBER(SEARCH("ФОМС",Q1395)), (ISNUMBER(SEARCH("страх",E1395)))),1,0)</f>
        <v>0</v>
      </c>
      <c r="G1395" s="8">
        <f>IF(OR(ISNUMBER(SEARCH("проектиро",E1395)), ISNUMBER(SEARCH("разработка",E1395)),  ISNUMBER(SEARCH("приобрет",E1395)),  ISNUMBER(SEARCH("установк",E1395)), ISNUMBER(SEARCH("постав",E1395)),  (ISNUMBER(SEARCH("создани",E1395)))),1,0)</f>
        <v>0</v>
      </c>
      <c r="H1395" s="8">
        <f>IF(OR(ISNUMBER(SEARCH("развит",E1395)), ISNUMBER(SEARCH("модифика",E1395)), ISNUMBER(SEARCH("интегра",E1395)),  ISNUMBER(SEARCH("внедрен",E1395)), ISNUMBER(SEARCH("расшир",E1395)), ISNUMBER(SEARCH("адаптац",E1395)),ISNUMBER(SEARCH("настрой",E1395)), ISNUMBER(SEARCH("подключ",E1395)),   (ISNUMBER(SEARCH("модерниз",E1395)))),1,0)</f>
        <v>1</v>
      </c>
      <c r="I1395" s="8">
        <f>IF(OR(ISNUMBER(SEARCH("сопрово",E1395)), ISNUMBER(SEARCH("поддержк",E1395)), ISNUMBER(SEARCH("эксплуат",E1395)), ISNUMBER(SEARCH("обслужи",E1395)), ISNUMBER(SEARCH("подготов",E1395)), (ISNUMBER(SEARCH("обуче",E1395)))),1,0)</f>
        <v>0</v>
      </c>
      <c r="J1395" s="9">
        <f>SUM(G1395:I1395)</f>
        <v>1</v>
      </c>
      <c r="K1395" t="s">
        <v>307</v>
      </c>
      <c r="L1395" t="s">
        <v>308</v>
      </c>
      <c r="M1395" s="30">
        <v>4216924</v>
      </c>
      <c r="N1395" s="28" t="s">
        <v>26</v>
      </c>
      <c r="O1395">
        <v>4216924</v>
      </c>
      <c r="P1395" s="28" t="s">
        <v>27</v>
      </c>
      <c r="Q1395" s="4" t="s">
        <v>2102</v>
      </c>
      <c r="R1395" t="s">
        <v>2098</v>
      </c>
      <c r="S1395" t="s">
        <v>2099</v>
      </c>
      <c r="T1395" t="s">
        <v>1709</v>
      </c>
      <c r="U1395" t="s">
        <v>1692</v>
      </c>
      <c r="V1395" t="s">
        <v>33</v>
      </c>
      <c r="W1395" s="2">
        <v>1</v>
      </c>
      <c r="X1395" s="33">
        <v>4216924</v>
      </c>
      <c r="Y1395" t="s">
        <v>34</v>
      </c>
      <c r="Z1395" t="s">
        <v>515</v>
      </c>
      <c r="AA1395" t="s">
        <v>36</v>
      </c>
      <c r="AB1395" t="s">
        <v>37</v>
      </c>
      <c r="AC1395">
        <v>62</v>
      </c>
    </row>
    <row r="1396" spans="1:29" customFormat="1" hidden="1" x14ac:dyDescent="0.25">
      <c r="A1396" s="11">
        <v>1396</v>
      </c>
      <c r="B1396" s="20" t="s">
        <v>2214</v>
      </c>
      <c r="C1396" s="3">
        <v>2.6501144653170002E+18</v>
      </c>
      <c r="D1396" s="1">
        <v>42870</v>
      </c>
      <c r="E1396" t="s">
        <v>2105</v>
      </c>
      <c r="F1396" s="8">
        <f>IF(OR(ISNUMBER(SEARCH("террит",Q1396)), ISNUMBER(SEARCH("ФОМС",E1396)), ISNUMBER(SEARCH("ФОМС",Q1396)), (ISNUMBER(SEARCH("страх",E1396)))),1,0)</f>
        <v>0</v>
      </c>
      <c r="G1396" s="8">
        <f>IF(OR(ISNUMBER(SEARCH("проектиро",E1396)), ISNUMBER(SEARCH("разработка",E1396)),  ISNUMBER(SEARCH("приобрет",E1396)),  ISNUMBER(SEARCH("установк",E1396)), ISNUMBER(SEARCH("постав",E1396)),  (ISNUMBER(SEARCH("создани",E1396)))),1,0)</f>
        <v>0</v>
      </c>
      <c r="H1396" s="8">
        <f>IF(OR(ISNUMBER(SEARCH("развит",E1396)), ISNUMBER(SEARCH("модифика",E1396)), ISNUMBER(SEARCH("интегра",E1396)),  ISNUMBER(SEARCH("внедрен",E1396)), ISNUMBER(SEARCH("расшир",E1396)), ISNUMBER(SEARCH("адаптац",E1396)),ISNUMBER(SEARCH("настрой",E1396)), ISNUMBER(SEARCH("подключ",E1396)),   (ISNUMBER(SEARCH("модерниз",E1396)))),1,0)</f>
        <v>1</v>
      </c>
      <c r="I1396" s="8">
        <f>IF(OR(ISNUMBER(SEARCH("сопрово",E1396)), ISNUMBER(SEARCH("поддержк",E1396)), ISNUMBER(SEARCH("эксплуат",E1396)), ISNUMBER(SEARCH("обслужи",E1396)), ISNUMBER(SEARCH("подготов",E1396)), (ISNUMBER(SEARCH("обуче",E1396)))),1,0)</f>
        <v>0</v>
      </c>
      <c r="J1396" s="9">
        <f>SUM(G1396:I1396)</f>
        <v>1</v>
      </c>
      <c r="K1396" t="s">
        <v>45</v>
      </c>
      <c r="L1396" t="s">
        <v>46</v>
      </c>
      <c r="M1396" s="30">
        <v>73400000</v>
      </c>
      <c r="N1396" s="28" t="s">
        <v>264</v>
      </c>
      <c r="O1396">
        <v>73400000</v>
      </c>
      <c r="P1396" s="28" t="s">
        <v>184</v>
      </c>
      <c r="Q1396" s="4" t="s">
        <v>2106</v>
      </c>
      <c r="R1396" t="s">
        <v>2107</v>
      </c>
      <c r="S1396" t="s">
        <v>2108</v>
      </c>
      <c r="T1396" t="s">
        <v>1709</v>
      </c>
      <c r="U1396" t="s">
        <v>1692</v>
      </c>
      <c r="V1396" t="s">
        <v>33</v>
      </c>
      <c r="W1396" s="2">
        <v>1</v>
      </c>
      <c r="X1396" s="33">
        <v>73400000</v>
      </c>
      <c r="Y1396" t="s">
        <v>34</v>
      </c>
      <c r="Z1396" t="s">
        <v>518</v>
      </c>
      <c r="AA1396" t="s">
        <v>36</v>
      </c>
      <c r="AB1396" t="s">
        <v>37</v>
      </c>
      <c r="AC1396">
        <v>65</v>
      </c>
    </row>
    <row r="1397" spans="1:29" customFormat="1" hidden="1" x14ac:dyDescent="0.25">
      <c r="A1397" s="11">
        <v>1397</v>
      </c>
      <c r="B1397" s="20" t="s">
        <v>2214</v>
      </c>
      <c r="C1397" s="3">
        <v>2.6501144653170002E+18</v>
      </c>
      <c r="D1397" s="1">
        <v>42972</v>
      </c>
      <c r="E1397" t="s">
        <v>2109</v>
      </c>
      <c r="F1397" s="8">
        <f>IF(OR(ISNUMBER(SEARCH("террит",Q1397)), ISNUMBER(SEARCH("ФОМС",E1397)), ISNUMBER(SEARCH("ФОМС",Q1397)), (ISNUMBER(SEARCH("страх",E1397)))),1,0)</f>
        <v>0</v>
      </c>
      <c r="G1397" s="8">
        <f>IF(OR(ISNUMBER(SEARCH("проектиро",E1397)), ISNUMBER(SEARCH("разработка",E1397)),  ISNUMBER(SEARCH("приобрет",E1397)),  ISNUMBER(SEARCH("установк",E1397)), ISNUMBER(SEARCH("постав",E1397)),  (ISNUMBER(SEARCH("создани",E1397)))),1,0)</f>
        <v>1</v>
      </c>
      <c r="H1397" s="8">
        <f>IF(OR(ISNUMBER(SEARCH("развит",E1397)), ISNUMBER(SEARCH("модифика",E1397)), ISNUMBER(SEARCH("интегра",E1397)),  ISNUMBER(SEARCH("внедрен",E1397)), ISNUMBER(SEARCH("расшир",E1397)), ISNUMBER(SEARCH("адаптац",E1397)),ISNUMBER(SEARCH("настрой",E1397)), ISNUMBER(SEARCH("подключ",E1397)),   (ISNUMBER(SEARCH("модерниз",E1397)))),1,0)</f>
        <v>0</v>
      </c>
      <c r="I1397" s="8">
        <f>IF(OR(ISNUMBER(SEARCH("сопрово",E1397)), ISNUMBER(SEARCH("поддержк",E1397)), ISNUMBER(SEARCH("эксплуат",E1397)), ISNUMBER(SEARCH("обслужи",E1397)), ISNUMBER(SEARCH("подготов",E1397)), (ISNUMBER(SEARCH("обуче",E1397)))),1,0)</f>
        <v>0</v>
      </c>
      <c r="J1397" s="9">
        <f>SUM(G1397:I1397)</f>
        <v>1</v>
      </c>
      <c r="K1397" t="s">
        <v>45</v>
      </c>
      <c r="L1397" t="s">
        <v>46</v>
      </c>
      <c r="M1397" s="30">
        <v>51750000</v>
      </c>
      <c r="N1397" s="28" t="s">
        <v>264</v>
      </c>
      <c r="O1397">
        <v>51750000</v>
      </c>
      <c r="P1397" s="28" t="s">
        <v>184</v>
      </c>
      <c r="Q1397" s="4" t="s">
        <v>2110</v>
      </c>
      <c r="R1397" t="s">
        <v>2107</v>
      </c>
      <c r="S1397" t="s">
        <v>2108</v>
      </c>
      <c r="T1397" t="s">
        <v>1709</v>
      </c>
      <c r="U1397" t="s">
        <v>1692</v>
      </c>
      <c r="V1397" t="s">
        <v>33</v>
      </c>
      <c r="W1397" s="2">
        <v>1</v>
      </c>
      <c r="X1397" s="33">
        <v>51750000</v>
      </c>
      <c r="Y1397" t="s">
        <v>34</v>
      </c>
      <c r="Z1397" t="s">
        <v>518</v>
      </c>
      <c r="AA1397" t="s">
        <v>36</v>
      </c>
      <c r="AB1397" t="s">
        <v>37</v>
      </c>
      <c r="AC1397">
        <v>65</v>
      </c>
    </row>
    <row r="1398" spans="1:29" customFormat="1" hidden="1" x14ac:dyDescent="0.25">
      <c r="A1398" s="11">
        <v>1398</v>
      </c>
      <c r="B1398" s="20" t="s">
        <v>2214</v>
      </c>
      <c r="C1398" s="3">
        <v>2.6730071982150001E+18</v>
      </c>
      <c r="D1398" s="1">
        <v>42032</v>
      </c>
      <c r="E1398" t="s">
        <v>2111</v>
      </c>
      <c r="F1398" s="8">
        <f>IF(OR(ISNUMBER(SEARCH("террит",Q1398)), ISNUMBER(SEARCH("ФОМС",E1398)), ISNUMBER(SEARCH("ФОМС",Q1398)), (ISNUMBER(SEARCH("страх",E1398)))),1,0)</f>
        <v>0</v>
      </c>
      <c r="G1398" s="8">
        <f>IF(OR(ISNUMBER(SEARCH("проектиро",E1398)), ISNUMBER(SEARCH("разработка",E1398)),  ISNUMBER(SEARCH("приобрет",E1398)),  ISNUMBER(SEARCH("установк",E1398)), ISNUMBER(SEARCH("постав",E1398)),  (ISNUMBER(SEARCH("создани",E1398)))),1,0)</f>
        <v>0</v>
      </c>
      <c r="H1398" s="8">
        <f>IF(OR(ISNUMBER(SEARCH("развит",E1398)), ISNUMBER(SEARCH("модифика",E1398)), ISNUMBER(SEARCH("интегра",E1398)),  ISNUMBER(SEARCH("внедрен",E1398)), ISNUMBER(SEARCH("расшир",E1398)), ISNUMBER(SEARCH("адаптац",E1398)),ISNUMBER(SEARCH("настрой",E1398)), ISNUMBER(SEARCH("подключ",E1398)),   (ISNUMBER(SEARCH("модерниз",E1398)))),1,0)</f>
        <v>0</v>
      </c>
      <c r="I1398" s="8">
        <f>IF(OR(ISNUMBER(SEARCH("сопрово",E1398)), ISNUMBER(SEARCH("поддержк",E1398)), ISNUMBER(SEARCH("эксплуат",E1398)), ISNUMBER(SEARCH("обслужи",E1398)), ISNUMBER(SEARCH("подготов",E1398)), (ISNUMBER(SEARCH("обуче",E1398)))),1,0)</f>
        <v>1</v>
      </c>
      <c r="J1398" s="9">
        <f>SUM(G1398:I1398)</f>
        <v>1</v>
      </c>
      <c r="K1398" t="s">
        <v>25</v>
      </c>
      <c r="L1398" t="s">
        <v>25</v>
      </c>
      <c r="M1398" s="30">
        <v>3267000</v>
      </c>
      <c r="N1398" s="28" t="s">
        <v>329</v>
      </c>
      <c r="O1398">
        <v>3267000</v>
      </c>
      <c r="P1398" s="28" t="s">
        <v>184</v>
      </c>
      <c r="Q1398" s="4" t="s">
        <v>2112</v>
      </c>
      <c r="R1398" t="s">
        <v>2113</v>
      </c>
      <c r="S1398" t="s">
        <v>2114</v>
      </c>
      <c r="T1398" t="s">
        <v>2115</v>
      </c>
      <c r="U1398" t="s">
        <v>1692</v>
      </c>
      <c r="V1398" t="s">
        <v>33</v>
      </c>
      <c r="W1398" s="2">
        <v>1</v>
      </c>
      <c r="X1398" s="33">
        <v>3267000</v>
      </c>
      <c r="Y1398" t="s">
        <v>34</v>
      </c>
      <c r="Z1398" t="s">
        <v>519</v>
      </c>
      <c r="AA1398" t="s">
        <v>36</v>
      </c>
      <c r="AB1398" t="s">
        <v>37</v>
      </c>
      <c r="AC1398">
        <v>67</v>
      </c>
    </row>
    <row r="1399" spans="1:29" customFormat="1" hidden="1" x14ac:dyDescent="0.25">
      <c r="A1399" s="11">
        <v>1399</v>
      </c>
      <c r="B1399" s="20" t="s">
        <v>2214</v>
      </c>
      <c r="C1399" s="3">
        <v>2.6730071982150001E+18</v>
      </c>
      <c r="D1399" s="1">
        <v>42366</v>
      </c>
      <c r="E1399" t="s">
        <v>2116</v>
      </c>
      <c r="F1399" s="8">
        <f>IF(OR(ISNUMBER(SEARCH("террит",Q1399)), ISNUMBER(SEARCH("ФОМС",E1399)), ISNUMBER(SEARCH("ФОМС",Q1399)), (ISNUMBER(SEARCH("страх",E1399)))),1,0)</f>
        <v>0</v>
      </c>
      <c r="G1399" s="8">
        <f>IF(OR(ISNUMBER(SEARCH("проектиро",E1399)), ISNUMBER(SEARCH("разработка",E1399)),  ISNUMBER(SEARCH("приобрет",E1399)),  ISNUMBER(SEARCH("установк",E1399)), ISNUMBER(SEARCH("постав",E1399)),  (ISNUMBER(SEARCH("создани",E1399)))),1,0)</f>
        <v>0</v>
      </c>
      <c r="H1399" s="8">
        <f>IF(OR(ISNUMBER(SEARCH("развит",E1399)), ISNUMBER(SEARCH("модифика",E1399)), ISNUMBER(SEARCH("интегра",E1399)),  ISNUMBER(SEARCH("внедрен",E1399)), ISNUMBER(SEARCH("расшир",E1399)), ISNUMBER(SEARCH("адаптац",E1399)),ISNUMBER(SEARCH("настрой",E1399)), ISNUMBER(SEARCH("подключ",E1399)),   (ISNUMBER(SEARCH("модерниз",E1399)))),1,0)</f>
        <v>0</v>
      </c>
      <c r="I1399" s="8">
        <f>IF(OR(ISNUMBER(SEARCH("сопрово",E1399)), ISNUMBER(SEARCH("поддержк",E1399)), ISNUMBER(SEARCH("эксплуат",E1399)), ISNUMBER(SEARCH("обслужи",E1399)), ISNUMBER(SEARCH("подготов",E1399)), (ISNUMBER(SEARCH("обуче",E1399)))),1,0)</f>
        <v>1</v>
      </c>
      <c r="J1399" s="9">
        <f>SUM(G1399:I1399)</f>
        <v>1</v>
      </c>
      <c r="K1399" t="s">
        <v>25</v>
      </c>
      <c r="L1399" t="s">
        <v>25</v>
      </c>
      <c r="M1399" s="30">
        <v>3300000</v>
      </c>
      <c r="N1399" s="28" t="s">
        <v>264</v>
      </c>
      <c r="O1399">
        <v>3300000</v>
      </c>
      <c r="P1399" s="28" t="s">
        <v>184</v>
      </c>
      <c r="Q1399" s="4" t="s">
        <v>2117</v>
      </c>
      <c r="R1399" t="s">
        <v>2113</v>
      </c>
      <c r="S1399" t="s">
        <v>2114</v>
      </c>
      <c r="T1399" t="s">
        <v>1728</v>
      </c>
      <c r="U1399" t="s">
        <v>1692</v>
      </c>
      <c r="V1399" t="s">
        <v>33</v>
      </c>
      <c r="W1399" s="2">
        <v>1</v>
      </c>
      <c r="X1399" s="33">
        <v>3300000</v>
      </c>
      <c r="Y1399" t="s">
        <v>34</v>
      </c>
      <c r="Z1399" t="s">
        <v>519</v>
      </c>
      <c r="AA1399" t="s">
        <v>36</v>
      </c>
      <c r="AB1399" t="s">
        <v>37</v>
      </c>
      <c r="AC1399">
        <v>67</v>
      </c>
    </row>
    <row r="1400" spans="1:29" customFormat="1" hidden="1" x14ac:dyDescent="0.25">
      <c r="A1400" s="11">
        <v>1400</v>
      </c>
      <c r="B1400" s="20" t="s">
        <v>2214</v>
      </c>
      <c r="C1400" s="3">
        <v>2.6730075190150001E+18</v>
      </c>
      <c r="D1400" s="1">
        <v>42326</v>
      </c>
      <c r="E1400" t="s">
        <v>2118</v>
      </c>
      <c r="F1400" s="8">
        <f>IF(OR(ISNUMBER(SEARCH("террит",Q1400)), ISNUMBER(SEARCH("ФОМС",E1400)), ISNUMBER(SEARCH("ФОМС",Q1400)), (ISNUMBER(SEARCH("страх",E1400)))),1,0)</f>
        <v>0</v>
      </c>
      <c r="G1400" s="8">
        <f>IF(OR(ISNUMBER(SEARCH("проектиро",E1400)), ISNUMBER(SEARCH("разработка",E1400)),  ISNUMBER(SEARCH("приобрет",E1400)),  ISNUMBER(SEARCH("установк",E1400)), ISNUMBER(SEARCH("постав",E1400)),  (ISNUMBER(SEARCH("создани",E1400)))),1,0)</f>
        <v>0</v>
      </c>
      <c r="H1400" s="8">
        <f>IF(OR(ISNUMBER(SEARCH("развит",E1400)), ISNUMBER(SEARCH("модифика",E1400)), ISNUMBER(SEARCH("интегра",E1400)),  ISNUMBER(SEARCH("внедрен",E1400)), ISNUMBER(SEARCH("расшир",E1400)), ISNUMBER(SEARCH("адаптац",E1400)),ISNUMBER(SEARCH("настрой",E1400)), ISNUMBER(SEARCH("подключ",E1400)),   (ISNUMBER(SEARCH("модерниз",E1400)))),1,0)</f>
        <v>1</v>
      </c>
      <c r="I1400" s="8">
        <f>IF(OR(ISNUMBER(SEARCH("сопрово",E1400)), ISNUMBER(SEARCH("поддержк",E1400)), ISNUMBER(SEARCH("эксплуат",E1400)), ISNUMBER(SEARCH("обслужи",E1400)), ISNUMBER(SEARCH("подготов",E1400)), (ISNUMBER(SEARCH("обуче",E1400)))),1,0)</f>
        <v>0</v>
      </c>
      <c r="J1400" s="9">
        <f>SUM(G1400:I1400)</f>
        <v>1</v>
      </c>
      <c r="K1400" t="s">
        <v>25</v>
      </c>
      <c r="L1400" t="s">
        <v>25</v>
      </c>
      <c r="M1400" s="30">
        <v>1492500</v>
      </c>
      <c r="N1400" s="28" t="s">
        <v>329</v>
      </c>
      <c r="O1400">
        <v>1492500</v>
      </c>
      <c r="P1400" s="28" t="s">
        <v>184</v>
      </c>
      <c r="Q1400" s="4" t="s">
        <v>2119</v>
      </c>
      <c r="R1400" t="s">
        <v>2120</v>
      </c>
      <c r="S1400" t="s">
        <v>2114</v>
      </c>
      <c r="T1400" t="s">
        <v>1728</v>
      </c>
      <c r="U1400" t="s">
        <v>1692</v>
      </c>
      <c r="V1400" t="s">
        <v>33</v>
      </c>
      <c r="W1400" s="2">
        <v>1</v>
      </c>
      <c r="X1400" s="33">
        <v>1492500</v>
      </c>
      <c r="Y1400" t="s">
        <v>34</v>
      </c>
      <c r="Z1400" t="s">
        <v>519</v>
      </c>
      <c r="AA1400" t="s">
        <v>36</v>
      </c>
      <c r="AB1400" t="s">
        <v>37</v>
      </c>
      <c r="AC1400">
        <v>67</v>
      </c>
    </row>
    <row r="1401" spans="1:29" customFormat="1" hidden="1" x14ac:dyDescent="0.25">
      <c r="A1401" s="11">
        <v>1401</v>
      </c>
      <c r="B1401" s="20" t="s">
        <v>2214</v>
      </c>
      <c r="C1401" s="3">
        <v>2.6730075190150001E+18</v>
      </c>
      <c r="D1401" s="1">
        <v>42356</v>
      </c>
      <c r="E1401" t="s">
        <v>2121</v>
      </c>
      <c r="F1401" s="8">
        <f>IF(OR(ISNUMBER(SEARCH("террит",Q1401)), ISNUMBER(SEARCH("ФОМС",E1401)), ISNUMBER(SEARCH("ФОМС",Q1401)), (ISNUMBER(SEARCH("страх",E1401)))),1,0)</f>
        <v>0</v>
      </c>
      <c r="G1401" s="8">
        <f>IF(OR(ISNUMBER(SEARCH("проектиро",E1401)), ISNUMBER(SEARCH("разработка",E1401)),  ISNUMBER(SEARCH("приобрет",E1401)),  ISNUMBER(SEARCH("установк",E1401)), ISNUMBER(SEARCH("постав",E1401)),  (ISNUMBER(SEARCH("создани",E1401)))),1,0)</f>
        <v>0</v>
      </c>
      <c r="H1401" s="8">
        <f>IF(OR(ISNUMBER(SEARCH("развит",E1401)), ISNUMBER(SEARCH("модифика",E1401)), ISNUMBER(SEARCH("интегра",E1401)),  ISNUMBER(SEARCH("внедрен",E1401)), ISNUMBER(SEARCH("расшир",E1401)), ISNUMBER(SEARCH("адаптац",E1401)),ISNUMBER(SEARCH("настрой",E1401)), ISNUMBER(SEARCH("подключ",E1401)),   (ISNUMBER(SEARCH("модерниз",E1401)))),1,0)</f>
        <v>1</v>
      </c>
      <c r="I1401" s="8">
        <f>IF(OR(ISNUMBER(SEARCH("сопрово",E1401)), ISNUMBER(SEARCH("поддержк",E1401)), ISNUMBER(SEARCH("эксплуат",E1401)), ISNUMBER(SEARCH("обслужи",E1401)), ISNUMBER(SEARCH("подготов",E1401)), (ISNUMBER(SEARCH("обуче",E1401)))),1,0)</f>
        <v>0</v>
      </c>
      <c r="J1401" s="9">
        <f>SUM(G1401:I1401)</f>
        <v>1</v>
      </c>
      <c r="K1401" t="s">
        <v>25</v>
      </c>
      <c r="L1401" t="s">
        <v>25</v>
      </c>
      <c r="M1401" s="30">
        <v>800975</v>
      </c>
      <c r="N1401" s="28" t="s">
        <v>329</v>
      </c>
      <c r="O1401">
        <v>800975</v>
      </c>
      <c r="P1401" s="28" t="s">
        <v>184</v>
      </c>
      <c r="Q1401" s="4" t="s">
        <v>2119</v>
      </c>
      <c r="R1401" t="s">
        <v>2120</v>
      </c>
      <c r="S1401" t="s">
        <v>2114</v>
      </c>
      <c r="T1401" t="s">
        <v>1728</v>
      </c>
      <c r="U1401" t="s">
        <v>1692</v>
      </c>
      <c r="V1401" t="s">
        <v>33</v>
      </c>
      <c r="W1401" s="2">
        <v>1</v>
      </c>
      <c r="X1401" s="33">
        <v>800975</v>
      </c>
      <c r="Y1401" t="s">
        <v>34</v>
      </c>
      <c r="Z1401" t="s">
        <v>519</v>
      </c>
      <c r="AA1401" t="s">
        <v>36</v>
      </c>
      <c r="AB1401" t="s">
        <v>37</v>
      </c>
      <c r="AC1401">
        <v>67</v>
      </c>
    </row>
    <row r="1402" spans="1:29" customFormat="1" hidden="1" x14ac:dyDescent="0.25">
      <c r="A1402" s="11">
        <v>1402</v>
      </c>
      <c r="B1402" s="20" t="s">
        <v>2214</v>
      </c>
      <c r="C1402" s="3">
        <v>2.673007519016E+18</v>
      </c>
      <c r="D1402" s="1">
        <v>42570</v>
      </c>
      <c r="E1402" t="s">
        <v>2122</v>
      </c>
      <c r="F1402" s="8">
        <f>IF(OR(ISNUMBER(SEARCH("террит",Q1402)), ISNUMBER(SEARCH("ФОМС",E1402)), ISNUMBER(SEARCH("ФОМС",Q1402)), (ISNUMBER(SEARCH("страх",E1402)))),1,0)</f>
        <v>0</v>
      </c>
      <c r="G1402" s="8">
        <f>IF(OR(ISNUMBER(SEARCH("проектиро",E1402)), ISNUMBER(SEARCH("разработка",E1402)),  ISNUMBER(SEARCH("приобрет",E1402)),  ISNUMBER(SEARCH("установк",E1402)), ISNUMBER(SEARCH("постав",E1402)),  (ISNUMBER(SEARCH("создани",E1402)))),1,0)</f>
        <v>0</v>
      </c>
      <c r="H1402" s="8">
        <f>IF(OR(ISNUMBER(SEARCH("развит",E1402)), ISNUMBER(SEARCH("модифика",E1402)), ISNUMBER(SEARCH("интегра",E1402)),  ISNUMBER(SEARCH("внедрен",E1402)), ISNUMBER(SEARCH("расшир",E1402)), ISNUMBER(SEARCH("адаптац",E1402)),ISNUMBER(SEARCH("настрой",E1402)), ISNUMBER(SEARCH("подключ",E1402)),   (ISNUMBER(SEARCH("модерниз",E1402)))),1,0)</f>
        <v>1</v>
      </c>
      <c r="I1402" s="8">
        <f>IF(OR(ISNUMBER(SEARCH("сопрово",E1402)), ISNUMBER(SEARCH("поддержк",E1402)), ISNUMBER(SEARCH("эксплуат",E1402)), ISNUMBER(SEARCH("обслужи",E1402)), ISNUMBER(SEARCH("подготов",E1402)), (ISNUMBER(SEARCH("обуче",E1402)))),1,0)</f>
        <v>1</v>
      </c>
      <c r="J1402" s="9">
        <f>SUM(G1402:I1402)</f>
        <v>2</v>
      </c>
      <c r="K1402" t="s">
        <v>45</v>
      </c>
      <c r="L1402" t="s">
        <v>46</v>
      </c>
      <c r="M1402" s="30">
        <v>2985000</v>
      </c>
      <c r="N1402" s="28" t="s">
        <v>329</v>
      </c>
      <c r="O1402">
        <v>2985000</v>
      </c>
      <c r="P1402" s="28" t="s">
        <v>184</v>
      </c>
      <c r="Q1402" s="4" t="s">
        <v>2119</v>
      </c>
      <c r="R1402" t="s">
        <v>2120</v>
      </c>
      <c r="S1402" t="s">
        <v>2114</v>
      </c>
      <c r="T1402" t="s">
        <v>1709</v>
      </c>
      <c r="U1402" t="s">
        <v>1692</v>
      </c>
      <c r="V1402" t="s">
        <v>33</v>
      </c>
      <c r="W1402" s="2">
        <v>1</v>
      </c>
      <c r="X1402" s="33">
        <v>2985000</v>
      </c>
      <c r="Y1402" t="s">
        <v>34</v>
      </c>
      <c r="Z1402" t="s">
        <v>519</v>
      </c>
      <c r="AA1402" t="s">
        <v>36</v>
      </c>
      <c r="AB1402" t="s">
        <v>37</v>
      </c>
      <c r="AC1402">
        <v>67</v>
      </c>
    </row>
    <row r="1403" spans="1:29" customFormat="1" hidden="1" x14ac:dyDescent="0.25">
      <c r="A1403" s="11">
        <v>1403</v>
      </c>
      <c r="B1403" s="20" t="s">
        <v>2214</v>
      </c>
      <c r="C1403" s="3">
        <v>2.6905044950179999E+18</v>
      </c>
      <c r="D1403" s="1">
        <v>43376</v>
      </c>
      <c r="E1403" t="s">
        <v>2123</v>
      </c>
      <c r="F1403" s="8">
        <f>IF(OR(ISNUMBER(SEARCH("террит",Q1403)), ISNUMBER(SEARCH("ФОМС",E1403)), ISNUMBER(SEARCH("ФОМС",Q1403)), (ISNUMBER(SEARCH("страх",E1403)))),1,0)</f>
        <v>0</v>
      </c>
      <c r="G1403" s="8">
        <f>IF(OR(ISNUMBER(SEARCH("проектиро",E1403)), ISNUMBER(SEARCH("разработка",E1403)),  ISNUMBER(SEARCH("приобрет",E1403)),  ISNUMBER(SEARCH("установк",E1403)), ISNUMBER(SEARCH("постав",E1403)),  (ISNUMBER(SEARCH("создани",E1403)))),1,0)</f>
        <v>0</v>
      </c>
      <c r="H1403" s="8">
        <f>IF(OR(ISNUMBER(SEARCH("развит",E1403)), ISNUMBER(SEARCH("модифика",E1403)), ISNUMBER(SEARCH("интегра",E1403)),  ISNUMBER(SEARCH("внедрен",E1403)), ISNUMBER(SEARCH("расшир",E1403)), ISNUMBER(SEARCH("адаптац",E1403)),ISNUMBER(SEARCH("настрой",E1403)), ISNUMBER(SEARCH("подключ",E1403)),   (ISNUMBER(SEARCH("модерниз",E1403)))),1,0)</f>
        <v>1</v>
      </c>
      <c r="I1403" s="8">
        <f>IF(OR(ISNUMBER(SEARCH("сопрово",E1403)), ISNUMBER(SEARCH("поддержк",E1403)), ISNUMBER(SEARCH("эксплуат",E1403)), ISNUMBER(SEARCH("обслужи",E1403)), ISNUMBER(SEARCH("подготов",E1403)), (ISNUMBER(SEARCH("обуче",E1403)))),1,0)</f>
        <v>0</v>
      </c>
      <c r="J1403" s="9">
        <f>SUM(G1403:I1403)</f>
        <v>1</v>
      </c>
      <c r="K1403" t="s">
        <v>45</v>
      </c>
      <c r="L1403" t="s">
        <v>46</v>
      </c>
      <c r="M1403" s="30">
        <v>77650000</v>
      </c>
      <c r="N1403" s="28" t="s">
        <v>26</v>
      </c>
      <c r="O1403">
        <v>77650000</v>
      </c>
      <c r="P1403" s="28" t="s">
        <v>27</v>
      </c>
      <c r="Q1403" s="4" t="s">
        <v>2124</v>
      </c>
      <c r="R1403" t="s">
        <v>2125</v>
      </c>
      <c r="S1403" t="s">
        <v>1778</v>
      </c>
      <c r="T1403" t="s">
        <v>1709</v>
      </c>
      <c r="U1403" t="s">
        <v>1692</v>
      </c>
      <c r="V1403" t="s">
        <v>33</v>
      </c>
      <c r="W1403" s="2">
        <v>1</v>
      </c>
      <c r="X1403" s="33">
        <v>77650000</v>
      </c>
      <c r="Y1403" t="s">
        <v>34</v>
      </c>
      <c r="Z1403" t="s">
        <v>522</v>
      </c>
      <c r="AA1403" t="s">
        <v>36</v>
      </c>
      <c r="AB1403" t="s">
        <v>37</v>
      </c>
      <c r="AC1403">
        <v>69</v>
      </c>
    </row>
    <row r="1404" spans="1:29" customFormat="1" hidden="1" x14ac:dyDescent="0.25">
      <c r="A1404" s="11">
        <v>1404</v>
      </c>
      <c r="B1404" s="20" t="s">
        <v>2214</v>
      </c>
      <c r="C1404" s="3">
        <v>2.6905044950179999E+18</v>
      </c>
      <c r="D1404" s="1">
        <v>43462</v>
      </c>
      <c r="E1404" t="s">
        <v>2126</v>
      </c>
      <c r="F1404" s="8">
        <f>IF(OR(ISNUMBER(SEARCH("террит",Q1404)), ISNUMBER(SEARCH("ФОМС",E1404)), ISNUMBER(SEARCH("ФОМС",Q1404)), (ISNUMBER(SEARCH("страх",E1404)))),1,0)</f>
        <v>0</v>
      </c>
      <c r="G1404" s="8">
        <f>IF(OR(ISNUMBER(SEARCH("проектиро",E1404)), ISNUMBER(SEARCH("разработка",E1404)),  ISNUMBER(SEARCH("приобрет",E1404)),  ISNUMBER(SEARCH("установк",E1404)), ISNUMBER(SEARCH("постав",E1404)),  (ISNUMBER(SEARCH("создани",E1404)))),1,0)</f>
        <v>1</v>
      </c>
      <c r="H1404" s="8">
        <f>IF(OR(ISNUMBER(SEARCH("развит",E1404)), ISNUMBER(SEARCH("модифика",E1404)), ISNUMBER(SEARCH("интегра",E1404)),  ISNUMBER(SEARCH("внедрен",E1404)), ISNUMBER(SEARCH("расшир",E1404)), ISNUMBER(SEARCH("адаптац",E1404)),ISNUMBER(SEARCH("настрой",E1404)), ISNUMBER(SEARCH("подключ",E1404)),   (ISNUMBER(SEARCH("модерниз",E1404)))),1,0)</f>
        <v>1</v>
      </c>
      <c r="I1404" s="8">
        <f>IF(OR(ISNUMBER(SEARCH("сопрово",E1404)), ISNUMBER(SEARCH("поддержк",E1404)), ISNUMBER(SEARCH("эксплуат",E1404)), ISNUMBER(SEARCH("обслужи",E1404)), ISNUMBER(SEARCH("подготов",E1404)), (ISNUMBER(SEARCH("обуче",E1404)))),1,0)</f>
        <v>0</v>
      </c>
      <c r="J1404" s="9">
        <f>SUM(G1404:I1404)</f>
        <v>2</v>
      </c>
      <c r="K1404" t="s">
        <v>45</v>
      </c>
      <c r="L1404" t="s">
        <v>46</v>
      </c>
      <c r="M1404" s="30">
        <v>9300000</v>
      </c>
      <c r="N1404" s="28" t="s">
        <v>26</v>
      </c>
      <c r="O1404">
        <v>9300000</v>
      </c>
      <c r="P1404" s="28" t="s">
        <v>27</v>
      </c>
      <c r="Q1404" s="4" t="s">
        <v>2124</v>
      </c>
      <c r="R1404" t="s">
        <v>2125</v>
      </c>
      <c r="S1404" t="s">
        <v>1778</v>
      </c>
      <c r="T1404" t="s">
        <v>1739</v>
      </c>
      <c r="U1404" t="s">
        <v>1692</v>
      </c>
      <c r="V1404" t="s">
        <v>33</v>
      </c>
      <c r="W1404" s="2">
        <v>1</v>
      </c>
      <c r="X1404" s="33">
        <v>9300000</v>
      </c>
      <c r="Y1404" t="s">
        <v>34</v>
      </c>
      <c r="Z1404" t="s">
        <v>522</v>
      </c>
      <c r="AA1404" t="s">
        <v>36</v>
      </c>
      <c r="AB1404" t="s">
        <v>37</v>
      </c>
      <c r="AC1404">
        <v>69</v>
      </c>
    </row>
    <row r="1405" spans="1:29" customFormat="1" hidden="1" x14ac:dyDescent="0.25">
      <c r="A1405" s="11">
        <v>1405</v>
      </c>
      <c r="B1405" s="20" t="s">
        <v>2214</v>
      </c>
      <c r="C1405" s="3">
        <v>2.7000000885149998E+18</v>
      </c>
      <c r="D1405" s="1">
        <v>42016</v>
      </c>
      <c r="E1405" t="s">
        <v>2127</v>
      </c>
      <c r="F1405" s="8">
        <f>IF(OR(ISNUMBER(SEARCH("террит",Q1405)), ISNUMBER(SEARCH("ФОМС",E1405)), ISNUMBER(SEARCH("ФОМС",Q1405)), (ISNUMBER(SEARCH("страх",E1405)))),1,0)</f>
        <v>0</v>
      </c>
      <c r="G1405" s="8">
        <f>IF(OR(ISNUMBER(SEARCH("проектиро",E1405)), ISNUMBER(SEARCH("разработка",E1405)),  ISNUMBER(SEARCH("приобрет",E1405)),  ISNUMBER(SEARCH("установк",E1405)), ISNUMBER(SEARCH("постав",E1405)),  (ISNUMBER(SEARCH("создани",E1405)))),1,0)</f>
        <v>0</v>
      </c>
      <c r="H1405" s="8">
        <f>IF(OR(ISNUMBER(SEARCH("развит",E1405)), ISNUMBER(SEARCH("модифика",E1405)), ISNUMBER(SEARCH("интегра",E1405)),  ISNUMBER(SEARCH("внедрен",E1405)), ISNUMBER(SEARCH("расшир",E1405)), ISNUMBER(SEARCH("адаптац",E1405)),ISNUMBER(SEARCH("настрой",E1405)), ISNUMBER(SEARCH("подключ",E1405)),   (ISNUMBER(SEARCH("модерниз",E1405)))),1,0)</f>
        <v>1</v>
      </c>
      <c r="I1405" s="8">
        <f>IF(OR(ISNUMBER(SEARCH("сопрово",E1405)), ISNUMBER(SEARCH("поддержк",E1405)), ISNUMBER(SEARCH("эксплуат",E1405)), ISNUMBER(SEARCH("обслужи",E1405)), ISNUMBER(SEARCH("подготов",E1405)), (ISNUMBER(SEARCH("обуче",E1405)))),1,0)</f>
        <v>0</v>
      </c>
      <c r="J1405" s="9">
        <f>SUM(G1405:I1405)</f>
        <v>1</v>
      </c>
      <c r="K1405" t="s">
        <v>25</v>
      </c>
      <c r="L1405" t="s">
        <v>25</v>
      </c>
      <c r="M1405" s="30">
        <v>200000</v>
      </c>
      <c r="N1405" s="28" t="s">
        <v>264</v>
      </c>
      <c r="O1405">
        <v>200000</v>
      </c>
      <c r="P1405" s="28" t="s">
        <v>184</v>
      </c>
      <c r="Q1405" s="4" t="s">
        <v>2128</v>
      </c>
      <c r="R1405" t="s">
        <v>2129</v>
      </c>
      <c r="S1405" t="s">
        <v>1751</v>
      </c>
      <c r="T1405" t="s">
        <v>1739</v>
      </c>
      <c r="U1405" t="s">
        <v>1692</v>
      </c>
      <c r="V1405" t="s">
        <v>33</v>
      </c>
      <c r="W1405" s="2">
        <v>1</v>
      </c>
      <c r="X1405" s="33">
        <v>200000</v>
      </c>
      <c r="Y1405" t="s">
        <v>34</v>
      </c>
      <c r="Z1405" t="s">
        <v>523</v>
      </c>
      <c r="AA1405" t="s">
        <v>36</v>
      </c>
      <c r="AB1405" t="s">
        <v>37</v>
      </c>
      <c r="AC1405">
        <v>70</v>
      </c>
    </row>
    <row r="1406" spans="1:29" customFormat="1" hidden="1" x14ac:dyDescent="0.25">
      <c r="A1406" s="11">
        <v>1406</v>
      </c>
      <c r="B1406" s="20" t="s">
        <v>2214</v>
      </c>
      <c r="C1406" s="3">
        <v>2.7000000934150001E+18</v>
      </c>
      <c r="D1406" s="1">
        <v>42354</v>
      </c>
      <c r="E1406" t="s">
        <v>2568</v>
      </c>
      <c r="F1406" s="8">
        <f>IF(OR(ISNUMBER(SEARCH("террит",Q1406)), ISNUMBER(SEARCH("ФОМС",E1406)), ISNUMBER(SEARCH("ФОМС",Q1406)), (ISNUMBER(SEARCH("страх",E1406)))),1,0)</f>
        <v>0</v>
      </c>
      <c r="G1406" s="8">
        <f>IF(OR(ISNUMBER(SEARCH("проектиро",E1406)), ISNUMBER(SEARCH("разработка",E1406)),  ISNUMBER(SEARCH("приобрет",E1406)),  ISNUMBER(SEARCH("установк",E1406)), ISNUMBER(SEARCH("постав",E1406)),  (ISNUMBER(SEARCH("создани",E1406)))),1,0)</f>
        <v>1</v>
      </c>
      <c r="H1406" s="8">
        <f>IF(OR(ISNUMBER(SEARCH("развит",E1406)), ISNUMBER(SEARCH("модифика",E1406)), ISNUMBER(SEARCH("интегра",E1406)),  ISNUMBER(SEARCH("внедрен",E1406)), ISNUMBER(SEARCH("расшир",E1406)), ISNUMBER(SEARCH("адаптац",E1406)),ISNUMBER(SEARCH("настрой",E1406)), ISNUMBER(SEARCH("подключ",E1406)),   (ISNUMBER(SEARCH("модерниз",E1406)))),1,0)</f>
        <v>1</v>
      </c>
      <c r="I1406" s="8">
        <f>IF(OR(ISNUMBER(SEARCH("сопрово",E1406)), ISNUMBER(SEARCH("поддержк",E1406)), ISNUMBER(SEARCH("эксплуат",E1406)), ISNUMBER(SEARCH("обслужи",E1406)), ISNUMBER(SEARCH("подготов",E1406)), (ISNUMBER(SEARCH("обуче",E1406)))),1,0)</f>
        <v>1</v>
      </c>
      <c r="J1406" s="9">
        <f>SUM(G1406:I1406)</f>
        <v>3</v>
      </c>
      <c r="K1406" t="s">
        <v>25</v>
      </c>
      <c r="L1406" t="s">
        <v>25</v>
      </c>
      <c r="M1406" s="30">
        <v>680000</v>
      </c>
      <c r="N1406" s="28" t="s">
        <v>264</v>
      </c>
      <c r="O1406">
        <v>680000</v>
      </c>
      <c r="P1406" s="28" t="s">
        <v>184</v>
      </c>
      <c r="Q1406" s="4" t="s">
        <v>2130</v>
      </c>
      <c r="R1406" t="s">
        <v>2131</v>
      </c>
      <c r="S1406" t="s">
        <v>1751</v>
      </c>
      <c r="T1406" t="s">
        <v>1714</v>
      </c>
      <c r="U1406" t="s">
        <v>1692</v>
      </c>
      <c r="V1406" t="s">
        <v>1745</v>
      </c>
      <c r="W1406" s="2">
        <v>1</v>
      </c>
      <c r="X1406" s="33">
        <v>680000</v>
      </c>
      <c r="Y1406" t="s">
        <v>34</v>
      </c>
      <c r="Z1406" t="s">
        <v>523</v>
      </c>
      <c r="AA1406" t="s">
        <v>36</v>
      </c>
      <c r="AB1406" t="s">
        <v>37</v>
      </c>
      <c r="AC1406">
        <v>70</v>
      </c>
    </row>
    <row r="1407" spans="1:29" customFormat="1" hidden="1" x14ac:dyDescent="0.25">
      <c r="A1407" s="11">
        <v>1407</v>
      </c>
      <c r="B1407" s="20" t="s">
        <v>2214</v>
      </c>
      <c r="C1407" s="3">
        <v>2.700000093416E+18</v>
      </c>
      <c r="D1407" s="1">
        <v>42587</v>
      </c>
      <c r="E1407" t="s">
        <v>2132</v>
      </c>
      <c r="F1407" s="8">
        <f>IF(OR(ISNUMBER(SEARCH("террит",Q1407)), ISNUMBER(SEARCH("ФОМС",E1407)), ISNUMBER(SEARCH("ФОМС",Q1407)), (ISNUMBER(SEARCH("страх",E1407)))),1,0)</f>
        <v>0</v>
      </c>
      <c r="G1407" s="8">
        <f>IF(OR(ISNUMBER(SEARCH("проектиро",E1407)), ISNUMBER(SEARCH("разработка",E1407)),  ISNUMBER(SEARCH("приобрет",E1407)),  ISNUMBER(SEARCH("установк",E1407)), ISNUMBER(SEARCH("постав",E1407)),  (ISNUMBER(SEARCH("создани",E1407)))),1,0)</f>
        <v>0</v>
      </c>
      <c r="H1407" s="8">
        <f>IF(OR(ISNUMBER(SEARCH("развит",E1407)), ISNUMBER(SEARCH("модифика",E1407)), ISNUMBER(SEARCH("интегра",E1407)),  ISNUMBER(SEARCH("внедрен",E1407)), ISNUMBER(SEARCH("расшир",E1407)), ISNUMBER(SEARCH("адаптац",E1407)),ISNUMBER(SEARCH("настрой",E1407)), ISNUMBER(SEARCH("подключ",E1407)),   (ISNUMBER(SEARCH("модерниз",E1407)))),1,0)</f>
        <v>0</v>
      </c>
      <c r="I1407" s="8">
        <f>IF(OR(ISNUMBER(SEARCH("сопрово",E1407)), ISNUMBER(SEARCH("поддержк",E1407)), ISNUMBER(SEARCH("эксплуат",E1407)), ISNUMBER(SEARCH("обслужи",E1407)), ISNUMBER(SEARCH("подготов",E1407)), (ISNUMBER(SEARCH("обуче",E1407)))),1,0)</f>
        <v>1</v>
      </c>
      <c r="J1407" s="9">
        <f>SUM(G1407:I1407)</f>
        <v>1</v>
      </c>
      <c r="K1407" t="s">
        <v>45</v>
      </c>
      <c r="L1407" t="s">
        <v>46</v>
      </c>
      <c r="M1407" s="30">
        <v>700000</v>
      </c>
      <c r="N1407" s="28" t="s">
        <v>264</v>
      </c>
      <c r="O1407">
        <v>700000</v>
      </c>
      <c r="P1407" s="28" t="s">
        <v>184</v>
      </c>
      <c r="Q1407" s="4" t="s">
        <v>2133</v>
      </c>
      <c r="R1407" t="s">
        <v>2131</v>
      </c>
      <c r="S1407" t="s">
        <v>1751</v>
      </c>
      <c r="T1407" t="s">
        <v>1739</v>
      </c>
      <c r="U1407" t="s">
        <v>1692</v>
      </c>
      <c r="V1407" t="s">
        <v>33</v>
      </c>
      <c r="W1407" s="2">
        <v>1</v>
      </c>
      <c r="X1407" s="33">
        <v>700000</v>
      </c>
      <c r="Y1407" t="s">
        <v>34</v>
      </c>
      <c r="Z1407" t="s">
        <v>523</v>
      </c>
      <c r="AA1407" t="s">
        <v>36</v>
      </c>
      <c r="AB1407" t="s">
        <v>37</v>
      </c>
      <c r="AC1407">
        <v>70</v>
      </c>
    </row>
    <row r="1408" spans="1:29" customFormat="1" hidden="1" x14ac:dyDescent="0.25">
      <c r="A1408" s="11">
        <v>1408</v>
      </c>
      <c r="B1408" s="20" t="s">
        <v>2214</v>
      </c>
      <c r="C1408" s="3">
        <v>2.7000000934169999E+18</v>
      </c>
      <c r="D1408" s="1">
        <v>42793</v>
      </c>
      <c r="E1408" t="s">
        <v>2134</v>
      </c>
      <c r="F1408" s="8">
        <f>IF(OR(ISNUMBER(SEARCH("террит",Q1408)), ISNUMBER(SEARCH("ФОМС",E1408)), ISNUMBER(SEARCH("ФОМС",Q1408)), (ISNUMBER(SEARCH("страх",E1408)))),1,0)</f>
        <v>0</v>
      </c>
      <c r="G1408" s="8">
        <f>IF(OR(ISNUMBER(SEARCH("проектиро",E1408)), ISNUMBER(SEARCH("разработка",E1408)),  ISNUMBER(SEARCH("приобрет",E1408)),  ISNUMBER(SEARCH("установк",E1408)), ISNUMBER(SEARCH("постав",E1408)),  (ISNUMBER(SEARCH("создани",E1408)))),1,0)</f>
        <v>0</v>
      </c>
      <c r="H1408" s="8">
        <f>IF(OR(ISNUMBER(SEARCH("развит",E1408)), ISNUMBER(SEARCH("модифика",E1408)), ISNUMBER(SEARCH("интегра",E1408)),  ISNUMBER(SEARCH("внедрен",E1408)), ISNUMBER(SEARCH("расшир",E1408)), ISNUMBER(SEARCH("адаптац",E1408)),ISNUMBER(SEARCH("настрой",E1408)), ISNUMBER(SEARCH("подключ",E1408)),   (ISNUMBER(SEARCH("модерниз",E1408)))),1,0)</f>
        <v>0</v>
      </c>
      <c r="I1408" s="8">
        <f>IF(OR(ISNUMBER(SEARCH("сопрово",E1408)), ISNUMBER(SEARCH("поддержк",E1408)), ISNUMBER(SEARCH("эксплуат",E1408)), ISNUMBER(SEARCH("обслужи",E1408)), ISNUMBER(SEARCH("подготов",E1408)), (ISNUMBER(SEARCH("обуче",E1408)))),1,0)</f>
        <v>1</v>
      </c>
      <c r="J1408" s="9">
        <f>SUM(G1408:I1408)</f>
        <v>1</v>
      </c>
      <c r="K1408" t="s">
        <v>82</v>
      </c>
      <c r="L1408" t="s">
        <v>76</v>
      </c>
      <c r="M1408" s="30">
        <v>1000000</v>
      </c>
      <c r="N1408" s="28" t="s">
        <v>264</v>
      </c>
      <c r="O1408">
        <v>1000000</v>
      </c>
      <c r="P1408" s="28" t="s">
        <v>184</v>
      </c>
      <c r="Q1408" s="4" t="s">
        <v>2133</v>
      </c>
      <c r="R1408" t="s">
        <v>2131</v>
      </c>
      <c r="S1408" t="s">
        <v>1751</v>
      </c>
      <c r="T1408" t="s">
        <v>1929</v>
      </c>
      <c r="U1408" t="s">
        <v>1692</v>
      </c>
      <c r="V1408" t="s">
        <v>1745</v>
      </c>
      <c r="W1408" s="2">
        <v>1</v>
      </c>
      <c r="X1408" s="33">
        <v>1000000</v>
      </c>
      <c r="Y1408" t="s">
        <v>34</v>
      </c>
      <c r="Z1408" t="s">
        <v>523</v>
      </c>
      <c r="AA1408" t="s">
        <v>36</v>
      </c>
      <c r="AB1408" t="s">
        <v>37</v>
      </c>
      <c r="AC1408">
        <v>70</v>
      </c>
    </row>
    <row r="1409" spans="1:29" customFormat="1" hidden="1" x14ac:dyDescent="0.25">
      <c r="A1409" s="11">
        <v>1409</v>
      </c>
      <c r="B1409" s="20" t="s">
        <v>2214</v>
      </c>
      <c r="C1409" s="3">
        <v>2.7017001421149998E+18</v>
      </c>
      <c r="D1409" s="1">
        <v>42019</v>
      </c>
      <c r="E1409" t="s">
        <v>2135</v>
      </c>
      <c r="F1409" s="8">
        <f>IF(OR(ISNUMBER(SEARCH("террит",Q1409)), ISNUMBER(SEARCH("ФОМС",E1409)), ISNUMBER(SEARCH("ФОМС",Q1409)), (ISNUMBER(SEARCH("страх",E1409)))),1,0)</f>
        <v>1</v>
      </c>
      <c r="G1409" s="8">
        <f>IF(OR(ISNUMBER(SEARCH("проектиро",E1409)), ISNUMBER(SEARCH("разработка",E1409)),  ISNUMBER(SEARCH("приобрет",E1409)),  ISNUMBER(SEARCH("установк",E1409)), ISNUMBER(SEARCH("постав",E1409)),  (ISNUMBER(SEARCH("создани",E1409)))),1,0)</f>
        <v>0</v>
      </c>
      <c r="H1409" s="8">
        <f>IF(OR(ISNUMBER(SEARCH("развит",E1409)), ISNUMBER(SEARCH("модифика",E1409)), ISNUMBER(SEARCH("интегра",E1409)),  ISNUMBER(SEARCH("внедрен",E1409)), ISNUMBER(SEARCH("расшир",E1409)), ISNUMBER(SEARCH("адаптац",E1409)),ISNUMBER(SEARCH("настрой",E1409)), ISNUMBER(SEARCH("подключ",E1409)),   (ISNUMBER(SEARCH("модерниз",E1409)))),1,0)</f>
        <v>0</v>
      </c>
      <c r="I1409" s="8">
        <f>IF(OR(ISNUMBER(SEARCH("сопрово",E1409)), ISNUMBER(SEARCH("поддержк",E1409)), ISNUMBER(SEARCH("эксплуат",E1409)), ISNUMBER(SEARCH("обслужи",E1409)), ISNUMBER(SEARCH("подготов",E1409)), (ISNUMBER(SEARCH("обуче",E1409)))),1,0)</f>
        <v>1</v>
      </c>
      <c r="J1409" s="9">
        <f>SUM(G1409:I1409)</f>
        <v>1</v>
      </c>
      <c r="K1409" s="24" t="s">
        <v>1367</v>
      </c>
      <c r="L1409" s="24" t="s">
        <v>2136</v>
      </c>
      <c r="M1409" s="30">
        <v>357251.4</v>
      </c>
      <c r="N1409" s="28" t="s">
        <v>264</v>
      </c>
      <c r="O1409">
        <v>357251.4</v>
      </c>
      <c r="P1409" s="28" t="s">
        <v>184</v>
      </c>
      <c r="Q1409" s="4" t="s">
        <v>1749</v>
      </c>
      <c r="R1409" t="s">
        <v>1750</v>
      </c>
      <c r="S1409" t="s">
        <v>1751</v>
      </c>
      <c r="T1409" t="s">
        <v>1709</v>
      </c>
      <c r="U1409" t="s">
        <v>1692</v>
      </c>
      <c r="V1409" t="s">
        <v>33</v>
      </c>
      <c r="W1409" s="2">
        <v>1</v>
      </c>
      <c r="X1409" s="33">
        <v>357251.4</v>
      </c>
      <c r="Y1409" t="s">
        <v>34</v>
      </c>
      <c r="Z1409" t="s">
        <v>523</v>
      </c>
      <c r="AA1409" t="s">
        <v>36</v>
      </c>
      <c r="AB1409" t="s">
        <v>37</v>
      </c>
      <c r="AC1409">
        <v>70</v>
      </c>
    </row>
    <row r="1410" spans="1:29" customFormat="1" hidden="1" x14ac:dyDescent="0.25">
      <c r="A1410" s="11">
        <v>1410</v>
      </c>
      <c r="B1410" s="20" t="s">
        <v>2214</v>
      </c>
      <c r="C1410" s="3">
        <v>2.7017001421149998E+18</v>
      </c>
      <c r="D1410" s="1">
        <v>42109</v>
      </c>
      <c r="E1410" t="s">
        <v>1748</v>
      </c>
      <c r="F1410" s="8">
        <f>IF(OR(ISNUMBER(SEARCH("террит",Q1410)), ISNUMBER(SEARCH("ФОМС",E1410)), ISNUMBER(SEARCH("ФОМС",Q1410)), (ISNUMBER(SEARCH("страх",E1410)))),1,0)</f>
        <v>1</v>
      </c>
      <c r="G1410" s="8">
        <f>IF(OR(ISNUMBER(SEARCH("проектиро",E1410)), ISNUMBER(SEARCH("разработка",E1410)),  ISNUMBER(SEARCH("приобрет",E1410)),  ISNUMBER(SEARCH("установк",E1410)), ISNUMBER(SEARCH("постав",E1410)),  (ISNUMBER(SEARCH("создани",E1410)))),1,0)</f>
        <v>1</v>
      </c>
      <c r="H1410" s="8">
        <f>IF(OR(ISNUMBER(SEARCH("развит",E1410)), ISNUMBER(SEARCH("модифика",E1410)), ISNUMBER(SEARCH("интегра",E1410)),  ISNUMBER(SEARCH("внедрен",E1410)), ISNUMBER(SEARCH("расшир",E1410)), ISNUMBER(SEARCH("адаптац",E1410)),ISNUMBER(SEARCH("настрой",E1410)), ISNUMBER(SEARCH("подключ",E1410)),   (ISNUMBER(SEARCH("модерниз",E1410)))),1,0)</f>
        <v>0</v>
      </c>
      <c r="I1410" s="8">
        <f>IF(OR(ISNUMBER(SEARCH("сопрово",E1410)), ISNUMBER(SEARCH("поддержк",E1410)), ISNUMBER(SEARCH("эксплуат",E1410)), ISNUMBER(SEARCH("обслужи",E1410)), ISNUMBER(SEARCH("подготов",E1410)), (ISNUMBER(SEARCH("обуче",E1410)))),1,0)</f>
        <v>0</v>
      </c>
      <c r="J1410" s="9">
        <f>SUM(G1410:I1410)</f>
        <v>1</v>
      </c>
      <c r="K1410" s="24" t="s">
        <v>453</v>
      </c>
      <c r="L1410" s="24" t="s">
        <v>454</v>
      </c>
      <c r="M1410" s="30">
        <v>174240</v>
      </c>
      <c r="N1410" s="28" t="s">
        <v>264</v>
      </c>
      <c r="O1410">
        <v>174240</v>
      </c>
      <c r="P1410" s="28" t="s">
        <v>184</v>
      </c>
      <c r="Q1410" s="4" t="s">
        <v>1749</v>
      </c>
      <c r="R1410" t="s">
        <v>1750</v>
      </c>
      <c r="S1410" t="s">
        <v>1751</v>
      </c>
      <c r="T1410" t="s">
        <v>1728</v>
      </c>
      <c r="U1410" t="s">
        <v>1692</v>
      </c>
      <c r="V1410" t="s">
        <v>1745</v>
      </c>
      <c r="W1410" s="2">
        <v>1</v>
      </c>
      <c r="X1410" s="33">
        <v>174240</v>
      </c>
      <c r="Y1410" t="s">
        <v>34</v>
      </c>
      <c r="Z1410" t="s">
        <v>523</v>
      </c>
      <c r="AA1410" t="s">
        <v>36</v>
      </c>
      <c r="AB1410" t="s">
        <v>37</v>
      </c>
      <c r="AC1410">
        <v>70</v>
      </c>
    </row>
    <row r="1411" spans="1:29" customFormat="1" hidden="1" x14ac:dyDescent="0.25">
      <c r="A1411" s="11">
        <v>1411</v>
      </c>
      <c r="B1411" s="20" t="s">
        <v>2214</v>
      </c>
      <c r="C1411" s="3">
        <v>2.7017054913180001E+18</v>
      </c>
      <c r="D1411" s="1">
        <v>43463</v>
      </c>
      <c r="E1411" t="s">
        <v>2137</v>
      </c>
      <c r="F1411" s="8">
        <f>IF(OR(ISNUMBER(SEARCH("террит",Q1411)), ISNUMBER(SEARCH("ФОМС",E1411)), ISNUMBER(SEARCH("ФОМС",Q1411)), (ISNUMBER(SEARCH("страх",E1411)))),1,0)</f>
        <v>0</v>
      </c>
      <c r="G1411" s="8">
        <f>IF(OR(ISNUMBER(SEARCH("проектиро",E1411)), ISNUMBER(SEARCH("разработка",E1411)),  ISNUMBER(SEARCH("приобрет",E1411)),  ISNUMBER(SEARCH("установк",E1411)), ISNUMBER(SEARCH("постав",E1411)),  (ISNUMBER(SEARCH("создани",E1411)))),1,0)</f>
        <v>0</v>
      </c>
      <c r="H1411" s="8">
        <f>IF(OR(ISNUMBER(SEARCH("развит",E1411)), ISNUMBER(SEARCH("модифика",E1411)), ISNUMBER(SEARCH("интегра",E1411)),  ISNUMBER(SEARCH("внедрен",E1411)), ISNUMBER(SEARCH("расшир",E1411)), ISNUMBER(SEARCH("адаптац",E1411)),ISNUMBER(SEARCH("настрой",E1411)), ISNUMBER(SEARCH("подключ",E1411)),   (ISNUMBER(SEARCH("модерниз",E1411)))),1,0)</f>
        <v>0</v>
      </c>
      <c r="I1411" s="8">
        <f>IF(OR(ISNUMBER(SEARCH("сопрово",E1411)), ISNUMBER(SEARCH("поддержк",E1411)), ISNUMBER(SEARCH("эксплуат",E1411)), ISNUMBER(SEARCH("обслужи",E1411)), ISNUMBER(SEARCH("подготов",E1411)), (ISNUMBER(SEARCH("обуче",E1411)))),1,0)</f>
        <v>0</v>
      </c>
      <c r="J1411" s="9">
        <f>SUM(G1411:I1411)</f>
        <v>0</v>
      </c>
      <c r="K1411" t="s">
        <v>53</v>
      </c>
      <c r="L1411" t="s">
        <v>52</v>
      </c>
      <c r="M1411" s="30">
        <v>2156000</v>
      </c>
      <c r="N1411" s="28" t="s">
        <v>26</v>
      </c>
      <c r="O1411">
        <v>2156000</v>
      </c>
      <c r="P1411" s="28" t="s">
        <v>27</v>
      </c>
      <c r="Q1411" s="4" t="s">
        <v>2138</v>
      </c>
      <c r="R1411" t="s">
        <v>2139</v>
      </c>
      <c r="S1411" t="s">
        <v>1751</v>
      </c>
      <c r="T1411" t="s">
        <v>1714</v>
      </c>
      <c r="U1411" t="s">
        <v>1692</v>
      </c>
      <c r="V1411" t="s">
        <v>33</v>
      </c>
      <c r="W1411" s="2">
        <v>1</v>
      </c>
      <c r="X1411" s="33">
        <v>2156000</v>
      </c>
      <c r="Y1411" t="s">
        <v>34</v>
      </c>
      <c r="Z1411" t="s">
        <v>523</v>
      </c>
      <c r="AA1411" t="s">
        <v>36</v>
      </c>
      <c r="AB1411" t="s">
        <v>37</v>
      </c>
      <c r="AC1411">
        <v>70</v>
      </c>
    </row>
    <row r="1412" spans="1:29" customFormat="1" hidden="1" x14ac:dyDescent="0.25">
      <c r="A1412" s="11">
        <v>1412</v>
      </c>
      <c r="B1412" s="20" t="s">
        <v>2214</v>
      </c>
      <c r="C1412" s="3">
        <v>2.7202190205190001E+18</v>
      </c>
      <c r="D1412" s="1">
        <v>43620</v>
      </c>
      <c r="E1412" t="s">
        <v>2140</v>
      </c>
      <c r="F1412" s="8">
        <f>IF(OR(ISNUMBER(SEARCH("террит",Q1412)), ISNUMBER(SEARCH("ФОМС",E1412)), ISNUMBER(SEARCH("ФОМС",Q1412)), (ISNUMBER(SEARCH("страх",E1412)))),1,0)</f>
        <v>0</v>
      </c>
      <c r="G1412" s="8">
        <f>IF(OR(ISNUMBER(SEARCH("проектиро",E1412)), ISNUMBER(SEARCH("разработка",E1412)),  ISNUMBER(SEARCH("приобрет",E1412)),  ISNUMBER(SEARCH("установк",E1412)), ISNUMBER(SEARCH("постав",E1412)),  (ISNUMBER(SEARCH("создани",E1412)))),1,0)</f>
        <v>0</v>
      </c>
      <c r="H1412" s="8">
        <f>IF(OR(ISNUMBER(SEARCH("развит",E1412)), ISNUMBER(SEARCH("модифика",E1412)), ISNUMBER(SEARCH("интегра",E1412)),  ISNUMBER(SEARCH("внедрен",E1412)), ISNUMBER(SEARCH("расшир",E1412)), ISNUMBER(SEARCH("адаптац",E1412)),ISNUMBER(SEARCH("настрой",E1412)), ISNUMBER(SEARCH("подключ",E1412)),   (ISNUMBER(SEARCH("модерниз",E1412)))),1,0)</f>
        <v>1</v>
      </c>
      <c r="I1412" s="8">
        <f>IF(OR(ISNUMBER(SEARCH("сопрово",E1412)), ISNUMBER(SEARCH("поддержк",E1412)), ISNUMBER(SEARCH("эксплуат",E1412)), ISNUMBER(SEARCH("обслужи",E1412)), ISNUMBER(SEARCH("подготов",E1412)), (ISNUMBER(SEARCH("обуче",E1412)))),1,0)</f>
        <v>1</v>
      </c>
      <c r="J1412" s="9">
        <f>SUM(G1412:I1412)</f>
        <v>2</v>
      </c>
      <c r="K1412" t="s">
        <v>45</v>
      </c>
      <c r="L1412" t="s">
        <v>46</v>
      </c>
      <c r="M1412" s="30">
        <v>2962523.57</v>
      </c>
      <c r="N1412" s="28" t="s">
        <v>26</v>
      </c>
      <c r="O1412">
        <v>2962523.57</v>
      </c>
      <c r="P1412" s="28" t="s">
        <v>27</v>
      </c>
      <c r="Q1412" s="4" t="s">
        <v>2141</v>
      </c>
      <c r="R1412" t="s">
        <v>2142</v>
      </c>
      <c r="S1412" t="s">
        <v>2143</v>
      </c>
      <c r="T1412" t="s">
        <v>1739</v>
      </c>
      <c r="U1412" t="s">
        <v>1692</v>
      </c>
      <c r="V1412" t="s">
        <v>33</v>
      </c>
      <c r="W1412" s="2">
        <v>1</v>
      </c>
      <c r="X1412" s="33">
        <v>2962523.57</v>
      </c>
      <c r="Y1412" t="s">
        <v>34</v>
      </c>
      <c r="Z1412" t="s">
        <v>524</v>
      </c>
      <c r="AA1412" t="s">
        <v>36</v>
      </c>
      <c r="AB1412" t="s">
        <v>37</v>
      </c>
      <c r="AC1412">
        <v>72</v>
      </c>
    </row>
    <row r="1413" spans="1:29" customFormat="1" hidden="1" x14ac:dyDescent="0.25">
      <c r="A1413" s="11">
        <v>1413</v>
      </c>
      <c r="B1413" s="20" t="s">
        <v>2214</v>
      </c>
      <c r="C1413" s="3">
        <v>2.7204155090150001E+18</v>
      </c>
      <c r="D1413" s="1">
        <v>42318</v>
      </c>
      <c r="E1413" t="s">
        <v>2144</v>
      </c>
      <c r="F1413" s="8">
        <f>IF(OR(ISNUMBER(SEARCH("террит",Q1413)), ISNUMBER(SEARCH("ФОМС",E1413)), ISNUMBER(SEARCH("ФОМС",Q1413)), (ISNUMBER(SEARCH("страх",E1413)))),1,0)</f>
        <v>0</v>
      </c>
      <c r="G1413" s="8">
        <f>IF(OR(ISNUMBER(SEARCH("проектиро",E1413)), ISNUMBER(SEARCH("разработка",E1413)),  ISNUMBER(SEARCH("приобрет",E1413)),  ISNUMBER(SEARCH("установк",E1413)), ISNUMBER(SEARCH("постав",E1413)),  (ISNUMBER(SEARCH("создани",E1413)))),1,0)</f>
        <v>0</v>
      </c>
      <c r="H1413" s="8">
        <f>IF(OR(ISNUMBER(SEARCH("развит",E1413)), ISNUMBER(SEARCH("модифика",E1413)), ISNUMBER(SEARCH("интегра",E1413)),  ISNUMBER(SEARCH("внедрен",E1413)), ISNUMBER(SEARCH("расшир",E1413)), ISNUMBER(SEARCH("адаптац",E1413)),ISNUMBER(SEARCH("настрой",E1413)), ISNUMBER(SEARCH("подключ",E1413)),   (ISNUMBER(SEARCH("модерниз",E1413)))),1,0)</f>
        <v>1</v>
      </c>
      <c r="I1413" s="8">
        <f>IF(OR(ISNUMBER(SEARCH("сопрово",E1413)), ISNUMBER(SEARCH("поддержк",E1413)), ISNUMBER(SEARCH("эксплуат",E1413)), ISNUMBER(SEARCH("обслужи",E1413)), ISNUMBER(SEARCH("подготов",E1413)), (ISNUMBER(SEARCH("обуче",E1413)))),1,0)</f>
        <v>0</v>
      </c>
      <c r="J1413" s="9">
        <f>SUM(G1413:I1413)</f>
        <v>1</v>
      </c>
      <c r="K1413" s="24" t="s">
        <v>475</v>
      </c>
      <c r="L1413" s="24" t="s">
        <v>476</v>
      </c>
      <c r="M1413" s="30">
        <v>10000000</v>
      </c>
      <c r="N1413" s="28" t="s">
        <v>264</v>
      </c>
      <c r="O1413">
        <v>10000000</v>
      </c>
      <c r="P1413" s="28" t="s">
        <v>184</v>
      </c>
      <c r="Q1413" s="4" t="s">
        <v>2145</v>
      </c>
      <c r="R1413" t="s">
        <v>2146</v>
      </c>
      <c r="S1413" t="s">
        <v>2143</v>
      </c>
      <c r="T1413" t="s">
        <v>1709</v>
      </c>
      <c r="U1413" t="s">
        <v>1692</v>
      </c>
      <c r="V1413" t="s">
        <v>33</v>
      </c>
      <c r="W1413" s="2">
        <v>1</v>
      </c>
      <c r="X1413" s="33">
        <v>10000000</v>
      </c>
      <c r="Y1413" t="s">
        <v>34</v>
      </c>
      <c r="Z1413" t="s">
        <v>524</v>
      </c>
      <c r="AA1413" t="s">
        <v>36</v>
      </c>
      <c r="AB1413" t="s">
        <v>37</v>
      </c>
      <c r="AC1413">
        <v>72</v>
      </c>
    </row>
    <row r="1414" spans="1:29" customFormat="1" hidden="1" x14ac:dyDescent="0.25">
      <c r="A1414" s="11">
        <v>1414</v>
      </c>
      <c r="B1414" s="20" t="s">
        <v>2214</v>
      </c>
      <c r="C1414" s="3">
        <v>2.720415509016E+18</v>
      </c>
      <c r="D1414" s="1">
        <v>42489</v>
      </c>
      <c r="E1414" t="s">
        <v>2147</v>
      </c>
      <c r="F1414" s="8">
        <f>IF(OR(ISNUMBER(SEARCH("террит",Q1414)), ISNUMBER(SEARCH("ФОМС",E1414)), ISNUMBER(SEARCH("ФОМС",Q1414)), (ISNUMBER(SEARCH("страх",E1414)))),1,0)</f>
        <v>0</v>
      </c>
      <c r="G1414" s="8">
        <f>IF(OR(ISNUMBER(SEARCH("проектиро",E1414)), ISNUMBER(SEARCH("разработка",E1414)),  ISNUMBER(SEARCH("приобрет",E1414)),  ISNUMBER(SEARCH("установк",E1414)), ISNUMBER(SEARCH("постав",E1414)),  (ISNUMBER(SEARCH("создани",E1414)))),1,0)</f>
        <v>0</v>
      </c>
      <c r="H1414" s="8">
        <f>IF(OR(ISNUMBER(SEARCH("развит",E1414)), ISNUMBER(SEARCH("модифика",E1414)), ISNUMBER(SEARCH("интегра",E1414)),  ISNUMBER(SEARCH("внедрен",E1414)), ISNUMBER(SEARCH("расшир",E1414)), ISNUMBER(SEARCH("адаптац",E1414)),ISNUMBER(SEARCH("настрой",E1414)), ISNUMBER(SEARCH("подключ",E1414)),   (ISNUMBER(SEARCH("модерниз",E1414)))),1,0)</f>
        <v>0</v>
      </c>
      <c r="I1414" s="8">
        <f>IF(OR(ISNUMBER(SEARCH("сопрово",E1414)), ISNUMBER(SEARCH("поддержк",E1414)), ISNUMBER(SEARCH("эксплуат",E1414)), ISNUMBER(SEARCH("обслужи",E1414)), ISNUMBER(SEARCH("подготов",E1414)), (ISNUMBER(SEARCH("обуче",E1414)))),1,0)</f>
        <v>1</v>
      </c>
      <c r="J1414" s="9">
        <f>SUM(G1414:I1414)</f>
        <v>1</v>
      </c>
      <c r="K1414" t="s">
        <v>142</v>
      </c>
      <c r="L1414" t="s">
        <v>143</v>
      </c>
      <c r="M1414" s="30">
        <v>16000000</v>
      </c>
      <c r="N1414" s="28" t="s">
        <v>264</v>
      </c>
      <c r="O1414">
        <v>16000000</v>
      </c>
      <c r="P1414" s="28" t="s">
        <v>184</v>
      </c>
      <c r="Q1414" s="4" t="s">
        <v>2145</v>
      </c>
      <c r="R1414" t="s">
        <v>2146</v>
      </c>
      <c r="S1414" t="s">
        <v>2143</v>
      </c>
      <c r="T1414" t="s">
        <v>2148</v>
      </c>
      <c r="U1414" t="s">
        <v>1692</v>
      </c>
      <c r="V1414" t="s">
        <v>33</v>
      </c>
      <c r="W1414" s="2">
        <v>1</v>
      </c>
      <c r="X1414" s="33">
        <v>16000000</v>
      </c>
      <c r="Y1414" t="s">
        <v>34</v>
      </c>
      <c r="Z1414" t="s">
        <v>524</v>
      </c>
      <c r="AA1414" t="s">
        <v>36</v>
      </c>
      <c r="AB1414" t="s">
        <v>37</v>
      </c>
      <c r="AC1414">
        <v>72</v>
      </c>
    </row>
    <row r="1415" spans="1:29" customFormat="1" hidden="1" x14ac:dyDescent="0.25">
      <c r="A1415" s="11">
        <v>1415</v>
      </c>
      <c r="B1415" s="20" t="s">
        <v>2214</v>
      </c>
      <c r="C1415" s="3">
        <v>2.7204155090169999E+18</v>
      </c>
      <c r="D1415" s="1">
        <v>42916</v>
      </c>
      <c r="E1415" t="s">
        <v>2147</v>
      </c>
      <c r="F1415" s="8">
        <f>IF(OR(ISNUMBER(SEARCH("террит",Q1415)), ISNUMBER(SEARCH("ФОМС",E1415)), ISNUMBER(SEARCH("ФОМС",Q1415)), (ISNUMBER(SEARCH("страх",E1415)))),1,0)</f>
        <v>0</v>
      </c>
      <c r="G1415" s="8">
        <f>IF(OR(ISNUMBER(SEARCH("проектиро",E1415)), ISNUMBER(SEARCH("разработка",E1415)),  ISNUMBER(SEARCH("приобрет",E1415)),  ISNUMBER(SEARCH("установк",E1415)), ISNUMBER(SEARCH("постав",E1415)),  (ISNUMBER(SEARCH("создани",E1415)))),1,0)</f>
        <v>0</v>
      </c>
      <c r="H1415" s="8">
        <f>IF(OR(ISNUMBER(SEARCH("развит",E1415)), ISNUMBER(SEARCH("модифика",E1415)), ISNUMBER(SEARCH("интегра",E1415)),  ISNUMBER(SEARCH("внедрен",E1415)), ISNUMBER(SEARCH("расшир",E1415)), ISNUMBER(SEARCH("адаптац",E1415)),ISNUMBER(SEARCH("настрой",E1415)), ISNUMBER(SEARCH("подключ",E1415)),   (ISNUMBER(SEARCH("модерниз",E1415)))),1,0)</f>
        <v>0</v>
      </c>
      <c r="I1415" s="8">
        <f>IF(OR(ISNUMBER(SEARCH("сопрово",E1415)), ISNUMBER(SEARCH("поддержк",E1415)), ISNUMBER(SEARCH("эксплуат",E1415)), ISNUMBER(SEARCH("обслужи",E1415)), ISNUMBER(SEARCH("подготов",E1415)), (ISNUMBER(SEARCH("обуче",E1415)))),1,0)</f>
        <v>1</v>
      </c>
      <c r="J1415" s="9">
        <f>SUM(G1415:I1415)</f>
        <v>1</v>
      </c>
      <c r="K1415" t="s">
        <v>142</v>
      </c>
      <c r="L1415" t="s">
        <v>143</v>
      </c>
      <c r="M1415" s="30">
        <v>12900000</v>
      </c>
      <c r="N1415" s="28" t="s">
        <v>26</v>
      </c>
      <c r="O1415">
        <v>12900000</v>
      </c>
      <c r="P1415" s="28" t="s">
        <v>184</v>
      </c>
      <c r="Q1415" s="4" t="s">
        <v>2145</v>
      </c>
      <c r="R1415" t="s">
        <v>2146</v>
      </c>
      <c r="S1415" t="s">
        <v>2143</v>
      </c>
      <c r="T1415" t="s">
        <v>2148</v>
      </c>
      <c r="U1415" t="s">
        <v>1692</v>
      </c>
      <c r="V1415" t="s">
        <v>33</v>
      </c>
      <c r="W1415" s="2">
        <v>1</v>
      </c>
      <c r="X1415" s="33">
        <v>12900000</v>
      </c>
      <c r="Y1415" t="s">
        <v>34</v>
      </c>
      <c r="Z1415" t="s">
        <v>524</v>
      </c>
      <c r="AA1415" t="s">
        <v>36</v>
      </c>
      <c r="AB1415" t="s">
        <v>37</v>
      </c>
      <c r="AC1415">
        <v>72</v>
      </c>
    </row>
    <row r="1416" spans="1:29" customFormat="1" hidden="1" x14ac:dyDescent="0.25">
      <c r="A1416" s="11">
        <v>1416</v>
      </c>
      <c r="B1416" s="20" t="s">
        <v>2214</v>
      </c>
      <c r="C1416" s="3">
        <v>2.7204155090179999E+18</v>
      </c>
      <c r="D1416" s="1">
        <v>43361</v>
      </c>
      <c r="E1416" t="s">
        <v>2147</v>
      </c>
      <c r="F1416" s="8">
        <f>IF(OR(ISNUMBER(SEARCH("террит",Q1416)), ISNUMBER(SEARCH("ФОМС",E1416)), ISNUMBER(SEARCH("ФОМС",Q1416)), (ISNUMBER(SEARCH("страх",E1416)))),1,0)</f>
        <v>0</v>
      </c>
      <c r="G1416" s="8">
        <f>IF(OR(ISNUMBER(SEARCH("проектиро",E1416)), ISNUMBER(SEARCH("разработка",E1416)),  ISNUMBER(SEARCH("приобрет",E1416)),  ISNUMBER(SEARCH("установк",E1416)), ISNUMBER(SEARCH("постав",E1416)),  (ISNUMBER(SEARCH("создани",E1416)))),1,0)</f>
        <v>0</v>
      </c>
      <c r="H1416" s="8">
        <f>IF(OR(ISNUMBER(SEARCH("развит",E1416)), ISNUMBER(SEARCH("модифика",E1416)), ISNUMBER(SEARCH("интегра",E1416)),  ISNUMBER(SEARCH("внедрен",E1416)), ISNUMBER(SEARCH("расшир",E1416)), ISNUMBER(SEARCH("адаптац",E1416)),ISNUMBER(SEARCH("настрой",E1416)), ISNUMBER(SEARCH("подключ",E1416)),   (ISNUMBER(SEARCH("модерниз",E1416)))),1,0)</f>
        <v>0</v>
      </c>
      <c r="I1416" s="8">
        <f>IF(OR(ISNUMBER(SEARCH("сопрово",E1416)), ISNUMBER(SEARCH("поддержк",E1416)), ISNUMBER(SEARCH("эксплуат",E1416)), ISNUMBER(SEARCH("обслужи",E1416)), ISNUMBER(SEARCH("подготов",E1416)), (ISNUMBER(SEARCH("обуче",E1416)))),1,0)</f>
        <v>1</v>
      </c>
      <c r="J1416" s="9">
        <f>SUM(G1416:I1416)</f>
        <v>1</v>
      </c>
      <c r="K1416" t="s">
        <v>142</v>
      </c>
      <c r="L1416" t="s">
        <v>143</v>
      </c>
      <c r="M1416" s="30">
        <v>1912500</v>
      </c>
      <c r="N1416" s="28" t="s">
        <v>26</v>
      </c>
      <c r="O1416">
        <v>1912500</v>
      </c>
      <c r="P1416" s="28" t="s">
        <v>184</v>
      </c>
      <c r="Q1416" s="4" t="s">
        <v>2145</v>
      </c>
      <c r="R1416" t="s">
        <v>2146</v>
      </c>
      <c r="S1416" t="s">
        <v>2143</v>
      </c>
      <c r="T1416" t="s">
        <v>2149</v>
      </c>
      <c r="U1416" t="s">
        <v>1692</v>
      </c>
      <c r="V1416" t="s">
        <v>33</v>
      </c>
      <c r="W1416" s="2">
        <v>1</v>
      </c>
      <c r="X1416" s="33">
        <v>28010860</v>
      </c>
      <c r="Y1416" t="s">
        <v>34</v>
      </c>
      <c r="Z1416" t="s">
        <v>524</v>
      </c>
      <c r="AA1416" t="s">
        <v>36</v>
      </c>
      <c r="AB1416" t="s">
        <v>37</v>
      </c>
      <c r="AC1416">
        <v>72</v>
      </c>
    </row>
    <row r="1417" spans="1:29" customFormat="1" hidden="1" x14ac:dyDescent="0.25">
      <c r="A1417" s="11">
        <v>1417</v>
      </c>
      <c r="B1417" s="20" t="s">
        <v>2214</v>
      </c>
      <c r="C1417" s="3">
        <v>2.7451310939160003E+18</v>
      </c>
      <c r="D1417" s="1">
        <v>42667</v>
      </c>
      <c r="E1417" t="s">
        <v>2150</v>
      </c>
      <c r="F1417" s="8">
        <f>IF(OR(ISNUMBER(SEARCH("террит",Q1417)), ISNUMBER(SEARCH("ФОМС",E1417)), ISNUMBER(SEARCH("ФОМС",Q1417)), (ISNUMBER(SEARCH("страх",E1417)))),1,0)</f>
        <v>0</v>
      </c>
      <c r="G1417" s="8">
        <f>IF(OR(ISNUMBER(SEARCH("проектиро",E1417)), ISNUMBER(SEARCH("разработка",E1417)),  ISNUMBER(SEARCH("приобрет",E1417)),  ISNUMBER(SEARCH("установк",E1417)), ISNUMBER(SEARCH("постав",E1417)),  (ISNUMBER(SEARCH("создани",E1417)))),1,0)</f>
        <v>0</v>
      </c>
      <c r="H1417" s="8">
        <f>IF(OR(ISNUMBER(SEARCH("развит",E1417)), ISNUMBER(SEARCH("модифика",E1417)), ISNUMBER(SEARCH("интегра",E1417)),  ISNUMBER(SEARCH("внедрен",E1417)), ISNUMBER(SEARCH("расшир",E1417)), ISNUMBER(SEARCH("адаптац",E1417)),ISNUMBER(SEARCH("настрой",E1417)), ISNUMBER(SEARCH("подключ",E1417)),   (ISNUMBER(SEARCH("модерниз",E1417)))),1,0)</f>
        <v>1</v>
      </c>
      <c r="I1417" s="8">
        <f>IF(OR(ISNUMBER(SEARCH("сопрово",E1417)), ISNUMBER(SEARCH("поддержк",E1417)), ISNUMBER(SEARCH("эксплуат",E1417)), ISNUMBER(SEARCH("обслужи",E1417)), ISNUMBER(SEARCH("подготов",E1417)), (ISNUMBER(SEARCH("обуче",E1417)))),1,0)</f>
        <v>0</v>
      </c>
      <c r="J1417" s="9">
        <f>SUM(G1417:I1417)</f>
        <v>1</v>
      </c>
      <c r="K1417" t="s">
        <v>45</v>
      </c>
      <c r="L1417" t="s">
        <v>46</v>
      </c>
      <c r="M1417" s="30">
        <v>3069000</v>
      </c>
      <c r="N1417" s="28" t="s">
        <v>264</v>
      </c>
      <c r="O1417">
        <v>3069000</v>
      </c>
      <c r="P1417" s="28" t="s">
        <v>184</v>
      </c>
      <c r="Q1417" s="4" t="s">
        <v>2151</v>
      </c>
      <c r="R1417" t="s">
        <v>2152</v>
      </c>
      <c r="S1417" t="s">
        <v>1782</v>
      </c>
      <c r="T1417" t="s">
        <v>1709</v>
      </c>
      <c r="U1417" t="s">
        <v>1692</v>
      </c>
      <c r="V1417" t="s">
        <v>33</v>
      </c>
      <c r="W1417" s="2">
        <v>1</v>
      </c>
      <c r="X1417" s="33">
        <v>3069000</v>
      </c>
      <c r="Y1417" t="s">
        <v>34</v>
      </c>
      <c r="Z1417" t="s">
        <v>526</v>
      </c>
      <c r="AA1417" t="s">
        <v>36</v>
      </c>
      <c r="AB1417" t="s">
        <v>37</v>
      </c>
      <c r="AC1417">
        <v>74</v>
      </c>
    </row>
    <row r="1418" spans="1:29" customFormat="1" hidden="1" x14ac:dyDescent="0.25">
      <c r="A1418" s="11">
        <v>1418</v>
      </c>
      <c r="B1418" s="20" t="s">
        <v>2214</v>
      </c>
      <c r="C1418" s="3">
        <v>2.7451310939170002E+18</v>
      </c>
      <c r="D1418" s="1">
        <v>42940</v>
      </c>
      <c r="E1418" t="s">
        <v>2153</v>
      </c>
      <c r="F1418" s="8">
        <f>IF(OR(ISNUMBER(SEARCH("террит",Q1418)), ISNUMBER(SEARCH("ФОМС",E1418)), ISNUMBER(SEARCH("ФОМС",Q1418)), (ISNUMBER(SEARCH("страх",E1418)))),1,0)</f>
        <v>0</v>
      </c>
      <c r="G1418" s="8">
        <f>IF(OR(ISNUMBER(SEARCH("проектиро",E1418)), ISNUMBER(SEARCH("разработка",E1418)),  ISNUMBER(SEARCH("приобрет",E1418)),  ISNUMBER(SEARCH("установк",E1418)), ISNUMBER(SEARCH("постав",E1418)),  (ISNUMBER(SEARCH("создани",E1418)))),1,0)</f>
        <v>0</v>
      </c>
      <c r="H1418" s="8">
        <f>IF(OR(ISNUMBER(SEARCH("развит",E1418)), ISNUMBER(SEARCH("модифика",E1418)), ISNUMBER(SEARCH("интегра",E1418)),  ISNUMBER(SEARCH("внедрен",E1418)), ISNUMBER(SEARCH("расшир",E1418)), ISNUMBER(SEARCH("адаптац",E1418)),ISNUMBER(SEARCH("настрой",E1418)), ISNUMBER(SEARCH("подключ",E1418)),   (ISNUMBER(SEARCH("модерниз",E1418)))),1,0)</f>
        <v>1</v>
      </c>
      <c r="I1418" s="8">
        <f>IF(OR(ISNUMBER(SEARCH("сопрово",E1418)), ISNUMBER(SEARCH("поддержк",E1418)), ISNUMBER(SEARCH("эксплуат",E1418)), ISNUMBER(SEARCH("обслужи",E1418)), ISNUMBER(SEARCH("подготов",E1418)), (ISNUMBER(SEARCH("обуче",E1418)))),1,0)</f>
        <v>0</v>
      </c>
      <c r="J1418" s="9">
        <f>SUM(G1418:I1418)</f>
        <v>1</v>
      </c>
      <c r="K1418" t="s">
        <v>45</v>
      </c>
      <c r="L1418" t="s">
        <v>46</v>
      </c>
      <c r="M1418" s="30">
        <v>398000</v>
      </c>
      <c r="N1418" s="28" t="s">
        <v>264</v>
      </c>
      <c r="O1418">
        <v>398000</v>
      </c>
      <c r="P1418" s="28" t="s">
        <v>184</v>
      </c>
      <c r="Q1418" s="4" t="s">
        <v>2154</v>
      </c>
      <c r="R1418" t="s">
        <v>2152</v>
      </c>
      <c r="S1418" t="s">
        <v>1782</v>
      </c>
      <c r="T1418" t="s">
        <v>1709</v>
      </c>
      <c r="U1418" t="s">
        <v>1692</v>
      </c>
      <c r="V1418" t="s">
        <v>33</v>
      </c>
      <c r="W1418" s="2">
        <v>1</v>
      </c>
      <c r="X1418" s="33">
        <v>398000</v>
      </c>
      <c r="Y1418" t="s">
        <v>34</v>
      </c>
      <c r="Z1418" t="s">
        <v>526</v>
      </c>
      <c r="AA1418" t="s">
        <v>36</v>
      </c>
      <c r="AB1418" t="s">
        <v>37</v>
      </c>
      <c r="AC1418">
        <v>74</v>
      </c>
    </row>
    <row r="1419" spans="1:29" customFormat="1" hidden="1" x14ac:dyDescent="0.25">
      <c r="A1419" s="11">
        <v>1419</v>
      </c>
      <c r="B1419" s="20" t="s">
        <v>2214</v>
      </c>
      <c r="C1419" s="3">
        <v>2.7451310939170002E+18</v>
      </c>
      <c r="D1419" s="1">
        <v>42954</v>
      </c>
      <c r="E1419" t="s">
        <v>2155</v>
      </c>
      <c r="F1419" s="8">
        <f>IF(OR(ISNUMBER(SEARCH("террит",Q1419)), ISNUMBER(SEARCH("ФОМС",E1419)), ISNUMBER(SEARCH("ФОМС",Q1419)), (ISNUMBER(SEARCH("страх",E1419)))),1,0)</f>
        <v>0</v>
      </c>
      <c r="G1419" s="8">
        <f>IF(OR(ISNUMBER(SEARCH("проектиро",E1419)), ISNUMBER(SEARCH("разработка",E1419)),  ISNUMBER(SEARCH("приобрет",E1419)),  ISNUMBER(SEARCH("установк",E1419)), ISNUMBER(SEARCH("постав",E1419)),  (ISNUMBER(SEARCH("создани",E1419)))),1,0)</f>
        <v>0</v>
      </c>
      <c r="H1419" s="8">
        <f>IF(OR(ISNUMBER(SEARCH("развит",E1419)), ISNUMBER(SEARCH("модифика",E1419)), ISNUMBER(SEARCH("интегра",E1419)),  ISNUMBER(SEARCH("внедрен",E1419)), ISNUMBER(SEARCH("расшир",E1419)), ISNUMBER(SEARCH("адаптац",E1419)),ISNUMBER(SEARCH("настрой",E1419)), ISNUMBER(SEARCH("подключ",E1419)),   (ISNUMBER(SEARCH("модерниз",E1419)))),1,0)</f>
        <v>1</v>
      </c>
      <c r="I1419" s="8">
        <f>IF(OR(ISNUMBER(SEARCH("сопрово",E1419)), ISNUMBER(SEARCH("поддержк",E1419)), ISNUMBER(SEARCH("эксплуат",E1419)), ISNUMBER(SEARCH("обслужи",E1419)), ISNUMBER(SEARCH("подготов",E1419)), (ISNUMBER(SEARCH("обуче",E1419)))),1,0)</f>
        <v>0</v>
      </c>
      <c r="J1419" s="9">
        <f>SUM(G1419:I1419)</f>
        <v>1</v>
      </c>
      <c r="K1419" t="s">
        <v>45</v>
      </c>
      <c r="L1419" t="s">
        <v>46</v>
      </c>
      <c r="M1419" s="30">
        <v>3267000</v>
      </c>
      <c r="N1419" s="28" t="s">
        <v>264</v>
      </c>
      <c r="O1419">
        <v>3267000</v>
      </c>
      <c r="P1419" s="28" t="s">
        <v>184</v>
      </c>
      <c r="Q1419" s="4" t="s">
        <v>2154</v>
      </c>
      <c r="R1419" t="s">
        <v>2152</v>
      </c>
      <c r="S1419" t="s">
        <v>1782</v>
      </c>
      <c r="T1419" t="s">
        <v>1709</v>
      </c>
      <c r="U1419" t="s">
        <v>1692</v>
      </c>
      <c r="V1419" t="s">
        <v>33</v>
      </c>
      <c r="W1419" s="2">
        <v>1</v>
      </c>
      <c r="X1419" s="33">
        <v>3267000</v>
      </c>
      <c r="Y1419" t="s">
        <v>34</v>
      </c>
      <c r="Z1419" t="s">
        <v>526</v>
      </c>
      <c r="AA1419" t="s">
        <v>36</v>
      </c>
      <c r="AB1419" t="s">
        <v>37</v>
      </c>
      <c r="AC1419">
        <v>74</v>
      </c>
    </row>
    <row r="1420" spans="1:29" customFormat="1" hidden="1" x14ac:dyDescent="0.25">
      <c r="A1420" s="11">
        <v>1420</v>
      </c>
      <c r="B1420" s="20" t="s">
        <v>2214</v>
      </c>
      <c r="C1420" s="3">
        <v>2.7453135827180001E+18</v>
      </c>
      <c r="D1420" s="1">
        <v>43371</v>
      </c>
      <c r="E1420" t="s">
        <v>2156</v>
      </c>
      <c r="F1420" s="8">
        <f>IF(OR(ISNUMBER(SEARCH("террит",Q1420)), ISNUMBER(SEARCH("ФОМС",E1420)), ISNUMBER(SEARCH("ФОМС",Q1420)), (ISNUMBER(SEARCH("страх",E1420)))),1,0)</f>
        <v>0</v>
      </c>
      <c r="G1420" s="8">
        <f>IF(OR(ISNUMBER(SEARCH("проектиро",E1420)), ISNUMBER(SEARCH("разработка",E1420)),  ISNUMBER(SEARCH("приобрет",E1420)),  ISNUMBER(SEARCH("установк",E1420)), ISNUMBER(SEARCH("постав",E1420)),  (ISNUMBER(SEARCH("создани",E1420)))),1,0)</f>
        <v>0</v>
      </c>
      <c r="H1420" s="8">
        <f>IF(OR(ISNUMBER(SEARCH("развит",E1420)), ISNUMBER(SEARCH("модифика",E1420)), ISNUMBER(SEARCH("интегра",E1420)),  ISNUMBER(SEARCH("внедрен",E1420)), ISNUMBER(SEARCH("расшир",E1420)), ISNUMBER(SEARCH("адаптац",E1420)),ISNUMBER(SEARCH("настрой",E1420)), ISNUMBER(SEARCH("подключ",E1420)),   (ISNUMBER(SEARCH("модерниз",E1420)))),1,0)</f>
        <v>1</v>
      </c>
      <c r="I1420" s="8">
        <f>IF(OR(ISNUMBER(SEARCH("сопрово",E1420)), ISNUMBER(SEARCH("поддержк",E1420)), ISNUMBER(SEARCH("эксплуат",E1420)), ISNUMBER(SEARCH("обслужи",E1420)), ISNUMBER(SEARCH("подготов",E1420)), (ISNUMBER(SEARCH("обуче",E1420)))),1,0)</f>
        <v>0</v>
      </c>
      <c r="J1420" s="9">
        <f>SUM(G1420:I1420)</f>
        <v>1</v>
      </c>
      <c r="K1420" t="s">
        <v>45</v>
      </c>
      <c r="L1420" t="s">
        <v>46</v>
      </c>
      <c r="M1420" s="30">
        <v>33016475</v>
      </c>
      <c r="N1420" s="28" t="s">
        <v>26</v>
      </c>
      <c r="O1420">
        <v>33016475</v>
      </c>
      <c r="P1420" s="28" t="s">
        <v>27</v>
      </c>
      <c r="Q1420" s="4" t="s">
        <v>2157</v>
      </c>
      <c r="R1420" t="s">
        <v>1781</v>
      </c>
      <c r="S1420" t="s">
        <v>1782</v>
      </c>
      <c r="T1420" t="s">
        <v>1709</v>
      </c>
      <c r="U1420" t="s">
        <v>1692</v>
      </c>
      <c r="V1420" t="s">
        <v>33</v>
      </c>
      <c r="W1420" s="2">
        <v>1</v>
      </c>
      <c r="X1420" s="33">
        <v>33016475</v>
      </c>
      <c r="Y1420" t="s">
        <v>34</v>
      </c>
      <c r="Z1420" t="s">
        <v>526</v>
      </c>
      <c r="AA1420" t="s">
        <v>36</v>
      </c>
      <c r="AB1420" t="s">
        <v>37</v>
      </c>
      <c r="AC1420">
        <v>74</v>
      </c>
    </row>
    <row r="1421" spans="1:29" customFormat="1" hidden="1" x14ac:dyDescent="0.25">
      <c r="A1421" s="11">
        <v>1421</v>
      </c>
      <c r="B1421" s="20" t="s">
        <v>2214</v>
      </c>
      <c r="C1421" s="3">
        <v>2.7453135827180001E+18</v>
      </c>
      <c r="D1421" s="1">
        <v>43374</v>
      </c>
      <c r="E1421" t="s">
        <v>2158</v>
      </c>
      <c r="F1421" s="8">
        <f>IF(OR(ISNUMBER(SEARCH("террит",Q1421)), ISNUMBER(SEARCH("ФОМС",E1421)), ISNUMBER(SEARCH("ФОМС",Q1421)), (ISNUMBER(SEARCH("страх",E1421)))),1,0)</f>
        <v>0</v>
      </c>
      <c r="G1421" s="8">
        <f>IF(OR(ISNUMBER(SEARCH("проектиро",E1421)), ISNUMBER(SEARCH("разработка",E1421)),  ISNUMBER(SEARCH("приобрет",E1421)),  ISNUMBER(SEARCH("установк",E1421)), ISNUMBER(SEARCH("постав",E1421)),  (ISNUMBER(SEARCH("создани",E1421)))),1,0)</f>
        <v>0</v>
      </c>
      <c r="H1421" s="8">
        <f>IF(OR(ISNUMBER(SEARCH("развит",E1421)), ISNUMBER(SEARCH("модифика",E1421)), ISNUMBER(SEARCH("интегра",E1421)),  ISNUMBER(SEARCH("внедрен",E1421)), ISNUMBER(SEARCH("расшир",E1421)), ISNUMBER(SEARCH("адаптац",E1421)),ISNUMBER(SEARCH("настрой",E1421)), ISNUMBER(SEARCH("подключ",E1421)),   (ISNUMBER(SEARCH("модерниз",E1421)))),1,0)</f>
        <v>1</v>
      </c>
      <c r="I1421" s="8">
        <f>IF(OR(ISNUMBER(SEARCH("сопрово",E1421)), ISNUMBER(SEARCH("поддержк",E1421)), ISNUMBER(SEARCH("эксплуат",E1421)), ISNUMBER(SEARCH("обслужи",E1421)), ISNUMBER(SEARCH("подготов",E1421)), (ISNUMBER(SEARCH("обуче",E1421)))),1,0)</f>
        <v>0</v>
      </c>
      <c r="J1421" s="9">
        <f>SUM(G1421:I1421)</f>
        <v>1</v>
      </c>
      <c r="K1421" t="s">
        <v>142</v>
      </c>
      <c r="L1421" t="s">
        <v>143</v>
      </c>
      <c r="M1421" s="30">
        <v>1848732.88</v>
      </c>
      <c r="N1421" s="28" t="s">
        <v>26</v>
      </c>
      <c r="O1421">
        <v>1848732.88</v>
      </c>
      <c r="P1421" s="28" t="s">
        <v>27</v>
      </c>
      <c r="Q1421" s="4" t="s">
        <v>2157</v>
      </c>
      <c r="R1421" t="s">
        <v>1781</v>
      </c>
      <c r="S1421" t="s">
        <v>1782</v>
      </c>
      <c r="T1421" t="s">
        <v>1709</v>
      </c>
      <c r="U1421" t="s">
        <v>1692</v>
      </c>
      <c r="V1421" t="s">
        <v>33</v>
      </c>
      <c r="W1421" s="2">
        <v>1</v>
      </c>
      <c r="X1421" s="33">
        <v>1848732.88</v>
      </c>
      <c r="Y1421" t="s">
        <v>34</v>
      </c>
      <c r="Z1421" t="s">
        <v>526</v>
      </c>
      <c r="AA1421" t="s">
        <v>36</v>
      </c>
      <c r="AB1421" t="s">
        <v>37</v>
      </c>
      <c r="AC1421">
        <v>74</v>
      </c>
    </row>
    <row r="1422" spans="1:29" customFormat="1" hidden="1" x14ac:dyDescent="0.25">
      <c r="A1422" s="11">
        <v>1422</v>
      </c>
      <c r="B1422" s="20" t="s">
        <v>2214</v>
      </c>
      <c r="C1422" s="3">
        <v>2.7453135827180001E+18</v>
      </c>
      <c r="D1422" s="1">
        <v>43374</v>
      </c>
      <c r="E1422" t="s">
        <v>2159</v>
      </c>
      <c r="F1422" s="8">
        <f>IF(OR(ISNUMBER(SEARCH("террит",Q1422)), ISNUMBER(SEARCH("ФОМС",E1422)), ISNUMBER(SEARCH("ФОМС",Q1422)), (ISNUMBER(SEARCH("страх",E1422)))),1,0)</f>
        <v>0</v>
      </c>
      <c r="G1422" s="8">
        <f>IF(OR(ISNUMBER(SEARCH("проектиро",E1422)), ISNUMBER(SEARCH("разработка",E1422)),  ISNUMBER(SEARCH("приобрет",E1422)),  ISNUMBER(SEARCH("установк",E1422)), ISNUMBER(SEARCH("постав",E1422)),  (ISNUMBER(SEARCH("создани",E1422)))),1,0)</f>
        <v>0</v>
      </c>
      <c r="H1422" s="8">
        <f>IF(OR(ISNUMBER(SEARCH("развит",E1422)), ISNUMBER(SEARCH("модифика",E1422)), ISNUMBER(SEARCH("интегра",E1422)),  ISNUMBER(SEARCH("внедрен",E1422)), ISNUMBER(SEARCH("расшир",E1422)), ISNUMBER(SEARCH("адаптац",E1422)),ISNUMBER(SEARCH("настрой",E1422)), ISNUMBER(SEARCH("подключ",E1422)),   (ISNUMBER(SEARCH("модерниз",E1422)))),1,0)</f>
        <v>1</v>
      </c>
      <c r="I1422" s="8">
        <f>IF(OR(ISNUMBER(SEARCH("сопрово",E1422)), ISNUMBER(SEARCH("поддержк",E1422)), ISNUMBER(SEARCH("эксплуат",E1422)), ISNUMBER(SEARCH("обслужи",E1422)), ISNUMBER(SEARCH("подготов",E1422)), (ISNUMBER(SEARCH("обуче",E1422)))),1,0)</f>
        <v>0</v>
      </c>
      <c r="J1422" s="9">
        <f>SUM(G1422:I1422)</f>
        <v>1</v>
      </c>
      <c r="K1422" t="s">
        <v>142</v>
      </c>
      <c r="L1422" t="s">
        <v>143</v>
      </c>
      <c r="M1422" s="30">
        <v>1052999.54</v>
      </c>
      <c r="N1422" s="28" t="s">
        <v>26</v>
      </c>
      <c r="O1422">
        <v>1052999.54</v>
      </c>
      <c r="P1422" s="28" t="s">
        <v>27</v>
      </c>
      <c r="Q1422" s="4" t="s">
        <v>2157</v>
      </c>
      <c r="R1422" t="s">
        <v>1781</v>
      </c>
      <c r="S1422" t="s">
        <v>1782</v>
      </c>
      <c r="T1422" t="s">
        <v>1709</v>
      </c>
      <c r="U1422" t="s">
        <v>1692</v>
      </c>
      <c r="V1422" t="s">
        <v>33</v>
      </c>
      <c r="W1422" s="2">
        <v>1</v>
      </c>
      <c r="X1422" s="33">
        <v>1052999.54</v>
      </c>
      <c r="Y1422" t="s">
        <v>34</v>
      </c>
      <c r="Z1422" t="s">
        <v>526</v>
      </c>
      <c r="AA1422" t="s">
        <v>36</v>
      </c>
      <c r="AB1422" t="s">
        <v>37</v>
      </c>
      <c r="AC1422">
        <v>74</v>
      </c>
    </row>
    <row r="1423" spans="1:29" customFormat="1" hidden="1" x14ac:dyDescent="0.25">
      <c r="A1423" s="11">
        <v>1423</v>
      </c>
      <c r="B1423" s="20" t="s">
        <v>2214</v>
      </c>
      <c r="C1423" s="3">
        <v>2.770135608616E+18</v>
      </c>
      <c r="D1423" s="1">
        <v>42614</v>
      </c>
      <c r="E1423" t="s">
        <v>46</v>
      </c>
      <c r="F1423" s="8">
        <f>IF(OR(ISNUMBER(SEARCH("террит",Q1423)), ISNUMBER(SEARCH("ФОМС",E1423)), ISNUMBER(SEARCH("ФОМС",Q1423)), (ISNUMBER(SEARCH("страх",E1423)))),1,0)</f>
        <v>0</v>
      </c>
      <c r="G1423" s="8">
        <f>IF(OR(ISNUMBER(SEARCH("проектиро",E1423)), ISNUMBER(SEARCH("разработка",E1423)),  ISNUMBER(SEARCH("приобрет",E1423)),  ISNUMBER(SEARCH("установк",E1423)), ISNUMBER(SEARCH("постав",E1423)),  (ISNUMBER(SEARCH("создани",E1423)))),1,0)</f>
        <v>1</v>
      </c>
      <c r="H1423" s="8">
        <f>IF(OR(ISNUMBER(SEARCH("развит",E1423)), ISNUMBER(SEARCH("модифика",E1423)), ISNUMBER(SEARCH("интегра",E1423)),  ISNUMBER(SEARCH("внедрен",E1423)), ISNUMBER(SEARCH("расшир",E1423)), ISNUMBER(SEARCH("адаптац",E1423)),ISNUMBER(SEARCH("настрой",E1423)), ISNUMBER(SEARCH("подключ",E1423)),   (ISNUMBER(SEARCH("модерниз",E1423)))),1,0)</f>
        <v>0</v>
      </c>
      <c r="I1423" s="8">
        <f>IF(OR(ISNUMBER(SEARCH("сопрово",E1423)), ISNUMBER(SEARCH("поддержк",E1423)), ISNUMBER(SEARCH("эксплуат",E1423)), ISNUMBER(SEARCH("обслужи",E1423)), ISNUMBER(SEARCH("подготов",E1423)), (ISNUMBER(SEARCH("обуче",E1423)))),1,0)</f>
        <v>0</v>
      </c>
      <c r="J1423" s="9">
        <f>SUM(G1423:I1423)</f>
        <v>1</v>
      </c>
      <c r="K1423" t="s">
        <v>45</v>
      </c>
      <c r="L1423" t="s">
        <v>46</v>
      </c>
      <c r="M1423" s="30">
        <v>15520000</v>
      </c>
      <c r="N1423" s="28" t="s">
        <v>264</v>
      </c>
      <c r="O1423">
        <v>15520000</v>
      </c>
      <c r="P1423" s="28" t="s">
        <v>184</v>
      </c>
      <c r="Q1423" s="4" t="s">
        <v>2160</v>
      </c>
      <c r="R1423" t="s">
        <v>2161</v>
      </c>
      <c r="S1423" t="s">
        <v>2162</v>
      </c>
      <c r="T1423" t="s">
        <v>2163</v>
      </c>
      <c r="U1423" t="s">
        <v>1692</v>
      </c>
      <c r="V1423" t="s">
        <v>33</v>
      </c>
      <c r="W1423" s="2">
        <v>1</v>
      </c>
      <c r="X1423" s="33">
        <v>15520000</v>
      </c>
      <c r="Y1423" t="s">
        <v>34</v>
      </c>
      <c r="Z1423" t="s">
        <v>505</v>
      </c>
      <c r="AA1423" t="s">
        <v>36</v>
      </c>
      <c r="AB1423" t="s">
        <v>37</v>
      </c>
      <c r="AC1423">
        <v>77</v>
      </c>
    </row>
    <row r="1424" spans="1:29" customFormat="1" hidden="1" x14ac:dyDescent="0.25">
      <c r="A1424" s="11">
        <v>1424</v>
      </c>
      <c r="B1424" s="20" t="s">
        <v>2214</v>
      </c>
      <c r="C1424" s="3">
        <v>2.7701356086179999E+18</v>
      </c>
      <c r="D1424" s="1">
        <v>43314</v>
      </c>
      <c r="E1424" t="s">
        <v>46</v>
      </c>
      <c r="F1424" s="8">
        <f>IF(OR(ISNUMBER(SEARCH("террит",Q1424)), ISNUMBER(SEARCH("ФОМС",E1424)), ISNUMBER(SEARCH("ФОМС",Q1424)), (ISNUMBER(SEARCH("страх",E1424)))),1,0)</f>
        <v>0</v>
      </c>
      <c r="G1424" s="8">
        <f>IF(OR(ISNUMBER(SEARCH("проектиро",E1424)), ISNUMBER(SEARCH("разработка",E1424)),  ISNUMBER(SEARCH("приобрет",E1424)),  ISNUMBER(SEARCH("установк",E1424)), ISNUMBER(SEARCH("постав",E1424)),  (ISNUMBER(SEARCH("создани",E1424)))),1,0)</f>
        <v>1</v>
      </c>
      <c r="H1424" s="8">
        <f>IF(OR(ISNUMBER(SEARCH("развит",E1424)), ISNUMBER(SEARCH("модифика",E1424)), ISNUMBER(SEARCH("интегра",E1424)),  ISNUMBER(SEARCH("внедрен",E1424)), ISNUMBER(SEARCH("расшир",E1424)), ISNUMBER(SEARCH("адаптац",E1424)),ISNUMBER(SEARCH("настрой",E1424)), ISNUMBER(SEARCH("подключ",E1424)),   (ISNUMBER(SEARCH("модерниз",E1424)))),1,0)</f>
        <v>0</v>
      </c>
      <c r="I1424" s="8">
        <f>IF(OR(ISNUMBER(SEARCH("сопрово",E1424)), ISNUMBER(SEARCH("поддержк",E1424)), ISNUMBER(SEARCH("эксплуат",E1424)), ISNUMBER(SEARCH("обслужи",E1424)), ISNUMBER(SEARCH("подготов",E1424)), (ISNUMBER(SEARCH("обуче",E1424)))),1,0)</f>
        <v>0</v>
      </c>
      <c r="J1424" s="9">
        <f>SUM(G1424:I1424)</f>
        <v>1</v>
      </c>
      <c r="K1424" t="s">
        <v>45</v>
      </c>
      <c r="L1424" t="s">
        <v>46</v>
      </c>
      <c r="M1424" s="30">
        <v>24375000</v>
      </c>
      <c r="N1424" s="28" t="s">
        <v>26</v>
      </c>
      <c r="O1424">
        <v>24375000</v>
      </c>
      <c r="P1424" s="28" t="s">
        <v>184</v>
      </c>
      <c r="Q1424" s="4" t="s">
        <v>2160</v>
      </c>
      <c r="R1424" t="s">
        <v>2161</v>
      </c>
      <c r="S1424" t="s">
        <v>2162</v>
      </c>
      <c r="T1424" t="s">
        <v>2163</v>
      </c>
      <c r="U1424" t="s">
        <v>1692</v>
      </c>
      <c r="V1424" t="s">
        <v>33</v>
      </c>
      <c r="W1424" s="2">
        <v>1</v>
      </c>
      <c r="X1424" s="33">
        <v>24375000</v>
      </c>
      <c r="Y1424" t="s">
        <v>34</v>
      </c>
      <c r="Z1424" t="s">
        <v>505</v>
      </c>
      <c r="AA1424" t="s">
        <v>36</v>
      </c>
      <c r="AB1424" t="s">
        <v>37</v>
      </c>
      <c r="AC1424">
        <v>77</v>
      </c>
    </row>
    <row r="1425" spans="1:29" customFormat="1" hidden="1" x14ac:dyDescent="0.25">
      <c r="A1425" s="11">
        <v>1425</v>
      </c>
      <c r="B1425" s="20" t="s">
        <v>2214</v>
      </c>
      <c r="C1425" s="3">
        <v>2.7701356086189998E+18</v>
      </c>
      <c r="D1425" s="1">
        <v>43668</v>
      </c>
      <c r="E1425" t="s">
        <v>46</v>
      </c>
      <c r="F1425" s="8">
        <f>IF(OR(ISNUMBER(SEARCH("террит",Q1425)), ISNUMBER(SEARCH("ФОМС",E1425)), ISNUMBER(SEARCH("ФОМС",Q1425)), (ISNUMBER(SEARCH("страх",E1425)))),1,0)</f>
        <v>0</v>
      </c>
      <c r="G1425" s="8">
        <f>IF(OR(ISNUMBER(SEARCH("проектиро",E1425)), ISNUMBER(SEARCH("разработка",E1425)),  ISNUMBER(SEARCH("приобрет",E1425)),  ISNUMBER(SEARCH("установк",E1425)), ISNUMBER(SEARCH("постав",E1425)),  (ISNUMBER(SEARCH("создани",E1425)))),1,0)</f>
        <v>1</v>
      </c>
      <c r="H1425" s="8">
        <f>IF(OR(ISNUMBER(SEARCH("развит",E1425)), ISNUMBER(SEARCH("модифика",E1425)), ISNUMBER(SEARCH("интегра",E1425)),  ISNUMBER(SEARCH("внедрен",E1425)), ISNUMBER(SEARCH("расшир",E1425)), ISNUMBER(SEARCH("адаптац",E1425)),ISNUMBER(SEARCH("настрой",E1425)), ISNUMBER(SEARCH("подключ",E1425)),   (ISNUMBER(SEARCH("модерниз",E1425)))),1,0)</f>
        <v>0</v>
      </c>
      <c r="I1425" s="8">
        <f>IF(OR(ISNUMBER(SEARCH("сопрово",E1425)), ISNUMBER(SEARCH("поддержк",E1425)), ISNUMBER(SEARCH("эксплуат",E1425)), ISNUMBER(SEARCH("обслужи",E1425)), ISNUMBER(SEARCH("подготов",E1425)), (ISNUMBER(SEARCH("обуче",E1425)))),1,0)</f>
        <v>0</v>
      </c>
      <c r="J1425" s="9">
        <f>SUM(G1425:I1425)</f>
        <v>1</v>
      </c>
      <c r="K1425" t="s">
        <v>45</v>
      </c>
      <c r="L1425" t="s">
        <v>46</v>
      </c>
      <c r="M1425" s="30">
        <v>36075000</v>
      </c>
      <c r="N1425" s="28" t="s">
        <v>26</v>
      </c>
      <c r="O1425">
        <v>36075000</v>
      </c>
      <c r="P1425" s="28" t="s">
        <v>27</v>
      </c>
      <c r="Q1425" s="4" t="s">
        <v>2164</v>
      </c>
      <c r="R1425" t="s">
        <v>2161</v>
      </c>
      <c r="S1425" t="s">
        <v>2165</v>
      </c>
      <c r="T1425" t="s">
        <v>2163</v>
      </c>
      <c r="U1425" t="s">
        <v>1692</v>
      </c>
      <c r="V1425" t="s">
        <v>33</v>
      </c>
      <c r="W1425" s="2">
        <v>1</v>
      </c>
      <c r="X1425" s="33">
        <v>55500000</v>
      </c>
      <c r="Y1425" t="s">
        <v>34</v>
      </c>
      <c r="Z1425" t="s">
        <v>505</v>
      </c>
      <c r="AA1425" t="s">
        <v>36</v>
      </c>
      <c r="AB1425" t="s">
        <v>37</v>
      </c>
      <c r="AC1425">
        <v>77</v>
      </c>
    </row>
    <row r="1426" spans="1:29" customFormat="1" hidden="1" x14ac:dyDescent="0.25">
      <c r="A1426" s="11">
        <v>1426</v>
      </c>
      <c r="B1426" s="20" t="s">
        <v>2214</v>
      </c>
      <c r="C1426" s="3">
        <v>2.7702404293159997E+18</v>
      </c>
      <c r="D1426" s="1">
        <v>42724</v>
      </c>
      <c r="E1426" t="s">
        <v>2166</v>
      </c>
      <c r="F1426" s="8">
        <f>IF(OR(ISNUMBER(SEARCH("террит",Q1426)), ISNUMBER(SEARCH("ФОМС",E1426)), ISNUMBER(SEARCH("ФОМС",Q1426)), (ISNUMBER(SEARCH("страх",E1426)))),1,0)</f>
        <v>0</v>
      </c>
      <c r="G1426" s="8">
        <f>IF(OR(ISNUMBER(SEARCH("проектиро",E1426)), ISNUMBER(SEARCH("разработка",E1426)),  ISNUMBER(SEARCH("приобрет",E1426)),  ISNUMBER(SEARCH("установк",E1426)), ISNUMBER(SEARCH("постав",E1426)),  (ISNUMBER(SEARCH("создани",E1426)))),1,0)</f>
        <v>0</v>
      </c>
      <c r="H1426" s="8">
        <f>IF(OR(ISNUMBER(SEARCH("развит",E1426)), ISNUMBER(SEARCH("модифика",E1426)), ISNUMBER(SEARCH("интегра",E1426)),  ISNUMBER(SEARCH("внедрен",E1426)), ISNUMBER(SEARCH("расшир",E1426)), ISNUMBER(SEARCH("адаптац",E1426)),ISNUMBER(SEARCH("настрой",E1426)), ISNUMBER(SEARCH("подключ",E1426)),   (ISNUMBER(SEARCH("модерниз",E1426)))),1,0)</f>
        <v>1</v>
      </c>
      <c r="I1426" s="8">
        <f>IF(OR(ISNUMBER(SEARCH("сопрово",E1426)), ISNUMBER(SEARCH("поддержк",E1426)), ISNUMBER(SEARCH("эксплуат",E1426)), ISNUMBER(SEARCH("обслужи",E1426)), ISNUMBER(SEARCH("подготов",E1426)), (ISNUMBER(SEARCH("обуче",E1426)))),1,0)</f>
        <v>0</v>
      </c>
      <c r="J1426" s="9">
        <f>SUM(G1426:I1426)</f>
        <v>1</v>
      </c>
      <c r="K1426" t="s">
        <v>1490</v>
      </c>
      <c r="L1426" t="s">
        <v>1491</v>
      </c>
      <c r="M1426" s="30">
        <v>247266</v>
      </c>
      <c r="N1426" s="28" t="s">
        <v>2167</v>
      </c>
      <c r="O1426">
        <v>247266</v>
      </c>
      <c r="P1426" s="28" t="s">
        <v>184</v>
      </c>
      <c r="Q1426" s="4" t="s">
        <v>2168</v>
      </c>
      <c r="R1426" t="s">
        <v>2169</v>
      </c>
      <c r="S1426" t="s">
        <v>2170</v>
      </c>
      <c r="T1426" t="s">
        <v>1709</v>
      </c>
      <c r="U1426" t="s">
        <v>1692</v>
      </c>
      <c r="V1426" t="s">
        <v>33</v>
      </c>
      <c r="W1426" s="2">
        <v>1</v>
      </c>
      <c r="X1426" s="33">
        <v>247266</v>
      </c>
      <c r="Y1426" t="s">
        <v>34</v>
      </c>
      <c r="Z1426" t="s">
        <v>505</v>
      </c>
      <c r="AA1426" t="s">
        <v>36</v>
      </c>
      <c r="AB1426" t="s">
        <v>37</v>
      </c>
      <c r="AC1426">
        <v>77</v>
      </c>
    </row>
    <row r="1427" spans="1:29" customFormat="1" hidden="1" x14ac:dyDescent="0.25">
      <c r="A1427" s="11">
        <v>1427</v>
      </c>
      <c r="B1427" s="20" t="s">
        <v>2214</v>
      </c>
      <c r="C1427" s="3">
        <v>2.7707639796150001E+18</v>
      </c>
      <c r="D1427" s="1">
        <v>42016</v>
      </c>
      <c r="E1427" t="s">
        <v>457</v>
      </c>
      <c r="F1427" s="8">
        <f>IF(OR(ISNUMBER(SEARCH("террит",Q1427)), ISNUMBER(SEARCH("ФОМС",E1427)), ISNUMBER(SEARCH("ФОМС",Q1427)), (ISNUMBER(SEARCH("страх",E1427)))),1,0)</f>
        <v>0</v>
      </c>
      <c r="G1427" s="8">
        <f>IF(OR(ISNUMBER(SEARCH("проектиро",E1427)), ISNUMBER(SEARCH("разработка",E1427)),  ISNUMBER(SEARCH("приобрет",E1427)),  ISNUMBER(SEARCH("установк",E1427)), ISNUMBER(SEARCH("постав",E1427)),  (ISNUMBER(SEARCH("создани",E1427)))),1,0)</f>
        <v>0</v>
      </c>
      <c r="H1427" s="8">
        <f>IF(OR(ISNUMBER(SEARCH("развит",E1427)), ISNUMBER(SEARCH("модифика",E1427)), ISNUMBER(SEARCH("интегра",E1427)),  ISNUMBER(SEARCH("внедрен",E1427)), ISNUMBER(SEARCH("расшир",E1427)), ISNUMBER(SEARCH("адаптац",E1427)),ISNUMBER(SEARCH("настрой",E1427)), ISNUMBER(SEARCH("подключ",E1427)),   (ISNUMBER(SEARCH("модерниз",E1427)))),1,0)</f>
        <v>0</v>
      </c>
      <c r="I1427" s="8">
        <f>IF(OR(ISNUMBER(SEARCH("сопрово",E1427)), ISNUMBER(SEARCH("поддержк",E1427)), ISNUMBER(SEARCH("эксплуат",E1427)), ISNUMBER(SEARCH("обслужи",E1427)), ISNUMBER(SEARCH("подготов",E1427)), (ISNUMBER(SEARCH("обуче",E1427)))),1,0)</f>
        <v>1</v>
      </c>
      <c r="J1427" s="9">
        <f>SUM(G1427:I1427)</f>
        <v>1</v>
      </c>
      <c r="K1427" s="24" t="s">
        <v>456</v>
      </c>
      <c r="L1427" s="24" t="s">
        <v>457</v>
      </c>
      <c r="M1427" s="30">
        <v>2496960</v>
      </c>
      <c r="N1427" s="28" t="s">
        <v>329</v>
      </c>
      <c r="O1427">
        <v>2496960</v>
      </c>
      <c r="P1427" s="28" t="s">
        <v>184</v>
      </c>
      <c r="Q1427" s="4" t="s">
        <v>2171</v>
      </c>
      <c r="R1427" t="s">
        <v>1699</v>
      </c>
      <c r="S1427" t="s">
        <v>1700</v>
      </c>
      <c r="T1427" t="s">
        <v>1739</v>
      </c>
      <c r="U1427" t="s">
        <v>1692</v>
      </c>
      <c r="V1427" t="s">
        <v>33</v>
      </c>
      <c r="W1427" s="2">
        <v>1</v>
      </c>
      <c r="X1427" s="33">
        <v>2496960</v>
      </c>
      <c r="Y1427" t="s">
        <v>34</v>
      </c>
      <c r="Z1427" t="s">
        <v>505</v>
      </c>
      <c r="AA1427" t="s">
        <v>36</v>
      </c>
      <c r="AB1427" t="s">
        <v>37</v>
      </c>
      <c r="AC1427">
        <v>77</v>
      </c>
    </row>
    <row r="1428" spans="1:29" customFormat="1" hidden="1" x14ac:dyDescent="0.25">
      <c r="A1428" s="11">
        <v>1428</v>
      </c>
      <c r="B1428" s="20" t="s">
        <v>2214</v>
      </c>
      <c r="C1428" s="3">
        <v>2.7707639796150001E+18</v>
      </c>
      <c r="D1428" s="1">
        <v>42031</v>
      </c>
      <c r="E1428" t="s">
        <v>457</v>
      </c>
      <c r="F1428" s="8">
        <f>IF(OR(ISNUMBER(SEARCH("террит",Q1428)), ISNUMBER(SEARCH("ФОМС",E1428)), ISNUMBER(SEARCH("ФОМС",Q1428)), (ISNUMBER(SEARCH("страх",E1428)))),1,0)</f>
        <v>0</v>
      </c>
      <c r="G1428" s="8">
        <f>IF(OR(ISNUMBER(SEARCH("проектиро",E1428)), ISNUMBER(SEARCH("разработка",E1428)),  ISNUMBER(SEARCH("приобрет",E1428)),  ISNUMBER(SEARCH("установк",E1428)), ISNUMBER(SEARCH("постав",E1428)),  (ISNUMBER(SEARCH("создани",E1428)))),1,0)</f>
        <v>0</v>
      </c>
      <c r="H1428" s="8">
        <f>IF(OR(ISNUMBER(SEARCH("развит",E1428)), ISNUMBER(SEARCH("модифика",E1428)), ISNUMBER(SEARCH("интегра",E1428)),  ISNUMBER(SEARCH("внедрен",E1428)), ISNUMBER(SEARCH("расшир",E1428)), ISNUMBER(SEARCH("адаптац",E1428)),ISNUMBER(SEARCH("настрой",E1428)), ISNUMBER(SEARCH("подключ",E1428)),   (ISNUMBER(SEARCH("модерниз",E1428)))),1,0)</f>
        <v>0</v>
      </c>
      <c r="I1428" s="8">
        <f>IF(OR(ISNUMBER(SEARCH("сопрово",E1428)), ISNUMBER(SEARCH("поддержк",E1428)), ISNUMBER(SEARCH("эксплуат",E1428)), ISNUMBER(SEARCH("обслужи",E1428)), ISNUMBER(SEARCH("подготов",E1428)), (ISNUMBER(SEARCH("обуче",E1428)))),1,0)</f>
        <v>1</v>
      </c>
      <c r="J1428" s="9">
        <f>SUM(G1428:I1428)</f>
        <v>1</v>
      </c>
      <c r="K1428" s="24" t="s">
        <v>456</v>
      </c>
      <c r="L1428" s="24" t="s">
        <v>457</v>
      </c>
      <c r="M1428" s="30">
        <v>11399248</v>
      </c>
      <c r="N1428" s="28" t="s">
        <v>329</v>
      </c>
      <c r="O1428">
        <v>11399248</v>
      </c>
      <c r="P1428" s="28" t="s">
        <v>184</v>
      </c>
      <c r="Q1428" s="4" t="s">
        <v>2171</v>
      </c>
      <c r="R1428" t="s">
        <v>1699</v>
      </c>
      <c r="S1428" t="s">
        <v>1700</v>
      </c>
      <c r="T1428" t="s">
        <v>1739</v>
      </c>
      <c r="U1428" t="s">
        <v>1692</v>
      </c>
      <c r="V1428" t="s">
        <v>33</v>
      </c>
      <c r="W1428" s="2">
        <v>1</v>
      </c>
      <c r="X1428" s="33">
        <v>11399248</v>
      </c>
      <c r="Y1428" t="s">
        <v>34</v>
      </c>
      <c r="Z1428" t="s">
        <v>505</v>
      </c>
      <c r="AA1428" t="s">
        <v>36</v>
      </c>
      <c r="AB1428" t="s">
        <v>37</v>
      </c>
      <c r="AC1428">
        <v>77</v>
      </c>
    </row>
    <row r="1429" spans="1:29" customFormat="1" hidden="1" x14ac:dyDescent="0.25">
      <c r="A1429" s="11">
        <v>1429</v>
      </c>
      <c r="B1429" s="20" t="s">
        <v>2214</v>
      </c>
      <c r="C1429" s="3">
        <v>2.770763979616E+18</v>
      </c>
      <c r="D1429" s="1">
        <v>42428</v>
      </c>
      <c r="E1429" t="s">
        <v>76</v>
      </c>
      <c r="F1429" s="8">
        <f>IF(OR(ISNUMBER(SEARCH("террит",Q1429)), ISNUMBER(SEARCH("ФОМС",E1429)), ISNUMBER(SEARCH("ФОМС",Q1429)), (ISNUMBER(SEARCH("страх",E1429)))),1,0)</f>
        <v>0</v>
      </c>
      <c r="G1429" s="8">
        <f>IF(OR(ISNUMBER(SEARCH("проектиро",E1429)), ISNUMBER(SEARCH("разработка",E1429)),  ISNUMBER(SEARCH("приобрет",E1429)),  ISNUMBER(SEARCH("установк",E1429)), ISNUMBER(SEARCH("постав",E1429)),  (ISNUMBER(SEARCH("создани",E1429)))),1,0)</f>
        <v>0</v>
      </c>
      <c r="H1429" s="8">
        <f>IF(OR(ISNUMBER(SEARCH("развит",E1429)), ISNUMBER(SEARCH("модифика",E1429)), ISNUMBER(SEARCH("интегра",E1429)),  ISNUMBER(SEARCH("внедрен",E1429)), ISNUMBER(SEARCH("расшир",E1429)), ISNUMBER(SEARCH("адаптац",E1429)),ISNUMBER(SEARCH("настрой",E1429)), ISNUMBER(SEARCH("подключ",E1429)),   (ISNUMBER(SEARCH("модерниз",E1429)))),1,0)</f>
        <v>0</v>
      </c>
      <c r="I1429" s="8">
        <f>IF(OR(ISNUMBER(SEARCH("сопрово",E1429)), ISNUMBER(SEARCH("поддержк",E1429)), ISNUMBER(SEARCH("эксплуат",E1429)), ISNUMBER(SEARCH("обслужи",E1429)), ISNUMBER(SEARCH("подготов",E1429)), (ISNUMBER(SEARCH("обуче",E1429)))),1,0)</f>
        <v>1</v>
      </c>
      <c r="J1429" s="9">
        <f>SUM(G1429:I1429)</f>
        <v>1</v>
      </c>
      <c r="K1429" t="s">
        <v>82</v>
      </c>
      <c r="L1429" t="s">
        <v>76</v>
      </c>
      <c r="M1429" s="30">
        <v>3000000</v>
      </c>
      <c r="N1429" s="28" t="s">
        <v>264</v>
      </c>
      <c r="O1429">
        <v>3000000</v>
      </c>
      <c r="P1429" s="28" t="s">
        <v>184</v>
      </c>
      <c r="Q1429" s="4" t="s">
        <v>2171</v>
      </c>
      <c r="R1429" t="s">
        <v>1699</v>
      </c>
      <c r="S1429" t="s">
        <v>1700</v>
      </c>
      <c r="T1429" t="s">
        <v>1739</v>
      </c>
      <c r="U1429" t="s">
        <v>1692</v>
      </c>
      <c r="V1429" t="s">
        <v>33</v>
      </c>
      <c r="W1429" s="2">
        <v>1</v>
      </c>
      <c r="X1429" s="33">
        <v>3000000</v>
      </c>
      <c r="Y1429" t="s">
        <v>34</v>
      </c>
      <c r="Z1429" t="s">
        <v>505</v>
      </c>
      <c r="AA1429" t="s">
        <v>36</v>
      </c>
      <c r="AB1429" t="s">
        <v>37</v>
      </c>
      <c r="AC1429">
        <v>77</v>
      </c>
    </row>
    <row r="1430" spans="1:29" customFormat="1" hidden="1" x14ac:dyDescent="0.25">
      <c r="A1430" s="11">
        <v>1430</v>
      </c>
      <c r="B1430" s="20" t="s">
        <v>2214</v>
      </c>
      <c r="C1430" s="3">
        <v>2.770763979616E+18</v>
      </c>
      <c r="D1430" s="1">
        <v>42430</v>
      </c>
      <c r="E1430" t="s">
        <v>76</v>
      </c>
      <c r="F1430" s="8">
        <f>IF(OR(ISNUMBER(SEARCH("террит",Q1430)), ISNUMBER(SEARCH("ФОМС",E1430)), ISNUMBER(SEARCH("ФОМС",Q1430)), (ISNUMBER(SEARCH("страх",E1430)))),1,0)</f>
        <v>0</v>
      </c>
      <c r="G1430" s="8">
        <f>IF(OR(ISNUMBER(SEARCH("проектиро",E1430)), ISNUMBER(SEARCH("разработка",E1430)),  ISNUMBER(SEARCH("приобрет",E1430)),  ISNUMBER(SEARCH("установк",E1430)), ISNUMBER(SEARCH("постав",E1430)),  (ISNUMBER(SEARCH("создани",E1430)))),1,0)</f>
        <v>0</v>
      </c>
      <c r="H1430" s="8">
        <f>IF(OR(ISNUMBER(SEARCH("развит",E1430)), ISNUMBER(SEARCH("модифика",E1430)), ISNUMBER(SEARCH("интегра",E1430)),  ISNUMBER(SEARCH("внедрен",E1430)), ISNUMBER(SEARCH("расшир",E1430)), ISNUMBER(SEARCH("адаптац",E1430)),ISNUMBER(SEARCH("настрой",E1430)), ISNUMBER(SEARCH("подключ",E1430)),   (ISNUMBER(SEARCH("модерниз",E1430)))),1,0)</f>
        <v>0</v>
      </c>
      <c r="I1430" s="8">
        <f>IF(OR(ISNUMBER(SEARCH("сопрово",E1430)), ISNUMBER(SEARCH("поддержк",E1430)), ISNUMBER(SEARCH("эксплуат",E1430)), ISNUMBER(SEARCH("обслужи",E1430)), ISNUMBER(SEARCH("подготов",E1430)), (ISNUMBER(SEARCH("обуче",E1430)))),1,0)</f>
        <v>1</v>
      </c>
      <c r="J1430" s="9">
        <f>SUM(G1430:I1430)</f>
        <v>1</v>
      </c>
      <c r="K1430" t="s">
        <v>82</v>
      </c>
      <c r="L1430" t="s">
        <v>76</v>
      </c>
      <c r="M1430" s="30">
        <v>12530000</v>
      </c>
      <c r="N1430" s="28" t="s">
        <v>329</v>
      </c>
      <c r="O1430">
        <v>12530000</v>
      </c>
      <c r="P1430" s="28" t="s">
        <v>184</v>
      </c>
      <c r="Q1430" s="4" t="s">
        <v>2171</v>
      </c>
      <c r="R1430" t="s">
        <v>1699</v>
      </c>
      <c r="S1430" t="s">
        <v>1700</v>
      </c>
      <c r="T1430" t="s">
        <v>1739</v>
      </c>
      <c r="U1430" t="s">
        <v>1692</v>
      </c>
      <c r="V1430" t="s">
        <v>33</v>
      </c>
      <c r="W1430" s="2">
        <v>1</v>
      </c>
      <c r="X1430" s="33">
        <v>12530000</v>
      </c>
      <c r="Y1430" t="s">
        <v>34</v>
      </c>
      <c r="Z1430" t="s">
        <v>505</v>
      </c>
      <c r="AA1430" t="s">
        <v>36</v>
      </c>
      <c r="AB1430" t="s">
        <v>37</v>
      </c>
      <c r="AC1430">
        <v>77</v>
      </c>
    </row>
    <row r="1431" spans="1:29" customFormat="1" hidden="1" x14ac:dyDescent="0.25">
      <c r="A1431" s="11">
        <v>1431</v>
      </c>
      <c r="B1431" s="20" t="s">
        <v>2214</v>
      </c>
      <c r="C1431" s="3">
        <v>2.7710878000150001E+18</v>
      </c>
      <c r="D1431" s="1">
        <v>42328</v>
      </c>
      <c r="E1431" t="s">
        <v>2172</v>
      </c>
      <c r="F1431" s="8">
        <f>IF(OR(ISNUMBER(SEARCH("террит",Q1431)), ISNUMBER(SEARCH("ФОМС",E1431)), ISNUMBER(SEARCH("ФОМС",Q1431)), (ISNUMBER(SEARCH("страх",E1431)))),1,0)</f>
        <v>0</v>
      </c>
      <c r="G1431" s="8">
        <f>IF(OR(ISNUMBER(SEARCH("проектиро",E1431)), ISNUMBER(SEARCH("разработка",E1431)),  ISNUMBER(SEARCH("приобрет",E1431)),  ISNUMBER(SEARCH("установк",E1431)), ISNUMBER(SEARCH("постав",E1431)),  (ISNUMBER(SEARCH("создани",E1431)))),1,0)</f>
        <v>1</v>
      </c>
      <c r="H1431" s="8">
        <f>IF(OR(ISNUMBER(SEARCH("развит",E1431)), ISNUMBER(SEARCH("модифика",E1431)), ISNUMBER(SEARCH("интегра",E1431)),  ISNUMBER(SEARCH("внедрен",E1431)), ISNUMBER(SEARCH("расшир",E1431)), ISNUMBER(SEARCH("адаптац",E1431)),ISNUMBER(SEARCH("настрой",E1431)), ISNUMBER(SEARCH("подключ",E1431)),   (ISNUMBER(SEARCH("модерниз",E1431)))),1,0)</f>
        <v>0</v>
      </c>
      <c r="I1431" s="8">
        <f>IF(OR(ISNUMBER(SEARCH("сопрово",E1431)), ISNUMBER(SEARCH("поддержк",E1431)), ISNUMBER(SEARCH("эксплуат",E1431)), ISNUMBER(SEARCH("обслужи",E1431)), ISNUMBER(SEARCH("подготов",E1431)), (ISNUMBER(SEARCH("обуче",E1431)))),1,0)</f>
        <v>0</v>
      </c>
      <c r="J1431" s="9">
        <f>SUM(G1431:I1431)</f>
        <v>1</v>
      </c>
      <c r="K1431" s="24" t="s">
        <v>2173</v>
      </c>
      <c r="L1431" s="24" t="s">
        <v>2172</v>
      </c>
      <c r="M1431" s="30">
        <v>26750000</v>
      </c>
      <c r="N1431" s="28" t="s">
        <v>264</v>
      </c>
      <c r="O1431">
        <v>53500000</v>
      </c>
      <c r="P1431" s="28" t="s">
        <v>252</v>
      </c>
      <c r="Q1431" s="4" t="s">
        <v>2174</v>
      </c>
      <c r="R1431" t="s">
        <v>2175</v>
      </c>
      <c r="S1431" t="s">
        <v>2162</v>
      </c>
      <c r="T1431" t="s">
        <v>1739</v>
      </c>
      <c r="U1431" t="s">
        <v>1692</v>
      </c>
      <c r="V1431" t="s">
        <v>33</v>
      </c>
      <c r="W1431" s="2">
        <v>1</v>
      </c>
      <c r="X1431" s="33">
        <v>53500000</v>
      </c>
      <c r="Y1431" t="s">
        <v>34</v>
      </c>
      <c r="Z1431" t="s">
        <v>505</v>
      </c>
      <c r="AA1431" t="s">
        <v>36</v>
      </c>
      <c r="AB1431" t="s">
        <v>37</v>
      </c>
      <c r="AC1431">
        <v>77</v>
      </c>
    </row>
    <row r="1432" spans="1:29" customFormat="1" hidden="1" x14ac:dyDescent="0.25">
      <c r="A1432" s="11">
        <v>1432</v>
      </c>
      <c r="B1432" s="20" t="s">
        <v>2214</v>
      </c>
      <c r="C1432" s="3">
        <v>2.7710878000169999E+18</v>
      </c>
      <c r="D1432" s="1">
        <v>42859</v>
      </c>
      <c r="E1432" t="s">
        <v>52</v>
      </c>
      <c r="F1432" s="8">
        <f>IF(OR(ISNUMBER(SEARCH("террит",Q1432)), ISNUMBER(SEARCH("ФОМС",E1432)), ISNUMBER(SEARCH("ФОМС",Q1432)), (ISNUMBER(SEARCH("страх",E1432)))),1,0)</f>
        <v>0</v>
      </c>
      <c r="G1432" s="8">
        <f>IF(OR(ISNUMBER(SEARCH("проектиро",E1432)), ISNUMBER(SEARCH("разработка",E1432)),  ISNUMBER(SEARCH("приобрет",E1432)),  ISNUMBER(SEARCH("установк",E1432)), ISNUMBER(SEARCH("постав",E1432)),  (ISNUMBER(SEARCH("создани",E1432)))),1,0)</f>
        <v>0</v>
      </c>
      <c r="H1432" s="8">
        <f>IF(OR(ISNUMBER(SEARCH("развит",E1432)), ISNUMBER(SEARCH("модифика",E1432)), ISNUMBER(SEARCH("интегра",E1432)),  ISNUMBER(SEARCH("внедрен",E1432)), ISNUMBER(SEARCH("расшир",E1432)), ISNUMBER(SEARCH("адаптац",E1432)),ISNUMBER(SEARCH("настрой",E1432)), ISNUMBER(SEARCH("подключ",E1432)),   (ISNUMBER(SEARCH("модерниз",E1432)))),1,0)</f>
        <v>0</v>
      </c>
      <c r="I1432" s="8">
        <f>IF(OR(ISNUMBER(SEARCH("сопрово",E1432)), ISNUMBER(SEARCH("поддержк",E1432)), ISNUMBER(SEARCH("эксплуат",E1432)), ISNUMBER(SEARCH("обслужи",E1432)), ISNUMBER(SEARCH("подготов",E1432)), (ISNUMBER(SEARCH("обуче",E1432)))),1,0)</f>
        <v>1</v>
      </c>
      <c r="J1432" s="9">
        <f>SUM(G1432:I1432)</f>
        <v>1</v>
      </c>
      <c r="K1432" t="s">
        <v>53</v>
      </c>
      <c r="L1432" t="s">
        <v>52</v>
      </c>
      <c r="M1432" s="30">
        <v>26500000</v>
      </c>
      <c r="N1432" s="28" t="s">
        <v>26</v>
      </c>
      <c r="O1432">
        <v>26500000</v>
      </c>
      <c r="P1432" s="28" t="s">
        <v>184</v>
      </c>
      <c r="Q1432" s="4" t="s">
        <v>2176</v>
      </c>
      <c r="R1432" t="s">
        <v>2175</v>
      </c>
      <c r="S1432" t="s">
        <v>2162</v>
      </c>
      <c r="T1432" t="s">
        <v>2163</v>
      </c>
      <c r="U1432" t="s">
        <v>1692</v>
      </c>
      <c r="V1432" t="s">
        <v>33</v>
      </c>
      <c r="W1432" s="2">
        <v>1</v>
      </c>
      <c r="X1432" s="33">
        <v>26500000</v>
      </c>
      <c r="Y1432" t="s">
        <v>34</v>
      </c>
      <c r="Z1432" t="s">
        <v>505</v>
      </c>
      <c r="AA1432" t="s">
        <v>36</v>
      </c>
      <c r="AB1432" t="s">
        <v>37</v>
      </c>
      <c r="AC1432">
        <v>77</v>
      </c>
    </row>
    <row r="1433" spans="1:29" customFormat="1" hidden="1" x14ac:dyDescent="0.25">
      <c r="A1433" s="11">
        <v>1433</v>
      </c>
      <c r="B1433" s="20" t="s">
        <v>2214</v>
      </c>
      <c r="C1433" s="3">
        <v>2.7710878000169999E+18</v>
      </c>
      <c r="D1433" s="1">
        <v>42894</v>
      </c>
      <c r="E1433" t="s">
        <v>52</v>
      </c>
      <c r="F1433" s="8">
        <f>IF(OR(ISNUMBER(SEARCH("террит",Q1433)), ISNUMBER(SEARCH("ФОМС",E1433)), ISNUMBER(SEARCH("ФОМС",Q1433)), (ISNUMBER(SEARCH("страх",E1433)))),1,0)</f>
        <v>0</v>
      </c>
      <c r="G1433" s="8">
        <f>IF(OR(ISNUMBER(SEARCH("проектиро",E1433)), ISNUMBER(SEARCH("разработка",E1433)),  ISNUMBER(SEARCH("приобрет",E1433)),  ISNUMBER(SEARCH("установк",E1433)), ISNUMBER(SEARCH("постав",E1433)),  (ISNUMBER(SEARCH("создани",E1433)))),1,0)</f>
        <v>0</v>
      </c>
      <c r="H1433" s="8">
        <f>IF(OR(ISNUMBER(SEARCH("развит",E1433)), ISNUMBER(SEARCH("модифика",E1433)), ISNUMBER(SEARCH("интегра",E1433)),  ISNUMBER(SEARCH("внедрен",E1433)), ISNUMBER(SEARCH("расшир",E1433)), ISNUMBER(SEARCH("адаптац",E1433)),ISNUMBER(SEARCH("настрой",E1433)), ISNUMBER(SEARCH("подключ",E1433)),   (ISNUMBER(SEARCH("модерниз",E1433)))),1,0)</f>
        <v>0</v>
      </c>
      <c r="I1433" s="8">
        <f>IF(OR(ISNUMBER(SEARCH("сопрово",E1433)), ISNUMBER(SEARCH("поддержк",E1433)), ISNUMBER(SEARCH("эксплуат",E1433)), ISNUMBER(SEARCH("обслужи",E1433)), ISNUMBER(SEARCH("подготов",E1433)), (ISNUMBER(SEARCH("обуче",E1433)))),1,0)</f>
        <v>1</v>
      </c>
      <c r="J1433" s="9">
        <f>SUM(G1433:I1433)</f>
        <v>1</v>
      </c>
      <c r="K1433" t="s">
        <v>53</v>
      </c>
      <c r="L1433" t="s">
        <v>52</v>
      </c>
      <c r="M1433" s="30">
        <v>42894000</v>
      </c>
      <c r="N1433" s="28" t="s">
        <v>26</v>
      </c>
      <c r="O1433">
        <v>42894000</v>
      </c>
      <c r="P1433" s="28" t="s">
        <v>27</v>
      </c>
      <c r="Q1433" s="4" t="s">
        <v>2176</v>
      </c>
      <c r="R1433" t="s">
        <v>2175</v>
      </c>
      <c r="S1433" t="s">
        <v>2165</v>
      </c>
      <c r="T1433" t="s">
        <v>2163</v>
      </c>
      <c r="U1433" t="s">
        <v>1692</v>
      </c>
      <c r="V1433" t="s">
        <v>33</v>
      </c>
      <c r="W1433" s="2">
        <v>1</v>
      </c>
      <c r="X1433" s="33">
        <v>42894000</v>
      </c>
      <c r="Y1433" t="s">
        <v>34</v>
      </c>
      <c r="Z1433" t="s">
        <v>505</v>
      </c>
      <c r="AA1433" t="s">
        <v>36</v>
      </c>
      <c r="AB1433" t="s">
        <v>37</v>
      </c>
      <c r="AC1433">
        <v>77</v>
      </c>
    </row>
    <row r="1434" spans="1:29" customFormat="1" hidden="1" x14ac:dyDescent="0.25">
      <c r="A1434" s="11">
        <v>1434</v>
      </c>
      <c r="B1434" s="20" t="s">
        <v>2214</v>
      </c>
      <c r="C1434" s="3">
        <v>2.7710878000169999E+18</v>
      </c>
      <c r="D1434" s="1">
        <v>43006</v>
      </c>
      <c r="E1434" t="s">
        <v>46</v>
      </c>
      <c r="F1434" s="8">
        <f>IF(OR(ISNUMBER(SEARCH("террит",Q1434)), ISNUMBER(SEARCH("ФОМС",E1434)), ISNUMBER(SEARCH("ФОМС",Q1434)), (ISNUMBER(SEARCH("страх",E1434)))),1,0)</f>
        <v>0</v>
      </c>
      <c r="G1434" s="8">
        <f>IF(OR(ISNUMBER(SEARCH("проектиро",E1434)), ISNUMBER(SEARCH("разработка",E1434)),  ISNUMBER(SEARCH("приобрет",E1434)),  ISNUMBER(SEARCH("установк",E1434)), ISNUMBER(SEARCH("постав",E1434)),  (ISNUMBER(SEARCH("создани",E1434)))),1,0)</f>
        <v>1</v>
      </c>
      <c r="H1434" s="8">
        <f>IF(OR(ISNUMBER(SEARCH("развит",E1434)), ISNUMBER(SEARCH("модифика",E1434)), ISNUMBER(SEARCH("интегра",E1434)),  ISNUMBER(SEARCH("внедрен",E1434)), ISNUMBER(SEARCH("расшир",E1434)), ISNUMBER(SEARCH("адаптац",E1434)),ISNUMBER(SEARCH("настрой",E1434)), ISNUMBER(SEARCH("подключ",E1434)),   (ISNUMBER(SEARCH("модерниз",E1434)))),1,0)</f>
        <v>0</v>
      </c>
      <c r="I1434" s="8">
        <f>IF(OR(ISNUMBER(SEARCH("сопрово",E1434)), ISNUMBER(SEARCH("поддержк",E1434)), ISNUMBER(SEARCH("эксплуат",E1434)), ISNUMBER(SEARCH("обслужи",E1434)), ISNUMBER(SEARCH("подготов",E1434)), (ISNUMBER(SEARCH("обуче",E1434)))),1,0)</f>
        <v>0</v>
      </c>
      <c r="J1434" s="9">
        <f>SUM(G1434:I1434)</f>
        <v>1</v>
      </c>
      <c r="K1434" t="s">
        <v>45</v>
      </c>
      <c r="L1434" t="s">
        <v>46</v>
      </c>
      <c r="M1434" s="30">
        <v>62720000</v>
      </c>
      <c r="N1434" s="28" t="s">
        <v>26</v>
      </c>
      <c r="O1434">
        <v>62720000</v>
      </c>
      <c r="P1434" s="28" t="s">
        <v>184</v>
      </c>
      <c r="Q1434" s="4" t="s">
        <v>2176</v>
      </c>
      <c r="R1434" t="s">
        <v>2175</v>
      </c>
      <c r="S1434" t="s">
        <v>2162</v>
      </c>
      <c r="T1434" t="s">
        <v>2163</v>
      </c>
      <c r="U1434" t="s">
        <v>1692</v>
      </c>
      <c r="V1434" t="s">
        <v>33</v>
      </c>
      <c r="W1434" s="2">
        <v>1</v>
      </c>
      <c r="X1434" s="33">
        <v>62720000</v>
      </c>
      <c r="Y1434" t="s">
        <v>34</v>
      </c>
      <c r="Z1434" t="s">
        <v>505</v>
      </c>
      <c r="AA1434" t="s">
        <v>36</v>
      </c>
      <c r="AB1434" t="s">
        <v>37</v>
      </c>
      <c r="AC1434">
        <v>77</v>
      </c>
    </row>
    <row r="1435" spans="1:29" customFormat="1" hidden="1" x14ac:dyDescent="0.25">
      <c r="A1435" s="11">
        <v>1435</v>
      </c>
      <c r="B1435" s="20" t="s">
        <v>2214</v>
      </c>
      <c r="C1435" s="3">
        <v>2.7710878000169999E+18</v>
      </c>
      <c r="D1435" s="1">
        <v>43042</v>
      </c>
      <c r="E1435" t="s">
        <v>46</v>
      </c>
      <c r="F1435" s="8">
        <f>IF(OR(ISNUMBER(SEARCH("террит",Q1435)), ISNUMBER(SEARCH("ФОМС",E1435)), ISNUMBER(SEARCH("ФОМС",Q1435)), (ISNUMBER(SEARCH("страх",E1435)))),1,0)</f>
        <v>0</v>
      </c>
      <c r="G1435" s="8">
        <f>IF(OR(ISNUMBER(SEARCH("проектиро",E1435)), ISNUMBER(SEARCH("разработка",E1435)),  ISNUMBER(SEARCH("приобрет",E1435)),  ISNUMBER(SEARCH("установк",E1435)), ISNUMBER(SEARCH("постав",E1435)),  (ISNUMBER(SEARCH("создани",E1435)))),1,0)</f>
        <v>1</v>
      </c>
      <c r="H1435" s="8">
        <f>IF(OR(ISNUMBER(SEARCH("развит",E1435)), ISNUMBER(SEARCH("модифика",E1435)), ISNUMBER(SEARCH("интегра",E1435)),  ISNUMBER(SEARCH("внедрен",E1435)), ISNUMBER(SEARCH("расшир",E1435)), ISNUMBER(SEARCH("адаптац",E1435)),ISNUMBER(SEARCH("настрой",E1435)), ISNUMBER(SEARCH("подключ",E1435)),   (ISNUMBER(SEARCH("модерниз",E1435)))),1,0)</f>
        <v>0</v>
      </c>
      <c r="I1435" s="8">
        <f>IF(OR(ISNUMBER(SEARCH("сопрово",E1435)), ISNUMBER(SEARCH("поддержк",E1435)), ISNUMBER(SEARCH("эксплуат",E1435)), ISNUMBER(SEARCH("обслужи",E1435)), ISNUMBER(SEARCH("подготов",E1435)), (ISNUMBER(SEARCH("обуче",E1435)))),1,0)</f>
        <v>0</v>
      </c>
      <c r="J1435" s="9">
        <f>SUM(G1435:I1435)</f>
        <v>1</v>
      </c>
      <c r="K1435" t="s">
        <v>45</v>
      </c>
      <c r="L1435" t="s">
        <v>46</v>
      </c>
      <c r="M1435" s="30">
        <v>59000000</v>
      </c>
      <c r="N1435" s="28" t="s">
        <v>26</v>
      </c>
      <c r="O1435">
        <v>59000000</v>
      </c>
      <c r="P1435" s="28" t="s">
        <v>184</v>
      </c>
      <c r="Q1435" s="4" t="s">
        <v>2160</v>
      </c>
      <c r="R1435" t="s">
        <v>2161</v>
      </c>
      <c r="S1435" t="s">
        <v>2162</v>
      </c>
      <c r="T1435" t="s">
        <v>2163</v>
      </c>
      <c r="U1435" t="s">
        <v>1692</v>
      </c>
      <c r="V1435" t="s">
        <v>33</v>
      </c>
      <c r="W1435" s="2">
        <v>1</v>
      </c>
      <c r="X1435" s="33">
        <v>59000000</v>
      </c>
      <c r="Y1435" t="s">
        <v>34</v>
      </c>
      <c r="Z1435" t="s">
        <v>505</v>
      </c>
      <c r="AA1435" t="s">
        <v>36</v>
      </c>
      <c r="AB1435" t="s">
        <v>37</v>
      </c>
      <c r="AC1435">
        <v>77</v>
      </c>
    </row>
    <row r="1436" spans="1:29" customFormat="1" hidden="1" x14ac:dyDescent="0.25">
      <c r="A1436" s="11">
        <v>1436</v>
      </c>
      <c r="B1436" s="20" t="s">
        <v>2214</v>
      </c>
      <c r="C1436" s="3">
        <v>2.7710878000169999E+18</v>
      </c>
      <c r="D1436" s="1">
        <v>43047</v>
      </c>
      <c r="E1436" t="s">
        <v>52</v>
      </c>
      <c r="F1436" s="8">
        <f>IF(OR(ISNUMBER(SEARCH("террит",Q1436)), ISNUMBER(SEARCH("ФОМС",E1436)), ISNUMBER(SEARCH("ФОМС",Q1436)), (ISNUMBER(SEARCH("страх",E1436)))),1,0)</f>
        <v>0</v>
      </c>
      <c r="G1436" s="8">
        <f>IF(OR(ISNUMBER(SEARCH("проектиро",E1436)), ISNUMBER(SEARCH("разработка",E1436)),  ISNUMBER(SEARCH("приобрет",E1436)),  ISNUMBER(SEARCH("установк",E1436)), ISNUMBER(SEARCH("постав",E1436)),  (ISNUMBER(SEARCH("создани",E1436)))),1,0)</f>
        <v>0</v>
      </c>
      <c r="H1436" s="8">
        <f>IF(OR(ISNUMBER(SEARCH("развит",E1436)), ISNUMBER(SEARCH("модифика",E1436)), ISNUMBER(SEARCH("интегра",E1436)),  ISNUMBER(SEARCH("внедрен",E1436)), ISNUMBER(SEARCH("расшир",E1436)), ISNUMBER(SEARCH("адаптац",E1436)),ISNUMBER(SEARCH("настрой",E1436)), ISNUMBER(SEARCH("подключ",E1436)),   (ISNUMBER(SEARCH("модерниз",E1436)))),1,0)</f>
        <v>0</v>
      </c>
      <c r="I1436" s="8">
        <f>IF(OR(ISNUMBER(SEARCH("сопрово",E1436)), ISNUMBER(SEARCH("поддержк",E1436)), ISNUMBER(SEARCH("эксплуат",E1436)), ISNUMBER(SEARCH("обслужи",E1436)), ISNUMBER(SEARCH("подготов",E1436)), (ISNUMBER(SEARCH("обуче",E1436)))),1,0)</f>
        <v>1</v>
      </c>
      <c r="J1436" s="9">
        <f>SUM(G1436:I1436)</f>
        <v>1</v>
      </c>
      <c r="K1436" t="s">
        <v>53</v>
      </c>
      <c r="L1436" t="s">
        <v>52</v>
      </c>
      <c r="M1436" s="30">
        <v>32300000</v>
      </c>
      <c r="N1436" s="28" t="s">
        <v>26</v>
      </c>
      <c r="O1436">
        <v>32300000</v>
      </c>
      <c r="P1436" s="28" t="s">
        <v>184</v>
      </c>
      <c r="Q1436" s="4" t="s">
        <v>2176</v>
      </c>
      <c r="R1436" t="s">
        <v>2175</v>
      </c>
      <c r="S1436" t="s">
        <v>2162</v>
      </c>
      <c r="T1436" t="s">
        <v>2163</v>
      </c>
      <c r="U1436" t="s">
        <v>1692</v>
      </c>
      <c r="V1436" t="s">
        <v>33</v>
      </c>
      <c r="W1436" s="2">
        <v>1</v>
      </c>
      <c r="X1436" s="33">
        <v>32300000</v>
      </c>
      <c r="Y1436" t="s">
        <v>34</v>
      </c>
      <c r="Z1436" t="s">
        <v>505</v>
      </c>
      <c r="AA1436" t="s">
        <v>36</v>
      </c>
      <c r="AB1436" t="s">
        <v>37</v>
      </c>
      <c r="AC1436">
        <v>77</v>
      </c>
    </row>
    <row r="1437" spans="1:29" customFormat="1" hidden="1" x14ac:dyDescent="0.25">
      <c r="A1437" s="11">
        <v>1437</v>
      </c>
      <c r="B1437" s="20" t="s">
        <v>2214</v>
      </c>
      <c r="C1437" s="3">
        <v>2.7710878000179999E+18</v>
      </c>
      <c r="D1437" s="1">
        <v>43329</v>
      </c>
      <c r="E1437" t="s">
        <v>76</v>
      </c>
      <c r="F1437" s="8">
        <f>IF(OR(ISNUMBER(SEARCH("террит",Q1437)), ISNUMBER(SEARCH("ФОМС",E1437)), ISNUMBER(SEARCH("ФОМС",Q1437)), (ISNUMBER(SEARCH("страх",E1437)))),1,0)</f>
        <v>0</v>
      </c>
      <c r="G1437" s="8">
        <f>IF(OR(ISNUMBER(SEARCH("проектиро",E1437)), ISNUMBER(SEARCH("разработка",E1437)),  ISNUMBER(SEARCH("приобрет",E1437)),  ISNUMBER(SEARCH("установк",E1437)), ISNUMBER(SEARCH("постав",E1437)),  (ISNUMBER(SEARCH("создани",E1437)))),1,0)</f>
        <v>0</v>
      </c>
      <c r="H1437" s="8">
        <f>IF(OR(ISNUMBER(SEARCH("развит",E1437)), ISNUMBER(SEARCH("модифика",E1437)), ISNUMBER(SEARCH("интегра",E1437)),  ISNUMBER(SEARCH("внедрен",E1437)), ISNUMBER(SEARCH("расшир",E1437)), ISNUMBER(SEARCH("адаптац",E1437)),ISNUMBER(SEARCH("настрой",E1437)), ISNUMBER(SEARCH("подключ",E1437)),   (ISNUMBER(SEARCH("модерниз",E1437)))),1,0)</f>
        <v>0</v>
      </c>
      <c r="I1437" s="8">
        <f>IF(OR(ISNUMBER(SEARCH("сопрово",E1437)), ISNUMBER(SEARCH("поддержк",E1437)), ISNUMBER(SEARCH("эксплуат",E1437)), ISNUMBER(SEARCH("обслужи",E1437)), ISNUMBER(SEARCH("подготов",E1437)), (ISNUMBER(SEARCH("обуче",E1437)))),1,0)</f>
        <v>1</v>
      </c>
      <c r="J1437" s="9">
        <f>SUM(G1437:I1437)</f>
        <v>1</v>
      </c>
      <c r="K1437" t="s">
        <v>82</v>
      </c>
      <c r="L1437" t="s">
        <v>76</v>
      </c>
      <c r="M1437" s="30">
        <v>6280820</v>
      </c>
      <c r="N1437" s="28" t="s">
        <v>26</v>
      </c>
      <c r="O1437">
        <v>6280820</v>
      </c>
      <c r="P1437" s="28" t="s">
        <v>27</v>
      </c>
      <c r="Q1437" s="4" t="s">
        <v>2176</v>
      </c>
      <c r="R1437" t="s">
        <v>2175</v>
      </c>
      <c r="S1437" t="s">
        <v>2165</v>
      </c>
      <c r="T1437" t="s">
        <v>2163</v>
      </c>
      <c r="U1437" t="s">
        <v>1692</v>
      </c>
      <c r="V1437" t="s">
        <v>33</v>
      </c>
      <c r="W1437" s="2">
        <v>1</v>
      </c>
      <c r="X1437" s="33">
        <v>30940000</v>
      </c>
      <c r="Y1437" t="s">
        <v>34</v>
      </c>
      <c r="Z1437" t="s">
        <v>505</v>
      </c>
      <c r="AA1437" t="s">
        <v>36</v>
      </c>
      <c r="AB1437" t="s">
        <v>37</v>
      </c>
      <c r="AC1437">
        <v>77</v>
      </c>
    </row>
    <row r="1438" spans="1:29" customFormat="1" hidden="1" x14ac:dyDescent="0.25">
      <c r="A1438" s="11">
        <v>1438</v>
      </c>
      <c r="B1438" s="20" t="s">
        <v>2214</v>
      </c>
      <c r="C1438" s="3">
        <v>2.8601009644150001E+18</v>
      </c>
      <c r="D1438" s="1">
        <v>42069</v>
      </c>
      <c r="E1438" t="s">
        <v>2177</v>
      </c>
      <c r="F1438" s="8">
        <f>IF(OR(ISNUMBER(SEARCH("террит",Q1438)), ISNUMBER(SEARCH("ФОМС",E1438)), ISNUMBER(SEARCH("ФОМС",Q1438)), (ISNUMBER(SEARCH("страх",E1438)))),1,0)</f>
        <v>0</v>
      </c>
      <c r="G1438" s="8">
        <f>IF(OR(ISNUMBER(SEARCH("проектиро",E1438)), ISNUMBER(SEARCH("разработка",E1438)),  ISNUMBER(SEARCH("приобрет",E1438)),  ISNUMBER(SEARCH("установк",E1438)), ISNUMBER(SEARCH("постав",E1438)),  (ISNUMBER(SEARCH("создани",E1438)))),1,0)</f>
        <v>0</v>
      </c>
      <c r="H1438" s="8">
        <f>IF(OR(ISNUMBER(SEARCH("развит",E1438)), ISNUMBER(SEARCH("модифика",E1438)), ISNUMBER(SEARCH("интегра",E1438)),  ISNUMBER(SEARCH("внедрен",E1438)), ISNUMBER(SEARCH("расшир",E1438)), ISNUMBER(SEARCH("адаптац",E1438)),ISNUMBER(SEARCH("настрой",E1438)), ISNUMBER(SEARCH("подключ",E1438)),   (ISNUMBER(SEARCH("модерниз",E1438)))),1,0)</f>
        <v>1</v>
      </c>
      <c r="I1438" s="8">
        <f>IF(OR(ISNUMBER(SEARCH("сопрово",E1438)), ISNUMBER(SEARCH("поддержк",E1438)), ISNUMBER(SEARCH("эксплуат",E1438)), ISNUMBER(SEARCH("обслужи",E1438)), ISNUMBER(SEARCH("подготов",E1438)), (ISNUMBER(SEARCH("обуче",E1438)))),1,0)</f>
        <v>1</v>
      </c>
      <c r="J1438" s="9">
        <f>SUM(G1438:I1438)</f>
        <v>2</v>
      </c>
      <c r="K1438" s="24" t="s">
        <v>678</v>
      </c>
      <c r="L1438" s="24" t="s">
        <v>739</v>
      </c>
      <c r="M1438" s="30">
        <v>49177</v>
      </c>
      <c r="N1438" s="28" t="s">
        <v>264</v>
      </c>
      <c r="O1438">
        <v>49177</v>
      </c>
      <c r="P1438" s="28" t="s">
        <v>184</v>
      </c>
      <c r="Q1438" s="4" t="s">
        <v>2178</v>
      </c>
      <c r="R1438" t="s">
        <v>2179</v>
      </c>
      <c r="S1438" t="s">
        <v>2180</v>
      </c>
      <c r="T1438" t="s">
        <v>1714</v>
      </c>
      <c r="U1438" t="s">
        <v>1692</v>
      </c>
      <c r="V1438" t="s">
        <v>1745</v>
      </c>
      <c r="W1438" s="2">
        <v>1</v>
      </c>
      <c r="X1438" s="33">
        <v>491770</v>
      </c>
      <c r="Y1438" t="s">
        <v>34</v>
      </c>
      <c r="Z1438" t="s">
        <v>2181</v>
      </c>
      <c r="AA1438" t="s">
        <v>36</v>
      </c>
      <c r="AB1438" t="s">
        <v>37</v>
      </c>
      <c r="AC1438">
        <v>86</v>
      </c>
    </row>
    <row r="1439" spans="1:29" customFormat="1" hidden="1" x14ac:dyDescent="0.25">
      <c r="A1439" s="11">
        <v>1439</v>
      </c>
      <c r="B1439" s="20" t="s">
        <v>2214</v>
      </c>
      <c r="C1439" s="3">
        <v>2.8601041920179999E+18</v>
      </c>
      <c r="D1439" s="1">
        <v>43313</v>
      </c>
      <c r="E1439" t="s">
        <v>2182</v>
      </c>
      <c r="F1439" s="8">
        <f>IF(OR(ISNUMBER(SEARCH("террит",Q1439)), ISNUMBER(SEARCH("ФОМС",E1439)), ISNUMBER(SEARCH("ФОМС",Q1439)), (ISNUMBER(SEARCH("страх",E1439)))),1,0)</f>
        <v>0</v>
      </c>
      <c r="G1439" s="8">
        <f>IF(OR(ISNUMBER(SEARCH("проектиро",E1439)), ISNUMBER(SEARCH("разработка",E1439)),  ISNUMBER(SEARCH("приобрет",E1439)),  ISNUMBER(SEARCH("установк",E1439)), ISNUMBER(SEARCH("постав",E1439)),  (ISNUMBER(SEARCH("создани",E1439)))),1,0)</f>
        <v>0</v>
      </c>
      <c r="H1439" s="8">
        <f>IF(OR(ISNUMBER(SEARCH("развит",E1439)), ISNUMBER(SEARCH("модифика",E1439)), ISNUMBER(SEARCH("интегра",E1439)),  ISNUMBER(SEARCH("внедрен",E1439)), ISNUMBER(SEARCH("расшир",E1439)), ISNUMBER(SEARCH("адаптац",E1439)),ISNUMBER(SEARCH("настрой",E1439)), ISNUMBER(SEARCH("подключ",E1439)),   (ISNUMBER(SEARCH("модерниз",E1439)))),1,0)</f>
        <v>1</v>
      </c>
      <c r="I1439" s="8">
        <f>IF(OR(ISNUMBER(SEARCH("сопрово",E1439)), ISNUMBER(SEARCH("поддержк",E1439)), ISNUMBER(SEARCH("эксплуат",E1439)), ISNUMBER(SEARCH("обслужи",E1439)), ISNUMBER(SEARCH("подготов",E1439)), (ISNUMBER(SEARCH("обуче",E1439)))),1,0)</f>
        <v>0</v>
      </c>
      <c r="J1439" s="9">
        <f>SUM(G1439:I1439)</f>
        <v>1</v>
      </c>
      <c r="K1439" t="s">
        <v>45</v>
      </c>
      <c r="L1439" t="s">
        <v>46</v>
      </c>
      <c r="M1439" s="30">
        <v>1644065.33</v>
      </c>
      <c r="N1439" s="28" t="s">
        <v>26</v>
      </c>
      <c r="O1439">
        <v>1644065.33</v>
      </c>
      <c r="P1439" s="28" t="s">
        <v>27</v>
      </c>
      <c r="Q1439" s="4" t="s">
        <v>2183</v>
      </c>
      <c r="R1439" t="s">
        <v>2184</v>
      </c>
      <c r="S1439" t="s">
        <v>2180</v>
      </c>
      <c r="T1439" t="s">
        <v>1709</v>
      </c>
      <c r="U1439" t="s">
        <v>1692</v>
      </c>
      <c r="V1439" t="s">
        <v>33</v>
      </c>
      <c r="W1439" s="2">
        <v>1</v>
      </c>
      <c r="X1439" s="33">
        <v>3499846</v>
      </c>
      <c r="Y1439" t="s">
        <v>34</v>
      </c>
      <c r="Z1439" t="s">
        <v>2181</v>
      </c>
      <c r="AA1439" t="s">
        <v>36</v>
      </c>
      <c r="AB1439" t="s">
        <v>37</v>
      </c>
      <c r="AC1439">
        <v>86</v>
      </c>
    </row>
    <row r="1440" spans="1:29" customFormat="1" hidden="1" x14ac:dyDescent="0.25">
      <c r="A1440" s="11">
        <v>1440</v>
      </c>
      <c r="B1440" s="20" t="s">
        <v>2214</v>
      </c>
      <c r="C1440" s="3">
        <v>2.8901010785159997E+18</v>
      </c>
      <c r="D1440" s="1">
        <v>42685</v>
      </c>
      <c r="E1440" t="s">
        <v>2185</v>
      </c>
      <c r="F1440" s="8">
        <f>IF(OR(ISNUMBER(SEARCH("террит",Q1440)), ISNUMBER(SEARCH("ФОМС",E1440)), ISNUMBER(SEARCH("ФОМС",Q1440)), (ISNUMBER(SEARCH("страх",E1440)))),1,0)</f>
        <v>0</v>
      </c>
      <c r="G1440" s="8">
        <f>IF(OR(ISNUMBER(SEARCH("проектиро",E1440)), ISNUMBER(SEARCH("разработка",E1440)),  ISNUMBER(SEARCH("приобрет",E1440)),  ISNUMBER(SEARCH("установк",E1440)), ISNUMBER(SEARCH("постав",E1440)),  (ISNUMBER(SEARCH("создани",E1440)))),1,0)</f>
        <v>1</v>
      </c>
      <c r="H1440" s="8">
        <f>IF(OR(ISNUMBER(SEARCH("развит",E1440)), ISNUMBER(SEARCH("модифика",E1440)), ISNUMBER(SEARCH("интегра",E1440)),  ISNUMBER(SEARCH("внедрен",E1440)), ISNUMBER(SEARCH("расшир",E1440)), ISNUMBER(SEARCH("адаптац",E1440)),ISNUMBER(SEARCH("настрой",E1440)), ISNUMBER(SEARCH("подключ",E1440)),   (ISNUMBER(SEARCH("модерниз",E1440)))),1,0)</f>
        <v>1</v>
      </c>
      <c r="I1440" s="8">
        <f>IF(OR(ISNUMBER(SEARCH("сопрово",E1440)), ISNUMBER(SEARCH("поддержк",E1440)), ISNUMBER(SEARCH("эксплуат",E1440)), ISNUMBER(SEARCH("обслужи",E1440)), ISNUMBER(SEARCH("подготов",E1440)), (ISNUMBER(SEARCH("обуче",E1440)))),1,0)</f>
        <v>0</v>
      </c>
      <c r="J1440" s="9">
        <f>SUM(G1440:I1440)</f>
        <v>2</v>
      </c>
      <c r="K1440" t="s">
        <v>45</v>
      </c>
      <c r="L1440" t="s">
        <v>46</v>
      </c>
      <c r="M1440" s="30">
        <v>2400000</v>
      </c>
      <c r="N1440" s="28" t="s">
        <v>264</v>
      </c>
      <c r="O1440">
        <v>2400000</v>
      </c>
      <c r="P1440" s="28" t="s">
        <v>184</v>
      </c>
      <c r="Q1440" s="4" t="s">
        <v>2186</v>
      </c>
      <c r="R1440" t="s">
        <v>2187</v>
      </c>
      <c r="S1440" t="s">
        <v>79</v>
      </c>
      <c r="T1440" t="s">
        <v>1739</v>
      </c>
      <c r="U1440" t="s">
        <v>1692</v>
      </c>
      <c r="V1440" t="s">
        <v>33</v>
      </c>
      <c r="W1440" s="2">
        <v>1</v>
      </c>
      <c r="X1440" s="33">
        <v>2400000</v>
      </c>
      <c r="Y1440" t="s">
        <v>34</v>
      </c>
      <c r="Z1440" t="s">
        <v>80</v>
      </c>
      <c r="AA1440" t="s">
        <v>36</v>
      </c>
      <c r="AB1440" t="s">
        <v>37</v>
      </c>
      <c r="AC1440">
        <v>89</v>
      </c>
    </row>
    <row r="1441" spans="1:29" customFormat="1" hidden="1" x14ac:dyDescent="0.25">
      <c r="A1441" s="11">
        <v>1441</v>
      </c>
      <c r="B1441" s="20" t="s">
        <v>2214</v>
      </c>
      <c r="C1441" s="3">
        <v>2.890102604816E+18</v>
      </c>
      <c r="D1441" s="1">
        <v>42506</v>
      </c>
      <c r="E1441" t="s">
        <v>2188</v>
      </c>
      <c r="F1441" s="8">
        <f>IF(OR(ISNUMBER(SEARCH("террит",Q1441)), ISNUMBER(SEARCH("ФОМС",E1441)), ISNUMBER(SEARCH("ФОМС",Q1441)), (ISNUMBER(SEARCH("страх",E1441)))),1,0)</f>
        <v>0</v>
      </c>
      <c r="G1441" s="8">
        <f>IF(OR(ISNUMBER(SEARCH("проектиро",E1441)), ISNUMBER(SEARCH("разработка",E1441)),  ISNUMBER(SEARCH("приобрет",E1441)),  ISNUMBER(SEARCH("установк",E1441)), ISNUMBER(SEARCH("постав",E1441)),  (ISNUMBER(SEARCH("создани",E1441)))),1,0)</f>
        <v>1</v>
      </c>
      <c r="H1441" s="8">
        <f>IF(OR(ISNUMBER(SEARCH("развит",E1441)), ISNUMBER(SEARCH("модифика",E1441)), ISNUMBER(SEARCH("интегра",E1441)),  ISNUMBER(SEARCH("внедрен",E1441)), ISNUMBER(SEARCH("расшир",E1441)), ISNUMBER(SEARCH("адаптац",E1441)),ISNUMBER(SEARCH("настрой",E1441)), ISNUMBER(SEARCH("подключ",E1441)),   (ISNUMBER(SEARCH("модерниз",E1441)))),1,0)</f>
        <v>1</v>
      </c>
      <c r="I1441" s="8">
        <f>IF(OR(ISNUMBER(SEARCH("сопрово",E1441)), ISNUMBER(SEARCH("поддержк",E1441)), ISNUMBER(SEARCH("эксплуат",E1441)), ISNUMBER(SEARCH("обслужи",E1441)), ISNUMBER(SEARCH("подготов",E1441)), (ISNUMBER(SEARCH("обуче",E1441)))),1,0)</f>
        <v>0</v>
      </c>
      <c r="J1441" s="9">
        <f>SUM(G1441:I1441)</f>
        <v>2</v>
      </c>
      <c r="K1441" t="s">
        <v>45</v>
      </c>
      <c r="L1441" t="s">
        <v>46</v>
      </c>
      <c r="M1441" s="30">
        <v>23500000</v>
      </c>
      <c r="N1441" s="28" t="s">
        <v>264</v>
      </c>
      <c r="O1441">
        <v>23500000</v>
      </c>
      <c r="P1441" s="28" t="s">
        <v>184</v>
      </c>
      <c r="Q1441" s="4" t="s">
        <v>2189</v>
      </c>
      <c r="R1441" t="s">
        <v>2190</v>
      </c>
      <c r="S1441" t="s">
        <v>79</v>
      </c>
      <c r="T1441" t="s">
        <v>1739</v>
      </c>
      <c r="U1441" t="s">
        <v>1692</v>
      </c>
      <c r="V1441" t="s">
        <v>33</v>
      </c>
      <c r="W1441" s="2">
        <v>1</v>
      </c>
      <c r="X1441" s="33">
        <v>23500000</v>
      </c>
      <c r="Y1441" t="s">
        <v>34</v>
      </c>
      <c r="Z1441" t="s">
        <v>80</v>
      </c>
      <c r="AA1441" t="s">
        <v>36</v>
      </c>
      <c r="AB1441" t="s">
        <v>37</v>
      </c>
      <c r="AC1441">
        <v>89</v>
      </c>
    </row>
    <row r="1442" spans="1:29" customFormat="1" hidden="1" x14ac:dyDescent="0.25">
      <c r="A1442" s="11">
        <v>1442</v>
      </c>
      <c r="B1442" s="20" t="s">
        <v>2214</v>
      </c>
      <c r="C1442" s="3">
        <v>3.1655065593149998E+18</v>
      </c>
      <c r="D1442" s="1">
        <v>42037</v>
      </c>
      <c r="E1442" t="s">
        <v>2191</v>
      </c>
      <c r="F1442" s="8">
        <f>IF(OR(ISNUMBER(SEARCH("террит",Q1442)), ISNUMBER(SEARCH("ФОМС",E1442)), ISNUMBER(SEARCH("ФОМС",Q1442)), (ISNUMBER(SEARCH("страх",E1442)))),1,0)</f>
        <v>0</v>
      </c>
      <c r="G1442" s="8">
        <f>IF(OR(ISNUMBER(SEARCH("проектиро",E1442)), ISNUMBER(SEARCH("разработка",E1442)),  ISNUMBER(SEARCH("приобрет",E1442)),  ISNUMBER(SEARCH("установк",E1442)), ISNUMBER(SEARCH("постав",E1442)),  (ISNUMBER(SEARCH("создани",E1442)))),1,0)</f>
        <v>0</v>
      </c>
      <c r="H1442" s="8">
        <f>IF(OR(ISNUMBER(SEARCH("развит",E1442)), ISNUMBER(SEARCH("модифика",E1442)), ISNUMBER(SEARCH("интегра",E1442)),  ISNUMBER(SEARCH("внедрен",E1442)), ISNUMBER(SEARCH("расшир",E1442)), ISNUMBER(SEARCH("адаптац",E1442)),ISNUMBER(SEARCH("настрой",E1442)), ISNUMBER(SEARCH("подключ",E1442)),   (ISNUMBER(SEARCH("модерниз",E1442)))),1,0)</f>
        <v>0</v>
      </c>
      <c r="I1442" s="8">
        <f>IF(OR(ISNUMBER(SEARCH("сопрово",E1442)), ISNUMBER(SEARCH("поддержк",E1442)), ISNUMBER(SEARCH("эксплуат",E1442)), ISNUMBER(SEARCH("обслужи",E1442)), ISNUMBER(SEARCH("подготов",E1442)), (ISNUMBER(SEARCH("обуче",E1442)))),1,0)</f>
        <v>1</v>
      </c>
      <c r="J1442" s="9">
        <f>SUM(G1442:I1442)</f>
        <v>1</v>
      </c>
      <c r="K1442" s="24" t="s">
        <v>453</v>
      </c>
      <c r="L1442" s="24" t="s">
        <v>454</v>
      </c>
      <c r="M1442" s="30">
        <v>792</v>
      </c>
      <c r="N1442" s="28" t="s">
        <v>1753</v>
      </c>
      <c r="O1442">
        <v>801900</v>
      </c>
      <c r="P1442" s="28" t="s">
        <v>2192</v>
      </c>
      <c r="Q1442" s="4" t="s">
        <v>1755</v>
      </c>
      <c r="R1442" t="s">
        <v>1756</v>
      </c>
      <c r="S1442" t="s">
        <v>33</v>
      </c>
      <c r="T1442" t="s">
        <v>1929</v>
      </c>
      <c r="U1442" t="s">
        <v>1692</v>
      </c>
      <c r="V1442" t="s">
        <v>33</v>
      </c>
      <c r="W1442" s="2">
        <v>1</v>
      </c>
      <c r="X1442" s="33">
        <v>1437480</v>
      </c>
      <c r="Y1442" t="s">
        <v>34</v>
      </c>
      <c r="Z1442" t="s">
        <v>513</v>
      </c>
      <c r="AA1442" t="s">
        <v>36</v>
      </c>
      <c r="AB1442" t="s">
        <v>37</v>
      </c>
      <c r="AC1442">
        <v>16</v>
      </c>
    </row>
    <row r="1443" spans="1:29" customFormat="1" hidden="1" x14ac:dyDescent="0.25">
      <c r="A1443" s="11">
        <v>1443</v>
      </c>
      <c r="B1443" s="20" t="s">
        <v>2214</v>
      </c>
      <c r="C1443" s="3">
        <v>3.1655065593149998E+18</v>
      </c>
      <c r="D1443" s="1">
        <v>42293</v>
      </c>
      <c r="E1443" t="s">
        <v>1752</v>
      </c>
      <c r="F1443" s="8">
        <f>IF(OR(ISNUMBER(SEARCH("террит",Q1443)), ISNUMBER(SEARCH("ФОМС",E1443)), ISNUMBER(SEARCH("ФОМС",Q1443)), (ISNUMBER(SEARCH("страх",E1443)))),1,0)</f>
        <v>0</v>
      </c>
      <c r="G1443" s="8">
        <f>IF(OR(ISNUMBER(SEARCH("проектиро",E1443)), ISNUMBER(SEARCH("разработка",E1443)),  ISNUMBER(SEARCH("приобрет",E1443)),  ISNUMBER(SEARCH("установк",E1443)), ISNUMBER(SEARCH("постав",E1443)),  (ISNUMBER(SEARCH("создани",E1443)))),1,0)</f>
        <v>0</v>
      </c>
      <c r="H1443" s="8">
        <f>IF(OR(ISNUMBER(SEARCH("развит",E1443)), ISNUMBER(SEARCH("модифика",E1443)), ISNUMBER(SEARCH("интегра",E1443)),  ISNUMBER(SEARCH("внедрен",E1443)), ISNUMBER(SEARCH("расшир",E1443)), ISNUMBER(SEARCH("адаптац",E1443)),ISNUMBER(SEARCH("настрой",E1443)), ISNUMBER(SEARCH("подключ",E1443)),   (ISNUMBER(SEARCH("модерниз",E1443)))),1,0)</f>
        <v>0</v>
      </c>
      <c r="I1443" s="8">
        <f>IF(OR(ISNUMBER(SEARCH("сопрово",E1443)), ISNUMBER(SEARCH("поддержк",E1443)), ISNUMBER(SEARCH("эксплуат",E1443)), ISNUMBER(SEARCH("обслужи",E1443)), ISNUMBER(SEARCH("подготов",E1443)), (ISNUMBER(SEARCH("обуче",E1443)))),1,0)</f>
        <v>0</v>
      </c>
      <c r="J1443" s="9">
        <f>SUM(G1443:I1443)</f>
        <v>0</v>
      </c>
      <c r="K1443" s="24" t="s">
        <v>453</v>
      </c>
      <c r="L1443" s="24" t="s">
        <v>454</v>
      </c>
      <c r="M1443" s="30">
        <v>792</v>
      </c>
      <c r="N1443" s="28" t="s">
        <v>1753</v>
      </c>
      <c r="O1443">
        <v>168300</v>
      </c>
      <c r="P1443" s="28" t="s">
        <v>1754</v>
      </c>
      <c r="Q1443" s="4" t="s">
        <v>1755</v>
      </c>
      <c r="R1443" t="s">
        <v>1756</v>
      </c>
      <c r="S1443" t="s">
        <v>33</v>
      </c>
      <c r="T1443" t="s">
        <v>1709</v>
      </c>
      <c r="U1443" t="s">
        <v>1692</v>
      </c>
      <c r="V1443" t="s">
        <v>33</v>
      </c>
      <c r="W1443" s="2">
        <v>1</v>
      </c>
      <c r="X1443" s="33">
        <v>435600</v>
      </c>
      <c r="Y1443" t="s">
        <v>34</v>
      </c>
      <c r="Z1443" t="s">
        <v>513</v>
      </c>
      <c r="AA1443" t="s">
        <v>36</v>
      </c>
      <c r="AB1443" t="s">
        <v>37</v>
      </c>
      <c r="AC1443">
        <v>16</v>
      </c>
    </row>
    <row r="1444" spans="1:29" customFormat="1" hidden="1" x14ac:dyDescent="0.25">
      <c r="A1444" s="11">
        <v>1444</v>
      </c>
      <c r="B1444" s="20" t="s">
        <v>2214</v>
      </c>
      <c r="C1444" s="3">
        <v>3.1655065593159997E+18</v>
      </c>
      <c r="D1444" s="1">
        <v>42401</v>
      </c>
      <c r="E1444" t="s">
        <v>1752</v>
      </c>
      <c r="F1444" s="8">
        <f>IF(OR(ISNUMBER(SEARCH("террит",Q1444)), ISNUMBER(SEARCH("ФОМС",E1444)), ISNUMBER(SEARCH("ФОМС",Q1444)), (ISNUMBER(SEARCH("страх",E1444)))),1,0)</f>
        <v>0</v>
      </c>
      <c r="G1444" s="8">
        <f>IF(OR(ISNUMBER(SEARCH("проектиро",E1444)), ISNUMBER(SEARCH("разработка",E1444)),  ISNUMBER(SEARCH("приобрет",E1444)),  ISNUMBER(SEARCH("установк",E1444)), ISNUMBER(SEARCH("постав",E1444)),  (ISNUMBER(SEARCH("создани",E1444)))),1,0)</f>
        <v>0</v>
      </c>
      <c r="H1444" s="8">
        <f>IF(OR(ISNUMBER(SEARCH("развит",E1444)), ISNUMBER(SEARCH("модифика",E1444)), ISNUMBER(SEARCH("интегра",E1444)),  ISNUMBER(SEARCH("внедрен",E1444)), ISNUMBER(SEARCH("расшир",E1444)), ISNUMBER(SEARCH("адаптац",E1444)),ISNUMBER(SEARCH("настрой",E1444)), ISNUMBER(SEARCH("подключ",E1444)),   (ISNUMBER(SEARCH("модерниз",E1444)))),1,0)</f>
        <v>0</v>
      </c>
      <c r="I1444" s="8">
        <f>IF(OR(ISNUMBER(SEARCH("сопрово",E1444)), ISNUMBER(SEARCH("поддержк",E1444)), ISNUMBER(SEARCH("эксплуат",E1444)), ISNUMBER(SEARCH("обслужи",E1444)), ISNUMBER(SEARCH("подготов",E1444)), (ISNUMBER(SEARCH("обуче",E1444)))),1,0)</f>
        <v>0</v>
      </c>
      <c r="J1444" s="9">
        <f>SUM(G1444:I1444)</f>
        <v>0</v>
      </c>
      <c r="K1444" t="s">
        <v>149</v>
      </c>
      <c r="L1444" t="s">
        <v>150</v>
      </c>
      <c r="M1444" s="30">
        <v>945.25</v>
      </c>
      <c r="N1444" s="28" t="s">
        <v>1753</v>
      </c>
      <c r="O1444">
        <v>427253</v>
      </c>
      <c r="P1444" s="28" t="s">
        <v>1757</v>
      </c>
      <c r="Q1444" s="4" t="s">
        <v>1755</v>
      </c>
      <c r="R1444" t="s">
        <v>1756</v>
      </c>
      <c r="S1444" t="s">
        <v>33</v>
      </c>
      <c r="T1444" t="s">
        <v>1709</v>
      </c>
      <c r="U1444" t="s">
        <v>1692</v>
      </c>
      <c r="V1444" t="s">
        <v>33</v>
      </c>
      <c r="W1444" s="2">
        <v>1</v>
      </c>
      <c r="X1444" s="33">
        <v>1312007</v>
      </c>
      <c r="Y1444" t="s">
        <v>34</v>
      </c>
      <c r="Z1444" t="s">
        <v>513</v>
      </c>
      <c r="AA1444" t="s">
        <v>36</v>
      </c>
      <c r="AB1444" t="s">
        <v>37</v>
      </c>
      <c r="AC1444">
        <v>16</v>
      </c>
    </row>
    <row r="1445" spans="1:29" customFormat="1" hidden="1" x14ac:dyDescent="0.25">
      <c r="A1445" s="11">
        <v>1445</v>
      </c>
      <c r="B1445" s="20" t="s">
        <v>2214</v>
      </c>
      <c r="C1445" s="3">
        <v>3.1655065593159997E+18</v>
      </c>
      <c r="D1445" s="1">
        <v>42688</v>
      </c>
      <c r="E1445" t="s">
        <v>1752</v>
      </c>
      <c r="F1445" s="8">
        <f>IF(OR(ISNUMBER(SEARCH("террит",Q1445)), ISNUMBER(SEARCH("ФОМС",E1445)), ISNUMBER(SEARCH("ФОМС",Q1445)), (ISNUMBER(SEARCH("страх",E1445)))),1,0)</f>
        <v>0</v>
      </c>
      <c r="G1445" s="8">
        <f>IF(OR(ISNUMBER(SEARCH("проектиро",E1445)), ISNUMBER(SEARCH("разработка",E1445)),  ISNUMBER(SEARCH("приобрет",E1445)),  ISNUMBER(SEARCH("установк",E1445)), ISNUMBER(SEARCH("постав",E1445)),  (ISNUMBER(SEARCH("создани",E1445)))),1,0)</f>
        <v>0</v>
      </c>
      <c r="H1445" s="8">
        <f>IF(OR(ISNUMBER(SEARCH("развит",E1445)), ISNUMBER(SEARCH("модифика",E1445)), ISNUMBER(SEARCH("интегра",E1445)),  ISNUMBER(SEARCH("внедрен",E1445)), ISNUMBER(SEARCH("расшир",E1445)), ISNUMBER(SEARCH("адаптац",E1445)),ISNUMBER(SEARCH("настрой",E1445)), ISNUMBER(SEARCH("подключ",E1445)),   (ISNUMBER(SEARCH("модерниз",E1445)))),1,0)</f>
        <v>0</v>
      </c>
      <c r="I1445" s="8">
        <f>IF(OR(ISNUMBER(SEARCH("сопрово",E1445)), ISNUMBER(SEARCH("поддержк",E1445)), ISNUMBER(SEARCH("эксплуат",E1445)), ISNUMBER(SEARCH("обслужи",E1445)), ISNUMBER(SEARCH("подготов",E1445)), (ISNUMBER(SEARCH("обуче",E1445)))),1,0)</f>
        <v>0</v>
      </c>
      <c r="J1445" s="9">
        <f>SUM(G1445:I1445)</f>
        <v>0</v>
      </c>
      <c r="K1445" t="s">
        <v>193</v>
      </c>
      <c r="L1445" t="s">
        <v>194</v>
      </c>
      <c r="M1445" s="30">
        <v>945.25</v>
      </c>
      <c r="N1445" s="28" t="s">
        <v>1753</v>
      </c>
      <c r="O1445">
        <v>288773.87</v>
      </c>
      <c r="P1445" s="28" t="s">
        <v>1758</v>
      </c>
      <c r="Q1445" s="4" t="s">
        <v>1755</v>
      </c>
      <c r="R1445" t="s">
        <v>1756</v>
      </c>
      <c r="S1445" t="s">
        <v>33</v>
      </c>
      <c r="T1445" t="s">
        <v>1709</v>
      </c>
      <c r="U1445" t="s">
        <v>1692</v>
      </c>
      <c r="V1445" t="s">
        <v>33</v>
      </c>
      <c r="W1445" s="2">
        <v>1</v>
      </c>
      <c r="X1445" s="33">
        <v>584637.12</v>
      </c>
      <c r="Y1445" t="s">
        <v>34</v>
      </c>
      <c r="Z1445" t="s">
        <v>513</v>
      </c>
      <c r="AA1445" t="s">
        <v>36</v>
      </c>
      <c r="AB1445" t="s">
        <v>37</v>
      </c>
      <c r="AC1445">
        <v>16</v>
      </c>
    </row>
    <row r="1446" spans="1:29" customFormat="1" hidden="1" x14ac:dyDescent="0.25">
      <c r="A1446" s="11">
        <v>1446</v>
      </c>
      <c r="B1446" s="20" t="s">
        <v>2214</v>
      </c>
      <c r="C1446" s="3">
        <v>3.1655065593170002E+18</v>
      </c>
      <c r="D1446" s="1">
        <v>42765</v>
      </c>
      <c r="E1446" t="s">
        <v>2193</v>
      </c>
      <c r="F1446" s="8">
        <f>IF(OR(ISNUMBER(SEARCH("террит",Q1446)), ISNUMBER(SEARCH("ФОМС",E1446)), ISNUMBER(SEARCH("ФОМС",Q1446)), (ISNUMBER(SEARCH("страх",E1446)))),1,0)</f>
        <v>0</v>
      </c>
      <c r="G1446" s="8">
        <f>IF(OR(ISNUMBER(SEARCH("проектиро",E1446)), ISNUMBER(SEARCH("разработка",E1446)),  ISNUMBER(SEARCH("приобрет",E1446)),  ISNUMBER(SEARCH("установк",E1446)), ISNUMBER(SEARCH("постав",E1446)),  (ISNUMBER(SEARCH("создани",E1446)))),1,0)</f>
        <v>0</v>
      </c>
      <c r="H1446" s="8">
        <f>IF(OR(ISNUMBER(SEARCH("развит",E1446)), ISNUMBER(SEARCH("модифика",E1446)), ISNUMBER(SEARCH("интегра",E1446)),  ISNUMBER(SEARCH("внедрен",E1446)), ISNUMBER(SEARCH("расшир",E1446)), ISNUMBER(SEARCH("адаптац",E1446)),ISNUMBER(SEARCH("настрой",E1446)), ISNUMBER(SEARCH("подключ",E1446)),   (ISNUMBER(SEARCH("модерниз",E1446)))),1,0)</f>
        <v>0</v>
      </c>
      <c r="I1446" s="8">
        <f>IF(OR(ISNUMBER(SEARCH("сопрово",E1446)), ISNUMBER(SEARCH("поддержк",E1446)), ISNUMBER(SEARCH("эксплуат",E1446)), ISNUMBER(SEARCH("обслужи",E1446)), ISNUMBER(SEARCH("подготов",E1446)), (ISNUMBER(SEARCH("обуче",E1446)))),1,0)</f>
        <v>1</v>
      </c>
      <c r="J1446" s="9">
        <f>SUM(G1446:I1446)</f>
        <v>1</v>
      </c>
      <c r="K1446" t="s">
        <v>149</v>
      </c>
      <c r="L1446" t="s">
        <v>150</v>
      </c>
      <c r="M1446" s="30">
        <v>995</v>
      </c>
      <c r="N1446" s="28" t="s">
        <v>1753</v>
      </c>
      <c r="O1446">
        <v>929827.5</v>
      </c>
      <c r="P1446" s="28" t="s">
        <v>2194</v>
      </c>
      <c r="Q1446" s="4" t="s">
        <v>1755</v>
      </c>
      <c r="R1446" t="s">
        <v>1756</v>
      </c>
      <c r="S1446" t="s">
        <v>33</v>
      </c>
      <c r="T1446" t="s">
        <v>1739</v>
      </c>
      <c r="U1446" t="s">
        <v>1692</v>
      </c>
      <c r="V1446" t="s">
        <v>33</v>
      </c>
      <c r="W1446" s="2">
        <v>1</v>
      </c>
      <c r="X1446" s="33">
        <v>1422352.5</v>
      </c>
      <c r="Y1446" t="s">
        <v>34</v>
      </c>
      <c r="Z1446" t="s">
        <v>513</v>
      </c>
      <c r="AA1446" t="s">
        <v>36</v>
      </c>
      <c r="AB1446" t="s">
        <v>37</v>
      </c>
      <c r="AC1446">
        <v>16</v>
      </c>
    </row>
    <row r="1447" spans="1:29" customFormat="1" hidden="1" x14ac:dyDescent="0.25">
      <c r="A1447" s="11">
        <v>1447</v>
      </c>
      <c r="B1447" s="20" t="s">
        <v>2214</v>
      </c>
      <c r="C1447" s="3">
        <v>3.1655065593170002E+18</v>
      </c>
      <c r="D1447" s="1">
        <v>43059</v>
      </c>
      <c r="E1447" t="s">
        <v>2195</v>
      </c>
      <c r="F1447" s="8">
        <f>IF(OR(ISNUMBER(SEARCH("террит",Q1447)), ISNUMBER(SEARCH("ФОМС",E1447)), ISNUMBER(SEARCH("ФОМС",Q1447)), (ISNUMBER(SEARCH("страх",E1447)))),1,0)</f>
        <v>0</v>
      </c>
      <c r="G1447" s="8">
        <f>IF(OR(ISNUMBER(SEARCH("проектиро",E1447)), ISNUMBER(SEARCH("разработка",E1447)),  ISNUMBER(SEARCH("приобрет",E1447)),  ISNUMBER(SEARCH("установк",E1447)), ISNUMBER(SEARCH("постав",E1447)),  (ISNUMBER(SEARCH("создани",E1447)))),1,0)</f>
        <v>0</v>
      </c>
      <c r="H1447" s="8">
        <f>IF(OR(ISNUMBER(SEARCH("развит",E1447)), ISNUMBER(SEARCH("модифика",E1447)), ISNUMBER(SEARCH("интегра",E1447)),  ISNUMBER(SEARCH("внедрен",E1447)), ISNUMBER(SEARCH("расшир",E1447)), ISNUMBER(SEARCH("адаптац",E1447)),ISNUMBER(SEARCH("настрой",E1447)), ISNUMBER(SEARCH("подключ",E1447)),   (ISNUMBER(SEARCH("модерниз",E1447)))),1,0)</f>
        <v>0</v>
      </c>
      <c r="I1447" s="8">
        <f>IF(OR(ISNUMBER(SEARCH("сопрово",E1447)), ISNUMBER(SEARCH("поддержк",E1447)), ISNUMBER(SEARCH("эксплуат",E1447)), ISNUMBER(SEARCH("обслужи",E1447)), ISNUMBER(SEARCH("подготов",E1447)), (ISNUMBER(SEARCH("обуче",E1447)))),1,0)</f>
        <v>1</v>
      </c>
      <c r="J1447" s="9">
        <f>SUM(G1447:I1447)</f>
        <v>1</v>
      </c>
      <c r="K1447" t="s">
        <v>149</v>
      </c>
      <c r="L1447" t="s">
        <v>150</v>
      </c>
      <c r="M1447" s="30">
        <v>1000</v>
      </c>
      <c r="N1447" s="28" t="s">
        <v>2196</v>
      </c>
      <c r="O1447">
        <v>311500</v>
      </c>
      <c r="P1447" s="28" t="s">
        <v>2197</v>
      </c>
      <c r="Q1447" s="4" t="s">
        <v>1755</v>
      </c>
      <c r="R1447" t="s">
        <v>1756</v>
      </c>
      <c r="S1447" t="s">
        <v>33</v>
      </c>
      <c r="T1447" t="s">
        <v>1728</v>
      </c>
      <c r="U1447" t="s">
        <v>1692</v>
      </c>
      <c r="V1447" t="s">
        <v>33</v>
      </c>
      <c r="W1447" s="2">
        <v>1</v>
      </c>
      <c r="X1447" s="33">
        <v>491000</v>
      </c>
      <c r="Y1447" t="s">
        <v>34</v>
      </c>
      <c r="Z1447" t="s">
        <v>513</v>
      </c>
      <c r="AA1447" t="s">
        <v>36</v>
      </c>
      <c r="AB1447" t="s">
        <v>37</v>
      </c>
      <c r="AC1447">
        <v>16</v>
      </c>
    </row>
    <row r="1448" spans="1:29" customFormat="1" hidden="1" x14ac:dyDescent="0.25">
      <c r="A1448" s="11">
        <v>1448</v>
      </c>
      <c r="B1448" s="20" t="s">
        <v>2214</v>
      </c>
      <c r="C1448" s="3">
        <v>3.2014000452169999E+18</v>
      </c>
      <c r="D1448" s="1">
        <v>42832</v>
      </c>
      <c r="E1448" t="s">
        <v>2198</v>
      </c>
      <c r="F1448" s="8">
        <f>IF(OR(ISNUMBER(SEARCH("террит",Q1448)), ISNUMBER(SEARCH("ФОМС",E1448)), ISNUMBER(SEARCH("ФОМС",Q1448)), (ISNUMBER(SEARCH("страх",E1448)))),1,0)</f>
        <v>0</v>
      </c>
      <c r="G1448" s="8">
        <f>IF(OR(ISNUMBER(SEARCH("проектиро",E1448)), ISNUMBER(SEARCH("разработка",E1448)),  ISNUMBER(SEARCH("приобрет",E1448)),  ISNUMBER(SEARCH("установк",E1448)), ISNUMBER(SEARCH("постав",E1448)),  (ISNUMBER(SEARCH("создани",E1448)))),1,0)</f>
        <v>0</v>
      </c>
      <c r="H1448" s="8">
        <f>IF(OR(ISNUMBER(SEARCH("развит",E1448)), ISNUMBER(SEARCH("модифика",E1448)), ISNUMBER(SEARCH("интегра",E1448)),  ISNUMBER(SEARCH("внедрен",E1448)), ISNUMBER(SEARCH("расшир",E1448)), ISNUMBER(SEARCH("адаптац",E1448)),ISNUMBER(SEARCH("настрой",E1448)), ISNUMBER(SEARCH("подключ",E1448)),   (ISNUMBER(SEARCH("модерниз",E1448)))),1,0)</f>
        <v>1</v>
      </c>
      <c r="I1448" s="8">
        <f>IF(OR(ISNUMBER(SEARCH("сопрово",E1448)), ISNUMBER(SEARCH("поддержк",E1448)), ISNUMBER(SEARCH("эксплуат",E1448)), ISNUMBER(SEARCH("обслужи",E1448)), ISNUMBER(SEARCH("подготов",E1448)), (ISNUMBER(SEARCH("обуче",E1448)))),1,0)</f>
        <v>1</v>
      </c>
      <c r="J1448" s="9">
        <f>SUM(G1448:I1448)</f>
        <v>2</v>
      </c>
      <c r="K1448" t="s">
        <v>82</v>
      </c>
      <c r="L1448" t="s">
        <v>76</v>
      </c>
      <c r="M1448" s="30">
        <v>1680310</v>
      </c>
      <c r="N1448" s="28" t="s">
        <v>264</v>
      </c>
      <c r="O1448">
        <v>1680310</v>
      </c>
      <c r="P1448" s="28" t="s">
        <v>184</v>
      </c>
      <c r="Q1448" s="4" t="s">
        <v>2199</v>
      </c>
      <c r="R1448" t="s">
        <v>2200</v>
      </c>
      <c r="S1448" t="s">
        <v>1396</v>
      </c>
      <c r="T1448" t="s">
        <v>1709</v>
      </c>
      <c r="U1448" t="s">
        <v>1692</v>
      </c>
      <c r="V1448" t="s">
        <v>33</v>
      </c>
      <c r="W1448" s="2">
        <v>1</v>
      </c>
      <c r="X1448" s="33">
        <v>1680310</v>
      </c>
      <c r="Y1448" t="s">
        <v>34</v>
      </c>
      <c r="Z1448" t="s">
        <v>527</v>
      </c>
      <c r="AA1448" t="s">
        <v>36</v>
      </c>
      <c r="AB1448" t="s">
        <v>37</v>
      </c>
      <c r="AC1448">
        <v>20</v>
      </c>
    </row>
    <row r="1449" spans="1:29" customFormat="1" hidden="1" x14ac:dyDescent="0.25">
      <c r="A1449" s="11">
        <v>1449</v>
      </c>
      <c r="B1449" s="20" t="s">
        <v>2214</v>
      </c>
      <c r="C1449" s="3">
        <v>3.3728012487170002E+18</v>
      </c>
      <c r="D1449" s="1">
        <v>42989</v>
      </c>
      <c r="E1449" t="s">
        <v>2201</v>
      </c>
      <c r="F1449" s="8">
        <f>IF(OR(ISNUMBER(SEARCH("террит",Q1449)), ISNUMBER(SEARCH("ФОМС",E1449)), ISNUMBER(SEARCH("ФОМС",Q1449)), (ISNUMBER(SEARCH("страх",E1449)))),1,0)</f>
        <v>0</v>
      </c>
      <c r="G1449" s="8">
        <f>IF(OR(ISNUMBER(SEARCH("проектиро",E1449)), ISNUMBER(SEARCH("разработка",E1449)),  ISNUMBER(SEARCH("приобрет",E1449)),  ISNUMBER(SEARCH("установк",E1449)), ISNUMBER(SEARCH("постав",E1449)),  (ISNUMBER(SEARCH("создани",E1449)))),1,0)</f>
        <v>0</v>
      </c>
      <c r="H1449" s="8">
        <f>IF(OR(ISNUMBER(SEARCH("развит",E1449)), ISNUMBER(SEARCH("модифика",E1449)), ISNUMBER(SEARCH("интегра",E1449)),  ISNUMBER(SEARCH("внедрен",E1449)), ISNUMBER(SEARCH("расшир",E1449)), ISNUMBER(SEARCH("адаптац",E1449)),ISNUMBER(SEARCH("настрой",E1449)), ISNUMBER(SEARCH("подключ",E1449)),   (ISNUMBER(SEARCH("модерниз",E1449)))),1,0)</f>
        <v>0</v>
      </c>
      <c r="I1449" s="8">
        <f>IF(OR(ISNUMBER(SEARCH("сопрово",E1449)), ISNUMBER(SEARCH("поддержк",E1449)), ISNUMBER(SEARCH("эксплуат",E1449)), ISNUMBER(SEARCH("обслужи",E1449)), ISNUMBER(SEARCH("подготов",E1449)), (ISNUMBER(SEARCH("обуче",E1449)))),1,0)</f>
        <v>1</v>
      </c>
      <c r="J1449" s="9">
        <f>SUM(G1449:I1449)</f>
        <v>1</v>
      </c>
      <c r="K1449" t="s">
        <v>193</v>
      </c>
      <c r="L1449" t="s">
        <v>194</v>
      </c>
      <c r="M1449" s="30">
        <v>262500</v>
      </c>
      <c r="N1449" s="28" t="s">
        <v>280</v>
      </c>
      <c r="O1449">
        <v>262500</v>
      </c>
      <c r="P1449" s="28" t="s">
        <v>184</v>
      </c>
      <c r="Q1449" s="4" t="s">
        <v>2202</v>
      </c>
      <c r="R1449" t="s">
        <v>2203</v>
      </c>
      <c r="S1449" t="s">
        <v>2204</v>
      </c>
      <c r="T1449" t="s">
        <v>1709</v>
      </c>
      <c r="U1449" t="s">
        <v>1692</v>
      </c>
      <c r="V1449" t="s">
        <v>33</v>
      </c>
      <c r="W1449" s="2">
        <v>1</v>
      </c>
      <c r="X1449" s="33">
        <v>262500</v>
      </c>
      <c r="Y1449" t="s">
        <v>34</v>
      </c>
      <c r="Z1449" t="s">
        <v>497</v>
      </c>
      <c r="AA1449" t="s">
        <v>36</v>
      </c>
      <c r="AB1449" t="s">
        <v>37</v>
      </c>
      <c r="AC1449">
        <v>37</v>
      </c>
    </row>
    <row r="1450" spans="1:29" customFormat="1" hidden="1" x14ac:dyDescent="0.25">
      <c r="A1450" s="11">
        <v>1450</v>
      </c>
      <c r="B1450" s="20" t="s">
        <v>2214</v>
      </c>
      <c r="C1450" s="3">
        <v>3.5044050897149998E+18</v>
      </c>
      <c r="D1450" s="1">
        <v>42339</v>
      </c>
      <c r="E1450" t="s">
        <v>1759</v>
      </c>
      <c r="F1450" s="8">
        <f>IF(OR(ISNUMBER(SEARCH("террит",Q1450)), ISNUMBER(SEARCH("ФОМС",E1450)), ISNUMBER(SEARCH("ФОМС",Q1450)), (ISNUMBER(SEARCH("страх",E1450)))),1,0)</f>
        <v>0</v>
      </c>
      <c r="G1450" s="8">
        <f>IF(OR(ISNUMBER(SEARCH("проектиро",E1450)), ISNUMBER(SEARCH("разработка",E1450)),  ISNUMBER(SEARCH("приобрет",E1450)),  ISNUMBER(SEARCH("установк",E1450)), ISNUMBER(SEARCH("постав",E1450)),  (ISNUMBER(SEARCH("создани",E1450)))),1,0)</f>
        <v>0</v>
      </c>
      <c r="H1450" s="8">
        <f>IF(OR(ISNUMBER(SEARCH("развит",E1450)), ISNUMBER(SEARCH("модифика",E1450)), ISNUMBER(SEARCH("интегра",E1450)),  ISNUMBER(SEARCH("внедрен",E1450)), ISNUMBER(SEARCH("расшир",E1450)), ISNUMBER(SEARCH("адаптац",E1450)),ISNUMBER(SEARCH("настрой",E1450)), ISNUMBER(SEARCH("подключ",E1450)),   (ISNUMBER(SEARCH("модерниз",E1450)))),1,0)</f>
        <v>0</v>
      </c>
      <c r="I1450" s="8">
        <f>IF(OR(ISNUMBER(SEARCH("сопрово",E1450)), ISNUMBER(SEARCH("поддержк",E1450)), ISNUMBER(SEARCH("эксплуат",E1450)), ISNUMBER(SEARCH("обслужи",E1450)), ISNUMBER(SEARCH("подготов",E1450)), (ISNUMBER(SEARCH("обуче",E1450)))),1,0)</f>
        <v>0</v>
      </c>
      <c r="J1450" s="9">
        <f>SUM(G1450:I1450)</f>
        <v>0</v>
      </c>
      <c r="K1450" s="24" t="s">
        <v>1760</v>
      </c>
      <c r="L1450" s="24" t="s">
        <v>1761</v>
      </c>
      <c r="M1450" s="30">
        <v>351000</v>
      </c>
      <c r="N1450" s="28" t="s">
        <v>264</v>
      </c>
      <c r="O1450">
        <v>351000</v>
      </c>
      <c r="P1450" s="28" t="s">
        <v>184</v>
      </c>
      <c r="Q1450" s="4" t="s">
        <v>1762</v>
      </c>
      <c r="R1450" t="s">
        <v>1763</v>
      </c>
      <c r="S1450" t="s">
        <v>1764</v>
      </c>
      <c r="T1450" t="s">
        <v>1709</v>
      </c>
      <c r="U1450" t="s">
        <v>1692</v>
      </c>
      <c r="V1450" t="s">
        <v>33</v>
      </c>
      <c r="W1450" s="2">
        <v>1</v>
      </c>
      <c r="X1450" s="33">
        <v>351000</v>
      </c>
      <c r="Y1450" t="s">
        <v>34</v>
      </c>
      <c r="Z1450" t="s">
        <v>105</v>
      </c>
      <c r="AA1450" t="s">
        <v>36</v>
      </c>
      <c r="AB1450" t="s">
        <v>37</v>
      </c>
      <c r="AC1450">
        <v>50</v>
      </c>
    </row>
    <row r="1451" spans="1:29" customFormat="1" hidden="1" x14ac:dyDescent="0.25">
      <c r="A1451" s="11">
        <v>1451</v>
      </c>
      <c r="B1451" s="20" t="s">
        <v>2214</v>
      </c>
      <c r="C1451" s="3">
        <v>3.6517008078150001E+18</v>
      </c>
      <c r="D1451" s="1">
        <v>42318</v>
      </c>
      <c r="E1451" t="s">
        <v>2205</v>
      </c>
      <c r="F1451" s="8">
        <f>IF(OR(ISNUMBER(SEARCH("террит",Q1451)), ISNUMBER(SEARCH("ФОМС",E1451)), ISNUMBER(SEARCH("ФОМС",Q1451)), (ISNUMBER(SEARCH("страх",E1451)))),1,0)</f>
        <v>0</v>
      </c>
      <c r="G1451" s="8">
        <f>IF(OR(ISNUMBER(SEARCH("проектиро",E1451)), ISNUMBER(SEARCH("разработка",E1451)),  ISNUMBER(SEARCH("приобрет",E1451)),  ISNUMBER(SEARCH("установк",E1451)), ISNUMBER(SEARCH("постав",E1451)),  (ISNUMBER(SEARCH("создани",E1451)))),1,0)</f>
        <v>1</v>
      </c>
      <c r="H1451" s="8">
        <f>IF(OR(ISNUMBER(SEARCH("развит",E1451)), ISNUMBER(SEARCH("модифика",E1451)), ISNUMBER(SEARCH("интегра",E1451)),  ISNUMBER(SEARCH("внедрен",E1451)), ISNUMBER(SEARCH("расшир",E1451)), ISNUMBER(SEARCH("адаптац",E1451)),ISNUMBER(SEARCH("настрой",E1451)), ISNUMBER(SEARCH("подключ",E1451)),   (ISNUMBER(SEARCH("модерниз",E1451)))),1,0)</f>
        <v>1</v>
      </c>
      <c r="I1451" s="8">
        <f>IF(OR(ISNUMBER(SEARCH("сопрово",E1451)), ISNUMBER(SEARCH("поддержк",E1451)), ISNUMBER(SEARCH("эксплуат",E1451)), ISNUMBER(SEARCH("обслужи",E1451)), ISNUMBER(SEARCH("подготов",E1451)), (ISNUMBER(SEARCH("обуче",E1451)))),1,0)</f>
        <v>0</v>
      </c>
      <c r="J1451" s="9">
        <f>SUM(G1451:I1451)</f>
        <v>2</v>
      </c>
      <c r="K1451" s="24" t="s">
        <v>1331</v>
      </c>
      <c r="L1451" s="24" t="s">
        <v>2206</v>
      </c>
      <c r="M1451" s="30">
        <v>999980</v>
      </c>
      <c r="N1451" s="28" t="s">
        <v>329</v>
      </c>
      <c r="O1451">
        <v>999980</v>
      </c>
      <c r="P1451" s="28" t="s">
        <v>184</v>
      </c>
      <c r="Q1451" s="4" t="s">
        <v>2207</v>
      </c>
      <c r="R1451" t="s">
        <v>2208</v>
      </c>
      <c r="S1451" t="s">
        <v>2209</v>
      </c>
      <c r="T1451" t="s">
        <v>1709</v>
      </c>
      <c r="U1451" t="s">
        <v>1692</v>
      </c>
      <c r="V1451" t="s">
        <v>33</v>
      </c>
      <c r="W1451" s="2">
        <v>1</v>
      </c>
      <c r="X1451" s="33">
        <v>999980</v>
      </c>
      <c r="Y1451" t="s">
        <v>34</v>
      </c>
      <c r="Z1451" t="s">
        <v>518</v>
      </c>
      <c r="AA1451" t="s">
        <v>36</v>
      </c>
      <c r="AB1451" t="s">
        <v>37</v>
      </c>
      <c r="AC1451">
        <v>65</v>
      </c>
    </row>
    <row r="1452" spans="1:29" customFormat="1" hidden="1" x14ac:dyDescent="0.25">
      <c r="A1452" s="11">
        <v>1452</v>
      </c>
      <c r="B1452" s="20" t="s">
        <v>2214</v>
      </c>
      <c r="C1452" s="3">
        <v>3.8602003290150001E+18</v>
      </c>
      <c r="D1452" s="1">
        <v>42159</v>
      </c>
      <c r="E1452" t="s">
        <v>2210</v>
      </c>
      <c r="F1452" s="8">
        <f>IF(OR(ISNUMBER(SEARCH("террит",Q1452)), ISNUMBER(SEARCH("ФОМС",E1452)), ISNUMBER(SEARCH("ФОМС",Q1452)), (ISNUMBER(SEARCH("страх",E1452)))),1,0)</f>
        <v>0</v>
      </c>
      <c r="G1452" s="8">
        <f>IF(OR(ISNUMBER(SEARCH("проектиро",E1452)), ISNUMBER(SEARCH("разработка",E1452)),  ISNUMBER(SEARCH("приобрет",E1452)),  ISNUMBER(SEARCH("установк",E1452)), ISNUMBER(SEARCH("постав",E1452)),  (ISNUMBER(SEARCH("создани",E1452)))),1,0)</f>
        <v>0</v>
      </c>
      <c r="H1452" s="8">
        <f>IF(OR(ISNUMBER(SEARCH("развит",E1452)), ISNUMBER(SEARCH("модифика",E1452)), ISNUMBER(SEARCH("интегра",E1452)),  ISNUMBER(SEARCH("внедрен",E1452)), ISNUMBER(SEARCH("расшир",E1452)), ISNUMBER(SEARCH("адаптац",E1452)),ISNUMBER(SEARCH("настрой",E1452)), ISNUMBER(SEARCH("подключ",E1452)),   (ISNUMBER(SEARCH("модерниз",E1452)))),1,0)</f>
        <v>0</v>
      </c>
      <c r="I1452" s="8">
        <f>IF(OR(ISNUMBER(SEARCH("сопрово",E1452)), ISNUMBER(SEARCH("поддержк",E1452)), ISNUMBER(SEARCH("эксплуат",E1452)), ISNUMBER(SEARCH("обслужи",E1452)), ISNUMBER(SEARCH("подготов",E1452)), (ISNUMBER(SEARCH("обуче",E1452)))),1,0)</f>
        <v>1</v>
      </c>
      <c r="J1452" s="9">
        <f>SUM(G1452:I1452)</f>
        <v>1</v>
      </c>
      <c r="K1452" s="24" t="s">
        <v>492</v>
      </c>
      <c r="L1452" s="24" t="s">
        <v>720</v>
      </c>
      <c r="M1452" s="30">
        <v>880035.33</v>
      </c>
      <c r="N1452" s="28" t="s">
        <v>264</v>
      </c>
      <c r="O1452">
        <v>880035.33</v>
      </c>
      <c r="P1452" s="28" t="s">
        <v>184</v>
      </c>
      <c r="Q1452" s="4" t="s">
        <v>2211</v>
      </c>
      <c r="R1452" t="s">
        <v>2212</v>
      </c>
      <c r="S1452" t="s">
        <v>2213</v>
      </c>
      <c r="T1452" t="s">
        <v>1709</v>
      </c>
      <c r="U1452" t="s">
        <v>1692</v>
      </c>
      <c r="V1452" t="s">
        <v>33</v>
      </c>
      <c r="W1452" s="2">
        <v>1</v>
      </c>
      <c r="X1452" s="33">
        <v>880035.33</v>
      </c>
      <c r="Y1452" t="s">
        <v>34</v>
      </c>
      <c r="Z1452" t="s">
        <v>2181</v>
      </c>
      <c r="AA1452" t="s">
        <v>36</v>
      </c>
      <c r="AB1452" t="s">
        <v>37</v>
      </c>
      <c r="AC1452">
        <v>86</v>
      </c>
    </row>
    <row r="1453" spans="1:29" customFormat="1" hidden="1" x14ac:dyDescent="0.25">
      <c r="A1453" s="11">
        <v>1453</v>
      </c>
      <c r="B1453" s="20" t="s">
        <v>2561</v>
      </c>
      <c r="C1453" s="3">
        <v>1.55200000714E+17</v>
      </c>
      <c r="D1453" s="1">
        <v>41964</v>
      </c>
      <c r="E1453" t="s">
        <v>2215</v>
      </c>
      <c r="F1453" s="8">
        <f>IF(OR(ISNUMBER(SEARCH("террит",Q1453)), ISNUMBER(SEARCH("ФОМС",E1453)), ISNUMBER(SEARCH("ФОМС",Q1453)), (ISNUMBER(SEARCH("страх",E1453)))),1,0)</f>
        <v>0</v>
      </c>
      <c r="G1453" s="8">
        <f>IF(OR(ISNUMBER(SEARCH("проектиро",E1453)), ISNUMBER(SEARCH("разработка",E1453)),  ISNUMBER(SEARCH("приобрет",E1453)),  ISNUMBER(SEARCH("установк",E1453)), ISNUMBER(SEARCH("постав",E1453)),  (ISNUMBER(SEARCH("создани",E1453)))),1,0)</f>
        <v>0</v>
      </c>
      <c r="H1453" s="8">
        <f>IF(OR(ISNUMBER(SEARCH("развит",E1453)), ISNUMBER(SEARCH("модифика",E1453)), ISNUMBER(SEARCH("интегра",E1453)),  ISNUMBER(SEARCH("внедрен",E1453)), ISNUMBER(SEARCH("расшир",E1453)), ISNUMBER(SEARCH("адаптац",E1453)),ISNUMBER(SEARCH("настрой",E1453)), ISNUMBER(SEARCH("подключ",E1453)),   (ISNUMBER(SEARCH("модерниз",E1453)))),1,0)</f>
        <v>0</v>
      </c>
      <c r="I1453" s="8">
        <f>IF(OR(ISNUMBER(SEARCH("сопрово",E1453)), ISNUMBER(SEARCH("поддержк",E1453)), ISNUMBER(SEARCH("эксплуат",E1453)), ISNUMBER(SEARCH("обслужи",E1453)), ISNUMBER(SEARCH("подготов",E1453)), (ISNUMBER(SEARCH("обуче",E1453)))),1,0)</f>
        <v>1</v>
      </c>
      <c r="J1453" s="9">
        <f>SUM(G1453:I1453)</f>
        <v>1</v>
      </c>
      <c r="K1453" t="s">
        <v>2216</v>
      </c>
      <c r="L1453" t="s">
        <v>2217</v>
      </c>
      <c r="M1453" s="30">
        <v>1227908.17</v>
      </c>
      <c r="N1453" s="28" t="s">
        <v>264</v>
      </c>
      <c r="O1453">
        <v>1227908.17</v>
      </c>
      <c r="P1453" s="28" t="s">
        <v>184</v>
      </c>
      <c r="Q1453" s="4" t="s">
        <v>2218</v>
      </c>
      <c r="R1453" t="s">
        <v>2219</v>
      </c>
      <c r="S1453" t="s">
        <v>2220</v>
      </c>
      <c r="T1453" t="s">
        <v>2221</v>
      </c>
      <c r="U1453" t="s">
        <v>2222</v>
      </c>
      <c r="V1453" t="s">
        <v>2223</v>
      </c>
      <c r="W1453" s="2">
        <v>1</v>
      </c>
      <c r="X1453" s="33">
        <v>1227908.17</v>
      </c>
      <c r="Y1453" t="s">
        <v>34</v>
      </c>
      <c r="Z1453" t="s">
        <v>509</v>
      </c>
      <c r="AA1453" t="s">
        <v>36</v>
      </c>
      <c r="AB1453" t="s">
        <v>37</v>
      </c>
      <c r="AC1453" s="2">
        <v>58</v>
      </c>
    </row>
    <row r="1454" spans="1:29" customFormat="1" hidden="1" x14ac:dyDescent="0.25">
      <c r="A1454" s="11">
        <v>1454</v>
      </c>
      <c r="B1454" s="20" t="s">
        <v>2561</v>
      </c>
      <c r="C1454" s="3">
        <v>3.55200005914E+17</v>
      </c>
      <c r="D1454" s="1">
        <v>41983</v>
      </c>
      <c r="E1454" t="s">
        <v>2224</v>
      </c>
      <c r="F1454" s="8">
        <f>IF(OR(ISNUMBER(SEARCH("террит",Q1454)), ISNUMBER(SEARCH("ФОМС",E1454)), ISNUMBER(SEARCH("ФОМС",Q1454)), (ISNUMBER(SEARCH("страх",E1454)))),1,0)</f>
        <v>0</v>
      </c>
      <c r="G1454" s="8">
        <f>IF(OR(ISNUMBER(SEARCH("проектиро",E1454)), ISNUMBER(SEARCH("разработка",E1454)),  ISNUMBER(SEARCH("приобрет",E1454)),  ISNUMBER(SEARCH("установк",E1454)), ISNUMBER(SEARCH("постав",E1454)),  (ISNUMBER(SEARCH("создани",E1454)))),1,0)</f>
        <v>0</v>
      </c>
      <c r="H1454" s="8">
        <f>IF(OR(ISNUMBER(SEARCH("развит",E1454)), ISNUMBER(SEARCH("модифика",E1454)), ISNUMBER(SEARCH("интегра",E1454)),  ISNUMBER(SEARCH("внедрен",E1454)), ISNUMBER(SEARCH("расшир",E1454)), ISNUMBER(SEARCH("адаптац",E1454)),ISNUMBER(SEARCH("настрой",E1454)), ISNUMBER(SEARCH("подключ",E1454)),   (ISNUMBER(SEARCH("модерниз",E1454)))),1,0)</f>
        <v>1</v>
      </c>
      <c r="I1454" s="8">
        <f>IF(OR(ISNUMBER(SEARCH("сопрово",E1454)), ISNUMBER(SEARCH("поддержк",E1454)), ISNUMBER(SEARCH("эксплуат",E1454)), ISNUMBER(SEARCH("обслужи",E1454)), ISNUMBER(SEARCH("подготов",E1454)), (ISNUMBER(SEARCH("обуче",E1454)))),1,0)</f>
        <v>0</v>
      </c>
      <c r="J1454" s="9">
        <f>SUM(G1454:I1454)</f>
        <v>1</v>
      </c>
      <c r="K1454" t="s">
        <v>472</v>
      </c>
      <c r="L1454" t="s">
        <v>473</v>
      </c>
      <c r="M1454" s="30">
        <v>1784716.96</v>
      </c>
      <c r="N1454" s="28" t="s">
        <v>264</v>
      </c>
      <c r="O1454">
        <v>1784716.96</v>
      </c>
      <c r="P1454" s="28" t="s">
        <v>184</v>
      </c>
      <c r="Q1454" s="4" t="s">
        <v>2225</v>
      </c>
      <c r="R1454" t="s">
        <v>2226</v>
      </c>
      <c r="S1454" t="s">
        <v>2227</v>
      </c>
      <c r="T1454" t="s">
        <v>2228</v>
      </c>
      <c r="U1454" t="s">
        <v>2222</v>
      </c>
      <c r="V1454" t="s">
        <v>2223</v>
      </c>
      <c r="W1454" s="2">
        <v>1</v>
      </c>
      <c r="X1454" s="33">
        <v>1784716.96</v>
      </c>
      <c r="Y1454" t="s">
        <v>34</v>
      </c>
      <c r="Z1454" t="s">
        <v>509</v>
      </c>
      <c r="AA1454" t="s">
        <v>36</v>
      </c>
      <c r="AB1454" t="s">
        <v>37</v>
      </c>
      <c r="AC1454" s="2">
        <v>58</v>
      </c>
    </row>
    <row r="1455" spans="1:29" customFormat="1" hidden="1" x14ac:dyDescent="0.25">
      <c r="A1455" s="11">
        <v>1455</v>
      </c>
      <c r="B1455" s="20" t="s">
        <v>2561</v>
      </c>
      <c r="C1455" s="3">
        <v>1.5819003660150001E+18</v>
      </c>
      <c r="D1455" s="1">
        <v>42157</v>
      </c>
      <c r="E1455" t="s">
        <v>2229</v>
      </c>
      <c r="F1455" s="8">
        <f>IF(OR(ISNUMBER(SEARCH("террит",Q1455)), ISNUMBER(SEARCH("ФОМС",E1455)), ISNUMBER(SEARCH("ФОМС",Q1455)), (ISNUMBER(SEARCH("страх",E1455)))),1,0)</f>
        <v>1</v>
      </c>
      <c r="G1455" s="8">
        <f>IF(OR(ISNUMBER(SEARCH("проектиро",E1455)), ISNUMBER(SEARCH("разработка",E1455)),  ISNUMBER(SEARCH("приобрет",E1455)),  ISNUMBER(SEARCH("установк",E1455)), ISNUMBER(SEARCH("постав",E1455)),  (ISNUMBER(SEARCH("создани",E1455)))),1,0)</f>
        <v>0</v>
      </c>
      <c r="H1455" s="8">
        <f>IF(OR(ISNUMBER(SEARCH("развит",E1455)), ISNUMBER(SEARCH("модифика",E1455)), ISNUMBER(SEARCH("интегра",E1455)),  ISNUMBER(SEARCH("внедрен",E1455)), ISNUMBER(SEARCH("расшир",E1455)), ISNUMBER(SEARCH("адаптац",E1455)),ISNUMBER(SEARCH("настрой",E1455)), ISNUMBER(SEARCH("подключ",E1455)),   (ISNUMBER(SEARCH("модерниз",E1455)))),1,0)</f>
        <v>0</v>
      </c>
      <c r="I1455" s="8">
        <f>IF(OR(ISNUMBER(SEARCH("сопрово",E1455)), ISNUMBER(SEARCH("поддержк",E1455)), ISNUMBER(SEARCH("эксплуат",E1455)), ISNUMBER(SEARCH("обслужи",E1455)), ISNUMBER(SEARCH("подготов",E1455)), (ISNUMBER(SEARCH("обуче",E1455)))),1,0)</f>
        <v>0</v>
      </c>
      <c r="J1455" s="9">
        <f>SUM(G1455:I1455)</f>
        <v>0</v>
      </c>
      <c r="K1455" t="s">
        <v>2230</v>
      </c>
      <c r="L1455" t="s">
        <v>2231</v>
      </c>
      <c r="M1455" s="30">
        <v>90000</v>
      </c>
      <c r="N1455" s="28" t="s">
        <v>264</v>
      </c>
      <c r="O1455">
        <v>90000</v>
      </c>
      <c r="P1455" s="28" t="s">
        <v>184</v>
      </c>
      <c r="Q1455" s="4" t="s">
        <v>2232</v>
      </c>
      <c r="R1455" t="s">
        <v>2233</v>
      </c>
      <c r="S1455" t="s">
        <v>2234</v>
      </c>
      <c r="T1455" t="s">
        <v>2235</v>
      </c>
      <c r="U1455" t="s">
        <v>2222</v>
      </c>
      <c r="V1455" t="s">
        <v>2223</v>
      </c>
      <c r="W1455" s="2">
        <v>1</v>
      </c>
      <c r="X1455" s="33">
        <v>90000</v>
      </c>
      <c r="Y1455" t="s">
        <v>34</v>
      </c>
      <c r="Z1455" t="s">
        <v>509</v>
      </c>
      <c r="AA1455" t="s">
        <v>36</v>
      </c>
      <c r="AB1455" t="s">
        <v>37</v>
      </c>
      <c r="AC1455" s="2">
        <v>58</v>
      </c>
    </row>
    <row r="1456" spans="1:29" customFormat="1" hidden="1" x14ac:dyDescent="0.25">
      <c r="A1456" s="11">
        <v>1456</v>
      </c>
      <c r="B1456" s="20" t="s">
        <v>2561</v>
      </c>
      <c r="C1456" s="3">
        <v>1.581900366016E+18</v>
      </c>
      <c r="D1456" s="1">
        <v>42482</v>
      </c>
      <c r="E1456" t="s">
        <v>2236</v>
      </c>
      <c r="F1456" s="8">
        <f>IF(OR(ISNUMBER(SEARCH("террит",Q1456)), ISNUMBER(SEARCH("ФОМС",E1456)), ISNUMBER(SEARCH("ФОМС",Q1456)), (ISNUMBER(SEARCH("страх",E1456)))),1,0)</f>
        <v>1</v>
      </c>
      <c r="G1456" s="8">
        <f>IF(OR(ISNUMBER(SEARCH("проектиро",E1456)), ISNUMBER(SEARCH("разработка",E1456)),  ISNUMBER(SEARCH("приобрет",E1456)),  ISNUMBER(SEARCH("установк",E1456)), ISNUMBER(SEARCH("постав",E1456)),  (ISNUMBER(SEARCH("создани",E1456)))),1,0)</f>
        <v>0</v>
      </c>
      <c r="H1456" s="8">
        <f>IF(OR(ISNUMBER(SEARCH("развит",E1456)), ISNUMBER(SEARCH("модифика",E1456)), ISNUMBER(SEARCH("интегра",E1456)),  ISNUMBER(SEARCH("внедрен",E1456)), ISNUMBER(SEARCH("расшир",E1456)), ISNUMBER(SEARCH("адаптац",E1456)),ISNUMBER(SEARCH("настрой",E1456)), ISNUMBER(SEARCH("подключ",E1456)),   (ISNUMBER(SEARCH("модерниз",E1456)))),1,0)</f>
        <v>0</v>
      </c>
      <c r="I1456" s="8">
        <f>IF(OR(ISNUMBER(SEARCH("сопрово",E1456)), ISNUMBER(SEARCH("поддержк",E1456)), ISNUMBER(SEARCH("эксплуат",E1456)), ISNUMBER(SEARCH("обслужи",E1456)), ISNUMBER(SEARCH("подготов",E1456)), (ISNUMBER(SEARCH("обуче",E1456)))),1,0)</f>
        <v>1</v>
      </c>
      <c r="J1456" s="9">
        <f>SUM(G1456:I1456)</f>
        <v>1</v>
      </c>
      <c r="K1456" t="s">
        <v>177</v>
      </c>
      <c r="L1456" t="s">
        <v>178</v>
      </c>
      <c r="M1456" s="30">
        <v>184080</v>
      </c>
      <c r="N1456" s="28" t="s">
        <v>264</v>
      </c>
      <c r="O1456">
        <v>184080</v>
      </c>
      <c r="P1456" s="28" t="s">
        <v>184</v>
      </c>
      <c r="Q1456" s="4" t="s">
        <v>2232</v>
      </c>
      <c r="R1456" t="s">
        <v>2233</v>
      </c>
      <c r="S1456" t="s">
        <v>2234</v>
      </c>
      <c r="T1456" t="s">
        <v>2221</v>
      </c>
      <c r="U1456" t="s">
        <v>2222</v>
      </c>
      <c r="V1456" t="s">
        <v>2223</v>
      </c>
      <c r="W1456" s="2">
        <v>1</v>
      </c>
      <c r="X1456" s="33">
        <v>184080</v>
      </c>
      <c r="Y1456" t="s">
        <v>34</v>
      </c>
      <c r="Z1456" t="s">
        <v>509</v>
      </c>
      <c r="AA1456" t="s">
        <v>36</v>
      </c>
      <c r="AB1456" t="s">
        <v>37</v>
      </c>
      <c r="AC1456" s="2">
        <v>58</v>
      </c>
    </row>
    <row r="1457" spans="1:29" customFormat="1" hidden="1" x14ac:dyDescent="0.25">
      <c r="A1457" s="11">
        <v>1457</v>
      </c>
      <c r="B1457" s="20" t="s">
        <v>2561</v>
      </c>
      <c r="C1457" s="3">
        <v>1.5819003660169999E+18</v>
      </c>
      <c r="D1457" s="1">
        <v>42793</v>
      </c>
      <c r="E1457" t="s">
        <v>2237</v>
      </c>
      <c r="F1457" s="8">
        <f>IF(OR(ISNUMBER(SEARCH("террит",Q1457)), ISNUMBER(SEARCH("ФОМС",E1457)), ISNUMBER(SEARCH("ФОМС",Q1457)), (ISNUMBER(SEARCH("страх",E1457)))),1,0)</f>
        <v>0</v>
      </c>
      <c r="G1457" s="8">
        <f>IF(OR(ISNUMBER(SEARCH("проектиро",E1457)), ISNUMBER(SEARCH("разработка",E1457)),  ISNUMBER(SEARCH("приобрет",E1457)),  ISNUMBER(SEARCH("установк",E1457)), ISNUMBER(SEARCH("постав",E1457)),  (ISNUMBER(SEARCH("создани",E1457)))),1,0)</f>
        <v>0</v>
      </c>
      <c r="H1457" s="8">
        <f>IF(OR(ISNUMBER(SEARCH("развит",E1457)), ISNUMBER(SEARCH("модифика",E1457)), ISNUMBER(SEARCH("интегра",E1457)),  ISNUMBER(SEARCH("внедрен",E1457)), ISNUMBER(SEARCH("расшир",E1457)), ISNUMBER(SEARCH("адаптац",E1457)),ISNUMBER(SEARCH("настрой",E1457)), ISNUMBER(SEARCH("подключ",E1457)),   (ISNUMBER(SEARCH("модерниз",E1457)))),1,0)</f>
        <v>0</v>
      </c>
      <c r="I1457" s="8">
        <f>IF(OR(ISNUMBER(SEARCH("сопрово",E1457)), ISNUMBER(SEARCH("поддержк",E1457)), ISNUMBER(SEARCH("эксплуат",E1457)), ISNUMBER(SEARCH("обслужи",E1457)), ISNUMBER(SEARCH("подготов",E1457)), (ISNUMBER(SEARCH("обуче",E1457)))),1,0)</f>
        <v>1</v>
      </c>
      <c r="J1457" s="9">
        <f>SUM(G1457:I1457)</f>
        <v>1</v>
      </c>
      <c r="K1457" t="s">
        <v>82</v>
      </c>
      <c r="L1457" t="s">
        <v>76</v>
      </c>
      <c r="M1457" s="30">
        <v>184080</v>
      </c>
      <c r="N1457" s="28" t="s">
        <v>264</v>
      </c>
      <c r="O1457">
        <v>184080</v>
      </c>
      <c r="P1457" s="28" t="s">
        <v>184</v>
      </c>
      <c r="Q1457" s="4" t="s">
        <v>2238</v>
      </c>
      <c r="R1457" t="s">
        <v>2233</v>
      </c>
      <c r="S1457" t="s">
        <v>2234</v>
      </c>
      <c r="T1457" t="s">
        <v>2239</v>
      </c>
      <c r="U1457" t="s">
        <v>2222</v>
      </c>
      <c r="V1457" t="s">
        <v>2223</v>
      </c>
      <c r="W1457" s="2">
        <v>1</v>
      </c>
      <c r="X1457" s="33">
        <v>184080</v>
      </c>
      <c r="Y1457" t="s">
        <v>34</v>
      </c>
      <c r="Z1457" t="s">
        <v>509</v>
      </c>
      <c r="AA1457" t="s">
        <v>36</v>
      </c>
      <c r="AB1457" t="s">
        <v>37</v>
      </c>
      <c r="AC1457" s="2">
        <v>58</v>
      </c>
    </row>
    <row r="1458" spans="1:29" customFormat="1" hidden="1" x14ac:dyDescent="0.25">
      <c r="A1458" s="11">
        <v>1458</v>
      </c>
      <c r="B1458" s="20" t="s">
        <v>2561</v>
      </c>
      <c r="C1458" s="3">
        <v>1.645211388216E+18</v>
      </c>
      <c r="D1458" s="1">
        <v>42656</v>
      </c>
      <c r="E1458" t="s">
        <v>2240</v>
      </c>
      <c r="F1458" s="8">
        <f>IF(OR(ISNUMBER(SEARCH("террит",Q1458)), ISNUMBER(SEARCH("ФОМС",E1458)), ISNUMBER(SEARCH("ФОМС",Q1458)), (ISNUMBER(SEARCH("страх",E1458)))),1,0)</f>
        <v>0</v>
      </c>
      <c r="G1458" s="8">
        <f>IF(OR(ISNUMBER(SEARCH("проектиро",E1458)), ISNUMBER(SEARCH("разработка",E1458)),  ISNUMBER(SEARCH("приобрет",E1458)),  ISNUMBER(SEARCH("установк",E1458)), ISNUMBER(SEARCH("постав",E1458)),  (ISNUMBER(SEARCH("создани",E1458)))),1,0)</f>
        <v>1</v>
      </c>
      <c r="H1458" s="8">
        <f>IF(OR(ISNUMBER(SEARCH("развит",E1458)), ISNUMBER(SEARCH("модифика",E1458)), ISNUMBER(SEARCH("интегра",E1458)),  ISNUMBER(SEARCH("внедрен",E1458)), ISNUMBER(SEARCH("расшир",E1458)), ISNUMBER(SEARCH("адаптац",E1458)),ISNUMBER(SEARCH("настрой",E1458)), ISNUMBER(SEARCH("подключ",E1458)),   (ISNUMBER(SEARCH("модерниз",E1458)))),1,0)</f>
        <v>1</v>
      </c>
      <c r="I1458" s="8">
        <f>IF(OR(ISNUMBER(SEARCH("сопрово",E1458)), ISNUMBER(SEARCH("поддержк",E1458)), ISNUMBER(SEARCH("эксплуат",E1458)), ISNUMBER(SEARCH("обслужи",E1458)), ISNUMBER(SEARCH("подготов",E1458)), (ISNUMBER(SEARCH("обуче",E1458)))),1,0)</f>
        <v>0</v>
      </c>
      <c r="J1458" s="9">
        <f>SUM(G1458:I1458)</f>
        <v>2</v>
      </c>
      <c r="K1458" t="s">
        <v>1068</v>
      </c>
      <c r="L1458" t="s">
        <v>1069</v>
      </c>
      <c r="M1458" s="30">
        <v>100000</v>
      </c>
      <c r="N1458" s="28" t="s">
        <v>329</v>
      </c>
      <c r="O1458">
        <v>100000</v>
      </c>
      <c r="P1458" s="28" t="s">
        <v>184</v>
      </c>
      <c r="Q1458" s="4" t="s">
        <v>2241</v>
      </c>
      <c r="R1458" t="s">
        <v>2242</v>
      </c>
      <c r="S1458" t="s">
        <v>2243</v>
      </c>
      <c r="T1458" t="s">
        <v>2244</v>
      </c>
      <c r="U1458" t="s">
        <v>2222</v>
      </c>
      <c r="V1458" t="s">
        <v>2223</v>
      </c>
      <c r="W1458" s="2">
        <v>1</v>
      </c>
      <c r="X1458" s="33">
        <v>100000</v>
      </c>
      <c r="Y1458" t="s">
        <v>34</v>
      </c>
      <c r="Z1458" t="s">
        <v>517</v>
      </c>
      <c r="AA1458" t="s">
        <v>36</v>
      </c>
      <c r="AB1458" t="s">
        <v>37</v>
      </c>
      <c r="AC1458" s="2">
        <v>64</v>
      </c>
    </row>
    <row r="1459" spans="1:29" customFormat="1" hidden="1" x14ac:dyDescent="0.25">
      <c r="A1459" s="11">
        <v>1459</v>
      </c>
      <c r="B1459" s="20" t="s">
        <v>2561</v>
      </c>
      <c r="C1459" s="3">
        <v>1.6452113882169999E+18</v>
      </c>
      <c r="D1459" s="1">
        <v>43034</v>
      </c>
      <c r="E1459" t="s">
        <v>2245</v>
      </c>
      <c r="F1459" s="8">
        <f>IF(OR(ISNUMBER(SEARCH("террит",Q1459)), ISNUMBER(SEARCH("ФОМС",E1459)), ISNUMBER(SEARCH("ФОМС",Q1459)), (ISNUMBER(SEARCH("страх",E1459)))),1,0)</f>
        <v>0</v>
      </c>
      <c r="G1459" s="8">
        <f>IF(OR(ISNUMBER(SEARCH("проектиро",E1459)), ISNUMBER(SEARCH("разработка",E1459)),  ISNUMBER(SEARCH("приобрет",E1459)),  ISNUMBER(SEARCH("установк",E1459)), ISNUMBER(SEARCH("постав",E1459)),  (ISNUMBER(SEARCH("создани",E1459)))),1,0)</f>
        <v>0</v>
      </c>
      <c r="H1459" s="8">
        <f>IF(OR(ISNUMBER(SEARCH("развит",E1459)), ISNUMBER(SEARCH("модифика",E1459)), ISNUMBER(SEARCH("интегра",E1459)),  ISNUMBER(SEARCH("внедрен",E1459)), ISNUMBER(SEARCH("расшир",E1459)), ISNUMBER(SEARCH("адаптац",E1459)),ISNUMBER(SEARCH("настрой",E1459)), ISNUMBER(SEARCH("подключ",E1459)),   (ISNUMBER(SEARCH("модерниз",E1459)))),1,0)</f>
        <v>0</v>
      </c>
      <c r="I1459" s="8">
        <f>IF(OR(ISNUMBER(SEARCH("сопрово",E1459)), ISNUMBER(SEARCH("поддержк",E1459)), ISNUMBER(SEARCH("эксплуат",E1459)), ISNUMBER(SEARCH("обслужи",E1459)), ISNUMBER(SEARCH("подготов",E1459)), (ISNUMBER(SEARCH("обуче",E1459)))),1,0)</f>
        <v>0</v>
      </c>
      <c r="J1459" s="9">
        <f>SUM(G1459:I1459)</f>
        <v>0</v>
      </c>
      <c r="K1459" t="s">
        <v>53</v>
      </c>
      <c r="L1459" t="s">
        <v>52</v>
      </c>
      <c r="M1459" s="30">
        <v>15946.67</v>
      </c>
      <c r="N1459" s="28" t="s">
        <v>266</v>
      </c>
      <c r="O1459">
        <v>31893.34</v>
      </c>
      <c r="P1459" s="28" t="s">
        <v>252</v>
      </c>
      <c r="Q1459" s="4" t="s">
        <v>2241</v>
      </c>
      <c r="R1459" t="s">
        <v>2242</v>
      </c>
      <c r="S1459" t="s">
        <v>2243</v>
      </c>
      <c r="T1459" t="s">
        <v>2246</v>
      </c>
      <c r="U1459" t="s">
        <v>2222</v>
      </c>
      <c r="V1459" t="s">
        <v>2223</v>
      </c>
      <c r="W1459" s="2">
        <v>1</v>
      </c>
      <c r="X1459" s="33">
        <v>31893.34</v>
      </c>
      <c r="Y1459" t="s">
        <v>34</v>
      </c>
      <c r="Z1459" t="s">
        <v>517</v>
      </c>
      <c r="AA1459" t="s">
        <v>36</v>
      </c>
      <c r="AB1459" t="s">
        <v>37</v>
      </c>
      <c r="AC1459" s="2">
        <v>64</v>
      </c>
    </row>
    <row r="1460" spans="1:29" customFormat="1" hidden="1" x14ac:dyDescent="0.25">
      <c r="A1460" s="11">
        <v>1460</v>
      </c>
      <c r="B1460" s="20" t="s">
        <v>2561</v>
      </c>
      <c r="C1460" s="3">
        <v>2.5802101281190001E+18</v>
      </c>
      <c r="D1460" s="1">
        <v>43717</v>
      </c>
      <c r="E1460" t="s">
        <v>2247</v>
      </c>
      <c r="F1460" s="8">
        <f>IF(OR(ISNUMBER(SEARCH("террит",Q1460)), ISNUMBER(SEARCH("ФОМС",E1460)), ISNUMBER(SEARCH("ФОМС",Q1460)), (ISNUMBER(SEARCH("страх",E1460)))),1,0)</f>
        <v>0</v>
      </c>
      <c r="G1460" s="8">
        <f>IF(OR(ISNUMBER(SEARCH("проектиро",E1460)), ISNUMBER(SEARCH("разработка",E1460)),  ISNUMBER(SEARCH("приобрет",E1460)),  ISNUMBER(SEARCH("установк",E1460)), ISNUMBER(SEARCH("постав",E1460)),  (ISNUMBER(SEARCH("создани",E1460)))),1,0)</f>
        <v>0</v>
      </c>
      <c r="H1460" s="8">
        <f>IF(OR(ISNUMBER(SEARCH("развит",E1460)), ISNUMBER(SEARCH("модифика",E1460)), ISNUMBER(SEARCH("интегра",E1460)),  ISNUMBER(SEARCH("внедрен",E1460)), ISNUMBER(SEARCH("расшир",E1460)), ISNUMBER(SEARCH("адаптац",E1460)),ISNUMBER(SEARCH("настрой",E1460)), ISNUMBER(SEARCH("подключ",E1460)),   (ISNUMBER(SEARCH("модерниз",E1460)))),1,0)</f>
        <v>0</v>
      </c>
      <c r="I1460" s="8">
        <f>IF(OR(ISNUMBER(SEARCH("сопрово",E1460)), ISNUMBER(SEARCH("поддержк",E1460)), ISNUMBER(SEARCH("эксплуат",E1460)), ISNUMBER(SEARCH("обслужи",E1460)), ISNUMBER(SEARCH("подготов",E1460)), (ISNUMBER(SEARCH("обуче",E1460)))),1,0)</f>
        <v>0</v>
      </c>
      <c r="J1460" s="9">
        <f>SUM(G1460:I1460)</f>
        <v>0</v>
      </c>
      <c r="K1460" t="s">
        <v>142</v>
      </c>
      <c r="L1460" t="s">
        <v>143</v>
      </c>
      <c r="M1460" s="30">
        <v>1039.46</v>
      </c>
      <c r="N1460" s="28" t="s">
        <v>26</v>
      </c>
      <c r="O1460">
        <v>1039.46</v>
      </c>
      <c r="P1460" s="28" t="s">
        <v>27</v>
      </c>
      <c r="Q1460" s="4" t="s">
        <v>2248</v>
      </c>
      <c r="R1460" t="s">
        <v>2249</v>
      </c>
      <c r="S1460" t="s">
        <v>2250</v>
      </c>
      <c r="T1460" t="s">
        <v>2246</v>
      </c>
      <c r="U1460" t="s">
        <v>2222</v>
      </c>
      <c r="V1460" t="s">
        <v>2223</v>
      </c>
      <c r="W1460" s="2">
        <v>1</v>
      </c>
      <c r="X1460" s="33">
        <v>66545.600000000006</v>
      </c>
      <c r="Y1460" t="s">
        <v>34</v>
      </c>
      <c r="Z1460" t="s">
        <v>509</v>
      </c>
      <c r="AA1460" t="s">
        <v>36</v>
      </c>
      <c r="AB1460" t="s">
        <v>37</v>
      </c>
      <c r="AC1460" s="2">
        <v>58</v>
      </c>
    </row>
    <row r="1461" spans="1:29" customFormat="1" hidden="1" x14ac:dyDescent="0.25">
      <c r="A1461" s="11">
        <v>1461</v>
      </c>
      <c r="B1461" s="20" t="s">
        <v>2561</v>
      </c>
      <c r="C1461" s="3">
        <v>2.5803007683190001E+18</v>
      </c>
      <c r="D1461" s="1">
        <v>43717</v>
      </c>
      <c r="E1461" t="s">
        <v>2247</v>
      </c>
      <c r="F1461" s="8">
        <f>IF(OR(ISNUMBER(SEARCH("террит",Q1461)), ISNUMBER(SEARCH("ФОМС",E1461)), ISNUMBER(SEARCH("ФОМС",Q1461)), (ISNUMBER(SEARCH("страх",E1461)))),1,0)</f>
        <v>0</v>
      </c>
      <c r="G1461" s="8">
        <f>IF(OR(ISNUMBER(SEARCH("проектиро",E1461)), ISNUMBER(SEARCH("разработка",E1461)),  ISNUMBER(SEARCH("приобрет",E1461)),  ISNUMBER(SEARCH("установк",E1461)), ISNUMBER(SEARCH("постав",E1461)),  (ISNUMBER(SEARCH("создани",E1461)))),1,0)</f>
        <v>0</v>
      </c>
      <c r="H1461" s="8">
        <f>IF(OR(ISNUMBER(SEARCH("развит",E1461)), ISNUMBER(SEARCH("модифика",E1461)), ISNUMBER(SEARCH("интегра",E1461)),  ISNUMBER(SEARCH("внедрен",E1461)), ISNUMBER(SEARCH("расшир",E1461)), ISNUMBER(SEARCH("адаптац",E1461)),ISNUMBER(SEARCH("настрой",E1461)), ISNUMBER(SEARCH("подключ",E1461)),   (ISNUMBER(SEARCH("модерниз",E1461)))),1,0)</f>
        <v>0</v>
      </c>
      <c r="I1461" s="8">
        <f>IF(OR(ISNUMBER(SEARCH("сопрово",E1461)), ISNUMBER(SEARCH("поддержк",E1461)), ISNUMBER(SEARCH("эксплуат",E1461)), ISNUMBER(SEARCH("обслужи",E1461)), ISNUMBER(SEARCH("подготов",E1461)), (ISNUMBER(SEARCH("обуче",E1461)))),1,0)</f>
        <v>0</v>
      </c>
      <c r="J1461" s="9">
        <f>SUM(G1461:I1461)</f>
        <v>0</v>
      </c>
      <c r="K1461" t="s">
        <v>142</v>
      </c>
      <c r="L1461" t="s">
        <v>143</v>
      </c>
      <c r="M1461" s="30">
        <v>1039.98</v>
      </c>
      <c r="N1461" s="28" t="s">
        <v>26</v>
      </c>
      <c r="O1461">
        <v>1039.98</v>
      </c>
      <c r="P1461" s="28" t="s">
        <v>27</v>
      </c>
      <c r="Q1461" s="4" t="s">
        <v>2251</v>
      </c>
      <c r="R1461" t="s">
        <v>2252</v>
      </c>
      <c r="S1461" t="s">
        <v>2234</v>
      </c>
      <c r="T1461" t="s">
        <v>2239</v>
      </c>
      <c r="U1461" t="s">
        <v>2222</v>
      </c>
      <c r="V1461" t="s">
        <v>2223</v>
      </c>
      <c r="W1461" s="2">
        <v>1</v>
      </c>
      <c r="X1461" s="33">
        <v>44710.32</v>
      </c>
      <c r="Y1461" t="s">
        <v>34</v>
      </c>
      <c r="Z1461" t="s">
        <v>509</v>
      </c>
      <c r="AA1461" t="s">
        <v>36</v>
      </c>
      <c r="AB1461" t="s">
        <v>37</v>
      </c>
      <c r="AC1461" s="2">
        <v>58</v>
      </c>
    </row>
    <row r="1462" spans="1:29" customFormat="1" hidden="1" x14ac:dyDescent="0.25">
      <c r="A1462" s="11">
        <v>1462</v>
      </c>
      <c r="B1462" s="20" t="s">
        <v>2561</v>
      </c>
      <c r="C1462" s="3">
        <v>2.5803015684189998E+18</v>
      </c>
      <c r="D1462" s="1">
        <v>43717</v>
      </c>
      <c r="E1462" t="s">
        <v>2247</v>
      </c>
      <c r="F1462" s="8">
        <f>IF(OR(ISNUMBER(SEARCH("террит",Q1462)), ISNUMBER(SEARCH("ФОМС",E1462)), ISNUMBER(SEARCH("ФОМС",Q1462)), (ISNUMBER(SEARCH("страх",E1462)))),1,0)</f>
        <v>0</v>
      </c>
      <c r="G1462" s="8">
        <f>IF(OR(ISNUMBER(SEARCH("проектиро",E1462)), ISNUMBER(SEARCH("разработка",E1462)),  ISNUMBER(SEARCH("приобрет",E1462)),  ISNUMBER(SEARCH("установк",E1462)), ISNUMBER(SEARCH("постав",E1462)),  (ISNUMBER(SEARCH("создани",E1462)))),1,0)</f>
        <v>0</v>
      </c>
      <c r="H1462" s="8">
        <f>IF(OR(ISNUMBER(SEARCH("развит",E1462)), ISNUMBER(SEARCH("модифика",E1462)), ISNUMBER(SEARCH("интегра",E1462)),  ISNUMBER(SEARCH("внедрен",E1462)), ISNUMBER(SEARCH("расшир",E1462)), ISNUMBER(SEARCH("адаптац",E1462)),ISNUMBER(SEARCH("настрой",E1462)), ISNUMBER(SEARCH("подключ",E1462)),   (ISNUMBER(SEARCH("модерниз",E1462)))),1,0)</f>
        <v>0</v>
      </c>
      <c r="I1462" s="8">
        <f>IF(OR(ISNUMBER(SEARCH("сопрово",E1462)), ISNUMBER(SEARCH("поддержк",E1462)), ISNUMBER(SEARCH("эксплуат",E1462)), ISNUMBER(SEARCH("обслужи",E1462)), ISNUMBER(SEARCH("подготов",E1462)), (ISNUMBER(SEARCH("обуче",E1462)))),1,0)</f>
        <v>0</v>
      </c>
      <c r="J1462" s="9">
        <f>SUM(G1462:I1462)</f>
        <v>0</v>
      </c>
      <c r="K1462" t="s">
        <v>142</v>
      </c>
      <c r="L1462" t="s">
        <v>143</v>
      </c>
      <c r="M1462" s="30">
        <v>1039.2</v>
      </c>
      <c r="N1462" s="28" t="s">
        <v>26</v>
      </c>
      <c r="O1462">
        <v>1039.2</v>
      </c>
      <c r="P1462" s="28" t="s">
        <v>27</v>
      </c>
      <c r="Q1462" s="4" t="s">
        <v>2253</v>
      </c>
      <c r="R1462" t="s">
        <v>2254</v>
      </c>
      <c r="S1462" t="s">
        <v>2234</v>
      </c>
      <c r="T1462" t="s">
        <v>2239</v>
      </c>
      <c r="U1462" t="s">
        <v>2222</v>
      </c>
      <c r="V1462" t="s">
        <v>2223</v>
      </c>
      <c r="W1462" s="2">
        <v>1</v>
      </c>
      <c r="X1462" s="33">
        <v>120613.9</v>
      </c>
      <c r="Y1462" t="s">
        <v>34</v>
      </c>
      <c r="Z1462" t="s">
        <v>509</v>
      </c>
      <c r="AA1462" t="s">
        <v>36</v>
      </c>
      <c r="AB1462" t="s">
        <v>37</v>
      </c>
      <c r="AC1462" s="2">
        <v>58</v>
      </c>
    </row>
    <row r="1463" spans="1:29" customFormat="1" hidden="1" x14ac:dyDescent="0.25">
      <c r="A1463" s="11">
        <v>1463</v>
      </c>
      <c r="B1463" s="20" t="s">
        <v>2561</v>
      </c>
      <c r="C1463" s="3">
        <v>2.5806002203160003E+18</v>
      </c>
      <c r="D1463" s="1">
        <v>42496</v>
      </c>
      <c r="E1463" t="s">
        <v>2255</v>
      </c>
      <c r="F1463" s="8">
        <f>IF(OR(ISNUMBER(SEARCH("террит",Q1463)), ISNUMBER(SEARCH("ФОМС",E1463)), ISNUMBER(SEARCH("ФОМС",Q1463)), (ISNUMBER(SEARCH("страх",E1463)))),1,0)</f>
        <v>0</v>
      </c>
      <c r="G1463" s="8">
        <f>IF(OR(ISNUMBER(SEARCH("проектиро",E1463)), ISNUMBER(SEARCH("разработка",E1463)),  ISNUMBER(SEARCH("приобрет",E1463)),  ISNUMBER(SEARCH("установк",E1463)), ISNUMBER(SEARCH("постав",E1463)),  (ISNUMBER(SEARCH("создани",E1463)))),1,0)</f>
        <v>0</v>
      </c>
      <c r="H1463" s="8">
        <f>IF(OR(ISNUMBER(SEARCH("развит",E1463)), ISNUMBER(SEARCH("модифика",E1463)), ISNUMBER(SEARCH("интегра",E1463)),  ISNUMBER(SEARCH("внедрен",E1463)), ISNUMBER(SEARCH("расшир",E1463)), ISNUMBER(SEARCH("адаптац",E1463)),ISNUMBER(SEARCH("настрой",E1463)), ISNUMBER(SEARCH("подключ",E1463)),   (ISNUMBER(SEARCH("модерниз",E1463)))),1,0)</f>
        <v>0</v>
      </c>
      <c r="I1463" s="8">
        <f>IF(OR(ISNUMBER(SEARCH("сопрово",E1463)), ISNUMBER(SEARCH("поддержк",E1463)), ISNUMBER(SEARCH("эксплуат",E1463)), ISNUMBER(SEARCH("обслужи",E1463)), ISNUMBER(SEARCH("подготов",E1463)), (ISNUMBER(SEARCH("обуче",E1463)))),1,0)</f>
        <v>1</v>
      </c>
      <c r="J1463" s="9">
        <f>SUM(G1463:I1463)</f>
        <v>1</v>
      </c>
      <c r="K1463" t="s">
        <v>1668</v>
      </c>
      <c r="L1463" t="s">
        <v>1669</v>
      </c>
      <c r="M1463" s="30">
        <v>168740</v>
      </c>
      <c r="N1463" s="28" t="s">
        <v>546</v>
      </c>
      <c r="O1463">
        <v>168740</v>
      </c>
      <c r="P1463" s="28" t="s">
        <v>184</v>
      </c>
      <c r="Q1463" s="4" t="s">
        <v>2256</v>
      </c>
      <c r="R1463" t="s">
        <v>2257</v>
      </c>
      <c r="S1463" t="s">
        <v>2258</v>
      </c>
      <c r="T1463" t="s">
        <v>2246</v>
      </c>
      <c r="U1463" t="s">
        <v>2222</v>
      </c>
      <c r="V1463" t="s">
        <v>2223</v>
      </c>
      <c r="W1463" s="2">
        <v>1</v>
      </c>
      <c r="X1463" s="33">
        <v>168740</v>
      </c>
      <c r="Y1463" t="s">
        <v>34</v>
      </c>
      <c r="Z1463" t="s">
        <v>509</v>
      </c>
      <c r="AA1463" t="s">
        <v>36</v>
      </c>
      <c r="AB1463" t="s">
        <v>37</v>
      </c>
      <c r="AC1463" s="2">
        <v>58</v>
      </c>
    </row>
    <row r="1464" spans="1:29" customFormat="1" hidden="1" x14ac:dyDescent="0.25">
      <c r="A1464" s="11">
        <v>1464</v>
      </c>
      <c r="B1464" s="20" t="s">
        <v>2561</v>
      </c>
      <c r="C1464" s="3">
        <v>2.5806002203190001E+18</v>
      </c>
      <c r="D1464" s="1">
        <v>43719</v>
      </c>
      <c r="E1464" t="s">
        <v>2247</v>
      </c>
      <c r="F1464" s="8">
        <f>IF(OR(ISNUMBER(SEARCH("террит",Q1464)), ISNUMBER(SEARCH("ФОМС",E1464)), ISNUMBER(SEARCH("ФОМС",Q1464)), (ISNUMBER(SEARCH("страх",E1464)))),1,0)</f>
        <v>0</v>
      </c>
      <c r="G1464" s="8">
        <f>IF(OR(ISNUMBER(SEARCH("проектиро",E1464)), ISNUMBER(SEARCH("разработка",E1464)),  ISNUMBER(SEARCH("приобрет",E1464)),  ISNUMBER(SEARCH("установк",E1464)), ISNUMBER(SEARCH("постав",E1464)),  (ISNUMBER(SEARCH("создани",E1464)))),1,0)</f>
        <v>0</v>
      </c>
      <c r="H1464" s="8">
        <f>IF(OR(ISNUMBER(SEARCH("развит",E1464)), ISNUMBER(SEARCH("модифика",E1464)), ISNUMBER(SEARCH("интегра",E1464)),  ISNUMBER(SEARCH("внедрен",E1464)), ISNUMBER(SEARCH("расшир",E1464)), ISNUMBER(SEARCH("адаптац",E1464)),ISNUMBER(SEARCH("настрой",E1464)), ISNUMBER(SEARCH("подключ",E1464)),   (ISNUMBER(SEARCH("модерниз",E1464)))),1,0)</f>
        <v>0</v>
      </c>
      <c r="I1464" s="8">
        <f>IF(OR(ISNUMBER(SEARCH("сопрово",E1464)), ISNUMBER(SEARCH("поддержк",E1464)), ISNUMBER(SEARCH("эксплуат",E1464)), ISNUMBER(SEARCH("обслужи",E1464)), ISNUMBER(SEARCH("подготов",E1464)), (ISNUMBER(SEARCH("обуче",E1464)))),1,0)</f>
        <v>0</v>
      </c>
      <c r="J1464" s="9">
        <f>SUM(G1464:I1464)</f>
        <v>0</v>
      </c>
      <c r="K1464" t="s">
        <v>142</v>
      </c>
      <c r="L1464" t="s">
        <v>143</v>
      </c>
      <c r="M1464" s="30">
        <v>1039.6099999999999</v>
      </c>
      <c r="N1464" s="28" t="s">
        <v>26</v>
      </c>
      <c r="O1464">
        <v>1039.6099999999999</v>
      </c>
      <c r="P1464" s="28" t="s">
        <v>27</v>
      </c>
      <c r="Q1464" s="4" t="s">
        <v>2256</v>
      </c>
      <c r="R1464" t="s">
        <v>2257</v>
      </c>
      <c r="S1464" t="s">
        <v>2258</v>
      </c>
      <c r="T1464" t="s">
        <v>2246</v>
      </c>
      <c r="U1464" t="s">
        <v>2222</v>
      </c>
      <c r="V1464" t="s">
        <v>2223</v>
      </c>
      <c r="W1464" s="2">
        <v>1</v>
      </c>
      <c r="X1464" s="33">
        <v>35352.35</v>
      </c>
      <c r="Y1464" t="s">
        <v>34</v>
      </c>
      <c r="Z1464" t="s">
        <v>509</v>
      </c>
      <c r="AA1464" t="s">
        <v>36</v>
      </c>
      <c r="AB1464" t="s">
        <v>37</v>
      </c>
      <c r="AC1464" s="2">
        <v>58</v>
      </c>
    </row>
    <row r="1465" spans="1:29" customFormat="1" hidden="1" x14ac:dyDescent="0.25">
      <c r="A1465" s="11">
        <v>1465</v>
      </c>
      <c r="B1465" s="20" t="s">
        <v>2561</v>
      </c>
      <c r="C1465" s="3">
        <v>2.5809012707149998E+18</v>
      </c>
      <c r="D1465" s="1">
        <v>42236</v>
      </c>
      <c r="E1465" t="s">
        <v>2259</v>
      </c>
      <c r="F1465" s="8">
        <f>IF(OR(ISNUMBER(SEARCH("террит",Q1465)), ISNUMBER(SEARCH("ФОМС",E1465)), ISNUMBER(SEARCH("ФОМС",Q1465)), (ISNUMBER(SEARCH("страх",E1465)))),1,0)</f>
        <v>0</v>
      </c>
      <c r="G1465" s="8">
        <f>IF(OR(ISNUMBER(SEARCH("проектиро",E1465)), ISNUMBER(SEARCH("разработка",E1465)),  ISNUMBER(SEARCH("приобрет",E1465)),  ISNUMBER(SEARCH("установк",E1465)), ISNUMBER(SEARCH("постав",E1465)),  (ISNUMBER(SEARCH("создани",E1465)))),1,0)</f>
        <v>0</v>
      </c>
      <c r="H1465" s="8">
        <f>IF(OR(ISNUMBER(SEARCH("развит",E1465)), ISNUMBER(SEARCH("модифика",E1465)), ISNUMBER(SEARCH("интегра",E1465)),  ISNUMBER(SEARCH("внедрен",E1465)), ISNUMBER(SEARCH("расшир",E1465)), ISNUMBER(SEARCH("адаптац",E1465)),ISNUMBER(SEARCH("настрой",E1465)), ISNUMBER(SEARCH("подключ",E1465)),   (ISNUMBER(SEARCH("модерниз",E1465)))),1,0)</f>
        <v>0</v>
      </c>
      <c r="I1465" s="8">
        <f>IF(OR(ISNUMBER(SEARCH("сопрово",E1465)), ISNUMBER(SEARCH("поддержк",E1465)), ISNUMBER(SEARCH("эксплуат",E1465)), ISNUMBER(SEARCH("обслужи",E1465)), ISNUMBER(SEARCH("подготов",E1465)), (ISNUMBER(SEARCH("обуче",E1465)))),1,0)</f>
        <v>1</v>
      </c>
      <c r="J1465" s="9">
        <f>SUM(G1465:I1465)</f>
        <v>1</v>
      </c>
      <c r="K1465" t="s">
        <v>456</v>
      </c>
      <c r="L1465" t="s">
        <v>457</v>
      </c>
      <c r="M1465" s="30">
        <v>11800</v>
      </c>
      <c r="N1465" s="28" t="s">
        <v>266</v>
      </c>
      <c r="O1465">
        <v>59000</v>
      </c>
      <c r="P1465" s="28" t="s">
        <v>1049</v>
      </c>
      <c r="Q1465" s="4" t="s">
        <v>2260</v>
      </c>
      <c r="R1465" t="s">
        <v>2261</v>
      </c>
      <c r="S1465" t="s">
        <v>2262</v>
      </c>
      <c r="T1465" t="s">
        <v>2221</v>
      </c>
      <c r="U1465" t="s">
        <v>2222</v>
      </c>
      <c r="V1465" t="s">
        <v>2223</v>
      </c>
      <c r="W1465" s="2">
        <v>1</v>
      </c>
      <c r="X1465" s="33">
        <v>59000</v>
      </c>
      <c r="Y1465" t="s">
        <v>34</v>
      </c>
      <c r="Z1465" t="s">
        <v>509</v>
      </c>
      <c r="AA1465" t="s">
        <v>36</v>
      </c>
      <c r="AB1465" t="s">
        <v>37</v>
      </c>
      <c r="AC1465" s="2">
        <v>58</v>
      </c>
    </row>
    <row r="1466" spans="1:29" customFormat="1" hidden="1" x14ac:dyDescent="0.25">
      <c r="A1466" s="11">
        <v>1466</v>
      </c>
      <c r="B1466" s="20" t="s">
        <v>2561</v>
      </c>
      <c r="C1466" s="3">
        <v>2.5809012707160003E+18</v>
      </c>
      <c r="D1466" s="1">
        <v>42424</v>
      </c>
      <c r="E1466" t="s">
        <v>2263</v>
      </c>
      <c r="F1466" s="8">
        <f>IF(OR(ISNUMBER(SEARCH("террит",Q1466)), ISNUMBER(SEARCH("ФОМС",E1466)), ISNUMBER(SEARCH("ФОМС",Q1466)), (ISNUMBER(SEARCH("страх",E1466)))),1,0)</f>
        <v>0</v>
      </c>
      <c r="G1466" s="8">
        <f>IF(OR(ISNUMBER(SEARCH("проектиро",E1466)), ISNUMBER(SEARCH("разработка",E1466)),  ISNUMBER(SEARCH("приобрет",E1466)),  ISNUMBER(SEARCH("установк",E1466)), ISNUMBER(SEARCH("постав",E1466)),  (ISNUMBER(SEARCH("создани",E1466)))),1,0)</f>
        <v>0</v>
      </c>
      <c r="H1466" s="8">
        <f>IF(OR(ISNUMBER(SEARCH("развит",E1466)), ISNUMBER(SEARCH("модифика",E1466)), ISNUMBER(SEARCH("интегра",E1466)),  ISNUMBER(SEARCH("внедрен",E1466)), ISNUMBER(SEARCH("расшир",E1466)), ISNUMBER(SEARCH("адаптац",E1466)),ISNUMBER(SEARCH("настрой",E1466)), ISNUMBER(SEARCH("подключ",E1466)),   (ISNUMBER(SEARCH("модерниз",E1466)))),1,0)</f>
        <v>0</v>
      </c>
      <c r="I1466" s="8">
        <f>IF(OR(ISNUMBER(SEARCH("сопрово",E1466)), ISNUMBER(SEARCH("поддержк",E1466)), ISNUMBER(SEARCH("эксплуат",E1466)), ISNUMBER(SEARCH("обслужи",E1466)), ISNUMBER(SEARCH("подготов",E1466)), (ISNUMBER(SEARCH("обуче",E1466)))),1,0)</f>
        <v>1</v>
      </c>
      <c r="J1466" s="9">
        <f>SUM(G1466:I1466)</f>
        <v>1</v>
      </c>
      <c r="K1466" t="s">
        <v>82</v>
      </c>
      <c r="L1466" t="s">
        <v>76</v>
      </c>
      <c r="M1466" s="30">
        <v>184080</v>
      </c>
      <c r="N1466" s="28" t="s">
        <v>546</v>
      </c>
      <c r="O1466">
        <v>184080</v>
      </c>
      <c r="P1466" s="28" t="s">
        <v>184</v>
      </c>
      <c r="Q1466" s="4" t="s">
        <v>2260</v>
      </c>
      <c r="R1466" t="s">
        <v>2261</v>
      </c>
      <c r="S1466" t="s">
        <v>2262</v>
      </c>
      <c r="T1466" t="s">
        <v>2221</v>
      </c>
      <c r="U1466" t="s">
        <v>2222</v>
      </c>
      <c r="V1466" t="s">
        <v>2223</v>
      </c>
      <c r="W1466" s="2">
        <v>1</v>
      </c>
      <c r="X1466" s="33">
        <v>184080</v>
      </c>
      <c r="Y1466" t="s">
        <v>34</v>
      </c>
      <c r="Z1466" t="s">
        <v>509</v>
      </c>
      <c r="AA1466" t="s">
        <v>36</v>
      </c>
      <c r="AB1466" t="s">
        <v>37</v>
      </c>
      <c r="AC1466" s="2">
        <v>58</v>
      </c>
    </row>
    <row r="1467" spans="1:29" customFormat="1" hidden="1" x14ac:dyDescent="0.25">
      <c r="A1467" s="11">
        <v>1467</v>
      </c>
      <c r="B1467" s="20" t="s">
        <v>2561</v>
      </c>
      <c r="C1467" s="3">
        <v>2.5809012707170002E+18</v>
      </c>
      <c r="D1467" s="1">
        <v>42892</v>
      </c>
      <c r="E1467" t="s">
        <v>2264</v>
      </c>
      <c r="F1467" s="8">
        <f>IF(OR(ISNUMBER(SEARCH("террит",Q1467)), ISNUMBER(SEARCH("ФОМС",E1467)), ISNUMBER(SEARCH("ФОМС",Q1467)), (ISNUMBER(SEARCH("страх",E1467)))),1,0)</f>
        <v>0</v>
      </c>
      <c r="G1467" s="8">
        <f>IF(OR(ISNUMBER(SEARCH("проектиро",E1467)), ISNUMBER(SEARCH("разработка",E1467)),  ISNUMBER(SEARCH("приобрет",E1467)),  ISNUMBER(SEARCH("установк",E1467)), ISNUMBER(SEARCH("постав",E1467)),  (ISNUMBER(SEARCH("создани",E1467)))),1,0)</f>
        <v>0</v>
      </c>
      <c r="H1467" s="8">
        <f>IF(OR(ISNUMBER(SEARCH("развит",E1467)), ISNUMBER(SEARCH("модифика",E1467)), ISNUMBER(SEARCH("интегра",E1467)),  ISNUMBER(SEARCH("внедрен",E1467)), ISNUMBER(SEARCH("расшир",E1467)), ISNUMBER(SEARCH("адаптац",E1467)),ISNUMBER(SEARCH("настрой",E1467)), ISNUMBER(SEARCH("подключ",E1467)),   (ISNUMBER(SEARCH("модерниз",E1467)))),1,0)</f>
        <v>0</v>
      </c>
      <c r="I1467" s="8">
        <f>IF(OR(ISNUMBER(SEARCH("сопрово",E1467)), ISNUMBER(SEARCH("поддержк",E1467)), ISNUMBER(SEARCH("эксплуат",E1467)), ISNUMBER(SEARCH("обслужи",E1467)), ISNUMBER(SEARCH("подготов",E1467)), (ISNUMBER(SEARCH("обуче",E1467)))),1,0)</f>
        <v>1</v>
      </c>
      <c r="J1467" s="9">
        <f>SUM(G1467:I1467)</f>
        <v>1</v>
      </c>
      <c r="K1467" t="s">
        <v>269</v>
      </c>
      <c r="L1467" t="s">
        <v>270</v>
      </c>
      <c r="M1467" s="30">
        <v>138060</v>
      </c>
      <c r="N1467" s="28" t="s">
        <v>546</v>
      </c>
      <c r="O1467">
        <v>138060</v>
      </c>
      <c r="P1467" s="28" t="s">
        <v>184</v>
      </c>
      <c r="Q1467" s="4" t="s">
        <v>2260</v>
      </c>
      <c r="R1467" t="s">
        <v>2261</v>
      </c>
      <c r="S1467" t="s">
        <v>2262</v>
      </c>
      <c r="T1467" t="s">
        <v>2265</v>
      </c>
      <c r="U1467" t="s">
        <v>2222</v>
      </c>
      <c r="V1467" t="s">
        <v>2223</v>
      </c>
      <c r="W1467" s="2">
        <v>1</v>
      </c>
      <c r="X1467" s="33">
        <v>138060</v>
      </c>
      <c r="Y1467" t="s">
        <v>34</v>
      </c>
      <c r="Z1467" t="s">
        <v>509</v>
      </c>
      <c r="AA1467" t="s">
        <v>36</v>
      </c>
      <c r="AB1467" t="s">
        <v>37</v>
      </c>
      <c r="AC1467" s="2">
        <v>58</v>
      </c>
    </row>
    <row r="1468" spans="1:29" customFormat="1" hidden="1" x14ac:dyDescent="0.25">
      <c r="A1468" s="11">
        <v>1468</v>
      </c>
      <c r="B1468" s="20" t="s">
        <v>2561</v>
      </c>
      <c r="C1468" s="3">
        <v>2.5809012707190001E+18</v>
      </c>
      <c r="D1468" s="1">
        <v>43719</v>
      </c>
      <c r="E1468" t="s">
        <v>2247</v>
      </c>
      <c r="F1468" s="8">
        <f>IF(OR(ISNUMBER(SEARCH("террит",Q1468)), ISNUMBER(SEARCH("ФОМС",E1468)), ISNUMBER(SEARCH("ФОМС",Q1468)), (ISNUMBER(SEARCH("страх",E1468)))),1,0)</f>
        <v>0</v>
      </c>
      <c r="G1468" s="8">
        <f>IF(OR(ISNUMBER(SEARCH("проектиро",E1468)), ISNUMBER(SEARCH("разработка",E1468)),  ISNUMBER(SEARCH("приобрет",E1468)),  ISNUMBER(SEARCH("установк",E1468)), ISNUMBER(SEARCH("постав",E1468)),  (ISNUMBER(SEARCH("создани",E1468)))),1,0)</f>
        <v>0</v>
      </c>
      <c r="H1468" s="8">
        <f>IF(OR(ISNUMBER(SEARCH("развит",E1468)), ISNUMBER(SEARCH("модифика",E1468)), ISNUMBER(SEARCH("интегра",E1468)),  ISNUMBER(SEARCH("внедрен",E1468)), ISNUMBER(SEARCH("расшир",E1468)), ISNUMBER(SEARCH("адаптац",E1468)),ISNUMBER(SEARCH("настрой",E1468)), ISNUMBER(SEARCH("подключ",E1468)),   (ISNUMBER(SEARCH("модерниз",E1468)))),1,0)</f>
        <v>0</v>
      </c>
      <c r="I1468" s="8">
        <f>IF(OR(ISNUMBER(SEARCH("сопрово",E1468)), ISNUMBER(SEARCH("поддержк",E1468)), ISNUMBER(SEARCH("эксплуат",E1468)), ISNUMBER(SEARCH("обслужи",E1468)), ISNUMBER(SEARCH("подготов",E1468)), (ISNUMBER(SEARCH("обуче",E1468)))),1,0)</f>
        <v>0</v>
      </c>
      <c r="J1468" s="9">
        <f>SUM(G1468:I1468)</f>
        <v>0</v>
      </c>
      <c r="K1468" t="s">
        <v>142</v>
      </c>
      <c r="L1468" t="s">
        <v>143</v>
      </c>
      <c r="M1468" s="30">
        <v>1040.1099999999999</v>
      </c>
      <c r="N1468" s="28" t="s">
        <v>26</v>
      </c>
      <c r="O1468">
        <v>1040.1099999999999</v>
      </c>
      <c r="P1468" s="28" t="s">
        <v>27</v>
      </c>
      <c r="Q1468" s="4" t="s">
        <v>2260</v>
      </c>
      <c r="R1468" t="s">
        <v>2261</v>
      </c>
      <c r="S1468" t="s">
        <v>2262</v>
      </c>
      <c r="T1468" t="s">
        <v>2239</v>
      </c>
      <c r="U1468" t="s">
        <v>2222</v>
      </c>
      <c r="V1468" t="s">
        <v>2223</v>
      </c>
      <c r="W1468" s="2">
        <v>1</v>
      </c>
      <c r="X1468" s="33">
        <v>70704.7</v>
      </c>
      <c r="Y1468" t="s">
        <v>34</v>
      </c>
      <c r="Z1468" t="s">
        <v>509</v>
      </c>
      <c r="AA1468" t="s">
        <v>36</v>
      </c>
      <c r="AB1468" t="s">
        <v>37</v>
      </c>
      <c r="AC1468" s="2">
        <v>58</v>
      </c>
    </row>
    <row r="1469" spans="1:29" customFormat="1" hidden="1" x14ac:dyDescent="0.25">
      <c r="A1469" s="11">
        <v>1469</v>
      </c>
      <c r="B1469" s="20" t="s">
        <v>2561</v>
      </c>
      <c r="C1469" s="3">
        <v>2.5810001347190001E+18</v>
      </c>
      <c r="D1469" s="1">
        <v>43717</v>
      </c>
      <c r="E1469" t="s">
        <v>2247</v>
      </c>
      <c r="F1469" s="8">
        <f>IF(OR(ISNUMBER(SEARCH("террит",Q1469)), ISNUMBER(SEARCH("ФОМС",E1469)), ISNUMBER(SEARCH("ФОМС",Q1469)), (ISNUMBER(SEARCH("страх",E1469)))),1,0)</f>
        <v>0</v>
      </c>
      <c r="G1469" s="8">
        <f>IF(OR(ISNUMBER(SEARCH("проектиро",E1469)), ISNUMBER(SEARCH("разработка",E1469)),  ISNUMBER(SEARCH("приобрет",E1469)),  ISNUMBER(SEARCH("установк",E1469)), ISNUMBER(SEARCH("постав",E1469)),  (ISNUMBER(SEARCH("создани",E1469)))),1,0)</f>
        <v>0</v>
      </c>
      <c r="H1469" s="8">
        <f>IF(OR(ISNUMBER(SEARCH("развит",E1469)), ISNUMBER(SEARCH("модифика",E1469)), ISNUMBER(SEARCH("интегра",E1469)),  ISNUMBER(SEARCH("внедрен",E1469)), ISNUMBER(SEARCH("расшир",E1469)), ISNUMBER(SEARCH("адаптац",E1469)),ISNUMBER(SEARCH("настрой",E1469)), ISNUMBER(SEARCH("подключ",E1469)),   (ISNUMBER(SEARCH("модерниз",E1469)))),1,0)</f>
        <v>0</v>
      </c>
      <c r="I1469" s="8">
        <f>IF(OR(ISNUMBER(SEARCH("сопрово",E1469)), ISNUMBER(SEARCH("поддержк",E1469)), ISNUMBER(SEARCH("эксплуат",E1469)), ISNUMBER(SEARCH("обслужи",E1469)), ISNUMBER(SEARCH("подготов",E1469)), (ISNUMBER(SEARCH("обуче",E1469)))),1,0)</f>
        <v>0</v>
      </c>
      <c r="J1469" s="9">
        <f>SUM(G1469:I1469)</f>
        <v>0</v>
      </c>
      <c r="K1469" t="s">
        <v>142</v>
      </c>
      <c r="L1469" t="s">
        <v>143</v>
      </c>
      <c r="M1469" s="30">
        <v>1039.77</v>
      </c>
      <c r="N1469" s="28" t="s">
        <v>26</v>
      </c>
      <c r="O1469">
        <v>53028.27</v>
      </c>
      <c r="P1469" s="28" t="s">
        <v>2266</v>
      </c>
      <c r="Q1469" s="4" t="s">
        <v>2267</v>
      </c>
      <c r="R1469" t="s">
        <v>2268</v>
      </c>
      <c r="S1469" t="s">
        <v>2269</v>
      </c>
      <c r="T1469" t="s">
        <v>2239</v>
      </c>
      <c r="U1469" t="s">
        <v>2222</v>
      </c>
      <c r="V1469" t="s">
        <v>2223</v>
      </c>
      <c r="W1469" s="2">
        <v>1</v>
      </c>
      <c r="X1469" s="33">
        <v>54068.3</v>
      </c>
      <c r="Y1469" t="s">
        <v>34</v>
      </c>
      <c r="Z1469" t="s">
        <v>509</v>
      </c>
      <c r="AA1469" t="s">
        <v>36</v>
      </c>
      <c r="AB1469" t="s">
        <v>37</v>
      </c>
      <c r="AC1469" s="2">
        <v>58</v>
      </c>
    </row>
    <row r="1470" spans="1:29" customFormat="1" hidden="1" x14ac:dyDescent="0.25">
      <c r="A1470" s="11">
        <v>1470</v>
      </c>
      <c r="B1470" s="20" t="s">
        <v>2561</v>
      </c>
      <c r="C1470" s="3">
        <v>2.5812005837190001E+18</v>
      </c>
      <c r="D1470" s="1">
        <v>43717</v>
      </c>
      <c r="E1470" t="s">
        <v>2247</v>
      </c>
      <c r="F1470" s="8">
        <f>IF(OR(ISNUMBER(SEARCH("террит",Q1470)), ISNUMBER(SEARCH("ФОМС",E1470)), ISNUMBER(SEARCH("ФОМС",Q1470)), (ISNUMBER(SEARCH("страх",E1470)))),1,0)</f>
        <v>0</v>
      </c>
      <c r="G1470" s="8">
        <f>IF(OR(ISNUMBER(SEARCH("проектиро",E1470)), ISNUMBER(SEARCH("разработка",E1470)),  ISNUMBER(SEARCH("приобрет",E1470)),  ISNUMBER(SEARCH("установк",E1470)), ISNUMBER(SEARCH("постав",E1470)),  (ISNUMBER(SEARCH("создани",E1470)))),1,0)</f>
        <v>0</v>
      </c>
      <c r="H1470" s="8">
        <f>IF(OR(ISNUMBER(SEARCH("развит",E1470)), ISNUMBER(SEARCH("модифика",E1470)), ISNUMBER(SEARCH("интегра",E1470)),  ISNUMBER(SEARCH("внедрен",E1470)), ISNUMBER(SEARCH("расшир",E1470)), ISNUMBER(SEARCH("адаптац",E1470)),ISNUMBER(SEARCH("настрой",E1470)), ISNUMBER(SEARCH("подключ",E1470)),   (ISNUMBER(SEARCH("модерниз",E1470)))),1,0)</f>
        <v>0</v>
      </c>
      <c r="I1470" s="8">
        <f>IF(OR(ISNUMBER(SEARCH("сопрово",E1470)), ISNUMBER(SEARCH("поддержк",E1470)), ISNUMBER(SEARCH("эксплуат",E1470)), ISNUMBER(SEARCH("обслужи",E1470)), ISNUMBER(SEARCH("подготов",E1470)), (ISNUMBER(SEARCH("обуче",E1470)))),1,0)</f>
        <v>0</v>
      </c>
      <c r="J1470" s="9">
        <f>SUM(G1470:I1470)</f>
        <v>0</v>
      </c>
      <c r="K1470" t="s">
        <v>142</v>
      </c>
      <c r="L1470" t="s">
        <v>143</v>
      </c>
      <c r="M1470" s="30">
        <v>1040.1199999999999</v>
      </c>
      <c r="N1470" s="28" t="s">
        <v>26</v>
      </c>
      <c r="O1470">
        <v>1040.1199999999999</v>
      </c>
      <c r="P1470" s="28" t="s">
        <v>27</v>
      </c>
      <c r="Q1470" s="4" t="s">
        <v>2270</v>
      </c>
      <c r="R1470" t="s">
        <v>2271</v>
      </c>
      <c r="S1470" t="s">
        <v>2272</v>
      </c>
      <c r="T1470" t="s">
        <v>2239</v>
      </c>
      <c r="U1470" t="s">
        <v>2222</v>
      </c>
      <c r="V1470" t="s">
        <v>2223</v>
      </c>
      <c r="W1470" s="2">
        <v>1</v>
      </c>
      <c r="X1470" s="33">
        <v>72784.25</v>
      </c>
      <c r="Y1470" t="s">
        <v>34</v>
      </c>
      <c r="Z1470" t="s">
        <v>509</v>
      </c>
      <c r="AA1470" t="s">
        <v>36</v>
      </c>
      <c r="AB1470" t="s">
        <v>37</v>
      </c>
      <c r="AC1470" s="2">
        <v>58</v>
      </c>
    </row>
    <row r="1471" spans="1:29" customFormat="1" hidden="1" x14ac:dyDescent="0.25">
      <c r="A1471" s="11">
        <v>1471</v>
      </c>
      <c r="B1471" s="20" t="s">
        <v>2561</v>
      </c>
      <c r="C1471" s="3">
        <v>2.5813000895149998E+18</v>
      </c>
      <c r="D1471" s="1">
        <v>42242</v>
      </c>
      <c r="E1471" t="s">
        <v>2273</v>
      </c>
      <c r="F1471" s="8">
        <f>IF(OR(ISNUMBER(SEARCH("террит",Q1471)), ISNUMBER(SEARCH("ФОМС",E1471)), ISNUMBER(SEARCH("ФОМС",Q1471)), (ISNUMBER(SEARCH("страх",E1471)))),1,0)</f>
        <v>0</v>
      </c>
      <c r="G1471" s="8">
        <f>IF(OR(ISNUMBER(SEARCH("проектиро",E1471)), ISNUMBER(SEARCH("разработка",E1471)),  ISNUMBER(SEARCH("приобрет",E1471)),  ISNUMBER(SEARCH("установк",E1471)), ISNUMBER(SEARCH("постав",E1471)),  (ISNUMBER(SEARCH("создани",E1471)))),1,0)</f>
        <v>0</v>
      </c>
      <c r="H1471" s="8">
        <f>IF(OR(ISNUMBER(SEARCH("развит",E1471)), ISNUMBER(SEARCH("модифика",E1471)), ISNUMBER(SEARCH("интегра",E1471)),  ISNUMBER(SEARCH("внедрен",E1471)), ISNUMBER(SEARCH("расшир",E1471)), ISNUMBER(SEARCH("адаптац",E1471)),ISNUMBER(SEARCH("настрой",E1471)), ISNUMBER(SEARCH("подключ",E1471)),   (ISNUMBER(SEARCH("модерниз",E1471)))),1,0)</f>
        <v>0</v>
      </c>
      <c r="I1471" s="8">
        <f>IF(OR(ISNUMBER(SEARCH("сопрово",E1471)), ISNUMBER(SEARCH("поддержк",E1471)), ISNUMBER(SEARCH("эксплуат",E1471)), ISNUMBER(SEARCH("обслужи",E1471)), ISNUMBER(SEARCH("подготов",E1471)), (ISNUMBER(SEARCH("обуче",E1471)))),1,0)</f>
        <v>1</v>
      </c>
      <c r="J1471" s="9">
        <f>SUM(G1471:I1471)</f>
        <v>1</v>
      </c>
      <c r="K1471" t="s">
        <v>456</v>
      </c>
      <c r="L1471" t="s">
        <v>457</v>
      </c>
      <c r="M1471" s="30">
        <v>94400</v>
      </c>
      <c r="N1471" s="28" t="s">
        <v>264</v>
      </c>
      <c r="O1471">
        <v>94400</v>
      </c>
      <c r="P1471" s="28" t="s">
        <v>184</v>
      </c>
      <c r="Q1471" s="4" t="s">
        <v>2274</v>
      </c>
      <c r="R1471" t="s">
        <v>2275</v>
      </c>
      <c r="S1471" t="s">
        <v>2276</v>
      </c>
      <c r="T1471" t="s">
        <v>2235</v>
      </c>
      <c r="U1471" t="s">
        <v>2222</v>
      </c>
      <c r="V1471" t="s">
        <v>2223</v>
      </c>
      <c r="W1471" s="2">
        <v>1</v>
      </c>
      <c r="X1471" s="33">
        <v>94400</v>
      </c>
      <c r="Y1471" t="s">
        <v>34</v>
      </c>
      <c r="Z1471" t="s">
        <v>509</v>
      </c>
      <c r="AA1471" t="s">
        <v>36</v>
      </c>
      <c r="AB1471" t="s">
        <v>37</v>
      </c>
      <c r="AC1471" s="2">
        <v>58</v>
      </c>
    </row>
    <row r="1472" spans="1:29" customFormat="1" hidden="1" x14ac:dyDescent="0.25">
      <c r="A1472" s="11">
        <v>1472</v>
      </c>
      <c r="B1472" s="20" t="s">
        <v>2561</v>
      </c>
      <c r="C1472" s="3">
        <v>2.5813000895190001E+18</v>
      </c>
      <c r="D1472" s="1">
        <v>43717</v>
      </c>
      <c r="E1472" t="s">
        <v>2277</v>
      </c>
      <c r="F1472" s="8">
        <f>IF(OR(ISNUMBER(SEARCH("террит",Q1472)), ISNUMBER(SEARCH("ФОМС",E1472)), ISNUMBER(SEARCH("ФОМС",Q1472)), (ISNUMBER(SEARCH("страх",E1472)))),1,0)</f>
        <v>0</v>
      </c>
      <c r="G1472" s="8">
        <f>IF(OR(ISNUMBER(SEARCH("проектиро",E1472)), ISNUMBER(SEARCH("разработка",E1472)),  ISNUMBER(SEARCH("приобрет",E1472)),  ISNUMBER(SEARCH("установк",E1472)), ISNUMBER(SEARCH("постав",E1472)),  (ISNUMBER(SEARCH("создани",E1472)))),1,0)</f>
        <v>1</v>
      </c>
      <c r="H1472" s="8">
        <f>IF(OR(ISNUMBER(SEARCH("развит",E1472)), ISNUMBER(SEARCH("модифика",E1472)), ISNUMBER(SEARCH("интегра",E1472)),  ISNUMBER(SEARCH("внедрен",E1472)), ISNUMBER(SEARCH("расшир",E1472)), ISNUMBER(SEARCH("адаптац",E1472)),ISNUMBER(SEARCH("настрой",E1472)), ISNUMBER(SEARCH("подключ",E1472)),   (ISNUMBER(SEARCH("модерниз",E1472)))),1,0)</f>
        <v>0</v>
      </c>
      <c r="I1472" s="8">
        <f>IF(OR(ISNUMBER(SEARCH("сопрово",E1472)), ISNUMBER(SEARCH("поддержк",E1472)), ISNUMBER(SEARCH("эксплуат",E1472)), ISNUMBER(SEARCH("обслужи",E1472)), ISNUMBER(SEARCH("подготов",E1472)), (ISNUMBER(SEARCH("обуче",E1472)))),1,0)</f>
        <v>0</v>
      </c>
      <c r="J1472" s="9">
        <f>SUM(G1472:I1472)</f>
        <v>1</v>
      </c>
      <c r="K1472" t="s">
        <v>142</v>
      </c>
      <c r="L1472" t="s">
        <v>143</v>
      </c>
      <c r="M1472" s="30">
        <v>1039.77</v>
      </c>
      <c r="N1472" s="28" t="s">
        <v>26</v>
      </c>
      <c r="O1472">
        <v>42630.57</v>
      </c>
      <c r="P1472" s="28" t="s">
        <v>2278</v>
      </c>
      <c r="Q1472" s="4" t="s">
        <v>2274</v>
      </c>
      <c r="R1472" t="s">
        <v>2275</v>
      </c>
      <c r="S1472" t="s">
        <v>2276</v>
      </c>
      <c r="T1472" t="s">
        <v>2239</v>
      </c>
      <c r="U1472" t="s">
        <v>2222</v>
      </c>
      <c r="V1472" t="s">
        <v>2223</v>
      </c>
      <c r="W1472" s="2">
        <v>1</v>
      </c>
      <c r="X1472" s="33">
        <v>42630.57</v>
      </c>
      <c r="Y1472" t="s">
        <v>34</v>
      </c>
      <c r="Z1472" t="s">
        <v>509</v>
      </c>
      <c r="AA1472" t="s">
        <v>36</v>
      </c>
      <c r="AB1472" t="s">
        <v>37</v>
      </c>
      <c r="AC1472" s="2">
        <v>58</v>
      </c>
    </row>
    <row r="1473" spans="1:29" customFormat="1" hidden="1" x14ac:dyDescent="0.25">
      <c r="A1473" s="11">
        <v>1473</v>
      </c>
      <c r="B1473" s="20" t="s">
        <v>2561</v>
      </c>
      <c r="C1473" s="3">
        <v>2.5817000600189998E+18</v>
      </c>
      <c r="D1473" s="1">
        <v>43717</v>
      </c>
      <c r="E1473" t="s">
        <v>2247</v>
      </c>
      <c r="F1473" s="8">
        <f>IF(OR(ISNUMBER(SEARCH("террит",Q1473)), ISNUMBER(SEARCH("ФОМС",E1473)), ISNUMBER(SEARCH("ФОМС",Q1473)), (ISNUMBER(SEARCH("страх",E1473)))),1,0)</f>
        <v>0</v>
      </c>
      <c r="G1473" s="8">
        <f>IF(OR(ISNUMBER(SEARCH("проектиро",E1473)), ISNUMBER(SEARCH("разработка",E1473)),  ISNUMBER(SEARCH("приобрет",E1473)),  ISNUMBER(SEARCH("установк",E1473)), ISNUMBER(SEARCH("постав",E1473)),  (ISNUMBER(SEARCH("создани",E1473)))),1,0)</f>
        <v>0</v>
      </c>
      <c r="H1473" s="8">
        <f>IF(OR(ISNUMBER(SEARCH("развит",E1473)), ISNUMBER(SEARCH("модифика",E1473)), ISNUMBER(SEARCH("интегра",E1473)),  ISNUMBER(SEARCH("внедрен",E1473)), ISNUMBER(SEARCH("расшир",E1473)), ISNUMBER(SEARCH("адаптац",E1473)),ISNUMBER(SEARCH("настрой",E1473)), ISNUMBER(SEARCH("подключ",E1473)),   (ISNUMBER(SEARCH("модерниз",E1473)))),1,0)</f>
        <v>0</v>
      </c>
      <c r="I1473" s="8">
        <f>IF(OR(ISNUMBER(SEARCH("сопрово",E1473)), ISNUMBER(SEARCH("поддержк",E1473)), ISNUMBER(SEARCH("эксплуат",E1473)), ISNUMBER(SEARCH("обслужи",E1473)), ISNUMBER(SEARCH("подготов",E1473)), (ISNUMBER(SEARCH("обуче",E1473)))),1,0)</f>
        <v>0</v>
      </c>
      <c r="J1473" s="9">
        <f>SUM(G1473:I1473)</f>
        <v>0</v>
      </c>
      <c r="K1473" t="s">
        <v>142</v>
      </c>
      <c r="L1473" t="s">
        <v>143</v>
      </c>
      <c r="M1473" s="30">
        <v>1039.77</v>
      </c>
      <c r="N1473" s="28" t="s">
        <v>26</v>
      </c>
      <c r="O1473">
        <v>62386.2</v>
      </c>
      <c r="P1473" s="28" t="s">
        <v>2279</v>
      </c>
      <c r="Q1473" s="4" t="s">
        <v>2280</v>
      </c>
      <c r="R1473" t="s">
        <v>2281</v>
      </c>
      <c r="S1473" t="s">
        <v>2282</v>
      </c>
      <c r="T1473" t="s">
        <v>2239</v>
      </c>
      <c r="U1473" t="s">
        <v>2222</v>
      </c>
      <c r="V1473" t="s">
        <v>2223</v>
      </c>
      <c r="W1473" s="2">
        <v>1</v>
      </c>
      <c r="X1473" s="33">
        <v>62386.2</v>
      </c>
      <c r="Y1473" t="s">
        <v>34</v>
      </c>
      <c r="Z1473" t="s">
        <v>509</v>
      </c>
      <c r="AA1473" t="s">
        <v>36</v>
      </c>
      <c r="AB1473" t="s">
        <v>37</v>
      </c>
      <c r="AC1473" s="2">
        <v>58</v>
      </c>
    </row>
    <row r="1474" spans="1:29" customFormat="1" hidden="1" x14ac:dyDescent="0.25">
      <c r="A1474" s="11">
        <v>1474</v>
      </c>
      <c r="B1474" s="20" t="s">
        <v>2561</v>
      </c>
      <c r="C1474" s="3">
        <v>2.5818003709149998E+18</v>
      </c>
      <c r="D1474" s="1">
        <v>42233</v>
      </c>
      <c r="E1474" t="s">
        <v>2283</v>
      </c>
      <c r="F1474" s="8">
        <f>IF(OR(ISNUMBER(SEARCH("террит",Q1474)), ISNUMBER(SEARCH("ФОМС",E1474)), ISNUMBER(SEARCH("ФОМС",Q1474)), (ISNUMBER(SEARCH("страх",E1474)))),1,0)</f>
        <v>0</v>
      </c>
      <c r="G1474" s="8">
        <f>IF(OR(ISNUMBER(SEARCH("проектиро",E1474)), ISNUMBER(SEARCH("разработка",E1474)),  ISNUMBER(SEARCH("приобрет",E1474)),  ISNUMBER(SEARCH("установк",E1474)), ISNUMBER(SEARCH("постав",E1474)),  (ISNUMBER(SEARCH("создани",E1474)))),1,0)</f>
        <v>0</v>
      </c>
      <c r="H1474" s="8">
        <f>IF(OR(ISNUMBER(SEARCH("развит",E1474)), ISNUMBER(SEARCH("модифика",E1474)), ISNUMBER(SEARCH("интегра",E1474)),  ISNUMBER(SEARCH("внедрен",E1474)), ISNUMBER(SEARCH("расшир",E1474)), ISNUMBER(SEARCH("адаптац",E1474)),ISNUMBER(SEARCH("настрой",E1474)), ISNUMBER(SEARCH("подключ",E1474)),   (ISNUMBER(SEARCH("модерниз",E1474)))),1,0)</f>
        <v>0</v>
      </c>
      <c r="I1474" s="8">
        <f>IF(OR(ISNUMBER(SEARCH("сопрово",E1474)), ISNUMBER(SEARCH("поддержк",E1474)), ISNUMBER(SEARCH("эксплуат",E1474)), ISNUMBER(SEARCH("обслужи",E1474)), ISNUMBER(SEARCH("подготов",E1474)), (ISNUMBER(SEARCH("обуче",E1474)))),1,0)</f>
        <v>1</v>
      </c>
      <c r="J1474" s="9">
        <f>SUM(G1474:I1474)</f>
        <v>1</v>
      </c>
      <c r="K1474" t="s">
        <v>456</v>
      </c>
      <c r="L1474" t="s">
        <v>457</v>
      </c>
      <c r="M1474" s="30">
        <v>59000</v>
      </c>
      <c r="N1474" s="28" t="s">
        <v>264</v>
      </c>
      <c r="O1474">
        <v>59000</v>
      </c>
      <c r="P1474" s="28" t="s">
        <v>184</v>
      </c>
      <c r="Q1474" s="4" t="s">
        <v>2284</v>
      </c>
      <c r="R1474" t="s">
        <v>2285</v>
      </c>
      <c r="S1474" t="s">
        <v>2286</v>
      </c>
      <c r="T1474" t="s">
        <v>2235</v>
      </c>
      <c r="U1474" t="s">
        <v>2222</v>
      </c>
      <c r="V1474" t="s">
        <v>2223</v>
      </c>
      <c r="W1474" s="2">
        <v>1</v>
      </c>
      <c r="X1474" s="33">
        <v>59000</v>
      </c>
      <c r="Y1474" t="s">
        <v>34</v>
      </c>
      <c r="Z1474" t="s">
        <v>509</v>
      </c>
      <c r="AA1474" t="s">
        <v>36</v>
      </c>
      <c r="AB1474" t="s">
        <v>37</v>
      </c>
      <c r="AC1474" s="2">
        <v>58</v>
      </c>
    </row>
    <row r="1475" spans="1:29" customFormat="1" hidden="1" x14ac:dyDescent="0.25">
      <c r="A1475" s="11">
        <v>1475</v>
      </c>
      <c r="B1475" s="20" t="s">
        <v>2561</v>
      </c>
      <c r="C1475" s="3">
        <v>2.5818003709159997E+18</v>
      </c>
      <c r="D1475" s="1">
        <v>42724</v>
      </c>
      <c r="E1475" t="s">
        <v>2287</v>
      </c>
      <c r="F1475" s="8">
        <f>IF(OR(ISNUMBER(SEARCH("террит",Q1475)), ISNUMBER(SEARCH("ФОМС",E1475)), ISNUMBER(SEARCH("ФОМС",Q1475)), (ISNUMBER(SEARCH("страх",E1475)))),1,0)</f>
        <v>0</v>
      </c>
      <c r="G1475" s="8">
        <f>IF(OR(ISNUMBER(SEARCH("проектиро",E1475)), ISNUMBER(SEARCH("разработка",E1475)),  ISNUMBER(SEARCH("приобрет",E1475)),  ISNUMBER(SEARCH("установк",E1475)), ISNUMBER(SEARCH("постав",E1475)),  (ISNUMBER(SEARCH("создани",E1475)))),1,0)</f>
        <v>0</v>
      </c>
      <c r="H1475" s="8">
        <f>IF(OR(ISNUMBER(SEARCH("развит",E1475)), ISNUMBER(SEARCH("модифика",E1475)), ISNUMBER(SEARCH("интегра",E1475)),  ISNUMBER(SEARCH("внедрен",E1475)), ISNUMBER(SEARCH("расшир",E1475)), ISNUMBER(SEARCH("адаптац",E1475)),ISNUMBER(SEARCH("настрой",E1475)), ISNUMBER(SEARCH("подключ",E1475)),   (ISNUMBER(SEARCH("модерниз",E1475)))),1,0)</f>
        <v>0</v>
      </c>
      <c r="I1475" s="8">
        <f>IF(OR(ISNUMBER(SEARCH("сопрово",E1475)), ISNUMBER(SEARCH("поддержк",E1475)), ISNUMBER(SEARCH("эксплуат",E1475)), ISNUMBER(SEARCH("обслужи",E1475)), ISNUMBER(SEARCH("подготов",E1475)), (ISNUMBER(SEARCH("обуче",E1475)))),1,0)</f>
        <v>1</v>
      </c>
      <c r="J1475" s="9">
        <f>SUM(G1475:I1475)</f>
        <v>1</v>
      </c>
      <c r="K1475" t="s">
        <v>53</v>
      </c>
      <c r="L1475" t="s">
        <v>52</v>
      </c>
      <c r="M1475" s="30">
        <v>15340</v>
      </c>
      <c r="N1475" s="28" t="s">
        <v>266</v>
      </c>
      <c r="O1475">
        <v>184080</v>
      </c>
      <c r="P1475" s="28" t="s">
        <v>258</v>
      </c>
      <c r="Q1475" s="4" t="s">
        <v>2284</v>
      </c>
      <c r="R1475" t="s">
        <v>2285</v>
      </c>
      <c r="S1475" t="s">
        <v>2286</v>
      </c>
      <c r="T1475" t="s">
        <v>2288</v>
      </c>
      <c r="U1475" t="s">
        <v>2222</v>
      </c>
      <c r="V1475" t="s">
        <v>2223</v>
      </c>
      <c r="W1475" s="2">
        <v>1</v>
      </c>
      <c r="X1475" s="33">
        <v>184080</v>
      </c>
      <c r="Y1475" t="s">
        <v>34</v>
      </c>
      <c r="Z1475" t="s">
        <v>509</v>
      </c>
      <c r="AA1475" t="s">
        <v>36</v>
      </c>
      <c r="AB1475" t="s">
        <v>37</v>
      </c>
      <c r="AC1475" s="2">
        <v>58</v>
      </c>
    </row>
    <row r="1476" spans="1:29" customFormat="1" hidden="1" x14ac:dyDescent="0.25">
      <c r="A1476" s="11">
        <v>1476</v>
      </c>
      <c r="B1476" s="20" t="s">
        <v>2561</v>
      </c>
      <c r="C1476" s="3">
        <v>2.5818003709159997E+18</v>
      </c>
      <c r="D1476" s="1">
        <v>42430</v>
      </c>
      <c r="E1476" t="s">
        <v>2289</v>
      </c>
      <c r="F1476" s="8">
        <f>IF(OR(ISNUMBER(SEARCH("террит",Q1476)), ISNUMBER(SEARCH("ФОМС",E1476)), ISNUMBER(SEARCH("ФОМС",Q1476)), (ISNUMBER(SEARCH("страх",E1476)))),1,0)</f>
        <v>0</v>
      </c>
      <c r="G1476" s="8">
        <f>IF(OR(ISNUMBER(SEARCH("проектиро",E1476)), ISNUMBER(SEARCH("разработка",E1476)),  ISNUMBER(SEARCH("приобрет",E1476)),  ISNUMBER(SEARCH("установк",E1476)), ISNUMBER(SEARCH("постав",E1476)),  (ISNUMBER(SEARCH("создани",E1476)))),1,0)</f>
        <v>0</v>
      </c>
      <c r="H1476" s="8">
        <f>IF(OR(ISNUMBER(SEARCH("развит",E1476)), ISNUMBER(SEARCH("модифика",E1476)), ISNUMBER(SEARCH("интегра",E1476)),  ISNUMBER(SEARCH("внедрен",E1476)), ISNUMBER(SEARCH("расшир",E1476)), ISNUMBER(SEARCH("адаптац",E1476)),ISNUMBER(SEARCH("настрой",E1476)), ISNUMBER(SEARCH("подключ",E1476)),   (ISNUMBER(SEARCH("модерниз",E1476)))),1,0)</f>
        <v>0</v>
      </c>
      <c r="I1476" s="8">
        <f>IF(OR(ISNUMBER(SEARCH("сопрово",E1476)), ISNUMBER(SEARCH("поддержк",E1476)), ISNUMBER(SEARCH("эксплуат",E1476)), ISNUMBER(SEARCH("обслужи",E1476)), ISNUMBER(SEARCH("подготов",E1476)), (ISNUMBER(SEARCH("обуче",E1476)))),1,0)</f>
        <v>1</v>
      </c>
      <c r="J1476" s="9">
        <f>SUM(G1476:I1476)</f>
        <v>1</v>
      </c>
      <c r="K1476" t="s">
        <v>53</v>
      </c>
      <c r="L1476" t="s">
        <v>52</v>
      </c>
      <c r="M1476" s="30">
        <v>15340</v>
      </c>
      <c r="N1476" s="28" t="s">
        <v>266</v>
      </c>
      <c r="O1476">
        <v>138060</v>
      </c>
      <c r="P1476" s="28" t="s">
        <v>335</v>
      </c>
      <c r="Q1476" s="4" t="s">
        <v>2290</v>
      </c>
      <c r="R1476" t="s">
        <v>2285</v>
      </c>
      <c r="S1476" t="s">
        <v>2286</v>
      </c>
      <c r="T1476" t="s">
        <v>2235</v>
      </c>
      <c r="U1476" t="s">
        <v>2222</v>
      </c>
      <c r="V1476" t="s">
        <v>2223</v>
      </c>
      <c r="W1476" s="2">
        <v>1</v>
      </c>
      <c r="X1476" s="33">
        <v>138060</v>
      </c>
      <c r="Y1476" t="s">
        <v>34</v>
      </c>
      <c r="Z1476" t="s">
        <v>509</v>
      </c>
      <c r="AA1476" t="s">
        <v>36</v>
      </c>
      <c r="AB1476" t="s">
        <v>37</v>
      </c>
      <c r="AC1476" s="2">
        <v>58</v>
      </c>
    </row>
    <row r="1477" spans="1:29" customFormat="1" hidden="1" x14ac:dyDescent="0.25">
      <c r="A1477" s="11">
        <v>1477</v>
      </c>
      <c r="B1477" s="20" t="s">
        <v>2561</v>
      </c>
      <c r="C1477" s="3">
        <v>2.5818003709190001E+18</v>
      </c>
      <c r="D1477" s="1">
        <v>43717</v>
      </c>
      <c r="E1477" t="s">
        <v>2247</v>
      </c>
      <c r="F1477" s="8">
        <f>IF(OR(ISNUMBER(SEARCH("террит",Q1477)), ISNUMBER(SEARCH("ФОМС",E1477)), ISNUMBER(SEARCH("ФОМС",Q1477)), (ISNUMBER(SEARCH("страх",E1477)))),1,0)</f>
        <v>0</v>
      </c>
      <c r="G1477" s="8">
        <f>IF(OR(ISNUMBER(SEARCH("проектиро",E1477)), ISNUMBER(SEARCH("разработка",E1477)),  ISNUMBER(SEARCH("приобрет",E1477)),  ISNUMBER(SEARCH("установк",E1477)), ISNUMBER(SEARCH("постав",E1477)),  (ISNUMBER(SEARCH("создани",E1477)))),1,0)</f>
        <v>0</v>
      </c>
      <c r="H1477" s="8">
        <f>IF(OR(ISNUMBER(SEARCH("развит",E1477)), ISNUMBER(SEARCH("модифика",E1477)), ISNUMBER(SEARCH("интегра",E1477)),  ISNUMBER(SEARCH("внедрен",E1477)), ISNUMBER(SEARCH("расшир",E1477)), ISNUMBER(SEARCH("адаптац",E1477)),ISNUMBER(SEARCH("настрой",E1477)), ISNUMBER(SEARCH("подключ",E1477)),   (ISNUMBER(SEARCH("модерниз",E1477)))),1,0)</f>
        <v>0</v>
      </c>
      <c r="I1477" s="8">
        <f>IF(OR(ISNUMBER(SEARCH("сопрово",E1477)), ISNUMBER(SEARCH("поддержк",E1477)), ISNUMBER(SEARCH("эксплуат",E1477)), ISNUMBER(SEARCH("обслужи",E1477)), ISNUMBER(SEARCH("подготов",E1477)), (ISNUMBER(SEARCH("обуче",E1477)))),1,0)</f>
        <v>0</v>
      </c>
      <c r="J1477" s="9">
        <f>SUM(G1477:I1477)</f>
        <v>0</v>
      </c>
      <c r="K1477" t="s">
        <v>142</v>
      </c>
      <c r="L1477" t="s">
        <v>143</v>
      </c>
      <c r="M1477" s="30">
        <v>1039.21</v>
      </c>
      <c r="N1477" s="28" t="s">
        <v>26</v>
      </c>
      <c r="O1477">
        <v>1039.21</v>
      </c>
      <c r="P1477" s="28" t="s">
        <v>27</v>
      </c>
      <c r="Q1477" s="4" t="s">
        <v>2284</v>
      </c>
      <c r="R1477" t="s">
        <v>2285</v>
      </c>
      <c r="S1477" t="s">
        <v>2286</v>
      </c>
      <c r="T1477" t="s">
        <v>2246</v>
      </c>
      <c r="U1477" t="s">
        <v>2222</v>
      </c>
      <c r="V1477" t="s">
        <v>2223</v>
      </c>
      <c r="W1477" s="2">
        <v>1</v>
      </c>
      <c r="X1477" s="33">
        <v>118534.35</v>
      </c>
      <c r="Y1477" t="s">
        <v>34</v>
      </c>
      <c r="Z1477" t="s">
        <v>509</v>
      </c>
      <c r="AA1477" t="s">
        <v>36</v>
      </c>
      <c r="AB1477" t="s">
        <v>37</v>
      </c>
      <c r="AC1477" s="2">
        <v>58</v>
      </c>
    </row>
    <row r="1478" spans="1:29" customFormat="1" hidden="1" x14ac:dyDescent="0.25">
      <c r="A1478" s="11">
        <v>1478</v>
      </c>
      <c r="B1478" s="20" t="s">
        <v>2561</v>
      </c>
      <c r="C1478" s="3">
        <v>2.5819001736189998E+18</v>
      </c>
      <c r="D1478" s="1">
        <v>43717</v>
      </c>
      <c r="E1478" t="s">
        <v>2247</v>
      </c>
      <c r="F1478" s="8">
        <f>IF(OR(ISNUMBER(SEARCH("террит",Q1478)), ISNUMBER(SEARCH("ФОМС",E1478)), ISNUMBER(SEARCH("ФОМС",Q1478)), (ISNUMBER(SEARCH("страх",E1478)))),1,0)</f>
        <v>0</v>
      </c>
      <c r="G1478" s="8">
        <f>IF(OR(ISNUMBER(SEARCH("проектиро",E1478)), ISNUMBER(SEARCH("разработка",E1478)),  ISNUMBER(SEARCH("приобрет",E1478)),  ISNUMBER(SEARCH("установк",E1478)), ISNUMBER(SEARCH("постав",E1478)),  (ISNUMBER(SEARCH("создани",E1478)))),1,0)</f>
        <v>0</v>
      </c>
      <c r="H1478" s="8">
        <f>IF(OR(ISNUMBER(SEARCH("развит",E1478)), ISNUMBER(SEARCH("модифика",E1478)), ISNUMBER(SEARCH("интегра",E1478)),  ISNUMBER(SEARCH("внедрен",E1478)), ISNUMBER(SEARCH("расшир",E1478)), ISNUMBER(SEARCH("адаптац",E1478)),ISNUMBER(SEARCH("настрой",E1478)), ISNUMBER(SEARCH("подключ",E1478)),   (ISNUMBER(SEARCH("модерниз",E1478)))),1,0)</f>
        <v>0</v>
      </c>
      <c r="I1478" s="8">
        <f>IF(OR(ISNUMBER(SEARCH("сопрово",E1478)), ISNUMBER(SEARCH("поддержк",E1478)), ISNUMBER(SEARCH("эксплуат",E1478)), ISNUMBER(SEARCH("обслужи",E1478)), ISNUMBER(SEARCH("подготов",E1478)), (ISNUMBER(SEARCH("обуче",E1478)))),1,0)</f>
        <v>0</v>
      </c>
      <c r="J1478" s="9">
        <f>SUM(G1478:I1478)</f>
        <v>0</v>
      </c>
      <c r="K1478" t="s">
        <v>142</v>
      </c>
      <c r="L1478" t="s">
        <v>143</v>
      </c>
      <c r="M1478" s="30">
        <v>1040.79</v>
      </c>
      <c r="N1478" s="28" t="s">
        <v>26</v>
      </c>
      <c r="O1478">
        <v>1040.79</v>
      </c>
      <c r="P1478" s="28" t="s">
        <v>27</v>
      </c>
      <c r="Q1478" s="4" t="s">
        <v>2291</v>
      </c>
      <c r="R1478" t="s">
        <v>2292</v>
      </c>
      <c r="S1478" t="s">
        <v>2234</v>
      </c>
      <c r="T1478" t="s">
        <v>2239</v>
      </c>
      <c r="U1478" t="s">
        <v>2222</v>
      </c>
      <c r="V1478" t="s">
        <v>2223</v>
      </c>
      <c r="W1478" s="2">
        <v>1</v>
      </c>
      <c r="X1478" s="33">
        <v>213153.87</v>
      </c>
      <c r="Y1478" t="s">
        <v>34</v>
      </c>
      <c r="Z1478" t="s">
        <v>509</v>
      </c>
      <c r="AA1478" t="s">
        <v>36</v>
      </c>
      <c r="AB1478" t="s">
        <v>37</v>
      </c>
      <c r="AC1478" s="2">
        <v>58</v>
      </c>
    </row>
    <row r="1479" spans="1:29" customFormat="1" hidden="1" x14ac:dyDescent="0.25">
      <c r="A1479" s="11">
        <v>1479</v>
      </c>
      <c r="B1479" s="20" t="s">
        <v>2561</v>
      </c>
      <c r="C1479" s="3">
        <v>2.5820001145190001E+18</v>
      </c>
      <c r="D1479" s="1">
        <v>43727</v>
      </c>
      <c r="E1479" t="s">
        <v>2293</v>
      </c>
      <c r="F1479" s="8">
        <f>IF(OR(ISNUMBER(SEARCH("террит",Q1479)), ISNUMBER(SEARCH("ФОМС",E1479)), ISNUMBER(SEARCH("ФОМС",Q1479)), (ISNUMBER(SEARCH("страх",E1479)))),1,0)</f>
        <v>0</v>
      </c>
      <c r="G1479" s="8">
        <f>IF(OR(ISNUMBER(SEARCH("проектиро",E1479)), ISNUMBER(SEARCH("разработка",E1479)),  ISNUMBER(SEARCH("приобрет",E1479)),  ISNUMBER(SEARCH("установк",E1479)), ISNUMBER(SEARCH("постав",E1479)),  (ISNUMBER(SEARCH("создани",E1479)))),1,0)</f>
        <v>1</v>
      </c>
      <c r="H1479" s="8">
        <f>IF(OR(ISNUMBER(SEARCH("развит",E1479)), ISNUMBER(SEARCH("модифика",E1479)), ISNUMBER(SEARCH("интегра",E1479)),  ISNUMBER(SEARCH("внедрен",E1479)), ISNUMBER(SEARCH("расшир",E1479)), ISNUMBER(SEARCH("адаптац",E1479)),ISNUMBER(SEARCH("настрой",E1479)), ISNUMBER(SEARCH("подключ",E1479)),   (ISNUMBER(SEARCH("модерниз",E1479)))),1,0)</f>
        <v>0</v>
      </c>
      <c r="I1479" s="8">
        <f>IF(OR(ISNUMBER(SEARCH("сопрово",E1479)), ISNUMBER(SEARCH("поддержк",E1479)), ISNUMBER(SEARCH("эксплуат",E1479)), ISNUMBER(SEARCH("обслужи",E1479)), ISNUMBER(SEARCH("подготов",E1479)), (ISNUMBER(SEARCH("обуче",E1479)))),1,0)</f>
        <v>0</v>
      </c>
      <c r="J1479" s="9">
        <f>SUM(G1479:I1479)</f>
        <v>1</v>
      </c>
      <c r="K1479" t="s">
        <v>142</v>
      </c>
      <c r="L1479" t="s">
        <v>143</v>
      </c>
      <c r="M1479" s="30">
        <v>1039.8699999999999</v>
      </c>
      <c r="N1479" s="28" t="s">
        <v>26</v>
      </c>
      <c r="O1479">
        <v>1039.8699999999999</v>
      </c>
      <c r="P1479" s="28" t="s">
        <v>27</v>
      </c>
      <c r="Q1479" s="4" t="s">
        <v>2294</v>
      </c>
      <c r="R1479" t="s">
        <v>2295</v>
      </c>
      <c r="S1479" t="s">
        <v>2296</v>
      </c>
      <c r="T1479" t="s">
        <v>2239</v>
      </c>
      <c r="U1479" t="s">
        <v>2222</v>
      </c>
      <c r="V1479" t="s">
        <v>2223</v>
      </c>
      <c r="W1479" s="2">
        <v>1</v>
      </c>
      <c r="X1479" s="33">
        <v>21835</v>
      </c>
      <c r="Y1479" t="s">
        <v>34</v>
      </c>
      <c r="Z1479" t="s">
        <v>509</v>
      </c>
      <c r="AA1479" t="s">
        <v>36</v>
      </c>
      <c r="AB1479" t="s">
        <v>37</v>
      </c>
      <c r="AC1479" s="2">
        <v>58</v>
      </c>
    </row>
    <row r="1480" spans="1:29" customFormat="1" hidden="1" x14ac:dyDescent="0.25">
      <c r="A1480" s="11">
        <v>1480</v>
      </c>
      <c r="B1480" s="20" t="s">
        <v>2561</v>
      </c>
      <c r="C1480" s="3">
        <v>2.5821001123190001E+18</v>
      </c>
      <c r="D1480" s="1">
        <v>43717</v>
      </c>
      <c r="E1480" t="s">
        <v>2247</v>
      </c>
      <c r="F1480" s="8">
        <f>IF(OR(ISNUMBER(SEARCH("террит",Q1480)), ISNUMBER(SEARCH("ФОМС",E1480)), ISNUMBER(SEARCH("ФОМС",Q1480)), (ISNUMBER(SEARCH("страх",E1480)))),1,0)</f>
        <v>0</v>
      </c>
      <c r="G1480" s="8">
        <f>IF(OR(ISNUMBER(SEARCH("проектиро",E1480)), ISNUMBER(SEARCH("разработка",E1480)),  ISNUMBER(SEARCH("приобрет",E1480)),  ISNUMBER(SEARCH("установк",E1480)), ISNUMBER(SEARCH("постав",E1480)),  (ISNUMBER(SEARCH("создани",E1480)))),1,0)</f>
        <v>0</v>
      </c>
      <c r="H1480" s="8">
        <f>IF(OR(ISNUMBER(SEARCH("развит",E1480)), ISNUMBER(SEARCH("модифика",E1480)), ISNUMBER(SEARCH("интегра",E1480)),  ISNUMBER(SEARCH("внедрен",E1480)), ISNUMBER(SEARCH("расшир",E1480)), ISNUMBER(SEARCH("адаптац",E1480)),ISNUMBER(SEARCH("настрой",E1480)), ISNUMBER(SEARCH("подключ",E1480)),   (ISNUMBER(SEARCH("модерниз",E1480)))),1,0)</f>
        <v>0</v>
      </c>
      <c r="I1480" s="8">
        <f>IF(OR(ISNUMBER(SEARCH("сопрово",E1480)), ISNUMBER(SEARCH("поддержк",E1480)), ISNUMBER(SEARCH("эксплуат",E1480)), ISNUMBER(SEARCH("обслужи",E1480)), ISNUMBER(SEARCH("подготов",E1480)), (ISNUMBER(SEARCH("обуче",E1480)))),1,0)</f>
        <v>0</v>
      </c>
      <c r="J1480" s="9">
        <f>SUM(G1480:I1480)</f>
        <v>0</v>
      </c>
      <c r="K1480" t="s">
        <v>142</v>
      </c>
      <c r="L1480" t="s">
        <v>143</v>
      </c>
      <c r="M1480" s="30">
        <v>1063.02</v>
      </c>
      <c r="N1480" s="28" t="s">
        <v>26</v>
      </c>
      <c r="O1480">
        <v>1063.02</v>
      </c>
      <c r="P1480" s="28" t="s">
        <v>27</v>
      </c>
      <c r="Q1480" s="4" t="s">
        <v>2297</v>
      </c>
      <c r="R1480" t="s">
        <v>2298</v>
      </c>
      <c r="S1480" t="s">
        <v>2299</v>
      </c>
      <c r="T1480" t="s">
        <v>2239</v>
      </c>
      <c r="U1480" t="s">
        <v>2222</v>
      </c>
      <c r="V1480" t="s">
        <v>2223</v>
      </c>
      <c r="W1480" s="2">
        <v>1</v>
      </c>
      <c r="X1480" s="33">
        <v>32233.02</v>
      </c>
      <c r="Y1480" t="s">
        <v>34</v>
      </c>
      <c r="Z1480" t="s">
        <v>509</v>
      </c>
      <c r="AA1480" t="s">
        <v>36</v>
      </c>
      <c r="AB1480" t="s">
        <v>37</v>
      </c>
      <c r="AC1480" s="2">
        <v>58</v>
      </c>
    </row>
    <row r="1481" spans="1:29" customFormat="1" hidden="1" x14ac:dyDescent="0.25">
      <c r="A1481" s="11">
        <v>1481</v>
      </c>
      <c r="B1481" s="20" t="s">
        <v>2561</v>
      </c>
      <c r="C1481" s="3">
        <v>2.5823004088150001E+18</v>
      </c>
      <c r="D1481" s="1">
        <v>42367</v>
      </c>
      <c r="E1481" t="s">
        <v>2300</v>
      </c>
      <c r="F1481" s="8">
        <f>IF(OR(ISNUMBER(SEARCH("террит",Q1481)), ISNUMBER(SEARCH("ФОМС",E1481)), ISNUMBER(SEARCH("ФОМС",Q1481)), (ISNUMBER(SEARCH("страх",E1481)))),1,0)</f>
        <v>0</v>
      </c>
      <c r="G1481" s="8">
        <f>IF(OR(ISNUMBER(SEARCH("проектиро",E1481)), ISNUMBER(SEARCH("разработка",E1481)),  ISNUMBER(SEARCH("приобрет",E1481)),  ISNUMBER(SEARCH("установк",E1481)), ISNUMBER(SEARCH("постав",E1481)),  (ISNUMBER(SEARCH("создани",E1481)))),1,0)</f>
        <v>0</v>
      </c>
      <c r="H1481" s="8">
        <f>IF(OR(ISNUMBER(SEARCH("развит",E1481)), ISNUMBER(SEARCH("модифика",E1481)), ISNUMBER(SEARCH("интегра",E1481)),  ISNUMBER(SEARCH("внедрен",E1481)), ISNUMBER(SEARCH("расшир",E1481)), ISNUMBER(SEARCH("адаптац",E1481)),ISNUMBER(SEARCH("настрой",E1481)), ISNUMBER(SEARCH("подключ",E1481)),   (ISNUMBER(SEARCH("модерниз",E1481)))),1,0)</f>
        <v>0</v>
      </c>
      <c r="I1481" s="8">
        <f>IF(OR(ISNUMBER(SEARCH("сопрово",E1481)), ISNUMBER(SEARCH("поддержк",E1481)), ISNUMBER(SEARCH("эксплуат",E1481)), ISNUMBER(SEARCH("обслужи",E1481)), ISNUMBER(SEARCH("подготов",E1481)), (ISNUMBER(SEARCH("обуче",E1481)))),1,0)</f>
        <v>1</v>
      </c>
      <c r="J1481" s="9">
        <f>SUM(G1481:I1481)</f>
        <v>1</v>
      </c>
      <c r="K1481" t="s">
        <v>82</v>
      </c>
      <c r="L1481" t="s">
        <v>76</v>
      </c>
      <c r="M1481" s="30">
        <v>92040</v>
      </c>
      <c r="N1481" s="28" t="s">
        <v>264</v>
      </c>
      <c r="O1481">
        <v>92040</v>
      </c>
      <c r="P1481" s="28" t="s">
        <v>184</v>
      </c>
      <c r="Q1481" s="4" t="s">
        <v>2301</v>
      </c>
      <c r="R1481" t="s">
        <v>2302</v>
      </c>
      <c r="S1481" t="s">
        <v>2303</v>
      </c>
      <c r="T1481" t="s">
        <v>2221</v>
      </c>
      <c r="U1481" t="s">
        <v>2222</v>
      </c>
      <c r="V1481" t="s">
        <v>2223</v>
      </c>
      <c r="W1481" s="2">
        <v>1</v>
      </c>
      <c r="X1481" s="33">
        <v>92040</v>
      </c>
      <c r="Y1481" t="s">
        <v>34</v>
      </c>
      <c r="Z1481" t="s">
        <v>509</v>
      </c>
      <c r="AA1481" t="s">
        <v>36</v>
      </c>
      <c r="AB1481" t="s">
        <v>37</v>
      </c>
      <c r="AC1481" s="2">
        <v>58</v>
      </c>
    </row>
    <row r="1482" spans="1:29" customFormat="1" hidden="1" x14ac:dyDescent="0.25">
      <c r="A1482" s="11">
        <v>1482</v>
      </c>
      <c r="B1482" s="20" t="s">
        <v>2561</v>
      </c>
      <c r="C1482" s="3">
        <v>2.5823004088150001E+18</v>
      </c>
      <c r="D1482" s="1">
        <v>42142</v>
      </c>
      <c r="E1482" t="s">
        <v>2300</v>
      </c>
      <c r="F1482" s="8">
        <f>IF(OR(ISNUMBER(SEARCH("террит",Q1482)), ISNUMBER(SEARCH("ФОМС",E1482)), ISNUMBER(SEARCH("ФОМС",Q1482)), (ISNUMBER(SEARCH("страх",E1482)))),1,0)</f>
        <v>0</v>
      </c>
      <c r="G1482" s="8">
        <f>IF(OR(ISNUMBER(SEARCH("проектиро",E1482)), ISNUMBER(SEARCH("разработка",E1482)),  ISNUMBER(SEARCH("приобрет",E1482)),  ISNUMBER(SEARCH("установк",E1482)), ISNUMBER(SEARCH("постав",E1482)),  (ISNUMBER(SEARCH("создани",E1482)))),1,0)</f>
        <v>0</v>
      </c>
      <c r="H1482" s="8">
        <f>IF(OR(ISNUMBER(SEARCH("развит",E1482)), ISNUMBER(SEARCH("модифика",E1482)), ISNUMBER(SEARCH("интегра",E1482)),  ISNUMBER(SEARCH("внедрен",E1482)), ISNUMBER(SEARCH("расшир",E1482)), ISNUMBER(SEARCH("адаптац",E1482)),ISNUMBER(SEARCH("настрой",E1482)), ISNUMBER(SEARCH("подключ",E1482)),   (ISNUMBER(SEARCH("модерниз",E1482)))),1,0)</f>
        <v>0</v>
      </c>
      <c r="I1482" s="8">
        <f>IF(OR(ISNUMBER(SEARCH("сопрово",E1482)), ISNUMBER(SEARCH("поддержк",E1482)), ISNUMBER(SEARCH("эксплуат",E1482)), ISNUMBER(SEARCH("обслужи",E1482)), ISNUMBER(SEARCH("подготов",E1482)), (ISNUMBER(SEARCH("обуче",E1482)))),1,0)</f>
        <v>1</v>
      </c>
      <c r="J1482" s="9">
        <f>SUM(G1482:I1482)</f>
        <v>1</v>
      </c>
      <c r="K1482" t="s">
        <v>456</v>
      </c>
      <c r="L1482" t="s">
        <v>457</v>
      </c>
      <c r="M1482" s="30">
        <v>94400</v>
      </c>
      <c r="N1482" s="28" t="s">
        <v>264</v>
      </c>
      <c r="O1482">
        <v>94400</v>
      </c>
      <c r="P1482" s="28" t="s">
        <v>184</v>
      </c>
      <c r="Q1482" s="4" t="s">
        <v>2301</v>
      </c>
      <c r="R1482" t="s">
        <v>2302</v>
      </c>
      <c r="S1482" t="s">
        <v>2303</v>
      </c>
      <c r="T1482" t="s">
        <v>2221</v>
      </c>
      <c r="U1482" t="s">
        <v>2222</v>
      </c>
      <c r="V1482" t="s">
        <v>2223</v>
      </c>
      <c r="W1482" s="2">
        <v>1</v>
      </c>
      <c r="X1482" s="33">
        <v>94400</v>
      </c>
      <c r="Y1482" t="s">
        <v>34</v>
      </c>
      <c r="Z1482" t="s">
        <v>509</v>
      </c>
      <c r="AA1482" t="s">
        <v>36</v>
      </c>
      <c r="AB1482" t="s">
        <v>37</v>
      </c>
      <c r="AC1482" s="2">
        <v>58</v>
      </c>
    </row>
    <row r="1483" spans="1:29" customFormat="1" hidden="1" x14ac:dyDescent="0.25">
      <c r="A1483" s="11">
        <v>1483</v>
      </c>
      <c r="B1483" s="20" t="s">
        <v>2561</v>
      </c>
      <c r="C1483" s="3">
        <v>2.582300408816E+18</v>
      </c>
      <c r="D1483" s="1">
        <v>42559</v>
      </c>
      <c r="E1483" t="s">
        <v>2300</v>
      </c>
      <c r="F1483" s="8">
        <f>IF(OR(ISNUMBER(SEARCH("террит",Q1483)), ISNUMBER(SEARCH("ФОМС",E1483)), ISNUMBER(SEARCH("ФОМС",Q1483)), (ISNUMBER(SEARCH("страх",E1483)))),1,0)</f>
        <v>0</v>
      </c>
      <c r="G1483" s="8">
        <f>IF(OR(ISNUMBER(SEARCH("проектиро",E1483)), ISNUMBER(SEARCH("разработка",E1483)),  ISNUMBER(SEARCH("приобрет",E1483)),  ISNUMBER(SEARCH("установк",E1483)), ISNUMBER(SEARCH("постав",E1483)),  (ISNUMBER(SEARCH("создани",E1483)))),1,0)</f>
        <v>0</v>
      </c>
      <c r="H1483" s="8">
        <f>IF(OR(ISNUMBER(SEARCH("развит",E1483)), ISNUMBER(SEARCH("модифика",E1483)), ISNUMBER(SEARCH("интегра",E1483)),  ISNUMBER(SEARCH("внедрен",E1483)), ISNUMBER(SEARCH("расшир",E1483)), ISNUMBER(SEARCH("адаптац",E1483)),ISNUMBER(SEARCH("настрой",E1483)), ISNUMBER(SEARCH("подключ",E1483)),   (ISNUMBER(SEARCH("модерниз",E1483)))),1,0)</f>
        <v>0</v>
      </c>
      <c r="I1483" s="8">
        <f>IF(OR(ISNUMBER(SEARCH("сопрово",E1483)), ISNUMBER(SEARCH("поддержк",E1483)), ISNUMBER(SEARCH("эксплуат",E1483)), ISNUMBER(SEARCH("обслужи",E1483)), ISNUMBER(SEARCH("подготов",E1483)), (ISNUMBER(SEARCH("обуче",E1483)))),1,0)</f>
        <v>1</v>
      </c>
      <c r="J1483" s="9">
        <f>SUM(G1483:I1483)</f>
        <v>1</v>
      </c>
      <c r="K1483" t="s">
        <v>346</v>
      </c>
      <c r="L1483" t="s">
        <v>347</v>
      </c>
      <c r="M1483" s="30">
        <v>15340</v>
      </c>
      <c r="N1483" s="28" t="s">
        <v>266</v>
      </c>
      <c r="O1483">
        <v>92040</v>
      </c>
      <c r="P1483" s="28" t="s">
        <v>399</v>
      </c>
      <c r="Q1483" s="4" t="s">
        <v>2301</v>
      </c>
      <c r="R1483" t="s">
        <v>2302</v>
      </c>
      <c r="S1483" t="s">
        <v>2303</v>
      </c>
      <c r="T1483" t="s">
        <v>2221</v>
      </c>
      <c r="U1483" t="s">
        <v>2222</v>
      </c>
      <c r="V1483" t="s">
        <v>2223</v>
      </c>
      <c r="W1483" s="2">
        <v>1</v>
      </c>
      <c r="X1483" s="33">
        <v>92040</v>
      </c>
      <c r="Y1483" t="s">
        <v>34</v>
      </c>
      <c r="Z1483" t="s">
        <v>509</v>
      </c>
      <c r="AA1483" t="s">
        <v>36</v>
      </c>
      <c r="AB1483" t="s">
        <v>37</v>
      </c>
      <c r="AC1483" s="2">
        <v>58</v>
      </c>
    </row>
    <row r="1484" spans="1:29" customFormat="1" hidden="1" x14ac:dyDescent="0.25">
      <c r="A1484" s="11">
        <v>1484</v>
      </c>
      <c r="B1484" s="20" t="s">
        <v>2561</v>
      </c>
      <c r="C1484" s="3">
        <v>2.5823004088169999E+18</v>
      </c>
      <c r="D1484" s="1">
        <v>42874</v>
      </c>
      <c r="E1484" t="s">
        <v>2304</v>
      </c>
      <c r="F1484" s="8">
        <f>IF(OR(ISNUMBER(SEARCH("террит",Q1484)), ISNUMBER(SEARCH("ФОМС",E1484)), ISNUMBER(SEARCH("ФОМС",Q1484)), (ISNUMBER(SEARCH("страх",E1484)))),1,0)</f>
        <v>0</v>
      </c>
      <c r="G1484" s="8">
        <f>IF(OR(ISNUMBER(SEARCH("проектиро",E1484)), ISNUMBER(SEARCH("разработка",E1484)),  ISNUMBER(SEARCH("приобрет",E1484)),  ISNUMBER(SEARCH("установк",E1484)), ISNUMBER(SEARCH("постав",E1484)),  (ISNUMBER(SEARCH("создани",E1484)))),1,0)</f>
        <v>0</v>
      </c>
      <c r="H1484" s="8">
        <f>IF(OR(ISNUMBER(SEARCH("развит",E1484)), ISNUMBER(SEARCH("модифика",E1484)), ISNUMBER(SEARCH("интегра",E1484)),  ISNUMBER(SEARCH("внедрен",E1484)), ISNUMBER(SEARCH("расшир",E1484)), ISNUMBER(SEARCH("адаптац",E1484)),ISNUMBER(SEARCH("настрой",E1484)), ISNUMBER(SEARCH("подключ",E1484)),   (ISNUMBER(SEARCH("модерниз",E1484)))),1,0)</f>
        <v>0</v>
      </c>
      <c r="I1484" s="8">
        <f>IF(OR(ISNUMBER(SEARCH("сопрово",E1484)), ISNUMBER(SEARCH("поддержк",E1484)), ISNUMBER(SEARCH("эксплуат",E1484)), ISNUMBER(SEARCH("обслужи",E1484)), ISNUMBER(SEARCH("подготов",E1484)), (ISNUMBER(SEARCH("обуче",E1484)))),1,0)</f>
        <v>1</v>
      </c>
      <c r="J1484" s="9">
        <f>SUM(G1484:I1484)</f>
        <v>1</v>
      </c>
      <c r="K1484" t="s">
        <v>53</v>
      </c>
      <c r="L1484" t="s">
        <v>52</v>
      </c>
      <c r="M1484" s="30">
        <v>138060</v>
      </c>
      <c r="N1484" s="28" t="s">
        <v>264</v>
      </c>
      <c r="O1484">
        <v>138060</v>
      </c>
      <c r="P1484" s="28" t="s">
        <v>184</v>
      </c>
      <c r="Q1484" s="4" t="s">
        <v>2301</v>
      </c>
      <c r="R1484" t="s">
        <v>2302</v>
      </c>
      <c r="S1484" t="s">
        <v>2303</v>
      </c>
      <c r="T1484" t="s">
        <v>2239</v>
      </c>
      <c r="U1484" t="s">
        <v>2222</v>
      </c>
      <c r="V1484" t="s">
        <v>2223</v>
      </c>
      <c r="W1484" s="2">
        <v>1</v>
      </c>
      <c r="X1484" s="33">
        <v>138060</v>
      </c>
      <c r="Y1484" t="s">
        <v>34</v>
      </c>
      <c r="Z1484" t="s">
        <v>509</v>
      </c>
      <c r="AA1484" t="s">
        <v>36</v>
      </c>
      <c r="AB1484" t="s">
        <v>37</v>
      </c>
      <c r="AC1484" s="2">
        <v>58</v>
      </c>
    </row>
    <row r="1485" spans="1:29" customFormat="1" hidden="1" x14ac:dyDescent="0.25">
      <c r="A1485" s="11">
        <v>1485</v>
      </c>
      <c r="B1485" s="20" t="s">
        <v>2561</v>
      </c>
      <c r="C1485" s="3">
        <v>2.5823004088189998E+18</v>
      </c>
      <c r="D1485" s="1">
        <v>43717</v>
      </c>
      <c r="E1485" t="s">
        <v>2247</v>
      </c>
      <c r="F1485" s="8">
        <f>IF(OR(ISNUMBER(SEARCH("террит",Q1485)), ISNUMBER(SEARCH("ФОМС",E1485)), ISNUMBER(SEARCH("ФОМС",Q1485)), (ISNUMBER(SEARCH("страх",E1485)))),1,0)</f>
        <v>0</v>
      </c>
      <c r="G1485" s="8">
        <f>IF(OR(ISNUMBER(SEARCH("проектиро",E1485)), ISNUMBER(SEARCH("разработка",E1485)),  ISNUMBER(SEARCH("приобрет",E1485)),  ISNUMBER(SEARCH("установк",E1485)), ISNUMBER(SEARCH("постав",E1485)),  (ISNUMBER(SEARCH("создани",E1485)))),1,0)</f>
        <v>0</v>
      </c>
      <c r="H1485" s="8">
        <f>IF(OR(ISNUMBER(SEARCH("развит",E1485)), ISNUMBER(SEARCH("модифика",E1485)), ISNUMBER(SEARCH("интегра",E1485)),  ISNUMBER(SEARCH("внедрен",E1485)), ISNUMBER(SEARCH("расшир",E1485)), ISNUMBER(SEARCH("адаптац",E1485)),ISNUMBER(SEARCH("настрой",E1485)), ISNUMBER(SEARCH("подключ",E1485)),   (ISNUMBER(SEARCH("модерниз",E1485)))),1,0)</f>
        <v>0</v>
      </c>
      <c r="I1485" s="8">
        <f>IF(OR(ISNUMBER(SEARCH("сопрово",E1485)), ISNUMBER(SEARCH("поддержк",E1485)), ISNUMBER(SEARCH("эксплуат",E1485)), ISNUMBER(SEARCH("обслужи",E1485)), ISNUMBER(SEARCH("подготов",E1485)), (ISNUMBER(SEARCH("обуче",E1485)))),1,0)</f>
        <v>0</v>
      </c>
      <c r="J1485" s="9">
        <f>SUM(G1485:I1485)</f>
        <v>0</v>
      </c>
      <c r="K1485" t="s">
        <v>142</v>
      </c>
      <c r="L1485" t="s">
        <v>143</v>
      </c>
      <c r="M1485" s="30">
        <v>1040.51</v>
      </c>
      <c r="N1485" s="28" t="s">
        <v>26</v>
      </c>
      <c r="O1485">
        <v>1040.51</v>
      </c>
      <c r="P1485" s="28" t="s">
        <v>27</v>
      </c>
      <c r="Q1485" s="4" t="s">
        <v>2301</v>
      </c>
      <c r="R1485" t="s">
        <v>2302</v>
      </c>
      <c r="S1485" t="s">
        <v>2303</v>
      </c>
      <c r="T1485" t="s">
        <v>2239</v>
      </c>
      <c r="U1485" t="s">
        <v>2222</v>
      </c>
      <c r="V1485" t="s">
        <v>2223</v>
      </c>
      <c r="W1485" s="2">
        <v>1</v>
      </c>
      <c r="X1485" s="33">
        <v>51988.75</v>
      </c>
      <c r="Y1485" t="s">
        <v>34</v>
      </c>
      <c r="Z1485" t="s">
        <v>509</v>
      </c>
      <c r="AA1485" t="s">
        <v>36</v>
      </c>
      <c r="AB1485" t="s">
        <v>37</v>
      </c>
      <c r="AC1485" s="2">
        <v>58</v>
      </c>
    </row>
    <row r="1486" spans="1:29" customFormat="1" hidden="1" x14ac:dyDescent="0.25">
      <c r="A1486" s="11">
        <v>1486</v>
      </c>
      <c r="B1486" s="20" t="s">
        <v>2561</v>
      </c>
      <c r="C1486" s="3">
        <v>2.5826100150189998E+18</v>
      </c>
      <c r="D1486" s="1">
        <v>43718</v>
      </c>
      <c r="E1486" t="s">
        <v>2247</v>
      </c>
      <c r="F1486" s="8">
        <f>IF(OR(ISNUMBER(SEARCH("террит",Q1486)), ISNUMBER(SEARCH("ФОМС",E1486)), ISNUMBER(SEARCH("ФОМС",Q1486)), (ISNUMBER(SEARCH("страх",E1486)))),1,0)</f>
        <v>0</v>
      </c>
      <c r="G1486" s="8">
        <f>IF(OR(ISNUMBER(SEARCH("проектиро",E1486)), ISNUMBER(SEARCH("разработка",E1486)),  ISNUMBER(SEARCH("приобрет",E1486)),  ISNUMBER(SEARCH("установк",E1486)), ISNUMBER(SEARCH("постав",E1486)),  (ISNUMBER(SEARCH("создани",E1486)))),1,0)</f>
        <v>0</v>
      </c>
      <c r="H1486" s="8">
        <f>IF(OR(ISNUMBER(SEARCH("развит",E1486)), ISNUMBER(SEARCH("модифика",E1486)), ISNUMBER(SEARCH("интегра",E1486)),  ISNUMBER(SEARCH("внедрен",E1486)), ISNUMBER(SEARCH("расшир",E1486)), ISNUMBER(SEARCH("адаптац",E1486)),ISNUMBER(SEARCH("настрой",E1486)), ISNUMBER(SEARCH("подключ",E1486)),   (ISNUMBER(SEARCH("модерниз",E1486)))),1,0)</f>
        <v>0</v>
      </c>
      <c r="I1486" s="8">
        <f>IF(OR(ISNUMBER(SEARCH("сопрово",E1486)), ISNUMBER(SEARCH("поддержк",E1486)), ISNUMBER(SEARCH("эксплуат",E1486)), ISNUMBER(SEARCH("обслужи",E1486)), ISNUMBER(SEARCH("подготов",E1486)), (ISNUMBER(SEARCH("обуче",E1486)))),1,0)</f>
        <v>0</v>
      </c>
      <c r="J1486" s="9">
        <f>SUM(G1486:I1486)</f>
        <v>0</v>
      </c>
      <c r="K1486" t="s">
        <v>142</v>
      </c>
      <c r="L1486" t="s">
        <v>143</v>
      </c>
      <c r="M1486" s="30">
        <v>1039.77</v>
      </c>
      <c r="N1486" s="28" t="s">
        <v>39</v>
      </c>
      <c r="O1486">
        <v>57187.35</v>
      </c>
      <c r="P1486" s="28" t="s">
        <v>2305</v>
      </c>
      <c r="Q1486" s="4" t="s">
        <v>2306</v>
      </c>
      <c r="R1486" t="s">
        <v>2307</v>
      </c>
      <c r="S1486" t="s">
        <v>2308</v>
      </c>
      <c r="T1486" t="s">
        <v>2239</v>
      </c>
      <c r="U1486" t="s">
        <v>2222</v>
      </c>
      <c r="V1486" t="s">
        <v>2223</v>
      </c>
      <c r="W1486" s="2">
        <v>1</v>
      </c>
      <c r="X1486" s="33">
        <v>57187.35</v>
      </c>
      <c r="Y1486" t="s">
        <v>34</v>
      </c>
      <c r="Z1486" t="s">
        <v>509</v>
      </c>
      <c r="AA1486" t="s">
        <v>36</v>
      </c>
      <c r="AB1486" t="s">
        <v>37</v>
      </c>
      <c r="AC1486" s="2">
        <v>58</v>
      </c>
    </row>
    <row r="1487" spans="1:29" customFormat="1" hidden="1" x14ac:dyDescent="0.25">
      <c r="A1487" s="11">
        <v>1487</v>
      </c>
      <c r="B1487" s="20" t="s">
        <v>2561</v>
      </c>
      <c r="C1487" s="3">
        <v>2.5827001659160003E+18</v>
      </c>
      <c r="D1487" s="1">
        <v>42398</v>
      </c>
      <c r="E1487" t="s">
        <v>2309</v>
      </c>
      <c r="F1487" s="8">
        <f>IF(OR(ISNUMBER(SEARCH("террит",Q1487)), ISNUMBER(SEARCH("ФОМС",E1487)), ISNUMBER(SEARCH("ФОМС",Q1487)), (ISNUMBER(SEARCH("страх",E1487)))),1,0)</f>
        <v>0</v>
      </c>
      <c r="G1487" s="8">
        <f>IF(OR(ISNUMBER(SEARCH("проектиро",E1487)), ISNUMBER(SEARCH("разработка",E1487)),  ISNUMBER(SEARCH("приобрет",E1487)),  ISNUMBER(SEARCH("установк",E1487)), ISNUMBER(SEARCH("постав",E1487)),  (ISNUMBER(SEARCH("создани",E1487)))),1,0)</f>
        <v>0</v>
      </c>
      <c r="H1487" s="8">
        <f>IF(OR(ISNUMBER(SEARCH("развит",E1487)), ISNUMBER(SEARCH("модифика",E1487)), ISNUMBER(SEARCH("интегра",E1487)),  ISNUMBER(SEARCH("внедрен",E1487)), ISNUMBER(SEARCH("расшир",E1487)), ISNUMBER(SEARCH("адаптац",E1487)),ISNUMBER(SEARCH("настрой",E1487)), ISNUMBER(SEARCH("подключ",E1487)),   (ISNUMBER(SEARCH("модерниз",E1487)))),1,0)</f>
        <v>0</v>
      </c>
      <c r="I1487" s="8">
        <f>IF(OR(ISNUMBER(SEARCH("сопрово",E1487)), ISNUMBER(SEARCH("поддержк",E1487)), ISNUMBER(SEARCH("эксплуат",E1487)), ISNUMBER(SEARCH("обслужи",E1487)), ISNUMBER(SEARCH("подготов",E1487)), (ISNUMBER(SEARCH("обуче",E1487)))),1,0)</f>
        <v>1</v>
      </c>
      <c r="J1487" s="9">
        <f>SUM(G1487:I1487)</f>
        <v>1</v>
      </c>
      <c r="K1487" t="s">
        <v>82</v>
      </c>
      <c r="L1487" t="s">
        <v>76</v>
      </c>
      <c r="M1487" s="30">
        <v>15340</v>
      </c>
      <c r="N1487" s="28" t="s">
        <v>266</v>
      </c>
      <c r="O1487">
        <v>184080</v>
      </c>
      <c r="P1487" s="28" t="s">
        <v>258</v>
      </c>
      <c r="Q1487" s="4" t="s">
        <v>2310</v>
      </c>
      <c r="R1487" t="s">
        <v>2311</v>
      </c>
      <c r="S1487" t="s">
        <v>2312</v>
      </c>
      <c r="T1487" t="s">
        <v>2235</v>
      </c>
      <c r="U1487" t="s">
        <v>2222</v>
      </c>
      <c r="V1487" t="s">
        <v>2223</v>
      </c>
      <c r="W1487" s="2">
        <v>1</v>
      </c>
      <c r="X1487" s="33">
        <v>184080</v>
      </c>
      <c r="Y1487" t="s">
        <v>34</v>
      </c>
      <c r="Z1487" t="s">
        <v>509</v>
      </c>
      <c r="AA1487" t="s">
        <v>36</v>
      </c>
      <c r="AB1487" t="s">
        <v>37</v>
      </c>
      <c r="AC1487" s="2">
        <v>58</v>
      </c>
    </row>
    <row r="1488" spans="1:29" customFormat="1" hidden="1" x14ac:dyDescent="0.25">
      <c r="A1488" s="11">
        <v>1488</v>
      </c>
      <c r="B1488" s="20" t="s">
        <v>2561</v>
      </c>
      <c r="C1488" s="3">
        <v>2.5827001659190001E+18</v>
      </c>
      <c r="D1488" s="1">
        <v>43717</v>
      </c>
      <c r="E1488" t="s">
        <v>2247</v>
      </c>
      <c r="F1488" s="8">
        <f>IF(OR(ISNUMBER(SEARCH("террит",Q1488)), ISNUMBER(SEARCH("ФОМС",E1488)), ISNUMBER(SEARCH("ФОМС",Q1488)), (ISNUMBER(SEARCH("страх",E1488)))),1,0)</f>
        <v>0</v>
      </c>
      <c r="G1488" s="8">
        <f>IF(OR(ISNUMBER(SEARCH("проектиро",E1488)), ISNUMBER(SEARCH("разработка",E1488)),  ISNUMBER(SEARCH("приобрет",E1488)),  ISNUMBER(SEARCH("установк",E1488)), ISNUMBER(SEARCH("постав",E1488)),  (ISNUMBER(SEARCH("создани",E1488)))),1,0)</f>
        <v>0</v>
      </c>
      <c r="H1488" s="8">
        <f>IF(OR(ISNUMBER(SEARCH("развит",E1488)), ISNUMBER(SEARCH("модифика",E1488)), ISNUMBER(SEARCH("интегра",E1488)),  ISNUMBER(SEARCH("внедрен",E1488)), ISNUMBER(SEARCH("расшир",E1488)), ISNUMBER(SEARCH("адаптац",E1488)),ISNUMBER(SEARCH("настрой",E1488)), ISNUMBER(SEARCH("подключ",E1488)),   (ISNUMBER(SEARCH("модерниз",E1488)))),1,0)</f>
        <v>0</v>
      </c>
      <c r="I1488" s="8">
        <f>IF(OR(ISNUMBER(SEARCH("сопрово",E1488)), ISNUMBER(SEARCH("поддержк",E1488)), ISNUMBER(SEARCH("эксплуат",E1488)), ISNUMBER(SEARCH("обслужи",E1488)), ISNUMBER(SEARCH("подготов",E1488)), (ISNUMBER(SEARCH("обуче",E1488)))),1,0)</f>
        <v>0</v>
      </c>
      <c r="J1488" s="9">
        <f>SUM(G1488:I1488)</f>
        <v>0</v>
      </c>
      <c r="K1488" t="s">
        <v>142</v>
      </c>
      <c r="L1488" t="s">
        <v>143</v>
      </c>
      <c r="M1488" s="30">
        <v>1040.18</v>
      </c>
      <c r="N1488" s="28" t="s">
        <v>26</v>
      </c>
      <c r="O1488">
        <v>1040.18</v>
      </c>
      <c r="P1488" s="28" t="s">
        <v>27</v>
      </c>
      <c r="Q1488" s="4" t="s">
        <v>2310</v>
      </c>
      <c r="R1488" t="s">
        <v>2311</v>
      </c>
      <c r="S1488" t="s">
        <v>2312</v>
      </c>
      <c r="T1488" t="s">
        <v>2239</v>
      </c>
      <c r="U1488" t="s">
        <v>2222</v>
      </c>
      <c r="V1488" t="s">
        <v>2223</v>
      </c>
      <c r="W1488" s="2">
        <v>1</v>
      </c>
      <c r="X1488" s="33">
        <v>86301.32</v>
      </c>
      <c r="Y1488" t="s">
        <v>34</v>
      </c>
      <c r="Z1488" t="s">
        <v>509</v>
      </c>
      <c r="AA1488" t="s">
        <v>36</v>
      </c>
      <c r="AB1488" t="s">
        <v>37</v>
      </c>
      <c r="AC1488" s="2">
        <v>58</v>
      </c>
    </row>
    <row r="1489" spans="1:29" customFormat="1" hidden="1" x14ac:dyDescent="0.25">
      <c r="A1489" s="11">
        <v>1489</v>
      </c>
      <c r="B1489" s="20" t="s">
        <v>2561</v>
      </c>
      <c r="C1489" s="3">
        <v>2.5830000535190001E+18</v>
      </c>
      <c r="D1489" s="1">
        <v>43717</v>
      </c>
      <c r="E1489" t="s">
        <v>2247</v>
      </c>
      <c r="F1489" s="8">
        <f>IF(OR(ISNUMBER(SEARCH("террит",Q1489)), ISNUMBER(SEARCH("ФОМС",E1489)), ISNUMBER(SEARCH("ФОМС",Q1489)), (ISNUMBER(SEARCH("страх",E1489)))),1,0)</f>
        <v>0</v>
      </c>
      <c r="G1489" s="8">
        <f>IF(OR(ISNUMBER(SEARCH("проектиро",E1489)), ISNUMBER(SEARCH("разработка",E1489)),  ISNUMBER(SEARCH("приобрет",E1489)),  ISNUMBER(SEARCH("установк",E1489)), ISNUMBER(SEARCH("постав",E1489)),  (ISNUMBER(SEARCH("создани",E1489)))),1,0)</f>
        <v>0</v>
      </c>
      <c r="H1489" s="8">
        <f>IF(OR(ISNUMBER(SEARCH("развит",E1489)), ISNUMBER(SEARCH("модифика",E1489)), ISNUMBER(SEARCH("интегра",E1489)),  ISNUMBER(SEARCH("внедрен",E1489)), ISNUMBER(SEARCH("расшир",E1489)), ISNUMBER(SEARCH("адаптац",E1489)),ISNUMBER(SEARCH("настрой",E1489)), ISNUMBER(SEARCH("подключ",E1489)),   (ISNUMBER(SEARCH("модерниз",E1489)))),1,0)</f>
        <v>0</v>
      </c>
      <c r="I1489" s="8">
        <f>IF(OR(ISNUMBER(SEARCH("сопрово",E1489)), ISNUMBER(SEARCH("поддержк",E1489)), ISNUMBER(SEARCH("эксплуат",E1489)), ISNUMBER(SEARCH("обслужи",E1489)), ISNUMBER(SEARCH("подготов",E1489)), (ISNUMBER(SEARCH("обуче",E1489)))),1,0)</f>
        <v>0</v>
      </c>
      <c r="J1489" s="9">
        <f>SUM(G1489:I1489)</f>
        <v>0</v>
      </c>
      <c r="K1489" t="s">
        <v>142</v>
      </c>
      <c r="L1489" t="s">
        <v>143</v>
      </c>
      <c r="M1489" s="30">
        <v>1039.77</v>
      </c>
      <c r="N1489" s="28" t="s">
        <v>26</v>
      </c>
      <c r="O1489">
        <v>165323.43</v>
      </c>
      <c r="P1489" s="28" t="s">
        <v>2313</v>
      </c>
      <c r="Q1489" s="4" t="s">
        <v>2314</v>
      </c>
      <c r="R1489" t="s">
        <v>2315</v>
      </c>
      <c r="S1489" t="s">
        <v>2316</v>
      </c>
      <c r="T1489" t="s">
        <v>2239</v>
      </c>
      <c r="U1489" t="s">
        <v>2222</v>
      </c>
      <c r="V1489" t="s">
        <v>2223</v>
      </c>
      <c r="W1489" s="2">
        <v>1</v>
      </c>
      <c r="X1489" s="33">
        <v>165323.43</v>
      </c>
      <c r="Y1489" t="s">
        <v>34</v>
      </c>
      <c r="Z1489" t="s">
        <v>509</v>
      </c>
      <c r="AA1489" t="s">
        <v>36</v>
      </c>
      <c r="AB1489" t="s">
        <v>37</v>
      </c>
      <c r="AC1489" s="2">
        <v>58</v>
      </c>
    </row>
    <row r="1490" spans="1:29" customFormat="1" hidden="1" x14ac:dyDescent="0.25">
      <c r="A1490" s="11">
        <v>1490</v>
      </c>
      <c r="B1490" s="20" t="s">
        <v>2561</v>
      </c>
      <c r="C1490" s="3">
        <v>2.5832000604189998E+18</v>
      </c>
      <c r="D1490" s="1">
        <v>43717</v>
      </c>
      <c r="E1490" t="s">
        <v>2247</v>
      </c>
      <c r="F1490" s="8">
        <f>IF(OR(ISNUMBER(SEARCH("террит",Q1490)), ISNUMBER(SEARCH("ФОМС",E1490)), ISNUMBER(SEARCH("ФОМС",Q1490)), (ISNUMBER(SEARCH("страх",E1490)))),1,0)</f>
        <v>0</v>
      </c>
      <c r="G1490" s="8">
        <f>IF(OR(ISNUMBER(SEARCH("проектиро",E1490)), ISNUMBER(SEARCH("разработка",E1490)),  ISNUMBER(SEARCH("приобрет",E1490)),  ISNUMBER(SEARCH("установк",E1490)), ISNUMBER(SEARCH("постав",E1490)),  (ISNUMBER(SEARCH("создани",E1490)))),1,0)</f>
        <v>0</v>
      </c>
      <c r="H1490" s="8">
        <f>IF(OR(ISNUMBER(SEARCH("развит",E1490)), ISNUMBER(SEARCH("модифика",E1490)), ISNUMBER(SEARCH("интегра",E1490)),  ISNUMBER(SEARCH("внедрен",E1490)), ISNUMBER(SEARCH("расшир",E1490)), ISNUMBER(SEARCH("адаптац",E1490)),ISNUMBER(SEARCH("настрой",E1490)), ISNUMBER(SEARCH("подключ",E1490)),   (ISNUMBER(SEARCH("модерниз",E1490)))),1,0)</f>
        <v>0</v>
      </c>
      <c r="I1490" s="8">
        <f>IF(OR(ISNUMBER(SEARCH("сопрово",E1490)), ISNUMBER(SEARCH("поддержк",E1490)), ISNUMBER(SEARCH("эксплуат",E1490)), ISNUMBER(SEARCH("обслужи",E1490)), ISNUMBER(SEARCH("подготов",E1490)), (ISNUMBER(SEARCH("обуче",E1490)))),1,0)</f>
        <v>0</v>
      </c>
      <c r="J1490" s="9">
        <f>SUM(G1490:I1490)</f>
        <v>0</v>
      </c>
      <c r="K1490" t="s">
        <v>142</v>
      </c>
      <c r="L1490" t="s">
        <v>143</v>
      </c>
      <c r="M1490" s="30">
        <v>1039.96</v>
      </c>
      <c r="N1490" s="28" t="s">
        <v>26</v>
      </c>
      <c r="O1490">
        <v>1039.96</v>
      </c>
      <c r="P1490" s="28" t="s">
        <v>27</v>
      </c>
      <c r="Q1490" s="4" t="s">
        <v>2317</v>
      </c>
      <c r="R1490" t="s">
        <v>2318</v>
      </c>
      <c r="S1490" t="s">
        <v>2319</v>
      </c>
      <c r="T1490" t="s">
        <v>2239</v>
      </c>
      <c r="U1490" t="s">
        <v>2222</v>
      </c>
      <c r="V1490" t="s">
        <v>2223</v>
      </c>
      <c r="W1490" s="2">
        <v>1</v>
      </c>
      <c r="X1490" s="33">
        <v>39511.449999999997</v>
      </c>
      <c r="Y1490" t="s">
        <v>34</v>
      </c>
      <c r="Z1490" t="s">
        <v>509</v>
      </c>
      <c r="AA1490" t="s">
        <v>36</v>
      </c>
      <c r="AB1490" t="s">
        <v>37</v>
      </c>
      <c r="AC1490" s="2">
        <v>58</v>
      </c>
    </row>
    <row r="1491" spans="1:29" customFormat="1" hidden="1" x14ac:dyDescent="0.25">
      <c r="A1491" s="11">
        <v>1491</v>
      </c>
      <c r="B1491" s="20" t="s">
        <v>2561</v>
      </c>
      <c r="C1491" s="3">
        <v>2.5834011030150001E+18</v>
      </c>
      <c r="D1491" s="1">
        <v>42236</v>
      </c>
      <c r="E1491" t="s">
        <v>2320</v>
      </c>
      <c r="F1491" s="8">
        <f>IF(OR(ISNUMBER(SEARCH("террит",Q1491)), ISNUMBER(SEARCH("ФОМС",E1491)), ISNUMBER(SEARCH("ФОМС",Q1491)), (ISNUMBER(SEARCH("страх",E1491)))),1,0)</f>
        <v>0</v>
      </c>
      <c r="G1491" s="8">
        <f>IF(OR(ISNUMBER(SEARCH("проектиро",E1491)), ISNUMBER(SEARCH("разработка",E1491)),  ISNUMBER(SEARCH("приобрет",E1491)),  ISNUMBER(SEARCH("установк",E1491)), ISNUMBER(SEARCH("постав",E1491)),  (ISNUMBER(SEARCH("создани",E1491)))),1,0)</f>
        <v>0</v>
      </c>
      <c r="H1491" s="8">
        <f>IF(OR(ISNUMBER(SEARCH("развит",E1491)), ISNUMBER(SEARCH("модифика",E1491)), ISNUMBER(SEARCH("интегра",E1491)),  ISNUMBER(SEARCH("внедрен",E1491)), ISNUMBER(SEARCH("расшир",E1491)), ISNUMBER(SEARCH("адаптац",E1491)),ISNUMBER(SEARCH("настрой",E1491)), ISNUMBER(SEARCH("подключ",E1491)),   (ISNUMBER(SEARCH("модерниз",E1491)))),1,0)</f>
        <v>0</v>
      </c>
      <c r="I1491" s="8">
        <f>IF(OR(ISNUMBER(SEARCH("сопрово",E1491)), ISNUMBER(SEARCH("поддержк",E1491)), ISNUMBER(SEARCH("эксплуат",E1491)), ISNUMBER(SEARCH("обслужи",E1491)), ISNUMBER(SEARCH("подготов",E1491)), (ISNUMBER(SEARCH("обуче",E1491)))),1,0)</f>
        <v>1</v>
      </c>
      <c r="J1491" s="9">
        <f>SUM(G1491:I1491)</f>
        <v>1</v>
      </c>
      <c r="K1491" t="s">
        <v>456</v>
      </c>
      <c r="L1491" t="s">
        <v>457</v>
      </c>
      <c r="M1491" s="30">
        <v>11800</v>
      </c>
      <c r="N1491" s="28" t="s">
        <v>266</v>
      </c>
      <c r="O1491">
        <v>59000</v>
      </c>
      <c r="P1491" s="28" t="s">
        <v>1049</v>
      </c>
      <c r="Q1491" s="4" t="s">
        <v>2321</v>
      </c>
      <c r="R1491" t="s">
        <v>2322</v>
      </c>
      <c r="S1491" t="s">
        <v>2227</v>
      </c>
      <c r="T1491" t="s">
        <v>2221</v>
      </c>
      <c r="U1491" t="s">
        <v>2222</v>
      </c>
      <c r="V1491" t="s">
        <v>2223</v>
      </c>
      <c r="W1491" s="2">
        <v>1</v>
      </c>
      <c r="X1491" s="33">
        <v>59000</v>
      </c>
      <c r="Y1491" t="s">
        <v>34</v>
      </c>
      <c r="Z1491" t="s">
        <v>509</v>
      </c>
      <c r="AA1491" t="s">
        <v>36</v>
      </c>
      <c r="AB1491" t="s">
        <v>37</v>
      </c>
      <c r="AC1491" s="2">
        <v>58</v>
      </c>
    </row>
    <row r="1492" spans="1:29" customFormat="1" hidden="1" x14ac:dyDescent="0.25">
      <c r="A1492" s="11">
        <v>1492</v>
      </c>
      <c r="B1492" s="20" t="s">
        <v>2561</v>
      </c>
      <c r="C1492" s="3">
        <v>2.583401103016E+18</v>
      </c>
      <c r="D1492" s="1">
        <v>42486</v>
      </c>
      <c r="E1492" t="s">
        <v>2323</v>
      </c>
      <c r="F1492" s="8">
        <f>IF(OR(ISNUMBER(SEARCH("террит",Q1492)), ISNUMBER(SEARCH("ФОМС",E1492)), ISNUMBER(SEARCH("ФОМС",Q1492)), (ISNUMBER(SEARCH("страх",E1492)))),1,0)</f>
        <v>0</v>
      </c>
      <c r="G1492" s="8">
        <f>IF(OR(ISNUMBER(SEARCH("проектиро",E1492)), ISNUMBER(SEARCH("разработка",E1492)),  ISNUMBER(SEARCH("приобрет",E1492)),  ISNUMBER(SEARCH("установк",E1492)), ISNUMBER(SEARCH("постав",E1492)),  (ISNUMBER(SEARCH("создани",E1492)))),1,0)</f>
        <v>0</v>
      </c>
      <c r="H1492" s="8">
        <f>IF(OR(ISNUMBER(SEARCH("развит",E1492)), ISNUMBER(SEARCH("модифика",E1492)), ISNUMBER(SEARCH("интегра",E1492)),  ISNUMBER(SEARCH("внедрен",E1492)), ISNUMBER(SEARCH("расшир",E1492)), ISNUMBER(SEARCH("адаптац",E1492)),ISNUMBER(SEARCH("настрой",E1492)), ISNUMBER(SEARCH("подключ",E1492)),   (ISNUMBER(SEARCH("модерниз",E1492)))),1,0)</f>
        <v>0</v>
      </c>
      <c r="I1492" s="8">
        <f>IF(OR(ISNUMBER(SEARCH("сопрово",E1492)), ISNUMBER(SEARCH("поддержк",E1492)), ISNUMBER(SEARCH("эксплуат",E1492)), ISNUMBER(SEARCH("обслужи",E1492)), ISNUMBER(SEARCH("подготов",E1492)), (ISNUMBER(SEARCH("обуче",E1492)))),1,0)</f>
        <v>1</v>
      </c>
      <c r="J1492" s="9">
        <f>SUM(G1492:I1492)</f>
        <v>1</v>
      </c>
      <c r="K1492" t="s">
        <v>53</v>
      </c>
      <c r="L1492" t="s">
        <v>52</v>
      </c>
      <c r="M1492" s="30">
        <v>15340</v>
      </c>
      <c r="N1492" s="28" t="s">
        <v>266</v>
      </c>
      <c r="O1492">
        <v>138060</v>
      </c>
      <c r="P1492" s="28" t="s">
        <v>335</v>
      </c>
      <c r="Q1492" s="4" t="s">
        <v>2324</v>
      </c>
      <c r="R1492" t="s">
        <v>2322</v>
      </c>
      <c r="S1492" t="s">
        <v>2227</v>
      </c>
      <c r="T1492" t="s">
        <v>2221</v>
      </c>
      <c r="U1492" t="s">
        <v>2222</v>
      </c>
      <c r="V1492" t="s">
        <v>2223</v>
      </c>
      <c r="W1492" s="2">
        <v>1</v>
      </c>
      <c r="X1492" s="33">
        <v>138060</v>
      </c>
      <c r="Y1492" t="s">
        <v>34</v>
      </c>
      <c r="Z1492" t="s">
        <v>509</v>
      </c>
      <c r="AA1492" t="s">
        <v>36</v>
      </c>
      <c r="AB1492" t="s">
        <v>37</v>
      </c>
      <c r="AC1492" s="2">
        <v>58</v>
      </c>
    </row>
    <row r="1493" spans="1:29" customFormat="1" hidden="1" x14ac:dyDescent="0.25">
      <c r="A1493" s="11">
        <v>1493</v>
      </c>
      <c r="B1493" s="20" t="s">
        <v>2561</v>
      </c>
      <c r="C1493" s="3">
        <v>2.5834011030189998E+18</v>
      </c>
      <c r="D1493" s="1">
        <v>43718</v>
      </c>
      <c r="E1493" t="s">
        <v>2247</v>
      </c>
      <c r="F1493" s="8">
        <f>IF(OR(ISNUMBER(SEARCH("террит",Q1493)), ISNUMBER(SEARCH("ФОМС",E1493)), ISNUMBER(SEARCH("ФОМС",Q1493)), (ISNUMBER(SEARCH("страх",E1493)))),1,0)</f>
        <v>0</v>
      </c>
      <c r="G1493" s="8">
        <f>IF(OR(ISNUMBER(SEARCH("проектиро",E1493)), ISNUMBER(SEARCH("разработка",E1493)),  ISNUMBER(SEARCH("приобрет",E1493)),  ISNUMBER(SEARCH("установк",E1493)), ISNUMBER(SEARCH("постав",E1493)),  (ISNUMBER(SEARCH("создани",E1493)))),1,0)</f>
        <v>0</v>
      </c>
      <c r="H1493" s="8">
        <f>IF(OR(ISNUMBER(SEARCH("развит",E1493)), ISNUMBER(SEARCH("модифика",E1493)), ISNUMBER(SEARCH("интегра",E1493)),  ISNUMBER(SEARCH("внедрен",E1493)), ISNUMBER(SEARCH("расшир",E1493)), ISNUMBER(SEARCH("адаптац",E1493)),ISNUMBER(SEARCH("настрой",E1493)), ISNUMBER(SEARCH("подключ",E1493)),   (ISNUMBER(SEARCH("модерниз",E1493)))),1,0)</f>
        <v>0</v>
      </c>
      <c r="I1493" s="8">
        <f>IF(OR(ISNUMBER(SEARCH("сопрово",E1493)), ISNUMBER(SEARCH("поддержк",E1493)), ISNUMBER(SEARCH("эксплуат",E1493)), ISNUMBER(SEARCH("обслужи",E1493)), ISNUMBER(SEARCH("подготов",E1493)), (ISNUMBER(SEARCH("обуче",E1493)))),1,0)</f>
        <v>0</v>
      </c>
      <c r="J1493" s="9">
        <f>SUM(G1493:I1493)</f>
        <v>0</v>
      </c>
      <c r="K1493" t="s">
        <v>142</v>
      </c>
      <c r="L1493" t="s">
        <v>143</v>
      </c>
      <c r="M1493" s="30">
        <v>1039.79</v>
      </c>
      <c r="N1493" s="28" t="s">
        <v>26</v>
      </c>
      <c r="O1493">
        <v>1039.79</v>
      </c>
      <c r="P1493" s="28" t="s">
        <v>27</v>
      </c>
      <c r="Q1493" s="4" t="s">
        <v>2325</v>
      </c>
      <c r="R1493" t="s">
        <v>2322</v>
      </c>
      <c r="S1493" t="s">
        <v>2227</v>
      </c>
      <c r="T1493" t="s">
        <v>2246</v>
      </c>
      <c r="U1493" t="s">
        <v>2222</v>
      </c>
      <c r="V1493" t="s">
        <v>2223</v>
      </c>
      <c r="W1493" s="2">
        <v>1</v>
      </c>
      <c r="X1493" s="33">
        <v>5198.87</v>
      </c>
      <c r="Y1493" t="s">
        <v>34</v>
      </c>
      <c r="Z1493" t="s">
        <v>509</v>
      </c>
      <c r="AA1493" t="s">
        <v>36</v>
      </c>
      <c r="AB1493" t="s">
        <v>37</v>
      </c>
      <c r="AC1493" s="2">
        <v>58</v>
      </c>
    </row>
    <row r="1494" spans="1:29" customFormat="1" hidden="1" x14ac:dyDescent="0.25">
      <c r="A1494" s="11">
        <v>1494</v>
      </c>
      <c r="B1494" s="20" t="s">
        <v>2561</v>
      </c>
      <c r="C1494" s="3">
        <v>2.5834011915149998E+18</v>
      </c>
      <c r="D1494" s="1">
        <v>42342</v>
      </c>
      <c r="E1494" t="s">
        <v>2326</v>
      </c>
      <c r="F1494" s="8">
        <f>IF(OR(ISNUMBER(SEARCH("террит",Q1494)), ISNUMBER(SEARCH("ФОМС",E1494)), ISNUMBER(SEARCH("ФОМС",Q1494)), (ISNUMBER(SEARCH("страх",E1494)))),1,0)</f>
        <v>0</v>
      </c>
      <c r="G1494" s="8">
        <f>IF(OR(ISNUMBER(SEARCH("проектиро",E1494)), ISNUMBER(SEARCH("разработка",E1494)),  ISNUMBER(SEARCH("приобрет",E1494)),  ISNUMBER(SEARCH("установк",E1494)), ISNUMBER(SEARCH("постав",E1494)),  (ISNUMBER(SEARCH("создани",E1494)))),1,0)</f>
        <v>0</v>
      </c>
      <c r="H1494" s="8">
        <f>IF(OR(ISNUMBER(SEARCH("развит",E1494)), ISNUMBER(SEARCH("модифика",E1494)), ISNUMBER(SEARCH("интегра",E1494)),  ISNUMBER(SEARCH("внедрен",E1494)), ISNUMBER(SEARCH("расшир",E1494)), ISNUMBER(SEARCH("адаптац",E1494)),ISNUMBER(SEARCH("настрой",E1494)), ISNUMBER(SEARCH("подключ",E1494)),   (ISNUMBER(SEARCH("модерниз",E1494)))),1,0)</f>
        <v>0</v>
      </c>
      <c r="I1494" s="8">
        <f>IF(OR(ISNUMBER(SEARCH("сопрово",E1494)), ISNUMBER(SEARCH("поддержк",E1494)), ISNUMBER(SEARCH("эксплуат",E1494)), ISNUMBER(SEARCH("обслужи",E1494)), ISNUMBER(SEARCH("подготов",E1494)), (ISNUMBER(SEARCH("обуче",E1494)))),1,0)</f>
        <v>1</v>
      </c>
      <c r="J1494" s="9">
        <f>SUM(G1494:I1494)</f>
        <v>1</v>
      </c>
      <c r="K1494" t="s">
        <v>456</v>
      </c>
      <c r="L1494" t="s">
        <v>457</v>
      </c>
      <c r="M1494" s="30">
        <v>23600</v>
      </c>
      <c r="N1494" s="28" t="s">
        <v>264</v>
      </c>
      <c r="O1494">
        <v>23600</v>
      </c>
      <c r="P1494" s="28" t="s">
        <v>184</v>
      </c>
      <c r="Q1494" s="4" t="s">
        <v>2327</v>
      </c>
      <c r="R1494" t="s">
        <v>2328</v>
      </c>
      <c r="S1494" t="s">
        <v>2329</v>
      </c>
      <c r="T1494" t="s">
        <v>2221</v>
      </c>
      <c r="U1494" t="s">
        <v>2222</v>
      </c>
      <c r="V1494" t="s">
        <v>2223</v>
      </c>
      <c r="W1494" s="2">
        <v>1</v>
      </c>
      <c r="X1494" s="33">
        <v>23600</v>
      </c>
      <c r="Y1494" t="s">
        <v>34</v>
      </c>
      <c r="Z1494" t="s">
        <v>509</v>
      </c>
      <c r="AA1494" t="s">
        <v>36</v>
      </c>
      <c r="AB1494" t="s">
        <v>37</v>
      </c>
      <c r="AC1494" s="2">
        <v>58</v>
      </c>
    </row>
    <row r="1495" spans="1:29" customFormat="1" hidden="1" x14ac:dyDescent="0.25">
      <c r="A1495" s="11">
        <v>1495</v>
      </c>
      <c r="B1495" s="20" t="s">
        <v>2561</v>
      </c>
      <c r="C1495" s="3">
        <v>2.5834011915190001E+18</v>
      </c>
      <c r="D1495" s="1">
        <v>43717</v>
      </c>
      <c r="E1495" t="s">
        <v>2247</v>
      </c>
      <c r="F1495" s="8">
        <f>IF(OR(ISNUMBER(SEARCH("террит",Q1495)), ISNUMBER(SEARCH("ФОМС",E1495)), ISNUMBER(SEARCH("ФОМС",Q1495)), (ISNUMBER(SEARCH("страх",E1495)))),1,0)</f>
        <v>0</v>
      </c>
      <c r="G1495" s="8">
        <f>IF(OR(ISNUMBER(SEARCH("проектиро",E1495)), ISNUMBER(SEARCH("разработка",E1495)),  ISNUMBER(SEARCH("приобрет",E1495)),  ISNUMBER(SEARCH("установк",E1495)), ISNUMBER(SEARCH("постав",E1495)),  (ISNUMBER(SEARCH("создани",E1495)))),1,0)</f>
        <v>0</v>
      </c>
      <c r="H1495" s="8">
        <f>IF(OR(ISNUMBER(SEARCH("развит",E1495)), ISNUMBER(SEARCH("модифика",E1495)), ISNUMBER(SEARCH("интегра",E1495)),  ISNUMBER(SEARCH("внедрен",E1495)), ISNUMBER(SEARCH("расшир",E1495)), ISNUMBER(SEARCH("адаптац",E1495)),ISNUMBER(SEARCH("настрой",E1495)), ISNUMBER(SEARCH("подключ",E1495)),   (ISNUMBER(SEARCH("модерниз",E1495)))),1,0)</f>
        <v>0</v>
      </c>
      <c r="I1495" s="8">
        <f>IF(OR(ISNUMBER(SEARCH("сопрово",E1495)), ISNUMBER(SEARCH("поддержк",E1495)), ISNUMBER(SEARCH("эксплуат",E1495)), ISNUMBER(SEARCH("обслужи",E1495)), ISNUMBER(SEARCH("подготов",E1495)), (ISNUMBER(SEARCH("обуче",E1495)))),1,0)</f>
        <v>0</v>
      </c>
      <c r="J1495" s="9">
        <f>SUM(G1495:I1495)</f>
        <v>0</v>
      </c>
      <c r="K1495" t="s">
        <v>142</v>
      </c>
      <c r="L1495" t="s">
        <v>143</v>
      </c>
      <c r="M1495" s="30">
        <v>1039.77</v>
      </c>
      <c r="N1495" s="28" t="s">
        <v>26</v>
      </c>
      <c r="O1495">
        <v>38471.49</v>
      </c>
      <c r="P1495" s="28" t="s">
        <v>2330</v>
      </c>
      <c r="Q1495" s="4" t="s">
        <v>2327</v>
      </c>
      <c r="R1495" t="s">
        <v>2328</v>
      </c>
      <c r="S1495" t="s">
        <v>2329</v>
      </c>
      <c r="T1495" t="s">
        <v>2239</v>
      </c>
      <c r="U1495" t="s">
        <v>2222</v>
      </c>
      <c r="V1495" t="s">
        <v>2223</v>
      </c>
      <c r="W1495" s="2">
        <v>1</v>
      </c>
      <c r="X1495" s="33">
        <v>38471.49</v>
      </c>
      <c r="Y1495" t="s">
        <v>34</v>
      </c>
      <c r="Z1495" t="s">
        <v>509</v>
      </c>
      <c r="AA1495" t="s">
        <v>36</v>
      </c>
      <c r="AB1495" t="s">
        <v>37</v>
      </c>
      <c r="AC1495" s="2">
        <v>58</v>
      </c>
    </row>
    <row r="1496" spans="1:29" customFormat="1" hidden="1" x14ac:dyDescent="0.25">
      <c r="A1496" s="11">
        <v>1496</v>
      </c>
      <c r="B1496" s="20" t="s">
        <v>2561</v>
      </c>
      <c r="C1496" s="3">
        <v>2.5835004660179999E+18</v>
      </c>
      <c r="D1496" s="1">
        <v>43236</v>
      </c>
      <c r="E1496" t="s">
        <v>2331</v>
      </c>
      <c r="F1496" s="8">
        <f>IF(OR(ISNUMBER(SEARCH("террит",Q1496)), ISNUMBER(SEARCH("ФОМС",E1496)), ISNUMBER(SEARCH("ФОМС",Q1496)), (ISNUMBER(SEARCH("страх",E1496)))),1,0)</f>
        <v>1</v>
      </c>
      <c r="G1496" s="8">
        <f>IF(OR(ISNUMBER(SEARCH("проектиро",E1496)), ISNUMBER(SEARCH("разработка",E1496)),  ISNUMBER(SEARCH("приобрет",E1496)),  ISNUMBER(SEARCH("установк",E1496)), ISNUMBER(SEARCH("постав",E1496)),  (ISNUMBER(SEARCH("создани",E1496)))),1,0)</f>
        <v>0</v>
      </c>
      <c r="H1496" s="8">
        <f>IF(OR(ISNUMBER(SEARCH("развит",E1496)), ISNUMBER(SEARCH("модифика",E1496)), ISNUMBER(SEARCH("интегра",E1496)),  ISNUMBER(SEARCH("внедрен",E1496)), ISNUMBER(SEARCH("расшир",E1496)), ISNUMBER(SEARCH("адаптац",E1496)),ISNUMBER(SEARCH("настрой",E1496)), ISNUMBER(SEARCH("подключ",E1496)),   (ISNUMBER(SEARCH("модерниз",E1496)))),1,0)</f>
        <v>1</v>
      </c>
      <c r="I1496" s="8">
        <f>IF(OR(ISNUMBER(SEARCH("сопрово",E1496)), ISNUMBER(SEARCH("поддержк",E1496)), ISNUMBER(SEARCH("эксплуат",E1496)), ISNUMBER(SEARCH("обслужи",E1496)), ISNUMBER(SEARCH("подготов",E1496)), (ISNUMBER(SEARCH("обуче",E1496)))),1,0)</f>
        <v>1</v>
      </c>
      <c r="J1496" s="9">
        <f>SUM(G1496:I1496)</f>
        <v>2</v>
      </c>
      <c r="K1496" t="s">
        <v>82</v>
      </c>
      <c r="L1496" t="s">
        <v>76</v>
      </c>
      <c r="M1496" s="30">
        <v>12000</v>
      </c>
      <c r="N1496" s="28" t="s">
        <v>130</v>
      </c>
      <c r="O1496">
        <v>96000</v>
      </c>
      <c r="P1496" s="28" t="s">
        <v>310</v>
      </c>
      <c r="Q1496" s="4" t="s">
        <v>2332</v>
      </c>
      <c r="R1496" t="s">
        <v>2333</v>
      </c>
      <c r="S1496" t="s">
        <v>2329</v>
      </c>
      <c r="T1496" t="s">
        <v>2239</v>
      </c>
      <c r="U1496" t="s">
        <v>2222</v>
      </c>
      <c r="V1496" t="s">
        <v>2223</v>
      </c>
      <c r="W1496" s="2">
        <v>1</v>
      </c>
      <c r="X1496" s="33">
        <v>96000</v>
      </c>
      <c r="Y1496" t="s">
        <v>34</v>
      </c>
      <c r="Z1496" t="s">
        <v>509</v>
      </c>
      <c r="AA1496" t="s">
        <v>36</v>
      </c>
      <c r="AB1496" t="s">
        <v>37</v>
      </c>
      <c r="AC1496" s="2">
        <v>58</v>
      </c>
    </row>
    <row r="1497" spans="1:29" customFormat="1" hidden="1" x14ac:dyDescent="0.25">
      <c r="A1497" s="11">
        <v>1497</v>
      </c>
      <c r="B1497" s="20" t="s">
        <v>2561</v>
      </c>
      <c r="C1497" s="3">
        <v>2.5835004660189998E+18</v>
      </c>
      <c r="D1497" s="1">
        <v>43475</v>
      </c>
      <c r="E1497" t="s">
        <v>2334</v>
      </c>
      <c r="F1497" s="8">
        <f>IF(OR(ISNUMBER(SEARCH("террит",Q1497)), ISNUMBER(SEARCH("ФОМС",E1497)), ISNUMBER(SEARCH("ФОМС",Q1497)), (ISNUMBER(SEARCH("страх",E1497)))),1,0)</f>
        <v>1</v>
      </c>
      <c r="G1497" s="8">
        <f>IF(OR(ISNUMBER(SEARCH("проектиро",E1497)), ISNUMBER(SEARCH("разработка",E1497)),  ISNUMBER(SEARCH("приобрет",E1497)),  ISNUMBER(SEARCH("установк",E1497)), ISNUMBER(SEARCH("постав",E1497)),  (ISNUMBER(SEARCH("создани",E1497)))),1,0)</f>
        <v>0</v>
      </c>
      <c r="H1497" s="8">
        <f>IF(OR(ISNUMBER(SEARCH("развит",E1497)), ISNUMBER(SEARCH("модифика",E1497)), ISNUMBER(SEARCH("интегра",E1497)),  ISNUMBER(SEARCH("внедрен",E1497)), ISNUMBER(SEARCH("расшир",E1497)), ISNUMBER(SEARCH("адаптац",E1497)),ISNUMBER(SEARCH("настрой",E1497)), ISNUMBER(SEARCH("подключ",E1497)),   (ISNUMBER(SEARCH("модерниз",E1497)))),1,0)</f>
        <v>1</v>
      </c>
      <c r="I1497" s="8">
        <f>IF(OR(ISNUMBER(SEARCH("сопрово",E1497)), ISNUMBER(SEARCH("поддержк",E1497)), ISNUMBER(SEARCH("эксплуат",E1497)), ISNUMBER(SEARCH("обслужи",E1497)), ISNUMBER(SEARCH("подготов",E1497)), (ISNUMBER(SEARCH("обуче",E1497)))),1,0)</f>
        <v>1</v>
      </c>
      <c r="J1497" s="9">
        <f>SUM(G1497:I1497)</f>
        <v>2</v>
      </c>
      <c r="K1497" t="s">
        <v>82</v>
      </c>
      <c r="L1497" t="s">
        <v>76</v>
      </c>
      <c r="M1497" s="30">
        <v>13000</v>
      </c>
      <c r="N1497" s="28" t="s">
        <v>130</v>
      </c>
      <c r="O1497">
        <v>156000</v>
      </c>
      <c r="P1497" s="28" t="s">
        <v>165</v>
      </c>
      <c r="Q1497" s="4" t="s">
        <v>2332</v>
      </c>
      <c r="R1497" t="s">
        <v>2333</v>
      </c>
      <c r="S1497" t="s">
        <v>2329</v>
      </c>
      <c r="T1497" t="s">
        <v>2239</v>
      </c>
      <c r="U1497" t="s">
        <v>2222</v>
      </c>
      <c r="V1497" t="s">
        <v>2223</v>
      </c>
      <c r="W1497" s="2">
        <v>1</v>
      </c>
      <c r="X1497" s="33">
        <v>156000</v>
      </c>
      <c r="Y1497" t="s">
        <v>34</v>
      </c>
      <c r="Z1497" t="s">
        <v>509</v>
      </c>
      <c r="AA1497" t="s">
        <v>36</v>
      </c>
      <c r="AB1497" t="s">
        <v>37</v>
      </c>
      <c r="AC1497" s="2">
        <v>58</v>
      </c>
    </row>
    <row r="1498" spans="1:29" customFormat="1" hidden="1" x14ac:dyDescent="0.25">
      <c r="A1498" s="11">
        <v>1498</v>
      </c>
      <c r="B1498" s="20" t="s">
        <v>2561</v>
      </c>
      <c r="C1498" s="3">
        <v>2.5835034753190001E+18</v>
      </c>
      <c r="D1498" s="1">
        <v>43717</v>
      </c>
      <c r="E1498" t="s">
        <v>2247</v>
      </c>
      <c r="F1498" s="8">
        <f>IF(OR(ISNUMBER(SEARCH("террит",Q1498)), ISNUMBER(SEARCH("ФОМС",E1498)), ISNUMBER(SEARCH("ФОМС",Q1498)), (ISNUMBER(SEARCH("страх",E1498)))),1,0)</f>
        <v>0</v>
      </c>
      <c r="G1498" s="8">
        <f>IF(OR(ISNUMBER(SEARCH("проектиро",E1498)), ISNUMBER(SEARCH("разработка",E1498)),  ISNUMBER(SEARCH("приобрет",E1498)),  ISNUMBER(SEARCH("установк",E1498)), ISNUMBER(SEARCH("постав",E1498)),  (ISNUMBER(SEARCH("создани",E1498)))),1,0)</f>
        <v>0</v>
      </c>
      <c r="H1498" s="8">
        <f>IF(OR(ISNUMBER(SEARCH("развит",E1498)), ISNUMBER(SEARCH("модифика",E1498)), ISNUMBER(SEARCH("интегра",E1498)),  ISNUMBER(SEARCH("внедрен",E1498)), ISNUMBER(SEARCH("расшир",E1498)), ISNUMBER(SEARCH("адаптац",E1498)),ISNUMBER(SEARCH("настрой",E1498)), ISNUMBER(SEARCH("подключ",E1498)),   (ISNUMBER(SEARCH("модерниз",E1498)))),1,0)</f>
        <v>0</v>
      </c>
      <c r="I1498" s="8">
        <f>IF(OR(ISNUMBER(SEARCH("сопрово",E1498)), ISNUMBER(SEARCH("поддержк",E1498)), ISNUMBER(SEARCH("эксплуат",E1498)), ISNUMBER(SEARCH("обслужи",E1498)), ISNUMBER(SEARCH("подготов",E1498)), (ISNUMBER(SEARCH("обуче",E1498)))),1,0)</f>
        <v>0</v>
      </c>
      <c r="J1498" s="9">
        <f>SUM(G1498:I1498)</f>
        <v>0</v>
      </c>
      <c r="K1498" t="s">
        <v>142</v>
      </c>
      <c r="L1498" t="s">
        <v>143</v>
      </c>
      <c r="M1498" s="30">
        <v>1039.5899999999999</v>
      </c>
      <c r="N1498" s="28" t="s">
        <v>26</v>
      </c>
      <c r="O1498">
        <v>1039.5899999999999</v>
      </c>
      <c r="P1498" s="28" t="s">
        <v>27</v>
      </c>
      <c r="Q1498" s="4" t="s">
        <v>2335</v>
      </c>
      <c r="R1498" t="s">
        <v>2336</v>
      </c>
      <c r="S1498" t="s">
        <v>2223</v>
      </c>
      <c r="T1498" t="s">
        <v>2239</v>
      </c>
      <c r="U1498" t="s">
        <v>2222</v>
      </c>
      <c r="V1498" t="s">
        <v>2223</v>
      </c>
      <c r="W1498" s="2">
        <v>1</v>
      </c>
      <c r="X1498" s="33">
        <v>38471.67</v>
      </c>
      <c r="Y1498" t="s">
        <v>34</v>
      </c>
      <c r="Z1498" t="s">
        <v>509</v>
      </c>
      <c r="AA1498" t="s">
        <v>36</v>
      </c>
      <c r="AB1498" t="s">
        <v>37</v>
      </c>
      <c r="AC1498" s="2">
        <v>58</v>
      </c>
    </row>
    <row r="1499" spans="1:29" customFormat="1" hidden="1" x14ac:dyDescent="0.25">
      <c r="A1499" s="11">
        <v>1499</v>
      </c>
      <c r="B1499" s="20" t="s">
        <v>2561</v>
      </c>
      <c r="C1499" s="3">
        <v>2.5835040860189998E+18</v>
      </c>
      <c r="D1499" s="1">
        <v>43717</v>
      </c>
      <c r="E1499" t="s">
        <v>2247</v>
      </c>
      <c r="F1499" s="8">
        <f>IF(OR(ISNUMBER(SEARCH("террит",Q1499)), ISNUMBER(SEARCH("ФОМС",E1499)), ISNUMBER(SEARCH("ФОМС",Q1499)), (ISNUMBER(SEARCH("страх",E1499)))),1,0)</f>
        <v>0</v>
      </c>
      <c r="G1499" s="8">
        <f>IF(OR(ISNUMBER(SEARCH("проектиро",E1499)), ISNUMBER(SEARCH("разработка",E1499)),  ISNUMBER(SEARCH("приобрет",E1499)),  ISNUMBER(SEARCH("установк",E1499)), ISNUMBER(SEARCH("постав",E1499)),  (ISNUMBER(SEARCH("создани",E1499)))),1,0)</f>
        <v>0</v>
      </c>
      <c r="H1499" s="8">
        <f>IF(OR(ISNUMBER(SEARCH("развит",E1499)), ISNUMBER(SEARCH("модифика",E1499)), ISNUMBER(SEARCH("интегра",E1499)),  ISNUMBER(SEARCH("внедрен",E1499)), ISNUMBER(SEARCH("расшир",E1499)), ISNUMBER(SEARCH("адаптац",E1499)),ISNUMBER(SEARCH("настрой",E1499)), ISNUMBER(SEARCH("подключ",E1499)),   (ISNUMBER(SEARCH("модерниз",E1499)))),1,0)</f>
        <v>0</v>
      </c>
      <c r="I1499" s="8">
        <f>IF(OR(ISNUMBER(SEARCH("сопрово",E1499)), ISNUMBER(SEARCH("поддержк",E1499)), ISNUMBER(SEARCH("эксплуат",E1499)), ISNUMBER(SEARCH("обслужи",E1499)), ISNUMBER(SEARCH("подготов",E1499)), (ISNUMBER(SEARCH("обуче",E1499)))),1,0)</f>
        <v>0</v>
      </c>
      <c r="J1499" s="9">
        <f>SUM(G1499:I1499)</f>
        <v>0</v>
      </c>
      <c r="K1499" t="s">
        <v>142</v>
      </c>
      <c r="L1499" t="s">
        <v>143</v>
      </c>
      <c r="M1499" s="30">
        <v>1039.98</v>
      </c>
      <c r="N1499" s="28" t="s">
        <v>26</v>
      </c>
      <c r="O1499">
        <v>1039.98</v>
      </c>
      <c r="P1499" s="28" t="s">
        <v>27</v>
      </c>
      <c r="Q1499" s="4" t="s">
        <v>2337</v>
      </c>
      <c r="R1499" t="s">
        <v>2338</v>
      </c>
      <c r="S1499" t="s">
        <v>2223</v>
      </c>
      <c r="T1499" t="s">
        <v>2239</v>
      </c>
      <c r="U1499" t="s">
        <v>2222</v>
      </c>
      <c r="V1499" t="s">
        <v>2223</v>
      </c>
      <c r="W1499" s="2">
        <v>1</v>
      </c>
      <c r="X1499" s="33">
        <v>43670.55</v>
      </c>
      <c r="Y1499" t="s">
        <v>34</v>
      </c>
      <c r="Z1499" t="s">
        <v>509</v>
      </c>
      <c r="AA1499" t="s">
        <v>36</v>
      </c>
      <c r="AB1499" t="s">
        <v>37</v>
      </c>
      <c r="AC1499" s="2">
        <v>58</v>
      </c>
    </row>
    <row r="1500" spans="1:29" customFormat="1" hidden="1" x14ac:dyDescent="0.25">
      <c r="A1500" s="11">
        <v>1500</v>
      </c>
      <c r="B1500" s="20" t="s">
        <v>2561</v>
      </c>
      <c r="C1500" s="3">
        <v>2.5835064204150001E+18</v>
      </c>
      <c r="D1500" s="1">
        <v>42100</v>
      </c>
      <c r="E1500" t="s">
        <v>2339</v>
      </c>
      <c r="F1500" s="8">
        <f>IF(OR(ISNUMBER(SEARCH("террит",Q1500)), ISNUMBER(SEARCH("ФОМС",E1500)), ISNUMBER(SEARCH("ФОМС",Q1500)), (ISNUMBER(SEARCH("страх",E1500)))),1,0)</f>
        <v>0</v>
      </c>
      <c r="G1500" s="8">
        <f>IF(OR(ISNUMBER(SEARCH("проектиро",E1500)), ISNUMBER(SEARCH("разработка",E1500)),  ISNUMBER(SEARCH("приобрет",E1500)),  ISNUMBER(SEARCH("установк",E1500)), ISNUMBER(SEARCH("постав",E1500)),  (ISNUMBER(SEARCH("создани",E1500)))),1,0)</f>
        <v>0</v>
      </c>
      <c r="H1500" s="8">
        <f>IF(OR(ISNUMBER(SEARCH("развит",E1500)), ISNUMBER(SEARCH("модифика",E1500)), ISNUMBER(SEARCH("интегра",E1500)),  ISNUMBER(SEARCH("внедрен",E1500)), ISNUMBER(SEARCH("расшир",E1500)), ISNUMBER(SEARCH("адаптац",E1500)),ISNUMBER(SEARCH("настрой",E1500)), ISNUMBER(SEARCH("подключ",E1500)),   (ISNUMBER(SEARCH("модерниз",E1500)))),1,0)</f>
        <v>0</v>
      </c>
      <c r="I1500" s="8">
        <f>IF(OR(ISNUMBER(SEARCH("сопрово",E1500)), ISNUMBER(SEARCH("поддержк",E1500)), ISNUMBER(SEARCH("эксплуат",E1500)), ISNUMBER(SEARCH("обслужи",E1500)), ISNUMBER(SEARCH("подготов",E1500)), (ISNUMBER(SEARCH("обуче",E1500)))),1,0)</f>
        <v>1</v>
      </c>
      <c r="J1500" s="9">
        <f>SUM(G1500:I1500)</f>
        <v>1</v>
      </c>
      <c r="K1500" t="s">
        <v>456</v>
      </c>
      <c r="L1500" t="s">
        <v>457</v>
      </c>
      <c r="M1500" s="30">
        <v>11800</v>
      </c>
      <c r="N1500" s="28" t="s">
        <v>266</v>
      </c>
      <c r="O1500">
        <v>106200</v>
      </c>
      <c r="P1500" s="28" t="s">
        <v>335</v>
      </c>
      <c r="Q1500" s="4" t="s">
        <v>2340</v>
      </c>
      <c r="R1500" t="s">
        <v>2341</v>
      </c>
      <c r="S1500" t="s">
        <v>2329</v>
      </c>
      <c r="T1500" t="s">
        <v>2221</v>
      </c>
      <c r="U1500" t="s">
        <v>2222</v>
      </c>
      <c r="V1500" t="s">
        <v>2223</v>
      </c>
      <c r="W1500" s="2">
        <v>1</v>
      </c>
      <c r="X1500" s="33">
        <v>106200</v>
      </c>
      <c r="Y1500" t="s">
        <v>34</v>
      </c>
      <c r="Z1500" t="s">
        <v>509</v>
      </c>
      <c r="AA1500" t="s">
        <v>36</v>
      </c>
      <c r="AB1500" t="s">
        <v>37</v>
      </c>
      <c r="AC1500" s="2">
        <v>58</v>
      </c>
    </row>
    <row r="1501" spans="1:29" customFormat="1" hidden="1" x14ac:dyDescent="0.25">
      <c r="A1501" s="11">
        <v>1501</v>
      </c>
      <c r="B1501" s="20" t="s">
        <v>2561</v>
      </c>
      <c r="C1501" s="3">
        <v>2.583506420416E+18</v>
      </c>
      <c r="D1501" s="1">
        <v>42507</v>
      </c>
      <c r="E1501" t="s">
        <v>2342</v>
      </c>
      <c r="F1501" s="8">
        <f>IF(OR(ISNUMBER(SEARCH("террит",Q1501)), ISNUMBER(SEARCH("ФОМС",E1501)), ISNUMBER(SEARCH("ФОМС",Q1501)), (ISNUMBER(SEARCH("страх",E1501)))),1,0)</f>
        <v>0</v>
      </c>
      <c r="G1501" s="8">
        <f>IF(OR(ISNUMBER(SEARCH("проектиро",E1501)), ISNUMBER(SEARCH("разработка",E1501)),  ISNUMBER(SEARCH("приобрет",E1501)),  ISNUMBER(SEARCH("установк",E1501)), ISNUMBER(SEARCH("постав",E1501)),  (ISNUMBER(SEARCH("создани",E1501)))),1,0)</f>
        <v>0</v>
      </c>
      <c r="H1501" s="8">
        <f>IF(OR(ISNUMBER(SEARCH("развит",E1501)), ISNUMBER(SEARCH("модифика",E1501)), ISNUMBER(SEARCH("интегра",E1501)),  ISNUMBER(SEARCH("внедрен",E1501)), ISNUMBER(SEARCH("расшир",E1501)), ISNUMBER(SEARCH("адаптац",E1501)),ISNUMBER(SEARCH("настрой",E1501)), ISNUMBER(SEARCH("подключ",E1501)),   (ISNUMBER(SEARCH("модерниз",E1501)))),1,0)</f>
        <v>0</v>
      </c>
      <c r="I1501" s="8">
        <f>IF(OR(ISNUMBER(SEARCH("сопрово",E1501)), ISNUMBER(SEARCH("поддержк",E1501)), ISNUMBER(SEARCH("эксплуат",E1501)), ISNUMBER(SEARCH("обслужи",E1501)), ISNUMBER(SEARCH("подготов",E1501)), (ISNUMBER(SEARCH("обуче",E1501)))),1,0)</f>
        <v>1</v>
      </c>
      <c r="J1501" s="9">
        <f>SUM(G1501:I1501)</f>
        <v>1</v>
      </c>
      <c r="K1501" t="s">
        <v>53</v>
      </c>
      <c r="L1501" t="s">
        <v>52</v>
      </c>
      <c r="M1501" s="30">
        <v>138060</v>
      </c>
      <c r="N1501" s="28" t="s">
        <v>264</v>
      </c>
      <c r="O1501">
        <v>138060</v>
      </c>
      <c r="P1501" s="28" t="s">
        <v>184</v>
      </c>
      <c r="Q1501" s="4" t="s">
        <v>2340</v>
      </c>
      <c r="R1501" t="s">
        <v>2341</v>
      </c>
      <c r="S1501" t="s">
        <v>2329</v>
      </c>
      <c r="T1501" t="s">
        <v>2221</v>
      </c>
      <c r="U1501" t="s">
        <v>2222</v>
      </c>
      <c r="V1501" t="s">
        <v>2223</v>
      </c>
      <c r="W1501" s="2">
        <v>1</v>
      </c>
      <c r="X1501" s="33">
        <v>138060</v>
      </c>
      <c r="Y1501" t="s">
        <v>34</v>
      </c>
      <c r="Z1501" t="s">
        <v>509</v>
      </c>
      <c r="AA1501" t="s">
        <v>36</v>
      </c>
      <c r="AB1501" t="s">
        <v>37</v>
      </c>
      <c r="AC1501" s="2">
        <v>58</v>
      </c>
    </row>
    <row r="1502" spans="1:29" customFormat="1" hidden="1" x14ac:dyDescent="0.25">
      <c r="A1502" s="11">
        <v>1502</v>
      </c>
      <c r="B1502" s="20" t="s">
        <v>2561</v>
      </c>
      <c r="C1502" s="3">
        <v>2.583506420416E+18</v>
      </c>
      <c r="D1502" s="1">
        <v>42459</v>
      </c>
      <c r="E1502" t="s">
        <v>2343</v>
      </c>
      <c r="F1502" s="8">
        <f>IF(OR(ISNUMBER(SEARCH("террит",Q1502)), ISNUMBER(SEARCH("ФОМС",E1502)), ISNUMBER(SEARCH("ФОМС",Q1502)), (ISNUMBER(SEARCH("страх",E1502)))),1,0)</f>
        <v>0</v>
      </c>
      <c r="G1502" s="8">
        <f>IF(OR(ISNUMBER(SEARCH("проектиро",E1502)), ISNUMBER(SEARCH("разработка",E1502)),  ISNUMBER(SEARCH("приобрет",E1502)),  ISNUMBER(SEARCH("установк",E1502)), ISNUMBER(SEARCH("постав",E1502)),  (ISNUMBER(SEARCH("создани",E1502)))),1,0)</f>
        <v>0</v>
      </c>
      <c r="H1502" s="8">
        <f>IF(OR(ISNUMBER(SEARCH("развит",E1502)), ISNUMBER(SEARCH("модифика",E1502)), ISNUMBER(SEARCH("интегра",E1502)),  ISNUMBER(SEARCH("внедрен",E1502)), ISNUMBER(SEARCH("расшир",E1502)), ISNUMBER(SEARCH("адаптац",E1502)),ISNUMBER(SEARCH("настрой",E1502)), ISNUMBER(SEARCH("подключ",E1502)),   (ISNUMBER(SEARCH("модерниз",E1502)))),1,0)</f>
        <v>1</v>
      </c>
      <c r="I1502" s="8">
        <f>IF(OR(ISNUMBER(SEARCH("сопрово",E1502)), ISNUMBER(SEARCH("поддержк",E1502)), ISNUMBER(SEARCH("эксплуат",E1502)), ISNUMBER(SEARCH("обслужи",E1502)), ISNUMBER(SEARCH("подготов",E1502)), (ISNUMBER(SEARCH("обуче",E1502)))),1,0)</f>
        <v>1</v>
      </c>
      <c r="J1502" s="9">
        <f>SUM(G1502:I1502)</f>
        <v>2</v>
      </c>
      <c r="K1502" t="s">
        <v>269</v>
      </c>
      <c r="L1502" t="s">
        <v>270</v>
      </c>
      <c r="M1502" s="30">
        <v>350000</v>
      </c>
      <c r="N1502" s="28" t="s">
        <v>264</v>
      </c>
      <c r="O1502">
        <v>350000</v>
      </c>
      <c r="P1502" s="28" t="s">
        <v>184</v>
      </c>
      <c r="Q1502" s="4" t="s">
        <v>2340</v>
      </c>
      <c r="R1502" t="s">
        <v>2341</v>
      </c>
      <c r="S1502" t="s">
        <v>2329</v>
      </c>
      <c r="T1502" t="s">
        <v>2221</v>
      </c>
      <c r="U1502" t="s">
        <v>2222</v>
      </c>
      <c r="V1502" t="s">
        <v>2223</v>
      </c>
      <c r="W1502" s="2">
        <v>1</v>
      </c>
      <c r="X1502" s="33">
        <v>350000</v>
      </c>
      <c r="Y1502" t="s">
        <v>34</v>
      </c>
      <c r="Z1502" t="s">
        <v>509</v>
      </c>
      <c r="AA1502" t="s">
        <v>36</v>
      </c>
      <c r="AB1502" t="s">
        <v>37</v>
      </c>
      <c r="AC1502" s="2">
        <v>58</v>
      </c>
    </row>
    <row r="1503" spans="1:29" customFormat="1" hidden="1" x14ac:dyDescent="0.25">
      <c r="A1503" s="11">
        <v>1503</v>
      </c>
      <c r="B1503" s="20" t="s">
        <v>2561</v>
      </c>
      <c r="C1503" s="3">
        <v>2.5835108606189998E+18</v>
      </c>
      <c r="D1503" s="1">
        <v>43717</v>
      </c>
      <c r="E1503" t="s">
        <v>2247</v>
      </c>
      <c r="F1503" s="8">
        <f>IF(OR(ISNUMBER(SEARCH("террит",Q1503)), ISNUMBER(SEARCH("ФОМС",E1503)), ISNUMBER(SEARCH("ФОМС",Q1503)), (ISNUMBER(SEARCH("страх",E1503)))),1,0)</f>
        <v>0</v>
      </c>
      <c r="G1503" s="8">
        <f>IF(OR(ISNUMBER(SEARCH("проектиро",E1503)), ISNUMBER(SEARCH("разработка",E1503)),  ISNUMBER(SEARCH("приобрет",E1503)),  ISNUMBER(SEARCH("установк",E1503)), ISNUMBER(SEARCH("постав",E1503)),  (ISNUMBER(SEARCH("создани",E1503)))),1,0)</f>
        <v>0</v>
      </c>
      <c r="H1503" s="8">
        <f>IF(OR(ISNUMBER(SEARCH("развит",E1503)), ISNUMBER(SEARCH("модифика",E1503)), ISNUMBER(SEARCH("интегра",E1503)),  ISNUMBER(SEARCH("внедрен",E1503)), ISNUMBER(SEARCH("расшир",E1503)), ISNUMBER(SEARCH("адаптац",E1503)),ISNUMBER(SEARCH("настрой",E1503)), ISNUMBER(SEARCH("подключ",E1503)),   (ISNUMBER(SEARCH("модерниз",E1503)))),1,0)</f>
        <v>0</v>
      </c>
      <c r="I1503" s="8">
        <f>IF(OR(ISNUMBER(SEARCH("сопрово",E1503)), ISNUMBER(SEARCH("поддержк",E1503)), ISNUMBER(SEARCH("эксплуат",E1503)), ISNUMBER(SEARCH("обслужи",E1503)), ISNUMBER(SEARCH("подготов",E1503)), (ISNUMBER(SEARCH("обуче",E1503)))),1,0)</f>
        <v>0</v>
      </c>
      <c r="J1503" s="9">
        <f>SUM(G1503:I1503)</f>
        <v>0</v>
      </c>
      <c r="K1503" t="s">
        <v>142</v>
      </c>
      <c r="L1503" t="s">
        <v>143</v>
      </c>
      <c r="M1503" s="30">
        <v>1039.78</v>
      </c>
      <c r="N1503" s="28" t="s">
        <v>26</v>
      </c>
      <c r="O1503">
        <v>1039.78</v>
      </c>
      <c r="P1503" s="28" t="s">
        <v>27</v>
      </c>
      <c r="Q1503" s="4" t="s">
        <v>2344</v>
      </c>
      <c r="R1503" t="s">
        <v>2345</v>
      </c>
      <c r="S1503" t="s">
        <v>2329</v>
      </c>
      <c r="T1503" t="s">
        <v>2239</v>
      </c>
      <c r="U1503" t="s">
        <v>2222</v>
      </c>
      <c r="V1503" t="s">
        <v>2223</v>
      </c>
      <c r="W1503" s="2">
        <v>1</v>
      </c>
      <c r="X1503" s="33">
        <v>2079.5500000000002</v>
      </c>
      <c r="Y1503" t="s">
        <v>34</v>
      </c>
      <c r="Z1503" t="s">
        <v>509</v>
      </c>
      <c r="AA1503" t="s">
        <v>36</v>
      </c>
      <c r="AB1503" t="s">
        <v>37</v>
      </c>
      <c r="AC1503" s="2">
        <v>58</v>
      </c>
    </row>
    <row r="1504" spans="1:29" customFormat="1" hidden="1" x14ac:dyDescent="0.25">
      <c r="A1504" s="11">
        <v>1504</v>
      </c>
      <c r="B1504" s="20" t="s">
        <v>2561</v>
      </c>
      <c r="C1504" s="3">
        <v>2.5836011734189998E+18</v>
      </c>
      <c r="D1504" s="1">
        <v>43717</v>
      </c>
      <c r="E1504" t="s">
        <v>2247</v>
      </c>
      <c r="F1504" s="8">
        <f>IF(OR(ISNUMBER(SEARCH("террит",Q1504)), ISNUMBER(SEARCH("ФОМС",E1504)), ISNUMBER(SEARCH("ФОМС",Q1504)), (ISNUMBER(SEARCH("страх",E1504)))),1,0)</f>
        <v>0</v>
      </c>
      <c r="G1504" s="8">
        <f>IF(OR(ISNUMBER(SEARCH("проектиро",E1504)), ISNUMBER(SEARCH("разработка",E1504)),  ISNUMBER(SEARCH("приобрет",E1504)),  ISNUMBER(SEARCH("установк",E1504)), ISNUMBER(SEARCH("постав",E1504)),  (ISNUMBER(SEARCH("создани",E1504)))),1,0)</f>
        <v>0</v>
      </c>
      <c r="H1504" s="8">
        <f>IF(OR(ISNUMBER(SEARCH("развит",E1504)), ISNUMBER(SEARCH("модифика",E1504)), ISNUMBER(SEARCH("интегра",E1504)),  ISNUMBER(SEARCH("внедрен",E1504)), ISNUMBER(SEARCH("расшир",E1504)), ISNUMBER(SEARCH("адаптац",E1504)),ISNUMBER(SEARCH("настрой",E1504)), ISNUMBER(SEARCH("подключ",E1504)),   (ISNUMBER(SEARCH("модерниз",E1504)))),1,0)</f>
        <v>0</v>
      </c>
      <c r="I1504" s="8">
        <f>IF(OR(ISNUMBER(SEARCH("сопрово",E1504)), ISNUMBER(SEARCH("поддержк",E1504)), ISNUMBER(SEARCH("эксплуат",E1504)), ISNUMBER(SEARCH("обслужи",E1504)), ISNUMBER(SEARCH("подготов",E1504)), (ISNUMBER(SEARCH("обуче",E1504)))),1,0)</f>
        <v>0</v>
      </c>
      <c r="J1504" s="9">
        <f>SUM(G1504:I1504)</f>
        <v>0</v>
      </c>
      <c r="K1504" t="s">
        <v>142</v>
      </c>
      <c r="L1504" t="s">
        <v>143</v>
      </c>
      <c r="M1504" s="30">
        <v>1040.4100000000001</v>
      </c>
      <c r="N1504" s="28" t="s">
        <v>26</v>
      </c>
      <c r="O1504">
        <v>1040.4100000000001</v>
      </c>
      <c r="P1504" s="28" t="s">
        <v>27</v>
      </c>
      <c r="Q1504" s="4" t="s">
        <v>2346</v>
      </c>
      <c r="R1504" t="s">
        <v>2347</v>
      </c>
      <c r="S1504" t="s">
        <v>2220</v>
      </c>
      <c r="T1504" t="s">
        <v>2239</v>
      </c>
      <c r="U1504" t="s">
        <v>2222</v>
      </c>
      <c r="V1504" t="s">
        <v>2223</v>
      </c>
      <c r="W1504" s="2">
        <v>1</v>
      </c>
      <c r="X1504" s="33">
        <v>133091.20000000001</v>
      </c>
      <c r="Y1504" t="s">
        <v>34</v>
      </c>
      <c r="Z1504" t="s">
        <v>509</v>
      </c>
      <c r="AA1504" t="s">
        <v>36</v>
      </c>
      <c r="AB1504" t="s">
        <v>37</v>
      </c>
      <c r="AC1504" s="2">
        <v>58</v>
      </c>
    </row>
    <row r="1505" spans="1:29" customFormat="1" hidden="1" x14ac:dyDescent="0.25">
      <c r="A1505" s="11">
        <v>1505</v>
      </c>
      <c r="B1505" s="20" t="s">
        <v>2561</v>
      </c>
      <c r="C1505" s="3">
        <v>2.5836013499160003E+18</v>
      </c>
      <c r="D1505" s="1">
        <v>42632</v>
      </c>
      <c r="E1505" t="s">
        <v>2348</v>
      </c>
      <c r="F1505" s="8">
        <f>IF(OR(ISNUMBER(SEARCH("террит",Q1505)), ISNUMBER(SEARCH("ФОМС",E1505)), ISNUMBER(SEARCH("ФОМС",Q1505)), (ISNUMBER(SEARCH("страх",E1505)))),1,0)</f>
        <v>0</v>
      </c>
      <c r="G1505" s="8">
        <f>IF(OR(ISNUMBER(SEARCH("проектиро",E1505)), ISNUMBER(SEARCH("разработка",E1505)),  ISNUMBER(SEARCH("приобрет",E1505)),  ISNUMBER(SEARCH("установк",E1505)), ISNUMBER(SEARCH("постав",E1505)),  (ISNUMBER(SEARCH("создани",E1505)))),1,0)</f>
        <v>0</v>
      </c>
      <c r="H1505" s="8">
        <f>IF(OR(ISNUMBER(SEARCH("развит",E1505)), ISNUMBER(SEARCH("модифика",E1505)), ISNUMBER(SEARCH("интегра",E1505)),  ISNUMBER(SEARCH("внедрен",E1505)), ISNUMBER(SEARCH("расшир",E1505)), ISNUMBER(SEARCH("адаптац",E1505)),ISNUMBER(SEARCH("настрой",E1505)), ISNUMBER(SEARCH("подключ",E1505)),   (ISNUMBER(SEARCH("модерниз",E1505)))),1,0)</f>
        <v>0</v>
      </c>
      <c r="I1505" s="8">
        <f>IF(OR(ISNUMBER(SEARCH("сопрово",E1505)), ISNUMBER(SEARCH("поддержк",E1505)), ISNUMBER(SEARCH("эксплуат",E1505)), ISNUMBER(SEARCH("обслужи",E1505)), ISNUMBER(SEARCH("подготов",E1505)), (ISNUMBER(SEARCH("обуче",E1505)))),1,0)</f>
        <v>1</v>
      </c>
      <c r="J1505" s="9">
        <f>SUM(G1505:I1505)</f>
        <v>1</v>
      </c>
      <c r="K1505" t="s">
        <v>142</v>
      </c>
      <c r="L1505" t="s">
        <v>143</v>
      </c>
      <c r="M1505" s="30">
        <v>1630900</v>
      </c>
      <c r="N1505" s="28" t="s">
        <v>264</v>
      </c>
      <c r="O1505">
        <v>1630900</v>
      </c>
      <c r="P1505" s="28" t="s">
        <v>184</v>
      </c>
      <c r="Q1505" s="4" t="s">
        <v>2349</v>
      </c>
      <c r="R1505" t="s">
        <v>2350</v>
      </c>
      <c r="S1505" t="s">
        <v>2220</v>
      </c>
      <c r="T1505" t="s">
        <v>2239</v>
      </c>
      <c r="U1505" t="s">
        <v>2222</v>
      </c>
      <c r="V1505" t="s">
        <v>2223</v>
      </c>
      <c r="W1505" s="2">
        <v>1</v>
      </c>
      <c r="X1505" s="33">
        <v>1630900</v>
      </c>
      <c r="Y1505" t="s">
        <v>34</v>
      </c>
      <c r="Z1505" t="s">
        <v>509</v>
      </c>
      <c r="AA1505" t="s">
        <v>36</v>
      </c>
      <c r="AB1505" t="s">
        <v>37</v>
      </c>
      <c r="AC1505" s="2">
        <v>58</v>
      </c>
    </row>
    <row r="1506" spans="1:29" customFormat="1" hidden="1" x14ac:dyDescent="0.25">
      <c r="A1506" s="11">
        <v>1506</v>
      </c>
      <c r="B1506" s="20" t="s">
        <v>2561</v>
      </c>
      <c r="C1506" s="3">
        <v>2.5836013499170002E+18</v>
      </c>
      <c r="D1506" s="1">
        <v>42884</v>
      </c>
      <c r="E1506" t="s">
        <v>2351</v>
      </c>
      <c r="F1506" s="8">
        <f>IF(OR(ISNUMBER(SEARCH("террит",Q1506)), ISNUMBER(SEARCH("ФОМС",E1506)), ISNUMBER(SEARCH("ФОМС",Q1506)), (ISNUMBER(SEARCH("страх",E1506)))),1,0)</f>
        <v>0</v>
      </c>
      <c r="G1506" s="8">
        <f>IF(OR(ISNUMBER(SEARCH("проектиро",E1506)), ISNUMBER(SEARCH("разработка",E1506)),  ISNUMBER(SEARCH("приобрет",E1506)),  ISNUMBER(SEARCH("установк",E1506)), ISNUMBER(SEARCH("постав",E1506)),  (ISNUMBER(SEARCH("создани",E1506)))),1,0)</f>
        <v>0</v>
      </c>
      <c r="H1506" s="8">
        <f>IF(OR(ISNUMBER(SEARCH("развит",E1506)), ISNUMBER(SEARCH("модифика",E1506)), ISNUMBER(SEARCH("интегра",E1506)),  ISNUMBER(SEARCH("внедрен",E1506)), ISNUMBER(SEARCH("расшир",E1506)), ISNUMBER(SEARCH("адаптац",E1506)),ISNUMBER(SEARCH("настрой",E1506)), ISNUMBER(SEARCH("подключ",E1506)),   (ISNUMBER(SEARCH("модерниз",E1506)))),1,0)</f>
        <v>0</v>
      </c>
      <c r="I1506" s="8">
        <f>IF(OR(ISNUMBER(SEARCH("сопрово",E1506)), ISNUMBER(SEARCH("поддержк",E1506)), ISNUMBER(SEARCH("эксплуат",E1506)), ISNUMBER(SEARCH("обслужи",E1506)), ISNUMBER(SEARCH("подготов",E1506)), (ISNUMBER(SEARCH("обуче",E1506)))),1,0)</f>
        <v>1</v>
      </c>
      <c r="J1506" s="9">
        <f>SUM(G1506:I1506)</f>
        <v>1</v>
      </c>
      <c r="K1506" t="s">
        <v>142</v>
      </c>
      <c r="L1506" t="s">
        <v>143</v>
      </c>
      <c r="M1506" s="30">
        <v>1830900</v>
      </c>
      <c r="N1506" s="28" t="s">
        <v>264</v>
      </c>
      <c r="O1506">
        <v>1830900</v>
      </c>
      <c r="P1506" s="28" t="s">
        <v>184</v>
      </c>
      <c r="Q1506" s="4" t="s">
        <v>2349</v>
      </c>
      <c r="R1506" t="s">
        <v>2350</v>
      </c>
      <c r="S1506" t="s">
        <v>2220</v>
      </c>
      <c r="T1506" t="s">
        <v>2239</v>
      </c>
      <c r="U1506" t="s">
        <v>2222</v>
      </c>
      <c r="V1506" t="s">
        <v>2223</v>
      </c>
      <c r="W1506" s="2">
        <v>1</v>
      </c>
      <c r="X1506" s="33">
        <v>1830900</v>
      </c>
      <c r="Y1506" t="s">
        <v>34</v>
      </c>
      <c r="Z1506" t="s">
        <v>509</v>
      </c>
      <c r="AA1506" t="s">
        <v>36</v>
      </c>
      <c r="AB1506" t="s">
        <v>37</v>
      </c>
      <c r="AC1506" s="2">
        <v>58</v>
      </c>
    </row>
    <row r="1507" spans="1:29" customFormat="1" hidden="1" x14ac:dyDescent="0.25">
      <c r="A1507" s="11">
        <v>1507</v>
      </c>
      <c r="B1507" s="20" t="s">
        <v>2561</v>
      </c>
      <c r="C1507" s="3">
        <v>2.5836013499180001E+18</v>
      </c>
      <c r="D1507" s="1">
        <v>43220</v>
      </c>
      <c r="E1507" t="s">
        <v>2351</v>
      </c>
      <c r="F1507" s="8">
        <f>IF(OR(ISNUMBER(SEARCH("террит",Q1507)), ISNUMBER(SEARCH("ФОМС",E1507)), ISNUMBER(SEARCH("ФОМС",Q1507)), (ISNUMBER(SEARCH("страх",E1507)))),1,0)</f>
        <v>0</v>
      </c>
      <c r="G1507" s="8">
        <f>IF(OR(ISNUMBER(SEARCH("проектиро",E1507)), ISNUMBER(SEARCH("разработка",E1507)),  ISNUMBER(SEARCH("приобрет",E1507)),  ISNUMBER(SEARCH("установк",E1507)), ISNUMBER(SEARCH("постав",E1507)),  (ISNUMBER(SEARCH("создани",E1507)))),1,0)</f>
        <v>0</v>
      </c>
      <c r="H1507" s="8">
        <f>IF(OR(ISNUMBER(SEARCH("развит",E1507)), ISNUMBER(SEARCH("модифика",E1507)), ISNUMBER(SEARCH("интегра",E1507)),  ISNUMBER(SEARCH("внедрен",E1507)), ISNUMBER(SEARCH("расшир",E1507)), ISNUMBER(SEARCH("адаптац",E1507)),ISNUMBER(SEARCH("настрой",E1507)), ISNUMBER(SEARCH("подключ",E1507)),   (ISNUMBER(SEARCH("модерниз",E1507)))),1,0)</f>
        <v>0</v>
      </c>
      <c r="I1507" s="8">
        <f>IF(OR(ISNUMBER(SEARCH("сопрово",E1507)), ISNUMBER(SEARCH("поддержк",E1507)), ISNUMBER(SEARCH("эксплуат",E1507)), ISNUMBER(SEARCH("обслужи",E1507)), ISNUMBER(SEARCH("подготов",E1507)), (ISNUMBER(SEARCH("обуче",E1507)))),1,0)</f>
        <v>1</v>
      </c>
      <c r="J1507" s="9">
        <f>SUM(G1507:I1507)</f>
        <v>1</v>
      </c>
      <c r="K1507" t="s">
        <v>142</v>
      </c>
      <c r="L1507" t="s">
        <v>143</v>
      </c>
      <c r="M1507" s="30">
        <v>1830000</v>
      </c>
      <c r="N1507" s="28" t="s">
        <v>26</v>
      </c>
      <c r="O1507">
        <v>1830000</v>
      </c>
      <c r="P1507" s="28" t="s">
        <v>184</v>
      </c>
      <c r="Q1507" s="4" t="s">
        <v>2349</v>
      </c>
      <c r="R1507" t="s">
        <v>2350</v>
      </c>
      <c r="S1507" t="s">
        <v>2220</v>
      </c>
      <c r="T1507" t="s">
        <v>2239</v>
      </c>
      <c r="U1507" t="s">
        <v>2222</v>
      </c>
      <c r="V1507" t="s">
        <v>2223</v>
      </c>
      <c r="W1507" s="2">
        <v>1</v>
      </c>
      <c r="X1507" s="33">
        <v>1830000</v>
      </c>
      <c r="Y1507" t="s">
        <v>34</v>
      </c>
      <c r="Z1507" t="s">
        <v>509</v>
      </c>
      <c r="AA1507" t="s">
        <v>36</v>
      </c>
      <c r="AB1507" t="s">
        <v>37</v>
      </c>
      <c r="AC1507" s="2">
        <v>58</v>
      </c>
    </row>
    <row r="1508" spans="1:29" customFormat="1" hidden="1" x14ac:dyDescent="0.25">
      <c r="A1508" s="11">
        <v>1508</v>
      </c>
      <c r="B1508" s="20" t="s">
        <v>2561</v>
      </c>
      <c r="C1508" s="3">
        <v>2.5836013499190001E+18</v>
      </c>
      <c r="D1508" s="1">
        <v>43733</v>
      </c>
      <c r="E1508" t="s">
        <v>2352</v>
      </c>
      <c r="F1508" s="8">
        <f>IF(OR(ISNUMBER(SEARCH("террит",Q1508)), ISNUMBER(SEARCH("ФОМС",E1508)), ISNUMBER(SEARCH("ФОМС",Q1508)), (ISNUMBER(SEARCH("страх",E1508)))),1,0)</f>
        <v>0</v>
      </c>
      <c r="G1508" s="8">
        <f>IF(OR(ISNUMBER(SEARCH("проектиро",E1508)), ISNUMBER(SEARCH("разработка",E1508)),  ISNUMBER(SEARCH("приобрет",E1508)),  ISNUMBER(SEARCH("установк",E1508)), ISNUMBER(SEARCH("постав",E1508)),  (ISNUMBER(SEARCH("создани",E1508)))),1,0)</f>
        <v>0</v>
      </c>
      <c r="H1508" s="8">
        <f>IF(OR(ISNUMBER(SEARCH("развит",E1508)), ISNUMBER(SEARCH("модифика",E1508)), ISNUMBER(SEARCH("интегра",E1508)),  ISNUMBER(SEARCH("внедрен",E1508)), ISNUMBER(SEARCH("расшир",E1508)), ISNUMBER(SEARCH("адаптац",E1508)),ISNUMBER(SEARCH("настрой",E1508)), ISNUMBER(SEARCH("подключ",E1508)),   (ISNUMBER(SEARCH("модерниз",E1508)))),1,0)</f>
        <v>0</v>
      </c>
      <c r="I1508" s="8">
        <f>IF(OR(ISNUMBER(SEARCH("сопрово",E1508)), ISNUMBER(SEARCH("поддержк",E1508)), ISNUMBER(SEARCH("эксплуат",E1508)), ISNUMBER(SEARCH("обслужи",E1508)), ISNUMBER(SEARCH("подготов",E1508)), (ISNUMBER(SEARCH("обуче",E1508)))),1,0)</f>
        <v>1</v>
      </c>
      <c r="J1508" s="9">
        <f>SUM(G1508:I1508)</f>
        <v>1</v>
      </c>
      <c r="K1508" t="s">
        <v>346</v>
      </c>
      <c r="L1508" t="s">
        <v>347</v>
      </c>
      <c r="M1508" s="30">
        <v>34000</v>
      </c>
      <c r="N1508" s="28" t="s">
        <v>130</v>
      </c>
      <c r="O1508">
        <v>68000</v>
      </c>
      <c r="P1508" s="28" t="s">
        <v>999</v>
      </c>
      <c r="Q1508" s="4" t="s">
        <v>2349</v>
      </c>
      <c r="R1508" t="s">
        <v>2350</v>
      </c>
      <c r="S1508" t="s">
        <v>2220</v>
      </c>
      <c r="T1508" t="s">
        <v>2239</v>
      </c>
      <c r="U1508" t="s">
        <v>2222</v>
      </c>
      <c r="V1508" t="s">
        <v>2223</v>
      </c>
      <c r="W1508" s="2">
        <v>1</v>
      </c>
      <c r="X1508" s="33">
        <v>686000</v>
      </c>
      <c r="Y1508" t="s">
        <v>34</v>
      </c>
      <c r="Z1508" t="s">
        <v>509</v>
      </c>
      <c r="AA1508" t="s">
        <v>36</v>
      </c>
      <c r="AB1508" t="s">
        <v>37</v>
      </c>
      <c r="AC1508" s="2">
        <v>58</v>
      </c>
    </row>
    <row r="1509" spans="1:29" customFormat="1" hidden="1" x14ac:dyDescent="0.25">
      <c r="A1509" s="11">
        <v>1509</v>
      </c>
      <c r="B1509" s="20" t="s">
        <v>2561</v>
      </c>
      <c r="C1509" s="3">
        <v>2.5836013499190001E+18</v>
      </c>
      <c r="D1509" s="1">
        <v>43495</v>
      </c>
      <c r="E1509" t="s">
        <v>2351</v>
      </c>
      <c r="F1509" s="8">
        <f>IF(OR(ISNUMBER(SEARCH("террит",Q1509)), ISNUMBER(SEARCH("ФОМС",E1509)), ISNUMBER(SEARCH("ФОМС",Q1509)), (ISNUMBER(SEARCH("страх",E1509)))),1,0)</f>
        <v>0</v>
      </c>
      <c r="G1509" s="8">
        <f>IF(OR(ISNUMBER(SEARCH("проектиро",E1509)), ISNUMBER(SEARCH("разработка",E1509)),  ISNUMBER(SEARCH("приобрет",E1509)),  ISNUMBER(SEARCH("установк",E1509)), ISNUMBER(SEARCH("постав",E1509)),  (ISNUMBER(SEARCH("создани",E1509)))),1,0)</f>
        <v>0</v>
      </c>
      <c r="H1509" s="8">
        <f>IF(OR(ISNUMBER(SEARCH("развит",E1509)), ISNUMBER(SEARCH("модифика",E1509)), ISNUMBER(SEARCH("интегра",E1509)),  ISNUMBER(SEARCH("внедрен",E1509)), ISNUMBER(SEARCH("расшир",E1509)), ISNUMBER(SEARCH("адаптац",E1509)),ISNUMBER(SEARCH("настрой",E1509)), ISNUMBER(SEARCH("подключ",E1509)),   (ISNUMBER(SEARCH("модерниз",E1509)))),1,0)</f>
        <v>0</v>
      </c>
      <c r="I1509" s="8">
        <f>IF(OR(ISNUMBER(SEARCH("сопрово",E1509)), ISNUMBER(SEARCH("поддержк",E1509)), ISNUMBER(SEARCH("эксплуат",E1509)), ISNUMBER(SEARCH("обслужи",E1509)), ISNUMBER(SEARCH("подготов",E1509)), (ISNUMBER(SEARCH("обуче",E1509)))),1,0)</f>
        <v>1</v>
      </c>
      <c r="J1509" s="9">
        <f>SUM(G1509:I1509)</f>
        <v>1</v>
      </c>
      <c r="K1509" t="s">
        <v>142</v>
      </c>
      <c r="L1509" t="s">
        <v>143</v>
      </c>
      <c r="M1509" s="30">
        <v>1830900</v>
      </c>
      <c r="N1509" s="28" t="s">
        <v>26</v>
      </c>
      <c r="O1509">
        <v>1830900</v>
      </c>
      <c r="P1509" s="28" t="s">
        <v>27</v>
      </c>
      <c r="Q1509" s="4" t="s">
        <v>2349</v>
      </c>
      <c r="R1509" t="s">
        <v>2350</v>
      </c>
      <c r="S1509" t="s">
        <v>2220</v>
      </c>
      <c r="T1509" t="s">
        <v>2239</v>
      </c>
      <c r="U1509" t="s">
        <v>2222</v>
      </c>
      <c r="V1509" t="s">
        <v>2223</v>
      </c>
      <c r="W1509" s="2">
        <v>1</v>
      </c>
      <c r="X1509" s="33">
        <v>1830900</v>
      </c>
      <c r="Y1509" t="s">
        <v>34</v>
      </c>
      <c r="Z1509" t="s">
        <v>509</v>
      </c>
      <c r="AA1509" t="s">
        <v>36</v>
      </c>
      <c r="AB1509" t="s">
        <v>37</v>
      </c>
      <c r="AC1509" s="2">
        <v>58</v>
      </c>
    </row>
    <row r="1510" spans="1:29" customFormat="1" hidden="1" x14ac:dyDescent="0.25">
      <c r="A1510" s="11">
        <v>1510</v>
      </c>
      <c r="B1510" s="20" t="s">
        <v>2561</v>
      </c>
      <c r="C1510" s="3">
        <v>2.583620016016E+18</v>
      </c>
      <c r="D1510" s="1">
        <v>42382</v>
      </c>
      <c r="E1510" t="s">
        <v>2353</v>
      </c>
      <c r="F1510" s="8">
        <f>IF(OR(ISNUMBER(SEARCH("террит",Q1510)), ISNUMBER(SEARCH("ФОМС",E1510)), ISNUMBER(SEARCH("ФОМС",Q1510)), (ISNUMBER(SEARCH("страх",E1510)))),1,0)</f>
        <v>0</v>
      </c>
      <c r="G1510" s="8">
        <f>IF(OR(ISNUMBER(SEARCH("проектиро",E1510)), ISNUMBER(SEARCH("разработка",E1510)),  ISNUMBER(SEARCH("приобрет",E1510)),  ISNUMBER(SEARCH("установк",E1510)), ISNUMBER(SEARCH("постав",E1510)),  (ISNUMBER(SEARCH("создани",E1510)))),1,0)</f>
        <v>0</v>
      </c>
      <c r="H1510" s="8">
        <f>IF(OR(ISNUMBER(SEARCH("развит",E1510)), ISNUMBER(SEARCH("модифика",E1510)), ISNUMBER(SEARCH("интегра",E1510)),  ISNUMBER(SEARCH("внедрен",E1510)), ISNUMBER(SEARCH("расшир",E1510)), ISNUMBER(SEARCH("адаптац",E1510)),ISNUMBER(SEARCH("настрой",E1510)), ISNUMBER(SEARCH("подключ",E1510)),   (ISNUMBER(SEARCH("модерниз",E1510)))),1,0)</f>
        <v>0</v>
      </c>
      <c r="I1510" s="8">
        <f>IF(OR(ISNUMBER(SEARCH("сопрово",E1510)), ISNUMBER(SEARCH("поддержк",E1510)), ISNUMBER(SEARCH("эксплуат",E1510)), ISNUMBER(SEARCH("обслужи",E1510)), ISNUMBER(SEARCH("подготов",E1510)), (ISNUMBER(SEARCH("обуче",E1510)))),1,0)</f>
        <v>1</v>
      </c>
      <c r="J1510" s="9">
        <f>SUM(G1510:I1510)</f>
        <v>1</v>
      </c>
      <c r="K1510" t="s">
        <v>82</v>
      </c>
      <c r="L1510" t="s">
        <v>76</v>
      </c>
      <c r="M1510" s="30">
        <v>15340</v>
      </c>
      <c r="N1510" s="28" t="s">
        <v>2354</v>
      </c>
      <c r="O1510">
        <v>184080</v>
      </c>
      <c r="P1510" s="28" t="s">
        <v>258</v>
      </c>
      <c r="Q1510" s="4" t="s">
        <v>2355</v>
      </c>
      <c r="R1510" t="s">
        <v>2356</v>
      </c>
      <c r="S1510" t="s">
        <v>2329</v>
      </c>
      <c r="T1510" t="s">
        <v>2235</v>
      </c>
      <c r="U1510" t="s">
        <v>2222</v>
      </c>
      <c r="V1510" t="s">
        <v>2223</v>
      </c>
      <c r="W1510" s="2">
        <v>1</v>
      </c>
      <c r="X1510" s="33">
        <v>184080</v>
      </c>
      <c r="Y1510" t="s">
        <v>34</v>
      </c>
      <c r="Z1510" t="s">
        <v>509</v>
      </c>
      <c r="AA1510" t="s">
        <v>36</v>
      </c>
      <c r="AB1510" t="s">
        <v>37</v>
      </c>
      <c r="AC1510" s="2">
        <v>58</v>
      </c>
    </row>
    <row r="1511" spans="1:29" customFormat="1" hidden="1" x14ac:dyDescent="0.25">
      <c r="A1511" s="11">
        <v>1511</v>
      </c>
      <c r="B1511" s="20" t="s">
        <v>2561</v>
      </c>
      <c r="C1511" s="3">
        <v>2.5836200160189998E+18</v>
      </c>
      <c r="D1511" s="1">
        <v>43720</v>
      </c>
      <c r="E1511" t="s">
        <v>2247</v>
      </c>
      <c r="F1511" s="8">
        <f>IF(OR(ISNUMBER(SEARCH("террит",Q1511)), ISNUMBER(SEARCH("ФОМС",E1511)), ISNUMBER(SEARCH("ФОМС",Q1511)), (ISNUMBER(SEARCH("страх",E1511)))),1,0)</f>
        <v>0</v>
      </c>
      <c r="G1511" s="8">
        <f>IF(OR(ISNUMBER(SEARCH("проектиро",E1511)), ISNUMBER(SEARCH("разработка",E1511)),  ISNUMBER(SEARCH("приобрет",E1511)),  ISNUMBER(SEARCH("установк",E1511)), ISNUMBER(SEARCH("постав",E1511)),  (ISNUMBER(SEARCH("создани",E1511)))),1,0)</f>
        <v>0</v>
      </c>
      <c r="H1511" s="8">
        <f>IF(OR(ISNUMBER(SEARCH("развит",E1511)), ISNUMBER(SEARCH("модифика",E1511)), ISNUMBER(SEARCH("интегра",E1511)),  ISNUMBER(SEARCH("внедрен",E1511)), ISNUMBER(SEARCH("расшир",E1511)), ISNUMBER(SEARCH("адаптац",E1511)),ISNUMBER(SEARCH("настрой",E1511)), ISNUMBER(SEARCH("подключ",E1511)),   (ISNUMBER(SEARCH("модерниз",E1511)))),1,0)</f>
        <v>0</v>
      </c>
      <c r="I1511" s="8">
        <f>IF(OR(ISNUMBER(SEARCH("сопрово",E1511)), ISNUMBER(SEARCH("поддержк",E1511)), ISNUMBER(SEARCH("эксплуат",E1511)), ISNUMBER(SEARCH("обслужи",E1511)), ISNUMBER(SEARCH("подготов",E1511)), (ISNUMBER(SEARCH("обуче",E1511)))),1,0)</f>
        <v>0</v>
      </c>
      <c r="J1511" s="9">
        <f>SUM(G1511:I1511)</f>
        <v>0</v>
      </c>
      <c r="K1511" t="s">
        <v>142</v>
      </c>
      <c r="L1511" t="s">
        <v>143</v>
      </c>
      <c r="M1511" s="30">
        <v>1039.77</v>
      </c>
      <c r="N1511" s="28" t="s">
        <v>26</v>
      </c>
      <c r="O1511">
        <v>125812.17</v>
      </c>
      <c r="P1511" s="28" t="s">
        <v>2357</v>
      </c>
      <c r="Q1511" s="4" t="s">
        <v>2355</v>
      </c>
      <c r="R1511" t="s">
        <v>2356</v>
      </c>
      <c r="S1511" t="s">
        <v>2329</v>
      </c>
      <c r="T1511" t="s">
        <v>2246</v>
      </c>
      <c r="U1511" t="s">
        <v>2222</v>
      </c>
      <c r="V1511" t="s">
        <v>2223</v>
      </c>
      <c r="W1511" s="2">
        <v>1</v>
      </c>
      <c r="X1511" s="33">
        <v>125812.17</v>
      </c>
      <c r="Y1511" t="s">
        <v>34</v>
      </c>
      <c r="Z1511" t="s">
        <v>509</v>
      </c>
      <c r="AA1511" t="s">
        <v>36</v>
      </c>
      <c r="AB1511" t="s">
        <v>37</v>
      </c>
      <c r="AC1511" s="2">
        <v>58</v>
      </c>
    </row>
    <row r="1512" spans="1:29" customFormat="1" hidden="1" x14ac:dyDescent="0.25">
      <c r="A1512" s="11">
        <v>1512</v>
      </c>
      <c r="B1512" s="20" t="s">
        <v>2561</v>
      </c>
      <c r="C1512" s="3">
        <v>2.5836200690189998E+18</v>
      </c>
      <c r="D1512" s="1">
        <v>43719</v>
      </c>
      <c r="E1512" t="s">
        <v>2277</v>
      </c>
      <c r="F1512" s="8">
        <f>IF(OR(ISNUMBER(SEARCH("террит",Q1512)), ISNUMBER(SEARCH("ФОМС",E1512)), ISNUMBER(SEARCH("ФОМС",Q1512)), (ISNUMBER(SEARCH("страх",E1512)))),1,0)</f>
        <v>0</v>
      </c>
      <c r="G1512" s="8">
        <f>IF(OR(ISNUMBER(SEARCH("проектиро",E1512)), ISNUMBER(SEARCH("разработка",E1512)),  ISNUMBER(SEARCH("приобрет",E1512)),  ISNUMBER(SEARCH("установк",E1512)), ISNUMBER(SEARCH("постав",E1512)),  (ISNUMBER(SEARCH("создани",E1512)))),1,0)</f>
        <v>1</v>
      </c>
      <c r="H1512" s="8">
        <f>IF(OR(ISNUMBER(SEARCH("развит",E1512)), ISNUMBER(SEARCH("модифика",E1512)), ISNUMBER(SEARCH("интегра",E1512)),  ISNUMBER(SEARCH("внедрен",E1512)), ISNUMBER(SEARCH("расшир",E1512)), ISNUMBER(SEARCH("адаптац",E1512)),ISNUMBER(SEARCH("настрой",E1512)), ISNUMBER(SEARCH("подключ",E1512)),   (ISNUMBER(SEARCH("модерниз",E1512)))),1,0)</f>
        <v>0</v>
      </c>
      <c r="I1512" s="8">
        <f>IF(OR(ISNUMBER(SEARCH("сопрово",E1512)), ISNUMBER(SEARCH("поддержк",E1512)), ISNUMBER(SEARCH("эксплуат",E1512)), ISNUMBER(SEARCH("обслужи",E1512)), ISNUMBER(SEARCH("подготов",E1512)), (ISNUMBER(SEARCH("обуче",E1512)))),1,0)</f>
        <v>0</v>
      </c>
      <c r="J1512" s="9">
        <f>SUM(G1512:I1512)</f>
        <v>1</v>
      </c>
      <c r="K1512" t="s">
        <v>142</v>
      </c>
      <c r="L1512" t="s">
        <v>143</v>
      </c>
      <c r="M1512" s="30">
        <v>1041.94</v>
      </c>
      <c r="N1512" s="28" t="s">
        <v>26</v>
      </c>
      <c r="O1512">
        <v>1041.94</v>
      </c>
      <c r="P1512" s="28" t="s">
        <v>27</v>
      </c>
      <c r="Q1512" s="4" t="s">
        <v>2358</v>
      </c>
      <c r="R1512" t="s">
        <v>2359</v>
      </c>
      <c r="S1512" t="s">
        <v>2220</v>
      </c>
      <c r="T1512" t="s">
        <v>2239</v>
      </c>
      <c r="U1512" t="s">
        <v>2222</v>
      </c>
      <c r="V1512" t="s">
        <v>2223</v>
      </c>
      <c r="W1512" s="2">
        <v>1</v>
      </c>
      <c r="X1512" s="33">
        <v>451262.35</v>
      </c>
      <c r="Y1512" t="s">
        <v>34</v>
      </c>
      <c r="Z1512" t="s">
        <v>509</v>
      </c>
      <c r="AA1512" t="s">
        <v>36</v>
      </c>
      <c r="AB1512" t="s">
        <v>37</v>
      </c>
      <c r="AC1512" s="2">
        <v>58</v>
      </c>
    </row>
    <row r="1513" spans="1:29" customFormat="1" hidden="1" x14ac:dyDescent="0.25">
      <c r="A1513" s="11">
        <v>1513</v>
      </c>
      <c r="B1513" s="20" t="s">
        <v>2561</v>
      </c>
      <c r="C1513" s="3">
        <v>2.5836680615190001E+18</v>
      </c>
      <c r="D1513" s="1">
        <v>43717</v>
      </c>
      <c r="E1513" t="s">
        <v>2247</v>
      </c>
      <c r="F1513" s="8">
        <f>IF(OR(ISNUMBER(SEARCH("террит",Q1513)), ISNUMBER(SEARCH("ФОМС",E1513)), ISNUMBER(SEARCH("ФОМС",Q1513)), (ISNUMBER(SEARCH("страх",E1513)))),1,0)</f>
        <v>0</v>
      </c>
      <c r="G1513" s="8">
        <f>IF(OR(ISNUMBER(SEARCH("проектиро",E1513)), ISNUMBER(SEARCH("разработка",E1513)),  ISNUMBER(SEARCH("приобрет",E1513)),  ISNUMBER(SEARCH("установк",E1513)), ISNUMBER(SEARCH("постав",E1513)),  (ISNUMBER(SEARCH("создани",E1513)))),1,0)</f>
        <v>0</v>
      </c>
      <c r="H1513" s="8">
        <f>IF(OR(ISNUMBER(SEARCH("развит",E1513)), ISNUMBER(SEARCH("модифика",E1513)), ISNUMBER(SEARCH("интегра",E1513)),  ISNUMBER(SEARCH("внедрен",E1513)), ISNUMBER(SEARCH("расшир",E1513)), ISNUMBER(SEARCH("адаптац",E1513)),ISNUMBER(SEARCH("настрой",E1513)), ISNUMBER(SEARCH("подключ",E1513)),   (ISNUMBER(SEARCH("модерниз",E1513)))),1,0)</f>
        <v>0</v>
      </c>
      <c r="I1513" s="8">
        <f>IF(OR(ISNUMBER(SEARCH("сопрово",E1513)), ISNUMBER(SEARCH("поддержк",E1513)), ISNUMBER(SEARCH("эксплуат",E1513)), ISNUMBER(SEARCH("обслужи",E1513)), ISNUMBER(SEARCH("подготов",E1513)), (ISNUMBER(SEARCH("обуче",E1513)))),1,0)</f>
        <v>0</v>
      </c>
      <c r="J1513" s="9">
        <f>SUM(G1513:I1513)</f>
        <v>0</v>
      </c>
      <c r="K1513" t="s">
        <v>142</v>
      </c>
      <c r="L1513" t="s">
        <v>143</v>
      </c>
      <c r="M1513" s="30">
        <v>1039.94</v>
      </c>
      <c r="N1513" s="28" t="s">
        <v>26</v>
      </c>
      <c r="O1513">
        <v>1039.94</v>
      </c>
      <c r="P1513" s="28" t="s">
        <v>27</v>
      </c>
      <c r="Q1513" s="4" t="s">
        <v>2360</v>
      </c>
      <c r="R1513" t="s">
        <v>2361</v>
      </c>
      <c r="S1513" t="s">
        <v>2220</v>
      </c>
      <c r="T1513" t="s">
        <v>2246</v>
      </c>
      <c r="U1513" t="s">
        <v>2222</v>
      </c>
      <c r="V1513" t="s">
        <v>2223</v>
      </c>
      <c r="W1513" s="2">
        <v>1</v>
      </c>
      <c r="X1513" s="33">
        <v>36392.120000000003</v>
      </c>
      <c r="Y1513" t="s">
        <v>34</v>
      </c>
      <c r="Z1513" t="s">
        <v>509</v>
      </c>
      <c r="AA1513" t="s">
        <v>36</v>
      </c>
      <c r="AB1513" t="s">
        <v>37</v>
      </c>
      <c r="AC1513" s="2">
        <v>58</v>
      </c>
    </row>
    <row r="1514" spans="1:29" customFormat="1" hidden="1" x14ac:dyDescent="0.25">
      <c r="A1514" s="11">
        <v>1514</v>
      </c>
      <c r="B1514" s="20" t="s">
        <v>2561</v>
      </c>
      <c r="C1514" s="3">
        <v>2.5837004708189998E+18</v>
      </c>
      <c r="D1514" s="1">
        <v>43719</v>
      </c>
      <c r="E1514" t="s">
        <v>2247</v>
      </c>
      <c r="F1514" s="8">
        <f>IF(OR(ISNUMBER(SEARCH("террит",Q1514)), ISNUMBER(SEARCH("ФОМС",E1514)), ISNUMBER(SEARCH("ФОМС",Q1514)), (ISNUMBER(SEARCH("страх",E1514)))),1,0)</f>
        <v>0</v>
      </c>
      <c r="G1514" s="8">
        <f>IF(OR(ISNUMBER(SEARCH("проектиро",E1514)), ISNUMBER(SEARCH("разработка",E1514)),  ISNUMBER(SEARCH("приобрет",E1514)),  ISNUMBER(SEARCH("установк",E1514)), ISNUMBER(SEARCH("постав",E1514)),  (ISNUMBER(SEARCH("создани",E1514)))),1,0)</f>
        <v>0</v>
      </c>
      <c r="H1514" s="8">
        <f>IF(OR(ISNUMBER(SEARCH("развит",E1514)), ISNUMBER(SEARCH("модифика",E1514)), ISNUMBER(SEARCH("интегра",E1514)),  ISNUMBER(SEARCH("внедрен",E1514)), ISNUMBER(SEARCH("расшир",E1514)), ISNUMBER(SEARCH("адаптац",E1514)),ISNUMBER(SEARCH("настрой",E1514)), ISNUMBER(SEARCH("подключ",E1514)),   (ISNUMBER(SEARCH("модерниз",E1514)))),1,0)</f>
        <v>0</v>
      </c>
      <c r="I1514" s="8">
        <f>IF(OR(ISNUMBER(SEARCH("сопрово",E1514)), ISNUMBER(SEARCH("поддержк",E1514)), ISNUMBER(SEARCH("эксплуат",E1514)), ISNUMBER(SEARCH("обслужи",E1514)), ISNUMBER(SEARCH("подготов",E1514)), (ISNUMBER(SEARCH("обуче",E1514)))),1,0)</f>
        <v>0</v>
      </c>
      <c r="J1514" s="9">
        <f>SUM(G1514:I1514)</f>
        <v>0</v>
      </c>
      <c r="K1514" t="s">
        <v>142</v>
      </c>
      <c r="L1514" t="s">
        <v>143</v>
      </c>
      <c r="M1514" s="30">
        <v>1039.77</v>
      </c>
      <c r="N1514" s="28" t="s">
        <v>26</v>
      </c>
      <c r="O1514">
        <v>70704.36</v>
      </c>
      <c r="P1514" s="28" t="s">
        <v>2362</v>
      </c>
      <c r="Q1514" s="4" t="s">
        <v>2363</v>
      </c>
      <c r="R1514" t="s">
        <v>2364</v>
      </c>
      <c r="S1514" t="s">
        <v>2223</v>
      </c>
      <c r="T1514" t="s">
        <v>2239</v>
      </c>
      <c r="U1514" t="s">
        <v>2222</v>
      </c>
      <c r="V1514" t="s">
        <v>2223</v>
      </c>
      <c r="W1514" s="2">
        <v>1</v>
      </c>
      <c r="X1514" s="33">
        <v>70704.36</v>
      </c>
      <c r="Y1514" t="s">
        <v>34</v>
      </c>
      <c r="Z1514" t="s">
        <v>509</v>
      </c>
      <c r="AA1514" t="s">
        <v>36</v>
      </c>
      <c r="AB1514" t="s">
        <v>37</v>
      </c>
      <c r="AC1514" s="2">
        <v>58</v>
      </c>
    </row>
    <row r="1515" spans="1:29" customFormat="1" hidden="1" x14ac:dyDescent="0.25">
      <c r="A1515" s="11">
        <v>1515</v>
      </c>
      <c r="B1515" s="20" t="s">
        <v>2561</v>
      </c>
      <c r="C1515" s="3">
        <v>2.5837007970189998E+18</v>
      </c>
      <c r="D1515" s="1">
        <v>43717</v>
      </c>
      <c r="E1515" t="s">
        <v>2247</v>
      </c>
      <c r="F1515" s="8">
        <f>IF(OR(ISNUMBER(SEARCH("террит",Q1515)), ISNUMBER(SEARCH("ФОМС",E1515)), ISNUMBER(SEARCH("ФОМС",Q1515)), (ISNUMBER(SEARCH("страх",E1515)))),1,0)</f>
        <v>0</v>
      </c>
      <c r="G1515" s="8">
        <f>IF(OR(ISNUMBER(SEARCH("проектиро",E1515)), ISNUMBER(SEARCH("разработка",E1515)),  ISNUMBER(SEARCH("приобрет",E1515)),  ISNUMBER(SEARCH("установк",E1515)), ISNUMBER(SEARCH("постав",E1515)),  (ISNUMBER(SEARCH("создани",E1515)))),1,0)</f>
        <v>0</v>
      </c>
      <c r="H1515" s="8">
        <f>IF(OR(ISNUMBER(SEARCH("развит",E1515)), ISNUMBER(SEARCH("модифика",E1515)), ISNUMBER(SEARCH("интегра",E1515)),  ISNUMBER(SEARCH("внедрен",E1515)), ISNUMBER(SEARCH("расшир",E1515)), ISNUMBER(SEARCH("адаптац",E1515)),ISNUMBER(SEARCH("настрой",E1515)), ISNUMBER(SEARCH("подключ",E1515)),   (ISNUMBER(SEARCH("модерниз",E1515)))),1,0)</f>
        <v>0</v>
      </c>
      <c r="I1515" s="8">
        <f>IF(OR(ISNUMBER(SEARCH("сопрово",E1515)), ISNUMBER(SEARCH("поддержк",E1515)), ISNUMBER(SEARCH("эксплуат",E1515)), ISNUMBER(SEARCH("обслужи",E1515)), ISNUMBER(SEARCH("подготов",E1515)), (ISNUMBER(SEARCH("обуче",E1515)))),1,0)</f>
        <v>0</v>
      </c>
      <c r="J1515" s="9">
        <f>SUM(G1515:I1515)</f>
        <v>0</v>
      </c>
      <c r="K1515" t="s">
        <v>142</v>
      </c>
      <c r="L1515" t="s">
        <v>143</v>
      </c>
      <c r="M1515" s="30">
        <v>2511.4499999999998</v>
      </c>
      <c r="N1515" s="28" t="s">
        <v>26</v>
      </c>
      <c r="O1515">
        <v>5022.8999999999996</v>
      </c>
      <c r="P1515" s="28" t="s">
        <v>999</v>
      </c>
      <c r="Q1515" s="4" t="s">
        <v>2365</v>
      </c>
      <c r="R1515" t="s">
        <v>2366</v>
      </c>
      <c r="S1515" t="s">
        <v>2223</v>
      </c>
      <c r="T1515" t="s">
        <v>2239</v>
      </c>
      <c r="U1515" t="s">
        <v>2222</v>
      </c>
      <c r="V1515" t="s">
        <v>2223</v>
      </c>
      <c r="W1515" s="2">
        <v>1</v>
      </c>
      <c r="X1515" s="33">
        <v>79022.899999999994</v>
      </c>
      <c r="Y1515" t="s">
        <v>34</v>
      </c>
      <c r="Z1515" t="s">
        <v>509</v>
      </c>
      <c r="AA1515" t="s">
        <v>36</v>
      </c>
      <c r="AB1515" t="s">
        <v>37</v>
      </c>
      <c r="AC1515" s="2">
        <v>58</v>
      </c>
    </row>
    <row r="1516" spans="1:29" customFormat="1" hidden="1" x14ac:dyDescent="0.25">
      <c r="A1516" s="11">
        <v>1516</v>
      </c>
      <c r="B1516" s="20" t="s">
        <v>2561</v>
      </c>
      <c r="C1516" s="3">
        <v>2.583700855816E+18</v>
      </c>
      <c r="D1516" s="1">
        <v>42395</v>
      </c>
      <c r="E1516" t="s">
        <v>2367</v>
      </c>
      <c r="F1516" s="8">
        <f>IF(OR(ISNUMBER(SEARCH("террит",Q1516)), ISNUMBER(SEARCH("ФОМС",E1516)), ISNUMBER(SEARCH("ФОМС",Q1516)), (ISNUMBER(SEARCH("страх",E1516)))),1,0)</f>
        <v>0</v>
      </c>
      <c r="G1516" s="8">
        <f>IF(OR(ISNUMBER(SEARCH("проектиро",E1516)), ISNUMBER(SEARCH("разработка",E1516)),  ISNUMBER(SEARCH("приобрет",E1516)),  ISNUMBER(SEARCH("установк",E1516)), ISNUMBER(SEARCH("постав",E1516)),  (ISNUMBER(SEARCH("создани",E1516)))),1,0)</f>
        <v>0</v>
      </c>
      <c r="H1516" s="8">
        <f>IF(OR(ISNUMBER(SEARCH("развит",E1516)), ISNUMBER(SEARCH("модифика",E1516)), ISNUMBER(SEARCH("интегра",E1516)),  ISNUMBER(SEARCH("внедрен",E1516)), ISNUMBER(SEARCH("расшир",E1516)), ISNUMBER(SEARCH("адаптац",E1516)),ISNUMBER(SEARCH("настрой",E1516)), ISNUMBER(SEARCH("подключ",E1516)),   (ISNUMBER(SEARCH("модерниз",E1516)))),1,0)</f>
        <v>0</v>
      </c>
      <c r="I1516" s="8">
        <f>IF(OR(ISNUMBER(SEARCH("сопрово",E1516)), ISNUMBER(SEARCH("поддержк",E1516)), ISNUMBER(SEARCH("эксплуат",E1516)), ISNUMBER(SEARCH("обслужи",E1516)), ISNUMBER(SEARCH("подготов",E1516)), (ISNUMBER(SEARCH("обуче",E1516)))),1,0)</f>
        <v>1</v>
      </c>
      <c r="J1516" s="9">
        <f>SUM(G1516:I1516)</f>
        <v>1</v>
      </c>
      <c r="K1516" t="s">
        <v>177</v>
      </c>
      <c r="L1516" t="s">
        <v>178</v>
      </c>
      <c r="M1516" s="30">
        <v>15340</v>
      </c>
      <c r="N1516" s="28" t="s">
        <v>266</v>
      </c>
      <c r="O1516">
        <v>184080</v>
      </c>
      <c r="P1516" s="28" t="s">
        <v>258</v>
      </c>
      <c r="Q1516" s="4" t="s">
        <v>2368</v>
      </c>
      <c r="R1516" t="s">
        <v>2369</v>
      </c>
      <c r="S1516" t="s">
        <v>2223</v>
      </c>
      <c r="T1516" t="s">
        <v>2221</v>
      </c>
      <c r="U1516" t="s">
        <v>2222</v>
      </c>
      <c r="V1516" t="s">
        <v>2223</v>
      </c>
      <c r="W1516" s="2">
        <v>1</v>
      </c>
      <c r="X1516" s="33">
        <v>184080</v>
      </c>
      <c r="Y1516" t="s">
        <v>34</v>
      </c>
      <c r="Z1516" t="s">
        <v>509</v>
      </c>
      <c r="AA1516" t="s">
        <v>36</v>
      </c>
      <c r="AB1516" t="s">
        <v>37</v>
      </c>
      <c r="AC1516" s="2">
        <v>58</v>
      </c>
    </row>
    <row r="1517" spans="1:29" customFormat="1" hidden="1" x14ac:dyDescent="0.25">
      <c r="A1517" s="11">
        <v>1517</v>
      </c>
      <c r="B1517" s="20" t="s">
        <v>2561</v>
      </c>
      <c r="C1517" s="3">
        <v>2.5837008558169999E+18</v>
      </c>
      <c r="D1517" s="1">
        <v>42921</v>
      </c>
      <c r="E1517" t="s">
        <v>2370</v>
      </c>
      <c r="F1517" s="8">
        <f>IF(OR(ISNUMBER(SEARCH("террит",Q1517)), ISNUMBER(SEARCH("ФОМС",E1517)), ISNUMBER(SEARCH("ФОМС",Q1517)), (ISNUMBER(SEARCH("страх",E1517)))),1,0)</f>
        <v>0</v>
      </c>
      <c r="G1517" s="8">
        <f>IF(OR(ISNUMBER(SEARCH("проектиро",E1517)), ISNUMBER(SEARCH("разработка",E1517)),  ISNUMBER(SEARCH("приобрет",E1517)),  ISNUMBER(SEARCH("установк",E1517)), ISNUMBER(SEARCH("постав",E1517)),  (ISNUMBER(SEARCH("создани",E1517)))),1,0)</f>
        <v>0</v>
      </c>
      <c r="H1517" s="8">
        <f>IF(OR(ISNUMBER(SEARCH("развит",E1517)), ISNUMBER(SEARCH("модифика",E1517)), ISNUMBER(SEARCH("интегра",E1517)),  ISNUMBER(SEARCH("внедрен",E1517)), ISNUMBER(SEARCH("расшир",E1517)), ISNUMBER(SEARCH("адаптац",E1517)),ISNUMBER(SEARCH("настрой",E1517)), ISNUMBER(SEARCH("подключ",E1517)),   (ISNUMBER(SEARCH("модерниз",E1517)))),1,0)</f>
        <v>0</v>
      </c>
      <c r="I1517" s="8">
        <f>IF(OR(ISNUMBER(SEARCH("сопрово",E1517)), ISNUMBER(SEARCH("поддержк",E1517)), ISNUMBER(SEARCH("эксплуат",E1517)), ISNUMBER(SEARCH("обслужи",E1517)), ISNUMBER(SEARCH("подготов",E1517)), (ISNUMBER(SEARCH("обуче",E1517)))),1,0)</f>
        <v>1</v>
      </c>
      <c r="J1517" s="9">
        <f>SUM(G1517:I1517)</f>
        <v>1</v>
      </c>
      <c r="K1517" t="s">
        <v>2371</v>
      </c>
      <c r="L1517" t="s">
        <v>2372</v>
      </c>
      <c r="M1517" s="30">
        <v>92040</v>
      </c>
      <c r="N1517" s="28" t="s">
        <v>264</v>
      </c>
      <c r="O1517">
        <v>92040</v>
      </c>
      <c r="P1517" s="28" t="s">
        <v>184</v>
      </c>
      <c r="Q1517" s="4" t="s">
        <v>2368</v>
      </c>
      <c r="R1517" t="s">
        <v>2369</v>
      </c>
      <c r="S1517" t="s">
        <v>2223</v>
      </c>
      <c r="T1517" t="s">
        <v>2373</v>
      </c>
      <c r="U1517" t="s">
        <v>2222</v>
      </c>
      <c r="V1517" t="s">
        <v>2223</v>
      </c>
      <c r="W1517" s="2">
        <v>1</v>
      </c>
      <c r="X1517" s="33">
        <v>92040</v>
      </c>
      <c r="Y1517" t="s">
        <v>34</v>
      </c>
      <c r="Z1517" t="s">
        <v>509</v>
      </c>
      <c r="AA1517" t="s">
        <v>36</v>
      </c>
      <c r="AB1517" t="s">
        <v>37</v>
      </c>
      <c r="AC1517" s="2">
        <v>58</v>
      </c>
    </row>
    <row r="1518" spans="1:29" customFormat="1" hidden="1" x14ac:dyDescent="0.25">
      <c r="A1518" s="11">
        <v>1518</v>
      </c>
      <c r="B1518" s="20" t="s">
        <v>2561</v>
      </c>
      <c r="C1518" s="3">
        <v>2.5837008558189998E+18</v>
      </c>
      <c r="D1518" s="1">
        <v>43717</v>
      </c>
      <c r="E1518" t="s">
        <v>2247</v>
      </c>
      <c r="F1518" s="8">
        <f>IF(OR(ISNUMBER(SEARCH("террит",Q1518)), ISNUMBER(SEARCH("ФОМС",E1518)), ISNUMBER(SEARCH("ФОМС",Q1518)), (ISNUMBER(SEARCH("страх",E1518)))),1,0)</f>
        <v>0</v>
      </c>
      <c r="G1518" s="8">
        <f>IF(OR(ISNUMBER(SEARCH("проектиро",E1518)), ISNUMBER(SEARCH("разработка",E1518)),  ISNUMBER(SEARCH("приобрет",E1518)),  ISNUMBER(SEARCH("установк",E1518)), ISNUMBER(SEARCH("постав",E1518)),  (ISNUMBER(SEARCH("создани",E1518)))),1,0)</f>
        <v>0</v>
      </c>
      <c r="H1518" s="8">
        <f>IF(OR(ISNUMBER(SEARCH("развит",E1518)), ISNUMBER(SEARCH("модифика",E1518)), ISNUMBER(SEARCH("интегра",E1518)),  ISNUMBER(SEARCH("внедрен",E1518)), ISNUMBER(SEARCH("расшир",E1518)), ISNUMBER(SEARCH("адаптац",E1518)),ISNUMBER(SEARCH("настрой",E1518)), ISNUMBER(SEARCH("подключ",E1518)),   (ISNUMBER(SEARCH("модерниз",E1518)))),1,0)</f>
        <v>0</v>
      </c>
      <c r="I1518" s="8">
        <f>IF(OR(ISNUMBER(SEARCH("сопрово",E1518)), ISNUMBER(SEARCH("поддержк",E1518)), ISNUMBER(SEARCH("эксплуат",E1518)), ISNUMBER(SEARCH("обслужи",E1518)), ISNUMBER(SEARCH("подготов",E1518)), (ISNUMBER(SEARCH("обуче",E1518)))),1,0)</f>
        <v>0</v>
      </c>
      <c r="J1518" s="9">
        <f>SUM(G1518:I1518)</f>
        <v>0</v>
      </c>
      <c r="K1518" t="s">
        <v>142</v>
      </c>
      <c r="L1518" t="s">
        <v>143</v>
      </c>
      <c r="M1518" s="30">
        <v>1039.78</v>
      </c>
      <c r="N1518" s="28" t="s">
        <v>26</v>
      </c>
      <c r="O1518">
        <v>14556.92</v>
      </c>
      <c r="P1518" s="28" t="s">
        <v>2374</v>
      </c>
      <c r="Q1518" s="4" t="s">
        <v>2368</v>
      </c>
      <c r="R1518" t="s">
        <v>2369</v>
      </c>
      <c r="S1518" t="s">
        <v>2223</v>
      </c>
      <c r="T1518" t="s">
        <v>2239</v>
      </c>
      <c r="U1518" t="s">
        <v>2222</v>
      </c>
      <c r="V1518" t="s">
        <v>2223</v>
      </c>
      <c r="W1518" s="2">
        <v>1</v>
      </c>
      <c r="X1518" s="33">
        <v>29113.7</v>
      </c>
      <c r="Y1518" t="s">
        <v>34</v>
      </c>
      <c r="Z1518" t="s">
        <v>509</v>
      </c>
      <c r="AA1518" t="s">
        <v>36</v>
      </c>
      <c r="AB1518" t="s">
        <v>37</v>
      </c>
      <c r="AC1518" s="2">
        <v>58</v>
      </c>
    </row>
    <row r="1519" spans="1:29" customFormat="1" hidden="1" x14ac:dyDescent="0.25">
      <c r="A1519" s="11">
        <v>1519</v>
      </c>
      <c r="B1519" s="20" t="s">
        <v>2561</v>
      </c>
      <c r="C1519" s="3">
        <v>2.5837027215190001E+18</v>
      </c>
      <c r="D1519" s="1">
        <v>43718</v>
      </c>
      <c r="E1519" t="s">
        <v>2277</v>
      </c>
      <c r="F1519" s="8">
        <f>IF(OR(ISNUMBER(SEARCH("террит",Q1519)), ISNUMBER(SEARCH("ФОМС",E1519)), ISNUMBER(SEARCH("ФОМС",Q1519)), (ISNUMBER(SEARCH("страх",E1519)))),1,0)</f>
        <v>0</v>
      </c>
      <c r="G1519" s="8">
        <f>IF(OR(ISNUMBER(SEARCH("проектиро",E1519)), ISNUMBER(SEARCH("разработка",E1519)),  ISNUMBER(SEARCH("приобрет",E1519)),  ISNUMBER(SEARCH("установк",E1519)), ISNUMBER(SEARCH("постав",E1519)),  (ISNUMBER(SEARCH("создани",E1519)))),1,0)</f>
        <v>1</v>
      </c>
      <c r="H1519" s="8">
        <f>IF(OR(ISNUMBER(SEARCH("развит",E1519)), ISNUMBER(SEARCH("модифика",E1519)), ISNUMBER(SEARCH("интегра",E1519)),  ISNUMBER(SEARCH("внедрен",E1519)), ISNUMBER(SEARCH("расшир",E1519)), ISNUMBER(SEARCH("адаптац",E1519)),ISNUMBER(SEARCH("настрой",E1519)), ISNUMBER(SEARCH("подключ",E1519)),   (ISNUMBER(SEARCH("модерниз",E1519)))),1,0)</f>
        <v>0</v>
      </c>
      <c r="I1519" s="8">
        <f>IF(OR(ISNUMBER(SEARCH("сопрово",E1519)), ISNUMBER(SEARCH("поддержк",E1519)), ISNUMBER(SEARCH("эксплуат",E1519)), ISNUMBER(SEARCH("обслужи",E1519)), ISNUMBER(SEARCH("подготов",E1519)), (ISNUMBER(SEARCH("обуче",E1519)))),1,0)</f>
        <v>0</v>
      </c>
      <c r="J1519" s="9">
        <f>SUM(G1519:I1519)</f>
        <v>1</v>
      </c>
      <c r="K1519" t="s">
        <v>142</v>
      </c>
      <c r="L1519" t="s">
        <v>143</v>
      </c>
      <c r="M1519" s="30">
        <v>1039.77</v>
      </c>
      <c r="N1519" s="28" t="s">
        <v>26</v>
      </c>
      <c r="O1519">
        <v>108136.08</v>
      </c>
      <c r="P1519" s="28" t="s">
        <v>2375</v>
      </c>
      <c r="Q1519" s="4" t="s">
        <v>2376</v>
      </c>
      <c r="R1519" t="s">
        <v>2377</v>
      </c>
      <c r="S1519" t="s">
        <v>2223</v>
      </c>
      <c r="T1519" t="s">
        <v>2239</v>
      </c>
      <c r="U1519" t="s">
        <v>2222</v>
      </c>
      <c r="V1519" t="s">
        <v>2223</v>
      </c>
      <c r="W1519" s="2">
        <v>1</v>
      </c>
      <c r="X1519" s="33">
        <v>108136.08</v>
      </c>
      <c r="Y1519" t="s">
        <v>34</v>
      </c>
      <c r="Z1519" t="s">
        <v>509</v>
      </c>
      <c r="AA1519" t="s">
        <v>36</v>
      </c>
      <c r="AB1519" t="s">
        <v>37</v>
      </c>
      <c r="AC1519" s="2">
        <v>58</v>
      </c>
    </row>
    <row r="1520" spans="1:29" customFormat="1" hidden="1" x14ac:dyDescent="0.25">
      <c r="A1520" s="11">
        <v>1520</v>
      </c>
      <c r="B1520" s="20" t="s">
        <v>2561</v>
      </c>
      <c r="C1520" s="3">
        <v>2.7604157656150001E+18</v>
      </c>
      <c r="D1520" s="1">
        <v>42157</v>
      </c>
      <c r="E1520" t="s">
        <v>476</v>
      </c>
      <c r="F1520" s="8">
        <f>IF(OR(ISNUMBER(SEARCH("террит",Q1520)), ISNUMBER(SEARCH("ФОМС",E1520)), ISNUMBER(SEARCH("ФОМС",Q1520)), (ISNUMBER(SEARCH("страх",E1520)))),1,0)</f>
        <v>0</v>
      </c>
      <c r="G1520" s="8">
        <f>IF(OR(ISNUMBER(SEARCH("проектиро",E1520)), ISNUMBER(SEARCH("разработка",E1520)),  ISNUMBER(SEARCH("приобрет",E1520)),  ISNUMBER(SEARCH("установк",E1520)), ISNUMBER(SEARCH("постав",E1520)),  (ISNUMBER(SEARCH("создани",E1520)))),1,0)</f>
        <v>0</v>
      </c>
      <c r="H1520" s="8">
        <f>IF(OR(ISNUMBER(SEARCH("развит",E1520)), ISNUMBER(SEARCH("модифика",E1520)), ISNUMBER(SEARCH("интегра",E1520)),  ISNUMBER(SEARCH("внедрен",E1520)), ISNUMBER(SEARCH("расшир",E1520)), ISNUMBER(SEARCH("адаптац",E1520)),ISNUMBER(SEARCH("настрой",E1520)), ISNUMBER(SEARCH("подключ",E1520)),   (ISNUMBER(SEARCH("модерниз",E1520)))),1,0)</f>
        <v>0</v>
      </c>
      <c r="I1520" s="8">
        <f>IF(OR(ISNUMBER(SEARCH("сопрово",E1520)), ISNUMBER(SEARCH("поддержк",E1520)), ISNUMBER(SEARCH("эксплуат",E1520)), ISNUMBER(SEARCH("обслужи",E1520)), ISNUMBER(SEARCH("подготов",E1520)), (ISNUMBER(SEARCH("обуче",E1520)))),1,0)</f>
        <v>0</v>
      </c>
      <c r="J1520" s="9">
        <f>SUM(G1520:I1520)</f>
        <v>0</v>
      </c>
      <c r="K1520" t="s">
        <v>475</v>
      </c>
      <c r="L1520" t="s">
        <v>476</v>
      </c>
      <c r="M1520" s="30">
        <v>495000</v>
      </c>
      <c r="N1520" s="28" t="s">
        <v>264</v>
      </c>
      <c r="O1520">
        <v>495000</v>
      </c>
      <c r="P1520" s="28" t="s">
        <v>184</v>
      </c>
      <c r="Q1520" s="4" t="s">
        <v>2378</v>
      </c>
      <c r="R1520" t="s">
        <v>2379</v>
      </c>
      <c r="S1520" t="s">
        <v>2380</v>
      </c>
      <c r="T1520" t="s">
        <v>2235</v>
      </c>
      <c r="U1520" t="s">
        <v>2222</v>
      </c>
      <c r="V1520" t="s">
        <v>2223</v>
      </c>
      <c r="W1520" s="2">
        <v>1</v>
      </c>
      <c r="X1520" s="33">
        <v>495000</v>
      </c>
      <c r="Y1520" t="s">
        <v>34</v>
      </c>
      <c r="Z1520" t="s">
        <v>528</v>
      </c>
      <c r="AA1520" t="s">
        <v>36</v>
      </c>
      <c r="AB1520" t="s">
        <v>37</v>
      </c>
      <c r="AC1520" s="2">
        <v>76</v>
      </c>
    </row>
    <row r="1521" spans="1:29" customFormat="1" hidden="1" x14ac:dyDescent="0.25">
      <c r="A1521" s="11">
        <v>1521</v>
      </c>
      <c r="B1521" s="20" t="s">
        <v>2561</v>
      </c>
      <c r="C1521" s="3">
        <v>3.5826102083160003E+18</v>
      </c>
      <c r="D1521" s="1">
        <v>42698</v>
      </c>
      <c r="E1521" t="s">
        <v>2381</v>
      </c>
      <c r="F1521" s="8">
        <f>IF(OR(ISNUMBER(SEARCH("террит",Q1521)), ISNUMBER(SEARCH("ФОМС",E1521)), ISNUMBER(SEARCH("ФОМС",Q1521)), (ISNUMBER(SEARCH("страх",E1521)))),1,0)</f>
        <v>0</v>
      </c>
      <c r="G1521" s="8">
        <f>IF(OR(ISNUMBER(SEARCH("проектиро",E1521)), ISNUMBER(SEARCH("разработка",E1521)),  ISNUMBER(SEARCH("приобрет",E1521)),  ISNUMBER(SEARCH("установк",E1521)), ISNUMBER(SEARCH("постав",E1521)),  (ISNUMBER(SEARCH("создани",E1521)))),1,0)</f>
        <v>0</v>
      </c>
      <c r="H1521" s="8">
        <f>IF(OR(ISNUMBER(SEARCH("развит",E1521)), ISNUMBER(SEARCH("модифика",E1521)), ISNUMBER(SEARCH("интегра",E1521)),  ISNUMBER(SEARCH("внедрен",E1521)), ISNUMBER(SEARCH("расшир",E1521)), ISNUMBER(SEARCH("адаптац",E1521)),ISNUMBER(SEARCH("настрой",E1521)), ISNUMBER(SEARCH("подключ",E1521)),   (ISNUMBER(SEARCH("модерниз",E1521)))),1,0)</f>
        <v>0</v>
      </c>
      <c r="I1521" s="8">
        <f>IF(OR(ISNUMBER(SEARCH("сопрово",E1521)), ISNUMBER(SEARCH("поддержк",E1521)), ISNUMBER(SEARCH("эксплуат",E1521)), ISNUMBER(SEARCH("обслужи",E1521)), ISNUMBER(SEARCH("подготов",E1521)), (ISNUMBER(SEARCH("обуче",E1521)))),1,0)</f>
        <v>0</v>
      </c>
      <c r="J1521" s="9">
        <f>SUM(G1521:I1521)</f>
        <v>0</v>
      </c>
      <c r="K1521" t="s">
        <v>936</v>
      </c>
      <c r="L1521" t="s">
        <v>937</v>
      </c>
      <c r="M1521" s="30">
        <v>2000</v>
      </c>
      <c r="N1521" s="28" t="s">
        <v>264</v>
      </c>
      <c r="O1521">
        <v>10000</v>
      </c>
      <c r="P1521" s="28" t="s">
        <v>1049</v>
      </c>
      <c r="Q1521" s="4" t="s">
        <v>2382</v>
      </c>
      <c r="R1521" t="s">
        <v>2383</v>
      </c>
      <c r="S1521" t="s">
        <v>2308</v>
      </c>
      <c r="T1521" t="s">
        <v>2239</v>
      </c>
      <c r="U1521" t="s">
        <v>2222</v>
      </c>
      <c r="V1521" t="s">
        <v>2223</v>
      </c>
      <c r="W1521" s="2">
        <v>1</v>
      </c>
      <c r="X1521" s="33">
        <v>10000</v>
      </c>
      <c r="Y1521" t="s">
        <v>34</v>
      </c>
      <c r="Z1521" t="s">
        <v>509</v>
      </c>
      <c r="AA1521" t="s">
        <v>36</v>
      </c>
      <c r="AB1521" t="s">
        <v>37</v>
      </c>
      <c r="AC1521" s="2">
        <v>58</v>
      </c>
    </row>
    <row r="1522" spans="1:29" customFormat="1" hidden="1" x14ac:dyDescent="0.25">
      <c r="A1522" s="11">
        <v>1522</v>
      </c>
      <c r="B1522" s="20" t="s">
        <v>2561</v>
      </c>
      <c r="C1522" s="3">
        <v>3.5833000149190001E+18</v>
      </c>
      <c r="D1522" s="1">
        <v>43717</v>
      </c>
      <c r="E1522" t="s">
        <v>2384</v>
      </c>
      <c r="F1522" s="8">
        <f>IF(OR(ISNUMBER(SEARCH("террит",Q1522)), ISNUMBER(SEARCH("ФОМС",E1522)), ISNUMBER(SEARCH("ФОМС",Q1522)), (ISNUMBER(SEARCH("страх",E1522)))),1,0)</f>
        <v>0</v>
      </c>
      <c r="G1522" s="8">
        <f>IF(OR(ISNUMBER(SEARCH("проектиро",E1522)), ISNUMBER(SEARCH("разработка",E1522)),  ISNUMBER(SEARCH("приобрет",E1522)),  ISNUMBER(SEARCH("установк",E1522)), ISNUMBER(SEARCH("постав",E1522)),  (ISNUMBER(SEARCH("создани",E1522)))),1,0)</f>
        <v>1</v>
      </c>
      <c r="H1522" s="8">
        <f>IF(OR(ISNUMBER(SEARCH("развит",E1522)), ISNUMBER(SEARCH("модифика",E1522)), ISNUMBER(SEARCH("интегра",E1522)),  ISNUMBER(SEARCH("внедрен",E1522)), ISNUMBER(SEARCH("расшир",E1522)), ISNUMBER(SEARCH("адаптац",E1522)),ISNUMBER(SEARCH("настрой",E1522)), ISNUMBER(SEARCH("подключ",E1522)),   (ISNUMBER(SEARCH("модерниз",E1522)))),1,0)</f>
        <v>0</v>
      </c>
      <c r="I1522" s="8">
        <f>IF(OR(ISNUMBER(SEARCH("сопрово",E1522)), ISNUMBER(SEARCH("поддержк",E1522)), ISNUMBER(SEARCH("эксплуат",E1522)), ISNUMBER(SEARCH("обслужи",E1522)), ISNUMBER(SEARCH("подготов",E1522)), (ISNUMBER(SEARCH("обуче",E1522)))),1,0)</f>
        <v>0</v>
      </c>
      <c r="J1522" s="9">
        <f>SUM(G1522:I1522)</f>
        <v>1</v>
      </c>
      <c r="K1522" t="s">
        <v>142</v>
      </c>
      <c r="L1522" t="s">
        <v>143</v>
      </c>
      <c r="M1522" s="30">
        <v>1040.28</v>
      </c>
      <c r="N1522" s="28" t="s">
        <v>39</v>
      </c>
      <c r="O1522">
        <v>1040.28</v>
      </c>
      <c r="P1522" s="28" t="s">
        <v>27</v>
      </c>
      <c r="Q1522" s="4" t="s">
        <v>2385</v>
      </c>
      <c r="R1522" t="s">
        <v>2386</v>
      </c>
      <c r="S1522" t="s">
        <v>2387</v>
      </c>
      <c r="T1522" t="s">
        <v>2239</v>
      </c>
      <c r="U1522" t="s">
        <v>2222</v>
      </c>
      <c r="V1522" t="s">
        <v>2223</v>
      </c>
      <c r="W1522" s="2">
        <v>1</v>
      </c>
      <c r="X1522" s="33">
        <v>36392.120000000003</v>
      </c>
      <c r="Y1522" t="s">
        <v>34</v>
      </c>
      <c r="Z1522" t="s">
        <v>509</v>
      </c>
      <c r="AA1522" t="s">
        <v>36</v>
      </c>
      <c r="AB1522" t="s">
        <v>37</v>
      </c>
      <c r="AC1522" s="2">
        <v>58</v>
      </c>
    </row>
    <row r="1523" spans="1:29" customFormat="1" hidden="1" x14ac:dyDescent="0.25">
      <c r="A1523" s="11">
        <v>1523</v>
      </c>
      <c r="B1523" s="20" t="s">
        <v>2561</v>
      </c>
      <c r="C1523" s="3">
        <v>3.6439062967160003E+18</v>
      </c>
      <c r="D1523" s="1">
        <v>42695</v>
      </c>
      <c r="E1523" t="s">
        <v>2388</v>
      </c>
      <c r="F1523" s="8">
        <f>IF(OR(ISNUMBER(SEARCH("террит",Q1523)), ISNUMBER(SEARCH("ФОМС",E1523)), ISNUMBER(SEARCH("ФОМС",Q1523)), (ISNUMBER(SEARCH("страх",E1523)))),1,0)</f>
        <v>0</v>
      </c>
      <c r="G1523" s="8">
        <f>IF(OR(ISNUMBER(SEARCH("проектиро",E1523)), ISNUMBER(SEARCH("разработка",E1523)),  ISNUMBER(SEARCH("приобрет",E1523)),  ISNUMBER(SEARCH("установк",E1523)), ISNUMBER(SEARCH("постав",E1523)),  (ISNUMBER(SEARCH("создани",E1523)))),1,0)</f>
        <v>0</v>
      </c>
      <c r="H1523" s="8">
        <f>IF(OR(ISNUMBER(SEARCH("развит",E1523)), ISNUMBER(SEARCH("модифика",E1523)), ISNUMBER(SEARCH("интегра",E1523)),  ISNUMBER(SEARCH("внедрен",E1523)), ISNUMBER(SEARCH("расшир",E1523)), ISNUMBER(SEARCH("адаптац",E1523)),ISNUMBER(SEARCH("настрой",E1523)), ISNUMBER(SEARCH("подключ",E1523)),   (ISNUMBER(SEARCH("модерниз",E1523)))),1,0)</f>
        <v>0</v>
      </c>
      <c r="I1523" s="8">
        <f>IF(OR(ISNUMBER(SEARCH("сопрово",E1523)), ISNUMBER(SEARCH("поддержк",E1523)), ISNUMBER(SEARCH("эксплуат",E1523)), ISNUMBER(SEARCH("обслужи",E1523)), ISNUMBER(SEARCH("подготов",E1523)), (ISNUMBER(SEARCH("обуче",E1523)))),1,0)</f>
        <v>0</v>
      </c>
      <c r="J1523" s="9">
        <f>SUM(G1523:I1523)</f>
        <v>0</v>
      </c>
      <c r="K1523" t="s">
        <v>142</v>
      </c>
      <c r="L1523" t="s">
        <v>143</v>
      </c>
      <c r="M1523" s="30">
        <v>427.33</v>
      </c>
      <c r="N1523" s="28" t="s">
        <v>329</v>
      </c>
      <c r="O1523">
        <v>854.66</v>
      </c>
      <c r="P1523" s="28" t="s">
        <v>252</v>
      </c>
      <c r="Q1523" s="4" t="s">
        <v>2389</v>
      </c>
      <c r="R1523" t="s">
        <v>2390</v>
      </c>
      <c r="S1523" t="s">
        <v>2391</v>
      </c>
      <c r="T1523" t="s">
        <v>2239</v>
      </c>
      <c r="U1523" t="s">
        <v>2222</v>
      </c>
      <c r="V1523" t="s">
        <v>2223</v>
      </c>
      <c r="W1523" s="2">
        <v>1</v>
      </c>
      <c r="X1523" s="33">
        <v>40944.660000000003</v>
      </c>
      <c r="Y1523" t="s">
        <v>34</v>
      </c>
      <c r="Z1523" t="s">
        <v>517</v>
      </c>
      <c r="AA1523" t="s">
        <v>36</v>
      </c>
      <c r="AB1523" t="s">
        <v>37</v>
      </c>
      <c r="AC1523" s="2">
        <v>64</v>
      </c>
    </row>
    <row r="1524" spans="1:29" customFormat="1" hidden="1" x14ac:dyDescent="0.25">
      <c r="A1524" s="11">
        <v>1524</v>
      </c>
      <c r="B1524" s="20" t="s">
        <v>2560</v>
      </c>
      <c r="C1524" s="3">
        <v>1.59300025714E+17</v>
      </c>
      <c r="D1524" s="1">
        <v>42003</v>
      </c>
      <c r="E1524" t="s">
        <v>2392</v>
      </c>
      <c r="F1524" s="8">
        <f>IF(OR(ISNUMBER(SEARCH("террит",Q1524)), ISNUMBER(SEARCH("ФОМС",E1524)), ISNUMBER(SEARCH("ФОМС",Q1524)), (ISNUMBER(SEARCH("страх",E1524)))),1,0)</f>
        <v>0</v>
      </c>
      <c r="G1524" s="8">
        <f>IF(OR(ISNUMBER(SEARCH("проектиро",E1524)), ISNUMBER(SEARCH("разработка",E1524)),  ISNUMBER(SEARCH("приобрет",E1524)),  ISNUMBER(SEARCH("установк",E1524)), ISNUMBER(SEARCH("постав",E1524)),  (ISNUMBER(SEARCH("создани",E1524)))),1,0)</f>
        <v>0</v>
      </c>
      <c r="H1524" s="8">
        <f>IF(OR(ISNUMBER(SEARCH("развит",E1524)), ISNUMBER(SEARCH("модифика",E1524)), ISNUMBER(SEARCH("интегра",E1524)),  ISNUMBER(SEARCH("внедрен",E1524)), ISNUMBER(SEARCH("расшир",E1524)), ISNUMBER(SEARCH("адаптац",E1524)),ISNUMBER(SEARCH("настрой",E1524)), ISNUMBER(SEARCH("подключ",E1524)),   (ISNUMBER(SEARCH("модерниз",E1524)))),1,0)</f>
        <v>0</v>
      </c>
      <c r="I1524" s="8">
        <f>IF(OR(ISNUMBER(SEARCH("сопрово",E1524)), ISNUMBER(SEARCH("поддержк",E1524)), ISNUMBER(SEARCH("эксплуат",E1524)), ISNUMBER(SEARCH("обслужи",E1524)), ISNUMBER(SEARCH("подготов",E1524)), (ISNUMBER(SEARCH("обуче",E1524)))),1,0)</f>
        <v>1</v>
      </c>
      <c r="J1524" s="9">
        <f>SUM(G1524:I1524)</f>
        <v>1</v>
      </c>
      <c r="K1524" t="s">
        <v>453</v>
      </c>
      <c r="L1524" t="s">
        <v>454</v>
      </c>
      <c r="M1524" s="30">
        <v>11033.33</v>
      </c>
      <c r="N1524" s="30" t="s">
        <v>264</v>
      </c>
      <c r="O1524">
        <v>66199.98</v>
      </c>
      <c r="P1524" s="28" t="s">
        <v>399</v>
      </c>
      <c r="Q1524" s="4" t="s">
        <v>2393</v>
      </c>
      <c r="R1524" t="s">
        <v>2394</v>
      </c>
      <c r="S1524" t="s">
        <v>2099</v>
      </c>
      <c r="T1524" t="s">
        <v>2395</v>
      </c>
      <c r="U1524" t="s">
        <v>2396</v>
      </c>
      <c r="V1524" t="s">
        <v>2099</v>
      </c>
      <c r="W1524" s="2">
        <v>1</v>
      </c>
      <c r="X1524" s="33">
        <v>66199.98</v>
      </c>
      <c r="Y1524" t="s">
        <v>34</v>
      </c>
      <c r="Z1524" t="s">
        <v>515</v>
      </c>
      <c r="AA1524" t="s">
        <v>36</v>
      </c>
      <c r="AB1524" t="s">
        <v>37</v>
      </c>
      <c r="AC1524">
        <v>62</v>
      </c>
    </row>
    <row r="1525" spans="1:29" customFormat="1" hidden="1" x14ac:dyDescent="0.25">
      <c r="A1525" s="11">
        <v>1525</v>
      </c>
      <c r="B1525" s="20" t="s">
        <v>2560</v>
      </c>
      <c r="C1525" s="3">
        <v>2.59200000114E+17</v>
      </c>
      <c r="D1525" s="1">
        <v>41652</v>
      </c>
      <c r="E1525" t="s">
        <v>2397</v>
      </c>
      <c r="F1525" s="8">
        <f>IF(OR(ISNUMBER(SEARCH("террит",Q1525)), ISNUMBER(SEARCH("ФОМС",E1525)), ISNUMBER(SEARCH("ФОМС",Q1525)), (ISNUMBER(SEARCH("страх",E1525)))),1,0)</f>
        <v>1</v>
      </c>
      <c r="G1525" s="8">
        <f>IF(OR(ISNUMBER(SEARCH("проектиро",E1525)), ISNUMBER(SEARCH("разработка",E1525)),  ISNUMBER(SEARCH("приобрет",E1525)),  ISNUMBER(SEARCH("установк",E1525)), ISNUMBER(SEARCH("постав",E1525)),  (ISNUMBER(SEARCH("создани",E1525)))),1,0)</f>
        <v>0</v>
      </c>
      <c r="H1525" s="8">
        <f>IF(OR(ISNUMBER(SEARCH("развит",E1525)), ISNUMBER(SEARCH("модифика",E1525)), ISNUMBER(SEARCH("интегра",E1525)),  ISNUMBER(SEARCH("внедрен",E1525)), ISNUMBER(SEARCH("расшир",E1525)), ISNUMBER(SEARCH("адаптац",E1525)),ISNUMBER(SEARCH("настрой",E1525)), ISNUMBER(SEARCH("подключ",E1525)),   (ISNUMBER(SEARCH("модерниз",E1525)))),1,0)</f>
        <v>0</v>
      </c>
      <c r="I1525" s="8">
        <f>IF(OR(ISNUMBER(SEARCH("сопрово",E1525)), ISNUMBER(SEARCH("поддержк",E1525)), ISNUMBER(SEARCH("эксплуат",E1525)), ISNUMBER(SEARCH("обслужи",E1525)), ISNUMBER(SEARCH("подготов",E1525)), (ISNUMBER(SEARCH("обуче",E1525)))),1,0)</f>
        <v>1</v>
      </c>
      <c r="J1525" s="9">
        <f>SUM(G1525:I1525)</f>
        <v>1</v>
      </c>
      <c r="K1525" t="s">
        <v>456</v>
      </c>
      <c r="L1525" t="s">
        <v>25</v>
      </c>
      <c r="M1525" s="30">
        <v>252000</v>
      </c>
      <c r="N1525" s="30" t="s">
        <v>329</v>
      </c>
      <c r="O1525">
        <v>252000</v>
      </c>
      <c r="P1525" s="28" t="s">
        <v>27</v>
      </c>
      <c r="Q1525" s="4" t="s">
        <v>2398</v>
      </c>
      <c r="R1525" t="s">
        <v>2399</v>
      </c>
      <c r="S1525" t="s">
        <v>2099</v>
      </c>
      <c r="T1525" t="s">
        <v>2400</v>
      </c>
      <c r="U1525" t="s">
        <v>2396</v>
      </c>
      <c r="V1525" t="s">
        <v>2099</v>
      </c>
      <c r="W1525" s="2">
        <v>1</v>
      </c>
      <c r="X1525" s="33">
        <v>252000</v>
      </c>
      <c r="Y1525" t="s">
        <v>34</v>
      </c>
      <c r="Z1525" t="s">
        <v>515</v>
      </c>
      <c r="AA1525" t="s">
        <v>36</v>
      </c>
      <c r="AB1525" t="s">
        <v>37</v>
      </c>
      <c r="AC1525">
        <v>62</v>
      </c>
    </row>
    <row r="1526" spans="1:29" customFormat="1" hidden="1" x14ac:dyDescent="0.25">
      <c r="A1526" s="11">
        <v>1526</v>
      </c>
      <c r="B1526" s="20" t="s">
        <v>2560</v>
      </c>
      <c r="C1526" s="3">
        <v>3.59300005714E+17</v>
      </c>
      <c r="D1526" s="1">
        <v>42003</v>
      </c>
      <c r="E1526" t="s">
        <v>2401</v>
      </c>
      <c r="F1526" s="8">
        <f>IF(OR(ISNUMBER(SEARCH("террит",Q1526)), ISNUMBER(SEARCH("ФОМС",E1526)), ISNUMBER(SEARCH("ФОМС",Q1526)), (ISNUMBER(SEARCH("страх",E1526)))),1,0)</f>
        <v>0</v>
      </c>
      <c r="G1526" s="8">
        <f>IF(OR(ISNUMBER(SEARCH("проектиро",E1526)), ISNUMBER(SEARCH("разработка",E1526)),  ISNUMBER(SEARCH("приобрет",E1526)),  ISNUMBER(SEARCH("установк",E1526)), ISNUMBER(SEARCH("постав",E1526)),  (ISNUMBER(SEARCH("создани",E1526)))),1,0)</f>
        <v>0</v>
      </c>
      <c r="H1526" s="8">
        <f>IF(OR(ISNUMBER(SEARCH("развит",E1526)), ISNUMBER(SEARCH("модифика",E1526)), ISNUMBER(SEARCH("интегра",E1526)),  ISNUMBER(SEARCH("внедрен",E1526)), ISNUMBER(SEARCH("расшир",E1526)), ISNUMBER(SEARCH("адаптац",E1526)),ISNUMBER(SEARCH("настрой",E1526)), ISNUMBER(SEARCH("подключ",E1526)),   (ISNUMBER(SEARCH("модерниз",E1526)))),1,0)</f>
        <v>0</v>
      </c>
      <c r="I1526" s="8">
        <f>IF(OR(ISNUMBER(SEARCH("сопрово",E1526)), ISNUMBER(SEARCH("поддержк",E1526)), ISNUMBER(SEARCH("эксплуат",E1526)), ISNUMBER(SEARCH("обслужи",E1526)), ISNUMBER(SEARCH("подготов",E1526)), (ISNUMBER(SEARCH("обуче",E1526)))),1,0)</f>
        <v>1</v>
      </c>
      <c r="J1526" s="9">
        <f>SUM(G1526:I1526)</f>
        <v>1</v>
      </c>
      <c r="K1526" t="s">
        <v>456</v>
      </c>
      <c r="L1526" t="s">
        <v>457</v>
      </c>
      <c r="M1526" s="30">
        <v>11333.33</v>
      </c>
      <c r="N1526" s="30" t="s">
        <v>264</v>
      </c>
      <c r="O1526">
        <v>135999.96</v>
      </c>
      <c r="P1526" s="28" t="s">
        <v>258</v>
      </c>
      <c r="Q1526" s="4" t="s">
        <v>2402</v>
      </c>
      <c r="R1526" t="s">
        <v>2403</v>
      </c>
      <c r="S1526" t="s">
        <v>2404</v>
      </c>
      <c r="T1526" t="s">
        <v>2405</v>
      </c>
      <c r="U1526" t="s">
        <v>2396</v>
      </c>
      <c r="V1526" t="s">
        <v>2099</v>
      </c>
      <c r="W1526" s="2">
        <v>1</v>
      </c>
      <c r="X1526" s="33">
        <v>135999.96</v>
      </c>
      <c r="Y1526" t="s">
        <v>34</v>
      </c>
      <c r="Z1526" t="s">
        <v>515</v>
      </c>
      <c r="AA1526" t="s">
        <v>36</v>
      </c>
      <c r="AB1526" t="s">
        <v>37</v>
      </c>
      <c r="AC1526">
        <v>62</v>
      </c>
    </row>
    <row r="1527" spans="1:29" customFormat="1" hidden="1" x14ac:dyDescent="0.25">
      <c r="A1527" s="11">
        <v>1527</v>
      </c>
      <c r="B1527" s="20" t="s">
        <v>2560</v>
      </c>
      <c r="C1527" s="3">
        <v>3.59300015014E+17</v>
      </c>
      <c r="D1527" s="1">
        <v>41992</v>
      </c>
      <c r="E1527" t="s">
        <v>2406</v>
      </c>
      <c r="F1527" s="8">
        <f>IF(OR(ISNUMBER(SEARCH("террит",Q1527)), ISNUMBER(SEARCH("ФОМС",E1527)), ISNUMBER(SEARCH("ФОМС",Q1527)), (ISNUMBER(SEARCH("страх",E1527)))),1,0)</f>
        <v>0</v>
      </c>
      <c r="G1527" s="8">
        <f>IF(OR(ISNUMBER(SEARCH("проектиро",E1527)), ISNUMBER(SEARCH("разработка",E1527)),  ISNUMBER(SEARCH("приобрет",E1527)),  ISNUMBER(SEARCH("установк",E1527)), ISNUMBER(SEARCH("постав",E1527)),  (ISNUMBER(SEARCH("создани",E1527)))),1,0)</f>
        <v>0</v>
      </c>
      <c r="H1527" s="8">
        <f>IF(OR(ISNUMBER(SEARCH("развит",E1527)), ISNUMBER(SEARCH("модифика",E1527)), ISNUMBER(SEARCH("интегра",E1527)),  ISNUMBER(SEARCH("внедрен",E1527)), ISNUMBER(SEARCH("расшир",E1527)), ISNUMBER(SEARCH("адаптац",E1527)),ISNUMBER(SEARCH("настрой",E1527)), ISNUMBER(SEARCH("подключ",E1527)),   (ISNUMBER(SEARCH("модерниз",E1527)))),1,0)</f>
        <v>0</v>
      </c>
      <c r="I1527" s="8">
        <f>IF(OR(ISNUMBER(SEARCH("сопрово",E1527)), ISNUMBER(SEARCH("поддержк",E1527)), ISNUMBER(SEARCH("эксплуат",E1527)), ISNUMBER(SEARCH("обслужи",E1527)), ISNUMBER(SEARCH("подготов",E1527)), (ISNUMBER(SEARCH("обуче",E1527)))),1,0)</f>
        <v>1</v>
      </c>
      <c r="J1527" s="9">
        <f>SUM(G1527:I1527)</f>
        <v>1</v>
      </c>
      <c r="K1527" t="s">
        <v>456</v>
      </c>
      <c r="L1527" t="s">
        <v>457</v>
      </c>
      <c r="M1527" s="30">
        <v>153600</v>
      </c>
      <c r="N1527" s="30" t="s">
        <v>280</v>
      </c>
      <c r="O1527">
        <v>153600</v>
      </c>
      <c r="P1527" s="28" t="s">
        <v>184</v>
      </c>
      <c r="Q1527" s="4" t="s">
        <v>2407</v>
      </c>
      <c r="R1527" t="s">
        <v>2408</v>
      </c>
      <c r="S1527" t="s">
        <v>2099</v>
      </c>
      <c r="T1527" t="s">
        <v>2405</v>
      </c>
      <c r="U1527" t="s">
        <v>2396</v>
      </c>
      <c r="V1527" t="s">
        <v>2099</v>
      </c>
      <c r="W1527" s="2">
        <v>1</v>
      </c>
      <c r="X1527" s="33">
        <v>153600</v>
      </c>
      <c r="Y1527" t="s">
        <v>34</v>
      </c>
      <c r="Z1527" t="s">
        <v>515</v>
      </c>
      <c r="AA1527" t="s">
        <v>36</v>
      </c>
      <c r="AB1527" t="s">
        <v>37</v>
      </c>
      <c r="AC1527">
        <v>62</v>
      </c>
    </row>
    <row r="1528" spans="1:29" customFormat="1" hidden="1" x14ac:dyDescent="0.25">
      <c r="A1528" s="11">
        <v>1528</v>
      </c>
      <c r="B1528" s="20" t="s">
        <v>2560</v>
      </c>
      <c r="C1528" s="3">
        <v>3.59300015014E+17</v>
      </c>
      <c r="D1528" s="1">
        <v>41995</v>
      </c>
      <c r="E1528" t="s">
        <v>2409</v>
      </c>
      <c r="F1528" s="8">
        <f>IF(OR(ISNUMBER(SEARCH("террит",Q1528)), ISNUMBER(SEARCH("ФОМС",E1528)), ISNUMBER(SEARCH("ФОМС",Q1528)), (ISNUMBER(SEARCH("страх",E1528)))),1,0)</f>
        <v>0</v>
      </c>
      <c r="G1528" s="8">
        <f>IF(OR(ISNUMBER(SEARCH("проектиро",E1528)), ISNUMBER(SEARCH("разработка",E1528)),  ISNUMBER(SEARCH("приобрет",E1528)),  ISNUMBER(SEARCH("установк",E1528)), ISNUMBER(SEARCH("постав",E1528)),  (ISNUMBER(SEARCH("создани",E1528)))),1,0)</f>
        <v>0</v>
      </c>
      <c r="H1528" s="8">
        <f>IF(OR(ISNUMBER(SEARCH("развит",E1528)), ISNUMBER(SEARCH("модифика",E1528)), ISNUMBER(SEARCH("интегра",E1528)),  ISNUMBER(SEARCH("внедрен",E1528)), ISNUMBER(SEARCH("расшир",E1528)), ISNUMBER(SEARCH("адаптац",E1528)),ISNUMBER(SEARCH("настрой",E1528)), ISNUMBER(SEARCH("подключ",E1528)),   (ISNUMBER(SEARCH("модерниз",E1528)))),1,0)</f>
        <v>0</v>
      </c>
      <c r="I1528" s="8">
        <f>IF(OR(ISNUMBER(SEARCH("сопрово",E1528)), ISNUMBER(SEARCH("поддержк",E1528)), ISNUMBER(SEARCH("эксплуат",E1528)), ISNUMBER(SEARCH("обслужи",E1528)), ISNUMBER(SEARCH("подготов",E1528)), (ISNUMBER(SEARCH("обуче",E1528)))),1,0)</f>
        <v>1</v>
      </c>
      <c r="J1528" s="9">
        <f>SUM(G1528:I1528)</f>
        <v>1</v>
      </c>
      <c r="K1528" t="s">
        <v>703</v>
      </c>
      <c r="L1528" t="s">
        <v>1224</v>
      </c>
      <c r="M1528" s="30">
        <v>16200</v>
      </c>
      <c r="N1528" s="30" t="s">
        <v>280</v>
      </c>
      <c r="O1528">
        <v>16200</v>
      </c>
      <c r="P1528" s="28" t="s">
        <v>184</v>
      </c>
      <c r="Q1528" s="4" t="s">
        <v>2407</v>
      </c>
      <c r="R1528" t="s">
        <v>2408</v>
      </c>
      <c r="S1528" t="s">
        <v>2099</v>
      </c>
      <c r="T1528" t="s">
        <v>2405</v>
      </c>
      <c r="U1528" t="s">
        <v>2396</v>
      </c>
      <c r="V1528" t="s">
        <v>2099</v>
      </c>
      <c r="W1528" s="2">
        <v>1</v>
      </c>
      <c r="X1528" s="33">
        <v>16200</v>
      </c>
      <c r="Y1528" t="s">
        <v>34</v>
      </c>
      <c r="Z1528" t="s">
        <v>515</v>
      </c>
      <c r="AA1528" t="s">
        <v>36</v>
      </c>
      <c r="AB1528" t="s">
        <v>37</v>
      </c>
      <c r="AC1528">
        <v>62</v>
      </c>
    </row>
    <row r="1529" spans="1:29" customFormat="1" hidden="1" x14ac:dyDescent="0.25">
      <c r="A1529" s="11">
        <v>1529</v>
      </c>
      <c r="B1529" s="20" t="s">
        <v>2560</v>
      </c>
      <c r="C1529" s="3">
        <v>3.59300029614E+17</v>
      </c>
      <c r="D1529" s="1">
        <v>41997</v>
      </c>
      <c r="E1529" t="s">
        <v>2410</v>
      </c>
      <c r="F1529" s="8">
        <f>IF(OR(ISNUMBER(SEARCH("террит",Q1529)), ISNUMBER(SEARCH("ФОМС",E1529)), ISNUMBER(SEARCH("ФОМС",Q1529)), (ISNUMBER(SEARCH("страх",E1529)))),1,0)</f>
        <v>0</v>
      </c>
      <c r="G1529" s="8">
        <f>IF(OR(ISNUMBER(SEARCH("проектиро",E1529)), ISNUMBER(SEARCH("разработка",E1529)),  ISNUMBER(SEARCH("приобрет",E1529)),  ISNUMBER(SEARCH("установк",E1529)), ISNUMBER(SEARCH("постав",E1529)),  (ISNUMBER(SEARCH("создани",E1529)))),1,0)</f>
        <v>0</v>
      </c>
      <c r="H1529" s="8">
        <f>IF(OR(ISNUMBER(SEARCH("развит",E1529)), ISNUMBER(SEARCH("модифика",E1529)), ISNUMBER(SEARCH("интегра",E1529)),  ISNUMBER(SEARCH("внедрен",E1529)), ISNUMBER(SEARCH("расшир",E1529)), ISNUMBER(SEARCH("адаптац",E1529)),ISNUMBER(SEARCH("настрой",E1529)), ISNUMBER(SEARCH("подключ",E1529)),   (ISNUMBER(SEARCH("модерниз",E1529)))),1,0)</f>
        <v>0</v>
      </c>
      <c r="I1529" s="8">
        <f>IF(OR(ISNUMBER(SEARCH("сопрово",E1529)), ISNUMBER(SEARCH("поддержк",E1529)), ISNUMBER(SEARCH("эксплуат",E1529)), ISNUMBER(SEARCH("обслужи",E1529)), ISNUMBER(SEARCH("подготов",E1529)), (ISNUMBER(SEARCH("обуче",E1529)))),1,0)</f>
        <v>1</v>
      </c>
      <c r="J1529" s="9">
        <f>SUM(G1529:I1529)</f>
        <v>1</v>
      </c>
      <c r="K1529" t="s">
        <v>456</v>
      </c>
      <c r="L1529" t="s">
        <v>457</v>
      </c>
      <c r="M1529" s="30">
        <v>11500</v>
      </c>
      <c r="N1529" s="30" t="s">
        <v>266</v>
      </c>
      <c r="O1529">
        <v>138000</v>
      </c>
      <c r="P1529" s="28" t="s">
        <v>258</v>
      </c>
      <c r="Q1529" s="4" t="s">
        <v>2411</v>
      </c>
      <c r="R1529" t="s">
        <v>2412</v>
      </c>
      <c r="S1529" t="s">
        <v>2404</v>
      </c>
      <c r="T1529" t="s">
        <v>2413</v>
      </c>
      <c r="U1529" t="s">
        <v>2396</v>
      </c>
      <c r="V1529" t="s">
        <v>2099</v>
      </c>
      <c r="W1529" s="2">
        <v>1</v>
      </c>
      <c r="X1529" s="33">
        <v>138000</v>
      </c>
      <c r="Y1529" t="s">
        <v>34</v>
      </c>
      <c r="Z1529" t="s">
        <v>515</v>
      </c>
      <c r="AA1529" t="s">
        <v>36</v>
      </c>
      <c r="AB1529" t="s">
        <v>37</v>
      </c>
      <c r="AC1529">
        <v>62</v>
      </c>
    </row>
    <row r="1530" spans="1:29" customFormat="1" hidden="1" x14ac:dyDescent="0.25">
      <c r="A1530" s="11">
        <v>1530</v>
      </c>
      <c r="B1530" s="20" t="s">
        <v>2560</v>
      </c>
      <c r="C1530" s="3">
        <v>3.59300029814E+17</v>
      </c>
      <c r="D1530" s="1">
        <v>41995</v>
      </c>
      <c r="E1530" t="s">
        <v>2414</v>
      </c>
      <c r="F1530" s="8">
        <f>IF(OR(ISNUMBER(SEARCH("террит",Q1530)), ISNUMBER(SEARCH("ФОМС",E1530)), ISNUMBER(SEARCH("ФОМС",Q1530)), (ISNUMBER(SEARCH("страх",E1530)))),1,0)</f>
        <v>0</v>
      </c>
      <c r="G1530" s="8">
        <f>IF(OR(ISNUMBER(SEARCH("проектиро",E1530)), ISNUMBER(SEARCH("разработка",E1530)),  ISNUMBER(SEARCH("приобрет",E1530)),  ISNUMBER(SEARCH("установк",E1530)), ISNUMBER(SEARCH("постав",E1530)),  (ISNUMBER(SEARCH("создани",E1530)))),1,0)</f>
        <v>0</v>
      </c>
      <c r="H1530" s="8">
        <f>IF(OR(ISNUMBER(SEARCH("развит",E1530)), ISNUMBER(SEARCH("модифика",E1530)), ISNUMBER(SEARCH("интегра",E1530)),  ISNUMBER(SEARCH("внедрен",E1530)), ISNUMBER(SEARCH("расшир",E1530)), ISNUMBER(SEARCH("адаптац",E1530)),ISNUMBER(SEARCH("настрой",E1530)), ISNUMBER(SEARCH("подключ",E1530)),   (ISNUMBER(SEARCH("модерниз",E1530)))),1,0)</f>
        <v>0</v>
      </c>
      <c r="I1530" s="8">
        <f>IF(OR(ISNUMBER(SEARCH("сопрово",E1530)), ISNUMBER(SEARCH("поддержк",E1530)), ISNUMBER(SEARCH("эксплуат",E1530)), ISNUMBER(SEARCH("обслужи",E1530)), ISNUMBER(SEARCH("подготов",E1530)), (ISNUMBER(SEARCH("обуче",E1530)))),1,0)</f>
        <v>1</v>
      </c>
      <c r="J1530" s="9">
        <f>SUM(G1530:I1530)</f>
        <v>1</v>
      </c>
      <c r="K1530" t="s">
        <v>456</v>
      </c>
      <c r="L1530" t="s">
        <v>457</v>
      </c>
      <c r="M1530" s="30">
        <v>10500</v>
      </c>
      <c r="N1530" s="30" t="s">
        <v>266</v>
      </c>
      <c r="O1530">
        <v>126000</v>
      </c>
      <c r="P1530" s="28" t="s">
        <v>258</v>
      </c>
      <c r="Q1530" s="4" t="s">
        <v>2415</v>
      </c>
      <c r="R1530" t="s">
        <v>2408</v>
      </c>
      <c r="S1530" t="s">
        <v>2099</v>
      </c>
      <c r="T1530" t="s">
        <v>2416</v>
      </c>
      <c r="U1530" t="s">
        <v>2396</v>
      </c>
      <c r="V1530" t="s">
        <v>2099</v>
      </c>
      <c r="W1530" s="2">
        <v>1</v>
      </c>
      <c r="X1530" s="33">
        <v>126000</v>
      </c>
      <c r="Y1530" t="s">
        <v>34</v>
      </c>
      <c r="Z1530" t="s">
        <v>515</v>
      </c>
      <c r="AA1530" t="s">
        <v>36</v>
      </c>
      <c r="AB1530" t="s">
        <v>37</v>
      </c>
      <c r="AC1530">
        <v>62</v>
      </c>
    </row>
    <row r="1531" spans="1:29" customFormat="1" hidden="1" x14ac:dyDescent="0.25">
      <c r="A1531" s="11">
        <v>1531</v>
      </c>
      <c r="B1531" s="20" t="s">
        <v>2560</v>
      </c>
      <c r="C1531" s="3">
        <v>8.61300003814E+17</v>
      </c>
      <c r="D1531" s="1">
        <v>41855</v>
      </c>
      <c r="E1531" t="s">
        <v>2417</v>
      </c>
      <c r="F1531" s="8">
        <f>IF(OR(ISNUMBER(SEARCH("террит",Q1531)), ISNUMBER(SEARCH("ФОМС",E1531)), ISNUMBER(SEARCH("ФОМС",Q1531)), (ISNUMBER(SEARCH("страх",E1531)))),1,0)</f>
        <v>0</v>
      </c>
      <c r="G1531" s="8">
        <f>IF(OR(ISNUMBER(SEARCH("проектиро",E1531)), ISNUMBER(SEARCH("разработка",E1531)),  ISNUMBER(SEARCH("приобрет",E1531)),  ISNUMBER(SEARCH("установк",E1531)), ISNUMBER(SEARCH("постав",E1531)),  (ISNUMBER(SEARCH("создани",E1531)))),1,0)</f>
        <v>1</v>
      </c>
      <c r="H1531" s="8">
        <f>IF(OR(ISNUMBER(SEARCH("развит",E1531)), ISNUMBER(SEARCH("модифика",E1531)), ISNUMBER(SEARCH("интегра",E1531)),  ISNUMBER(SEARCH("внедрен",E1531)), ISNUMBER(SEARCH("расшир",E1531)), ISNUMBER(SEARCH("адаптац",E1531)),ISNUMBER(SEARCH("настрой",E1531)), ISNUMBER(SEARCH("подключ",E1531)),   (ISNUMBER(SEARCH("модерниз",E1531)))),1,0)</f>
        <v>0</v>
      </c>
      <c r="I1531" s="8">
        <f>IF(OR(ISNUMBER(SEARCH("сопрово",E1531)), ISNUMBER(SEARCH("поддержк",E1531)), ISNUMBER(SEARCH("эксплуат",E1531)), ISNUMBER(SEARCH("обслужи",E1531)), ISNUMBER(SEARCH("подготов",E1531)), (ISNUMBER(SEARCH("обуче",E1531)))),1,0)</f>
        <v>0</v>
      </c>
      <c r="J1531" s="9">
        <f>SUM(G1531:I1531)</f>
        <v>1</v>
      </c>
      <c r="K1531" t="s">
        <v>465</v>
      </c>
      <c r="L1531" t="s">
        <v>25</v>
      </c>
      <c r="M1531" s="30">
        <v>16398.77</v>
      </c>
      <c r="N1531" s="30" t="s">
        <v>329</v>
      </c>
      <c r="O1531">
        <v>16398.77</v>
      </c>
      <c r="P1531" s="28" t="s">
        <v>27</v>
      </c>
      <c r="Q1531" s="4" t="s">
        <v>2418</v>
      </c>
      <c r="R1531" t="s">
        <v>2419</v>
      </c>
      <c r="S1531" t="s">
        <v>2420</v>
      </c>
      <c r="T1531" t="s">
        <v>2421</v>
      </c>
      <c r="U1531" t="s">
        <v>2396</v>
      </c>
      <c r="V1531" t="s">
        <v>2099</v>
      </c>
      <c r="W1531" s="2">
        <v>1</v>
      </c>
      <c r="X1531" s="33">
        <v>16398.77</v>
      </c>
      <c r="Y1531" t="s">
        <v>34</v>
      </c>
      <c r="Z1531" t="s">
        <v>518</v>
      </c>
      <c r="AA1531" t="s">
        <v>36</v>
      </c>
      <c r="AB1531" t="s">
        <v>37</v>
      </c>
      <c r="AC1531">
        <v>65</v>
      </c>
    </row>
    <row r="1532" spans="1:29" customFormat="1" hidden="1" x14ac:dyDescent="0.25">
      <c r="A1532" s="11">
        <v>1532</v>
      </c>
      <c r="B1532" s="20" t="s">
        <v>2560</v>
      </c>
      <c r="C1532" s="3">
        <v>1.6231024930169999E+18</v>
      </c>
      <c r="D1532" s="1">
        <v>43090</v>
      </c>
      <c r="E1532" t="s">
        <v>2422</v>
      </c>
      <c r="F1532" s="8">
        <f>IF(OR(ISNUMBER(SEARCH("террит",Q1532)), ISNUMBER(SEARCH("ФОМС",E1532)), ISNUMBER(SEARCH("ФОМС",Q1532)), (ISNUMBER(SEARCH("страх",E1532)))),1,0)</f>
        <v>0</v>
      </c>
      <c r="G1532" s="8">
        <f>IF(OR(ISNUMBER(SEARCH("проектиро",E1532)), ISNUMBER(SEARCH("разработка",E1532)),  ISNUMBER(SEARCH("приобрет",E1532)),  ISNUMBER(SEARCH("установк",E1532)), ISNUMBER(SEARCH("постав",E1532)),  (ISNUMBER(SEARCH("создани",E1532)))),1,0)</f>
        <v>0</v>
      </c>
      <c r="H1532" s="8">
        <f>IF(OR(ISNUMBER(SEARCH("развит",E1532)), ISNUMBER(SEARCH("модифика",E1532)), ISNUMBER(SEARCH("интегра",E1532)),  ISNUMBER(SEARCH("внедрен",E1532)), ISNUMBER(SEARCH("расшир",E1532)), ISNUMBER(SEARCH("адаптац",E1532)),ISNUMBER(SEARCH("настрой",E1532)), ISNUMBER(SEARCH("подключ",E1532)),   (ISNUMBER(SEARCH("модерниз",E1532)))),1,0)</f>
        <v>0</v>
      </c>
      <c r="I1532" s="8">
        <f>IF(OR(ISNUMBER(SEARCH("сопрово",E1532)), ISNUMBER(SEARCH("поддержк",E1532)), ISNUMBER(SEARCH("эксплуат",E1532)), ISNUMBER(SEARCH("обслужи",E1532)), ISNUMBER(SEARCH("подготов",E1532)), (ISNUMBER(SEARCH("обуче",E1532)))),1,0)</f>
        <v>0</v>
      </c>
      <c r="J1532" s="9">
        <f>SUM(G1532:I1532)</f>
        <v>0</v>
      </c>
      <c r="K1532" t="s">
        <v>2423</v>
      </c>
      <c r="L1532" t="s">
        <v>2424</v>
      </c>
      <c r="M1532" s="30">
        <v>225598.92</v>
      </c>
      <c r="N1532" s="30" t="s">
        <v>1213</v>
      </c>
      <c r="O1532">
        <v>225598.92</v>
      </c>
      <c r="P1532" s="28" t="s">
        <v>184</v>
      </c>
      <c r="Q1532" s="4" t="s">
        <v>2425</v>
      </c>
      <c r="R1532" t="s">
        <v>2426</v>
      </c>
      <c r="S1532" t="s">
        <v>2099</v>
      </c>
      <c r="T1532" t="s">
        <v>2416</v>
      </c>
      <c r="U1532" t="s">
        <v>2396</v>
      </c>
      <c r="V1532" t="s">
        <v>2099</v>
      </c>
      <c r="W1532" s="2">
        <v>1</v>
      </c>
      <c r="X1532" s="33">
        <v>225598.92</v>
      </c>
      <c r="Y1532" t="s">
        <v>34</v>
      </c>
      <c r="Z1532" t="s">
        <v>515</v>
      </c>
      <c r="AA1532" t="s">
        <v>36</v>
      </c>
      <c r="AB1532" t="s">
        <v>37</v>
      </c>
      <c r="AC1532">
        <v>62</v>
      </c>
    </row>
    <row r="1533" spans="1:29" customFormat="1" hidden="1" x14ac:dyDescent="0.25">
      <c r="A1533" s="11">
        <v>1533</v>
      </c>
      <c r="B1533" s="20" t="s">
        <v>2560</v>
      </c>
      <c r="C1533" s="3">
        <v>1.623401099016E+18</v>
      </c>
      <c r="D1533" s="1">
        <v>42632</v>
      </c>
      <c r="E1533" t="s">
        <v>2427</v>
      </c>
      <c r="F1533" s="8">
        <f>IF(OR(ISNUMBER(SEARCH("террит",Q1533)), ISNUMBER(SEARCH("ФОМС",E1533)), ISNUMBER(SEARCH("ФОМС",Q1533)), (ISNUMBER(SEARCH("страх",E1533)))),1,0)</f>
        <v>0</v>
      </c>
      <c r="G1533" s="8">
        <f>IF(OR(ISNUMBER(SEARCH("проектиро",E1533)), ISNUMBER(SEARCH("разработка",E1533)),  ISNUMBER(SEARCH("приобрет",E1533)),  ISNUMBER(SEARCH("установк",E1533)), ISNUMBER(SEARCH("постав",E1533)),  (ISNUMBER(SEARCH("создани",E1533)))),1,0)</f>
        <v>1</v>
      </c>
      <c r="H1533" s="8">
        <f>IF(OR(ISNUMBER(SEARCH("развит",E1533)), ISNUMBER(SEARCH("модифика",E1533)), ISNUMBER(SEARCH("интегра",E1533)),  ISNUMBER(SEARCH("внедрен",E1533)), ISNUMBER(SEARCH("расшир",E1533)), ISNUMBER(SEARCH("адаптац",E1533)),ISNUMBER(SEARCH("настрой",E1533)), ISNUMBER(SEARCH("подключ",E1533)),   (ISNUMBER(SEARCH("модерниз",E1533)))),1,0)</f>
        <v>0</v>
      </c>
      <c r="I1533" s="8">
        <f>IF(OR(ISNUMBER(SEARCH("сопрово",E1533)), ISNUMBER(SEARCH("поддержк",E1533)), ISNUMBER(SEARCH("эксплуат",E1533)), ISNUMBER(SEARCH("обслужи",E1533)), ISNUMBER(SEARCH("подготов",E1533)), (ISNUMBER(SEARCH("обуче",E1533)))),1,0)</f>
        <v>0</v>
      </c>
      <c r="J1533" s="9">
        <f>SUM(G1533:I1533)</f>
        <v>1</v>
      </c>
      <c r="K1533" t="s">
        <v>177</v>
      </c>
      <c r="L1533" t="s">
        <v>178</v>
      </c>
      <c r="M1533" s="30">
        <v>128150</v>
      </c>
      <c r="N1533" s="30" t="s">
        <v>264</v>
      </c>
      <c r="O1533">
        <v>128150</v>
      </c>
      <c r="P1533" s="28" t="s">
        <v>184</v>
      </c>
      <c r="Q1533" s="4" t="s">
        <v>2428</v>
      </c>
      <c r="R1533" t="s">
        <v>2429</v>
      </c>
      <c r="S1533" t="s">
        <v>2099</v>
      </c>
      <c r="T1533" t="s">
        <v>2416</v>
      </c>
      <c r="U1533" t="s">
        <v>2396</v>
      </c>
      <c r="V1533" t="s">
        <v>2099</v>
      </c>
      <c r="W1533" s="2">
        <v>1</v>
      </c>
      <c r="X1533" s="33">
        <v>128150</v>
      </c>
      <c r="Y1533" t="s">
        <v>34</v>
      </c>
      <c r="Z1533" t="s">
        <v>515</v>
      </c>
      <c r="AA1533" t="s">
        <v>36</v>
      </c>
      <c r="AB1533" t="s">
        <v>37</v>
      </c>
      <c r="AC1533">
        <v>62</v>
      </c>
    </row>
    <row r="1534" spans="1:29" customFormat="1" hidden="1" x14ac:dyDescent="0.25">
      <c r="A1534" s="11">
        <v>1534</v>
      </c>
      <c r="B1534" s="20" t="s">
        <v>2560</v>
      </c>
      <c r="C1534" s="3">
        <v>2.6165119111160003E+18</v>
      </c>
      <c r="D1534" s="1">
        <v>42647</v>
      </c>
      <c r="E1534" t="s">
        <v>2430</v>
      </c>
      <c r="F1534" s="8">
        <f>IF(OR(ISNUMBER(SEARCH("террит",Q1534)), ISNUMBER(SEARCH("ФОМС",E1534)), ISNUMBER(SEARCH("ФОМС",Q1534)), (ISNUMBER(SEARCH("страх",E1534)))),1,0)</f>
        <v>0</v>
      </c>
      <c r="G1534" s="8">
        <f>IF(OR(ISNUMBER(SEARCH("проектиро",E1534)), ISNUMBER(SEARCH("разработка",E1534)),  ISNUMBER(SEARCH("приобрет",E1534)),  ISNUMBER(SEARCH("установк",E1534)), ISNUMBER(SEARCH("постав",E1534)),  (ISNUMBER(SEARCH("создани",E1534)))),1,0)</f>
        <v>0</v>
      </c>
      <c r="H1534" s="8">
        <f>IF(OR(ISNUMBER(SEARCH("развит",E1534)), ISNUMBER(SEARCH("модифика",E1534)), ISNUMBER(SEARCH("интегра",E1534)),  ISNUMBER(SEARCH("внедрен",E1534)), ISNUMBER(SEARCH("расшир",E1534)), ISNUMBER(SEARCH("адаптац",E1534)),ISNUMBER(SEARCH("настрой",E1534)), ISNUMBER(SEARCH("подключ",E1534)),   (ISNUMBER(SEARCH("модерниз",E1534)))),1,0)</f>
        <v>0</v>
      </c>
      <c r="I1534" s="8">
        <f>IF(OR(ISNUMBER(SEARCH("сопрово",E1534)), ISNUMBER(SEARCH("поддержк",E1534)), ISNUMBER(SEARCH("эксплуат",E1534)), ISNUMBER(SEARCH("обслужи",E1534)), ISNUMBER(SEARCH("подготов",E1534)), (ISNUMBER(SEARCH("обуче",E1534)))),1,0)</f>
        <v>0</v>
      </c>
      <c r="J1534" s="9">
        <f>SUM(G1534:I1534)</f>
        <v>0</v>
      </c>
      <c r="K1534" t="s">
        <v>2431</v>
      </c>
      <c r="L1534" t="s">
        <v>2432</v>
      </c>
      <c r="M1534" s="30">
        <v>2938439.21</v>
      </c>
      <c r="N1534" s="30" t="s">
        <v>409</v>
      </c>
      <c r="O1534">
        <v>2938439.21</v>
      </c>
      <c r="P1534" s="28" t="s">
        <v>184</v>
      </c>
      <c r="Q1534" s="4" t="s">
        <v>2433</v>
      </c>
      <c r="R1534" t="s">
        <v>2434</v>
      </c>
      <c r="S1534" t="s">
        <v>2435</v>
      </c>
      <c r="T1534" t="s">
        <v>2416</v>
      </c>
      <c r="U1534" t="s">
        <v>2396</v>
      </c>
      <c r="V1534" t="s">
        <v>2099</v>
      </c>
      <c r="W1534" s="2">
        <v>1</v>
      </c>
      <c r="X1534" s="33">
        <v>2938439.21</v>
      </c>
      <c r="Y1534" t="s">
        <v>34</v>
      </c>
      <c r="Z1534" t="s">
        <v>514</v>
      </c>
      <c r="AA1534" t="s">
        <v>36</v>
      </c>
      <c r="AB1534" t="s">
        <v>37</v>
      </c>
      <c r="AC1534">
        <v>61</v>
      </c>
    </row>
    <row r="1535" spans="1:29" customFormat="1" hidden="1" x14ac:dyDescent="0.25">
      <c r="A1535" s="11">
        <v>1535</v>
      </c>
      <c r="B1535" s="20" t="s">
        <v>2560</v>
      </c>
      <c r="C1535" s="3">
        <v>2.620100104416E+18</v>
      </c>
      <c r="D1535" s="1">
        <v>42430</v>
      </c>
      <c r="E1535" t="s">
        <v>2436</v>
      </c>
      <c r="F1535" s="8">
        <f>IF(OR(ISNUMBER(SEARCH("террит",Q1535)), ISNUMBER(SEARCH("ФОМС",E1535)), ISNUMBER(SEARCH("ФОМС",Q1535)), (ISNUMBER(SEARCH("страх",E1535)))),1,0)</f>
        <v>0</v>
      </c>
      <c r="G1535" s="8">
        <f>IF(OR(ISNUMBER(SEARCH("проектиро",E1535)), ISNUMBER(SEARCH("разработка",E1535)),  ISNUMBER(SEARCH("приобрет",E1535)),  ISNUMBER(SEARCH("установк",E1535)), ISNUMBER(SEARCH("постав",E1535)),  (ISNUMBER(SEARCH("создани",E1535)))),1,0)</f>
        <v>0</v>
      </c>
      <c r="H1535" s="8">
        <f>IF(OR(ISNUMBER(SEARCH("развит",E1535)), ISNUMBER(SEARCH("модифика",E1535)), ISNUMBER(SEARCH("интегра",E1535)),  ISNUMBER(SEARCH("внедрен",E1535)), ISNUMBER(SEARCH("расшир",E1535)), ISNUMBER(SEARCH("адаптац",E1535)),ISNUMBER(SEARCH("настрой",E1535)), ISNUMBER(SEARCH("подключ",E1535)),   (ISNUMBER(SEARCH("модерниз",E1535)))),1,0)</f>
        <v>0</v>
      </c>
      <c r="I1535" s="8">
        <f>IF(OR(ISNUMBER(SEARCH("сопрово",E1535)), ISNUMBER(SEARCH("поддержк",E1535)), ISNUMBER(SEARCH("эксплуат",E1535)), ISNUMBER(SEARCH("обслужи",E1535)), ISNUMBER(SEARCH("подготов",E1535)), (ISNUMBER(SEARCH("обуче",E1535)))),1,0)</f>
        <v>1</v>
      </c>
      <c r="J1535" s="9">
        <f>SUM(G1535:I1535)</f>
        <v>1</v>
      </c>
      <c r="K1535" t="s">
        <v>346</v>
      </c>
      <c r="L1535" t="s">
        <v>347</v>
      </c>
      <c r="M1535" s="30">
        <v>31350</v>
      </c>
      <c r="N1535" s="30" t="s">
        <v>264</v>
      </c>
      <c r="O1535">
        <v>31350</v>
      </c>
      <c r="P1535" s="28" t="s">
        <v>184</v>
      </c>
      <c r="Q1535" s="4" t="s">
        <v>2437</v>
      </c>
      <c r="R1535" t="s">
        <v>2438</v>
      </c>
      <c r="S1535" t="s">
        <v>2439</v>
      </c>
      <c r="T1535" t="s">
        <v>2416</v>
      </c>
      <c r="U1535" t="s">
        <v>2396</v>
      </c>
      <c r="V1535" t="s">
        <v>2099</v>
      </c>
      <c r="W1535" s="2">
        <v>1</v>
      </c>
      <c r="X1535" s="33">
        <v>31350</v>
      </c>
      <c r="Y1535" t="s">
        <v>34</v>
      </c>
      <c r="Z1535" t="s">
        <v>515</v>
      </c>
      <c r="AA1535" t="s">
        <v>36</v>
      </c>
      <c r="AB1535" t="s">
        <v>37</v>
      </c>
      <c r="AC1535">
        <v>62</v>
      </c>
    </row>
    <row r="1536" spans="1:29" customFormat="1" hidden="1" x14ac:dyDescent="0.25">
      <c r="A1536" s="11">
        <v>1536</v>
      </c>
      <c r="B1536" s="20" t="s">
        <v>2560</v>
      </c>
      <c r="C1536" s="3">
        <v>2.620100104416E+18</v>
      </c>
      <c r="D1536" s="1">
        <v>42430</v>
      </c>
      <c r="E1536" t="s">
        <v>2440</v>
      </c>
      <c r="F1536" s="8">
        <f>IF(OR(ISNUMBER(SEARCH("террит",Q1536)), ISNUMBER(SEARCH("ФОМС",E1536)), ISNUMBER(SEARCH("ФОМС",Q1536)), (ISNUMBER(SEARCH("страх",E1536)))),1,0)</f>
        <v>0</v>
      </c>
      <c r="G1536" s="8">
        <f>IF(OR(ISNUMBER(SEARCH("проектиро",E1536)), ISNUMBER(SEARCH("разработка",E1536)),  ISNUMBER(SEARCH("приобрет",E1536)),  ISNUMBER(SEARCH("установк",E1536)), ISNUMBER(SEARCH("постав",E1536)),  (ISNUMBER(SEARCH("создани",E1536)))),1,0)</f>
        <v>0</v>
      </c>
      <c r="H1536" s="8">
        <f>IF(OR(ISNUMBER(SEARCH("развит",E1536)), ISNUMBER(SEARCH("модифика",E1536)), ISNUMBER(SEARCH("интегра",E1536)),  ISNUMBER(SEARCH("внедрен",E1536)), ISNUMBER(SEARCH("расшир",E1536)), ISNUMBER(SEARCH("адаптац",E1536)),ISNUMBER(SEARCH("настрой",E1536)), ISNUMBER(SEARCH("подключ",E1536)),   (ISNUMBER(SEARCH("модерниз",E1536)))),1,0)</f>
        <v>0</v>
      </c>
      <c r="I1536" s="8">
        <f>IF(OR(ISNUMBER(SEARCH("сопрово",E1536)), ISNUMBER(SEARCH("поддержк",E1536)), ISNUMBER(SEARCH("эксплуат",E1536)), ISNUMBER(SEARCH("обслужи",E1536)), ISNUMBER(SEARCH("подготов",E1536)), (ISNUMBER(SEARCH("обуче",E1536)))),1,0)</f>
        <v>0</v>
      </c>
      <c r="J1536" s="9">
        <f>SUM(G1536:I1536)</f>
        <v>0</v>
      </c>
      <c r="K1536" t="s">
        <v>346</v>
      </c>
      <c r="L1536" t="s">
        <v>347</v>
      </c>
      <c r="M1536" s="30">
        <v>111100</v>
      </c>
      <c r="N1536" s="30" t="s">
        <v>264</v>
      </c>
      <c r="O1536">
        <v>111100</v>
      </c>
      <c r="P1536" s="28" t="s">
        <v>184</v>
      </c>
      <c r="Q1536" s="4" t="s">
        <v>2437</v>
      </c>
      <c r="R1536" t="s">
        <v>2438</v>
      </c>
      <c r="S1536" t="s">
        <v>2439</v>
      </c>
      <c r="T1536" t="s">
        <v>2416</v>
      </c>
      <c r="U1536" t="s">
        <v>2396</v>
      </c>
      <c r="V1536" t="s">
        <v>2099</v>
      </c>
      <c r="W1536" s="2">
        <v>1</v>
      </c>
      <c r="X1536" s="33">
        <v>111100</v>
      </c>
      <c r="Y1536" t="s">
        <v>34</v>
      </c>
      <c r="Z1536" t="s">
        <v>515</v>
      </c>
      <c r="AA1536" t="s">
        <v>36</v>
      </c>
      <c r="AB1536" t="s">
        <v>37</v>
      </c>
      <c r="AC1536">
        <v>62</v>
      </c>
    </row>
    <row r="1537" spans="1:29" customFormat="1" hidden="1" x14ac:dyDescent="0.25">
      <c r="A1537" s="11">
        <v>1537</v>
      </c>
      <c r="B1537" s="20" t="s">
        <v>2560</v>
      </c>
      <c r="C1537" s="3">
        <v>2.620100104416E+18</v>
      </c>
      <c r="D1537" s="1">
        <v>42719</v>
      </c>
      <c r="E1537" t="s">
        <v>2441</v>
      </c>
      <c r="F1537" s="8">
        <f>IF(OR(ISNUMBER(SEARCH("террит",Q1537)), ISNUMBER(SEARCH("ФОМС",E1537)), ISNUMBER(SEARCH("ФОМС",Q1537)), (ISNUMBER(SEARCH("страх",E1537)))),1,0)</f>
        <v>0</v>
      </c>
      <c r="G1537" s="8">
        <f>IF(OR(ISNUMBER(SEARCH("проектиро",E1537)), ISNUMBER(SEARCH("разработка",E1537)),  ISNUMBER(SEARCH("приобрет",E1537)),  ISNUMBER(SEARCH("установк",E1537)), ISNUMBER(SEARCH("постав",E1537)),  (ISNUMBER(SEARCH("создани",E1537)))),1,0)</f>
        <v>0</v>
      </c>
      <c r="H1537" s="8">
        <f>IF(OR(ISNUMBER(SEARCH("развит",E1537)), ISNUMBER(SEARCH("модифика",E1537)), ISNUMBER(SEARCH("интегра",E1537)),  ISNUMBER(SEARCH("внедрен",E1537)), ISNUMBER(SEARCH("расшир",E1537)), ISNUMBER(SEARCH("адаптац",E1537)),ISNUMBER(SEARCH("настрой",E1537)), ISNUMBER(SEARCH("подключ",E1537)),   (ISNUMBER(SEARCH("модерниз",E1537)))),1,0)</f>
        <v>0</v>
      </c>
      <c r="I1537" s="8">
        <f>IF(OR(ISNUMBER(SEARCH("сопрово",E1537)), ISNUMBER(SEARCH("поддержк",E1537)), ISNUMBER(SEARCH("эксплуат",E1537)), ISNUMBER(SEARCH("обслужи",E1537)), ISNUMBER(SEARCH("подготов",E1537)), (ISNUMBER(SEARCH("обуче",E1537)))),1,0)</f>
        <v>1</v>
      </c>
      <c r="J1537" s="9">
        <f>SUM(G1537:I1537)</f>
        <v>1</v>
      </c>
      <c r="K1537" t="s">
        <v>82</v>
      </c>
      <c r="L1537" t="s">
        <v>76</v>
      </c>
      <c r="M1537" s="30">
        <v>11600</v>
      </c>
      <c r="N1537" s="30" t="s">
        <v>264</v>
      </c>
      <c r="O1537">
        <v>139200</v>
      </c>
      <c r="P1537" s="28" t="s">
        <v>258</v>
      </c>
      <c r="Q1537" s="4" t="s">
        <v>2437</v>
      </c>
      <c r="R1537" t="s">
        <v>2438</v>
      </c>
      <c r="S1537" t="s">
        <v>2439</v>
      </c>
      <c r="T1537" t="s">
        <v>2416</v>
      </c>
      <c r="U1537" t="s">
        <v>2396</v>
      </c>
      <c r="V1537" t="s">
        <v>2099</v>
      </c>
      <c r="W1537" s="2">
        <v>1</v>
      </c>
      <c r="X1537" s="33">
        <v>139200</v>
      </c>
      <c r="Y1537" t="s">
        <v>34</v>
      </c>
      <c r="Z1537" t="s">
        <v>515</v>
      </c>
      <c r="AA1537" t="s">
        <v>36</v>
      </c>
      <c r="AB1537" t="s">
        <v>37</v>
      </c>
      <c r="AC1537">
        <v>62</v>
      </c>
    </row>
    <row r="1538" spans="1:29" customFormat="1" hidden="1" x14ac:dyDescent="0.25">
      <c r="A1538" s="11">
        <v>1538</v>
      </c>
      <c r="B1538" s="20" t="s">
        <v>2560</v>
      </c>
      <c r="C1538" s="3">
        <v>2.6203000670169999E+18</v>
      </c>
      <c r="D1538" s="1">
        <v>42830</v>
      </c>
      <c r="E1538" t="s">
        <v>2442</v>
      </c>
      <c r="F1538" s="8">
        <f>IF(OR(ISNUMBER(SEARCH("террит",Q1538)), ISNUMBER(SEARCH("ФОМС",E1538)), ISNUMBER(SEARCH("ФОМС",Q1538)), (ISNUMBER(SEARCH("страх",E1538)))),1,0)</f>
        <v>0</v>
      </c>
      <c r="G1538" s="8">
        <f>IF(OR(ISNUMBER(SEARCH("проектиро",E1538)), ISNUMBER(SEARCH("разработка",E1538)),  ISNUMBER(SEARCH("приобрет",E1538)),  ISNUMBER(SEARCH("установк",E1538)), ISNUMBER(SEARCH("постав",E1538)),  (ISNUMBER(SEARCH("создани",E1538)))),1,0)</f>
        <v>0</v>
      </c>
      <c r="H1538" s="8">
        <f>IF(OR(ISNUMBER(SEARCH("развит",E1538)), ISNUMBER(SEARCH("модифика",E1538)), ISNUMBER(SEARCH("интегра",E1538)),  ISNUMBER(SEARCH("внедрен",E1538)), ISNUMBER(SEARCH("расшир",E1538)), ISNUMBER(SEARCH("адаптац",E1538)),ISNUMBER(SEARCH("настрой",E1538)), ISNUMBER(SEARCH("подключ",E1538)),   (ISNUMBER(SEARCH("модерниз",E1538)))),1,0)</f>
        <v>0</v>
      </c>
      <c r="I1538" s="8">
        <f>IF(OR(ISNUMBER(SEARCH("сопрово",E1538)), ISNUMBER(SEARCH("поддержк",E1538)), ISNUMBER(SEARCH("эксплуат",E1538)), ISNUMBER(SEARCH("обслужи",E1538)), ISNUMBER(SEARCH("подготов",E1538)), (ISNUMBER(SEARCH("обуче",E1538)))),1,0)</f>
        <v>1</v>
      </c>
      <c r="J1538" s="9">
        <f>SUM(G1538:I1538)</f>
        <v>1</v>
      </c>
      <c r="K1538" t="s">
        <v>64</v>
      </c>
      <c r="L1538" t="s">
        <v>65</v>
      </c>
      <c r="M1538" s="30">
        <v>9400</v>
      </c>
      <c r="N1538" s="30" t="s">
        <v>266</v>
      </c>
      <c r="O1538">
        <v>84600</v>
      </c>
      <c r="P1538" s="28" t="s">
        <v>335</v>
      </c>
      <c r="Q1538" s="4" t="s">
        <v>2443</v>
      </c>
      <c r="R1538" t="s">
        <v>2444</v>
      </c>
      <c r="S1538" t="s">
        <v>2445</v>
      </c>
      <c r="T1538" t="s">
        <v>2416</v>
      </c>
      <c r="U1538" t="s">
        <v>2396</v>
      </c>
      <c r="V1538" t="s">
        <v>2099</v>
      </c>
      <c r="W1538" s="2">
        <v>1</v>
      </c>
      <c r="X1538" s="33">
        <v>84600</v>
      </c>
      <c r="Y1538" t="s">
        <v>34</v>
      </c>
      <c r="Z1538" t="s">
        <v>515</v>
      </c>
      <c r="AA1538" t="s">
        <v>36</v>
      </c>
      <c r="AB1538" t="s">
        <v>37</v>
      </c>
      <c r="AC1538">
        <v>62</v>
      </c>
    </row>
    <row r="1539" spans="1:29" customFormat="1" hidden="1" x14ac:dyDescent="0.25">
      <c r="A1539" s="11">
        <v>1539</v>
      </c>
      <c r="B1539" s="20" t="s">
        <v>2560</v>
      </c>
      <c r="C1539" s="3">
        <v>2.6206010719149998E+18</v>
      </c>
      <c r="D1539" s="1">
        <v>42051</v>
      </c>
      <c r="E1539" t="s">
        <v>2446</v>
      </c>
      <c r="F1539" s="8">
        <f>IF(OR(ISNUMBER(SEARCH("террит",Q1539)), ISNUMBER(SEARCH("ФОМС",E1539)), ISNUMBER(SEARCH("ФОМС",Q1539)), (ISNUMBER(SEARCH("страх",E1539)))),1,0)</f>
        <v>0</v>
      </c>
      <c r="G1539" s="8">
        <f>IF(OR(ISNUMBER(SEARCH("проектиро",E1539)), ISNUMBER(SEARCH("разработка",E1539)),  ISNUMBER(SEARCH("приобрет",E1539)),  ISNUMBER(SEARCH("установк",E1539)), ISNUMBER(SEARCH("постав",E1539)),  (ISNUMBER(SEARCH("создани",E1539)))),1,0)</f>
        <v>0</v>
      </c>
      <c r="H1539" s="8">
        <f>IF(OR(ISNUMBER(SEARCH("развит",E1539)), ISNUMBER(SEARCH("модифика",E1539)), ISNUMBER(SEARCH("интегра",E1539)),  ISNUMBER(SEARCH("внедрен",E1539)), ISNUMBER(SEARCH("расшир",E1539)), ISNUMBER(SEARCH("адаптац",E1539)),ISNUMBER(SEARCH("настрой",E1539)), ISNUMBER(SEARCH("подключ",E1539)),   (ISNUMBER(SEARCH("модерниз",E1539)))),1,0)</f>
        <v>0</v>
      </c>
      <c r="I1539" s="8">
        <f>IF(OR(ISNUMBER(SEARCH("сопрово",E1539)), ISNUMBER(SEARCH("поддержк",E1539)), ISNUMBER(SEARCH("эксплуат",E1539)), ISNUMBER(SEARCH("обслужи",E1539)), ISNUMBER(SEARCH("подготов",E1539)), (ISNUMBER(SEARCH("обуче",E1539)))),1,0)</f>
        <v>1</v>
      </c>
      <c r="J1539" s="9">
        <f>SUM(G1539:I1539)</f>
        <v>1</v>
      </c>
      <c r="K1539" t="s">
        <v>492</v>
      </c>
      <c r="L1539" t="s">
        <v>720</v>
      </c>
      <c r="M1539" s="30">
        <v>18416</v>
      </c>
      <c r="N1539" s="30" t="s">
        <v>266</v>
      </c>
      <c r="O1539">
        <v>202576</v>
      </c>
      <c r="P1539" s="28" t="s">
        <v>926</v>
      </c>
      <c r="Q1539" s="4" t="s">
        <v>2447</v>
      </c>
      <c r="R1539" t="s">
        <v>2448</v>
      </c>
      <c r="S1539" t="s">
        <v>2449</v>
      </c>
      <c r="T1539" t="s">
        <v>2416</v>
      </c>
      <c r="U1539" t="s">
        <v>2396</v>
      </c>
      <c r="V1539" t="s">
        <v>2099</v>
      </c>
      <c r="W1539" s="2">
        <v>1</v>
      </c>
      <c r="X1539" s="33">
        <v>202576</v>
      </c>
      <c r="Y1539" t="s">
        <v>34</v>
      </c>
      <c r="Z1539" t="s">
        <v>515</v>
      </c>
      <c r="AA1539" t="s">
        <v>36</v>
      </c>
      <c r="AB1539" t="s">
        <v>37</v>
      </c>
      <c r="AC1539">
        <v>62</v>
      </c>
    </row>
    <row r="1540" spans="1:29" customFormat="1" hidden="1" x14ac:dyDescent="0.25">
      <c r="A1540" s="11">
        <v>1540</v>
      </c>
      <c r="B1540" s="20" t="s">
        <v>2560</v>
      </c>
      <c r="C1540" s="3">
        <v>2.6206010719149998E+18</v>
      </c>
      <c r="D1540" s="1">
        <v>42360</v>
      </c>
      <c r="E1540" t="s">
        <v>2450</v>
      </c>
      <c r="F1540" s="8">
        <f>IF(OR(ISNUMBER(SEARCH("террит",Q1540)), ISNUMBER(SEARCH("ФОМС",E1540)), ISNUMBER(SEARCH("ФОМС",Q1540)), (ISNUMBER(SEARCH("страх",E1540)))),1,0)</f>
        <v>0</v>
      </c>
      <c r="G1540" s="8">
        <f>IF(OR(ISNUMBER(SEARCH("проектиро",E1540)), ISNUMBER(SEARCH("разработка",E1540)),  ISNUMBER(SEARCH("приобрет",E1540)),  ISNUMBER(SEARCH("установк",E1540)), ISNUMBER(SEARCH("постав",E1540)),  (ISNUMBER(SEARCH("создани",E1540)))),1,0)</f>
        <v>0</v>
      </c>
      <c r="H1540" s="8">
        <f>IF(OR(ISNUMBER(SEARCH("развит",E1540)), ISNUMBER(SEARCH("модифика",E1540)), ISNUMBER(SEARCH("интегра",E1540)),  ISNUMBER(SEARCH("внедрен",E1540)), ISNUMBER(SEARCH("расшир",E1540)), ISNUMBER(SEARCH("адаптац",E1540)),ISNUMBER(SEARCH("настрой",E1540)), ISNUMBER(SEARCH("подключ",E1540)),   (ISNUMBER(SEARCH("модерниз",E1540)))),1,0)</f>
        <v>0</v>
      </c>
      <c r="I1540" s="8">
        <f>IF(OR(ISNUMBER(SEARCH("сопрово",E1540)), ISNUMBER(SEARCH("поддержк",E1540)), ISNUMBER(SEARCH("эксплуат",E1540)), ISNUMBER(SEARCH("обслужи",E1540)), ISNUMBER(SEARCH("подготов",E1540)), (ISNUMBER(SEARCH("обуче",E1540)))),1,0)</f>
        <v>1</v>
      </c>
      <c r="J1540" s="9">
        <f>SUM(G1540:I1540)</f>
        <v>1</v>
      </c>
      <c r="K1540" t="s">
        <v>492</v>
      </c>
      <c r="L1540" t="s">
        <v>720</v>
      </c>
      <c r="M1540" s="30">
        <v>13880</v>
      </c>
      <c r="N1540" s="30" t="s">
        <v>266</v>
      </c>
      <c r="O1540">
        <v>166560</v>
      </c>
      <c r="P1540" s="28" t="s">
        <v>258</v>
      </c>
      <c r="Q1540" s="4" t="s">
        <v>2447</v>
      </c>
      <c r="R1540" t="s">
        <v>2448</v>
      </c>
      <c r="S1540" t="s">
        <v>2449</v>
      </c>
      <c r="T1540" t="s">
        <v>2416</v>
      </c>
      <c r="U1540" t="s">
        <v>2396</v>
      </c>
      <c r="V1540" t="s">
        <v>2099</v>
      </c>
      <c r="W1540" s="2">
        <v>1</v>
      </c>
      <c r="X1540" s="33">
        <v>166560</v>
      </c>
      <c r="Y1540" t="s">
        <v>34</v>
      </c>
      <c r="Z1540" t="s">
        <v>515</v>
      </c>
      <c r="AA1540" t="s">
        <v>36</v>
      </c>
      <c r="AB1540" t="s">
        <v>37</v>
      </c>
      <c r="AC1540">
        <v>62</v>
      </c>
    </row>
    <row r="1541" spans="1:29" customFormat="1" hidden="1" x14ac:dyDescent="0.25">
      <c r="A1541" s="11">
        <v>1541</v>
      </c>
      <c r="B1541" s="20" t="s">
        <v>2560</v>
      </c>
      <c r="C1541" s="3">
        <v>2.6206010719149998E+18</v>
      </c>
      <c r="D1541" s="1">
        <v>42360</v>
      </c>
      <c r="E1541" t="s">
        <v>2451</v>
      </c>
      <c r="F1541" s="8">
        <f>IF(OR(ISNUMBER(SEARCH("террит",Q1541)), ISNUMBER(SEARCH("ФОМС",E1541)), ISNUMBER(SEARCH("ФОМС",Q1541)), (ISNUMBER(SEARCH("страх",E1541)))),1,0)</f>
        <v>0</v>
      </c>
      <c r="G1541" s="8">
        <f>IF(OR(ISNUMBER(SEARCH("проектиро",E1541)), ISNUMBER(SEARCH("разработка",E1541)),  ISNUMBER(SEARCH("приобрет",E1541)),  ISNUMBER(SEARCH("установк",E1541)), ISNUMBER(SEARCH("постав",E1541)),  (ISNUMBER(SEARCH("создани",E1541)))),1,0)</f>
        <v>0</v>
      </c>
      <c r="H1541" s="8">
        <f>IF(OR(ISNUMBER(SEARCH("развит",E1541)), ISNUMBER(SEARCH("модифика",E1541)), ISNUMBER(SEARCH("интегра",E1541)),  ISNUMBER(SEARCH("внедрен",E1541)), ISNUMBER(SEARCH("расшир",E1541)), ISNUMBER(SEARCH("адаптац",E1541)),ISNUMBER(SEARCH("настрой",E1541)), ISNUMBER(SEARCH("подключ",E1541)),   (ISNUMBER(SEARCH("модерниз",E1541)))),1,0)</f>
        <v>0</v>
      </c>
      <c r="I1541" s="8">
        <f>IF(OR(ISNUMBER(SEARCH("сопрово",E1541)), ISNUMBER(SEARCH("поддержк",E1541)), ISNUMBER(SEARCH("эксплуат",E1541)), ISNUMBER(SEARCH("обслужи",E1541)), ISNUMBER(SEARCH("подготов",E1541)), (ISNUMBER(SEARCH("обуче",E1541)))),1,0)</f>
        <v>1</v>
      </c>
      <c r="J1541" s="9">
        <f>SUM(G1541:I1541)</f>
        <v>1</v>
      </c>
      <c r="K1541" t="s">
        <v>492</v>
      </c>
      <c r="L1541" t="s">
        <v>720</v>
      </c>
      <c r="M1541" s="30">
        <v>6450</v>
      </c>
      <c r="N1541" s="30" t="s">
        <v>266</v>
      </c>
      <c r="O1541">
        <v>77400</v>
      </c>
      <c r="P1541" s="28" t="s">
        <v>258</v>
      </c>
      <c r="Q1541" s="4" t="s">
        <v>2447</v>
      </c>
      <c r="R1541" t="s">
        <v>2448</v>
      </c>
      <c r="S1541" t="s">
        <v>2449</v>
      </c>
      <c r="T1541" t="s">
        <v>2416</v>
      </c>
      <c r="U1541" t="s">
        <v>2396</v>
      </c>
      <c r="V1541" t="s">
        <v>2099</v>
      </c>
      <c r="W1541" s="2">
        <v>1</v>
      </c>
      <c r="X1541" s="33">
        <v>77400</v>
      </c>
      <c r="Y1541" t="s">
        <v>34</v>
      </c>
      <c r="Z1541" t="s">
        <v>515</v>
      </c>
      <c r="AA1541" t="s">
        <v>36</v>
      </c>
      <c r="AB1541" t="s">
        <v>37</v>
      </c>
      <c r="AC1541">
        <v>62</v>
      </c>
    </row>
    <row r="1542" spans="1:29" customFormat="1" hidden="1" x14ac:dyDescent="0.25">
      <c r="A1542" s="11">
        <v>1542</v>
      </c>
      <c r="B1542" s="20" t="s">
        <v>2560</v>
      </c>
      <c r="C1542" s="3">
        <v>2.6206010719160003E+18</v>
      </c>
      <c r="D1542" s="1">
        <v>42718</v>
      </c>
      <c r="E1542" t="s">
        <v>2441</v>
      </c>
      <c r="F1542" s="8">
        <f>IF(OR(ISNUMBER(SEARCH("террит",Q1542)), ISNUMBER(SEARCH("ФОМС",E1542)), ISNUMBER(SEARCH("ФОМС",Q1542)), (ISNUMBER(SEARCH("страх",E1542)))),1,0)</f>
        <v>0</v>
      </c>
      <c r="G1542" s="8">
        <f>IF(OR(ISNUMBER(SEARCH("проектиро",E1542)), ISNUMBER(SEARCH("разработка",E1542)),  ISNUMBER(SEARCH("приобрет",E1542)),  ISNUMBER(SEARCH("установк",E1542)), ISNUMBER(SEARCH("постав",E1542)),  (ISNUMBER(SEARCH("создани",E1542)))),1,0)</f>
        <v>0</v>
      </c>
      <c r="H1542" s="8">
        <f>IF(OR(ISNUMBER(SEARCH("развит",E1542)), ISNUMBER(SEARCH("модифика",E1542)), ISNUMBER(SEARCH("интегра",E1542)),  ISNUMBER(SEARCH("внедрен",E1542)), ISNUMBER(SEARCH("расшир",E1542)), ISNUMBER(SEARCH("адаптац",E1542)),ISNUMBER(SEARCH("настрой",E1542)), ISNUMBER(SEARCH("подключ",E1542)),   (ISNUMBER(SEARCH("модерниз",E1542)))),1,0)</f>
        <v>0</v>
      </c>
      <c r="I1542" s="8">
        <f>IF(OR(ISNUMBER(SEARCH("сопрово",E1542)), ISNUMBER(SEARCH("поддержк",E1542)), ISNUMBER(SEARCH("эксплуат",E1542)), ISNUMBER(SEARCH("обслужи",E1542)), ISNUMBER(SEARCH("подготов",E1542)), (ISNUMBER(SEARCH("обуче",E1542)))),1,0)</f>
        <v>1</v>
      </c>
      <c r="J1542" s="9">
        <f>SUM(G1542:I1542)</f>
        <v>1</v>
      </c>
      <c r="K1542" t="s">
        <v>936</v>
      </c>
      <c r="L1542" t="s">
        <v>937</v>
      </c>
      <c r="M1542" s="30">
        <v>16000</v>
      </c>
      <c r="N1542" s="30" t="s">
        <v>266</v>
      </c>
      <c r="O1542">
        <v>192000</v>
      </c>
      <c r="P1542" s="28" t="s">
        <v>258</v>
      </c>
      <c r="Q1542" s="4" t="s">
        <v>2447</v>
      </c>
      <c r="R1542" t="s">
        <v>2448</v>
      </c>
      <c r="S1542" t="s">
        <v>2449</v>
      </c>
      <c r="T1542" t="s">
        <v>2416</v>
      </c>
      <c r="U1542" t="s">
        <v>2396</v>
      </c>
      <c r="V1542" t="s">
        <v>2099</v>
      </c>
      <c r="W1542" s="2">
        <v>1</v>
      </c>
      <c r="X1542" s="33">
        <v>192000</v>
      </c>
      <c r="Y1542" t="s">
        <v>34</v>
      </c>
      <c r="Z1542" t="s">
        <v>515</v>
      </c>
      <c r="AA1542" t="s">
        <v>36</v>
      </c>
      <c r="AB1542" t="s">
        <v>37</v>
      </c>
      <c r="AC1542">
        <v>62</v>
      </c>
    </row>
    <row r="1543" spans="1:29" customFormat="1" hidden="1" x14ac:dyDescent="0.25">
      <c r="A1543" s="11">
        <v>1543</v>
      </c>
      <c r="B1543" s="20" t="s">
        <v>2560</v>
      </c>
      <c r="C1543" s="3">
        <v>2.6211001808150001E+18</v>
      </c>
      <c r="D1543" s="1">
        <v>42031</v>
      </c>
      <c r="E1543" t="s">
        <v>2452</v>
      </c>
      <c r="F1543" s="8">
        <f>IF(OR(ISNUMBER(SEARCH("террит",Q1543)), ISNUMBER(SEARCH("ФОМС",E1543)), ISNUMBER(SEARCH("ФОМС",Q1543)), (ISNUMBER(SEARCH("страх",E1543)))),1,0)</f>
        <v>0</v>
      </c>
      <c r="G1543" s="8">
        <f>IF(OR(ISNUMBER(SEARCH("проектиро",E1543)), ISNUMBER(SEARCH("разработка",E1543)),  ISNUMBER(SEARCH("приобрет",E1543)),  ISNUMBER(SEARCH("установк",E1543)), ISNUMBER(SEARCH("постав",E1543)),  (ISNUMBER(SEARCH("создани",E1543)))),1,0)</f>
        <v>0</v>
      </c>
      <c r="H1543" s="8">
        <f>IF(OR(ISNUMBER(SEARCH("развит",E1543)), ISNUMBER(SEARCH("модифика",E1543)), ISNUMBER(SEARCH("интегра",E1543)),  ISNUMBER(SEARCH("внедрен",E1543)), ISNUMBER(SEARCH("расшир",E1543)), ISNUMBER(SEARCH("адаптац",E1543)),ISNUMBER(SEARCH("настрой",E1543)), ISNUMBER(SEARCH("подключ",E1543)),   (ISNUMBER(SEARCH("модерниз",E1543)))),1,0)</f>
        <v>0</v>
      </c>
      <c r="I1543" s="8">
        <f>IF(OR(ISNUMBER(SEARCH("сопрово",E1543)), ISNUMBER(SEARCH("поддержк",E1543)), ISNUMBER(SEARCH("эксплуат",E1543)), ISNUMBER(SEARCH("обслужи",E1543)), ISNUMBER(SEARCH("подготов",E1543)), (ISNUMBER(SEARCH("обуче",E1543)))),1,0)</f>
        <v>0</v>
      </c>
      <c r="J1543" s="9">
        <f>SUM(G1543:I1543)</f>
        <v>0</v>
      </c>
      <c r="K1543" t="s">
        <v>453</v>
      </c>
      <c r="L1543" t="s">
        <v>454</v>
      </c>
      <c r="M1543" s="30">
        <v>9900</v>
      </c>
      <c r="N1543" s="30" t="s">
        <v>264</v>
      </c>
      <c r="O1543">
        <v>118800</v>
      </c>
      <c r="P1543" s="28" t="s">
        <v>258</v>
      </c>
      <c r="Q1543" s="4" t="s">
        <v>2453</v>
      </c>
      <c r="R1543" t="s">
        <v>2454</v>
      </c>
      <c r="S1543" t="s">
        <v>2455</v>
      </c>
      <c r="T1543" t="s">
        <v>2416</v>
      </c>
      <c r="U1543" t="s">
        <v>2396</v>
      </c>
      <c r="V1543" t="s">
        <v>2099</v>
      </c>
      <c r="W1543" s="2">
        <v>1</v>
      </c>
      <c r="X1543" s="33">
        <v>118800</v>
      </c>
      <c r="Y1543" t="s">
        <v>34</v>
      </c>
      <c r="Z1543" t="s">
        <v>515</v>
      </c>
      <c r="AA1543" t="s">
        <v>36</v>
      </c>
      <c r="AB1543" t="s">
        <v>37</v>
      </c>
      <c r="AC1543">
        <v>62</v>
      </c>
    </row>
    <row r="1544" spans="1:29" customFormat="1" hidden="1" x14ac:dyDescent="0.25">
      <c r="A1544" s="11">
        <v>1544</v>
      </c>
      <c r="B1544" s="20" t="s">
        <v>2560</v>
      </c>
      <c r="C1544" s="3">
        <v>2.621100180816E+18</v>
      </c>
      <c r="D1544" s="1">
        <v>42381</v>
      </c>
      <c r="E1544" t="s">
        <v>2442</v>
      </c>
      <c r="F1544" s="8">
        <f>IF(OR(ISNUMBER(SEARCH("террит",Q1544)), ISNUMBER(SEARCH("ФОМС",E1544)), ISNUMBER(SEARCH("ФОМС",Q1544)), (ISNUMBER(SEARCH("страх",E1544)))),1,0)</f>
        <v>0</v>
      </c>
      <c r="G1544" s="8">
        <f>IF(OR(ISNUMBER(SEARCH("проектиро",E1544)), ISNUMBER(SEARCH("разработка",E1544)),  ISNUMBER(SEARCH("приобрет",E1544)),  ISNUMBER(SEARCH("установк",E1544)), ISNUMBER(SEARCH("постав",E1544)),  (ISNUMBER(SEARCH("создани",E1544)))),1,0)</f>
        <v>0</v>
      </c>
      <c r="H1544" s="8">
        <f>IF(OR(ISNUMBER(SEARCH("развит",E1544)), ISNUMBER(SEARCH("модифика",E1544)), ISNUMBER(SEARCH("интегра",E1544)),  ISNUMBER(SEARCH("внедрен",E1544)), ISNUMBER(SEARCH("расшир",E1544)), ISNUMBER(SEARCH("адаптац",E1544)),ISNUMBER(SEARCH("настрой",E1544)), ISNUMBER(SEARCH("подключ",E1544)),   (ISNUMBER(SEARCH("модерниз",E1544)))),1,0)</f>
        <v>0</v>
      </c>
      <c r="I1544" s="8">
        <f>IF(OR(ISNUMBER(SEARCH("сопрово",E1544)), ISNUMBER(SEARCH("поддержк",E1544)), ISNUMBER(SEARCH("эксплуат",E1544)), ISNUMBER(SEARCH("обслужи",E1544)), ISNUMBER(SEARCH("подготов",E1544)), (ISNUMBER(SEARCH("обуче",E1544)))),1,0)</f>
        <v>1</v>
      </c>
      <c r="J1544" s="9">
        <f>SUM(G1544:I1544)</f>
        <v>1</v>
      </c>
      <c r="K1544" t="s">
        <v>142</v>
      </c>
      <c r="L1544" t="s">
        <v>143</v>
      </c>
      <c r="M1544" s="30">
        <v>14400</v>
      </c>
      <c r="N1544" s="30" t="s">
        <v>266</v>
      </c>
      <c r="O1544">
        <v>172800</v>
      </c>
      <c r="P1544" s="28" t="s">
        <v>258</v>
      </c>
      <c r="Q1544" s="4" t="s">
        <v>2456</v>
      </c>
      <c r="R1544" t="s">
        <v>2454</v>
      </c>
      <c r="S1544" t="s">
        <v>2455</v>
      </c>
      <c r="T1544" t="s">
        <v>2416</v>
      </c>
      <c r="U1544" t="s">
        <v>2396</v>
      </c>
      <c r="V1544" t="s">
        <v>2099</v>
      </c>
      <c r="W1544" s="2">
        <v>1</v>
      </c>
      <c r="X1544" s="33">
        <v>172800</v>
      </c>
      <c r="Y1544" t="s">
        <v>34</v>
      </c>
      <c r="Z1544" t="s">
        <v>515</v>
      </c>
      <c r="AA1544" t="s">
        <v>36</v>
      </c>
      <c r="AB1544" t="s">
        <v>37</v>
      </c>
      <c r="AC1544">
        <v>62</v>
      </c>
    </row>
    <row r="1545" spans="1:29" customFormat="1" hidden="1" x14ac:dyDescent="0.25">
      <c r="A1545" s="11">
        <v>1545</v>
      </c>
      <c r="B1545" s="20" t="s">
        <v>2560</v>
      </c>
      <c r="C1545" s="3">
        <v>2.6216000685159997E+18</v>
      </c>
      <c r="D1545" s="1">
        <v>42725</v>
      </c>
      <c r="E1545" t="s">
        <v>2457</v>
      </c>
      <c r="F1545" s="8">
        <f>IF(OR(ISNUMBER(SEARCH("террит",Q1545)), ISNUMBER(SEARCH("ФОМС",E1545)), ISNUMBER(SEARCH("ФОМС",Q1545)), (ISNUMBER(SEARCH("страх",E1545)))),1,0)</f>
        <v>0</v>
      </c>
      <c r="G1545" s="8">
        <f>IF(OR(ISNUMBER(SEARCH("проектиро",E1545)), ISNUMBER(SEARCH("разработка",E1545)),  ISNUMBER(SEARCH("приобрет",E1545)),  ISNUMBER(SEARCH("установк",E1545)), ISNUMBER(SEARCH("постав",E1545)),  (ISNUMBER(SEARCH("создани",E1545)))),1,0)</f>
        <v>0</v>
      </c>
      <c r="H1545" s="8">
        <f>IF(OR(ISNUMBER(SEARCH("развит",E1545)), ISNUMBER(SEARCH("модифика",E1545)), ISNUMBER(SEARCH("интегра",E1545)),  ISNUMBER(SEARCH("внедрен",E1545)), ISNUMBER(SEARCH("расшир",E1545)), ISNUMBER(SEARCH("адаптац",E1545)),ISNUMBER(SEARCH("настрой",E1545)), ISNUMBER(SEARCH("подключ",E1545)),   (ISNUMBER(SEARCH("модерниз",E1545)))),1,0)</f>
        <v>0</v>
      </c>
      <c r="I1545" s="8">
        <f>IF(OR(ISNUMBER(SEARCH("сопрово",E1545)), ISNUMBER(SEARCH("поддержк",E1545)), ISNUMBER(SEARCH("эксплуат",E1545)), ISNUMBER(SEARCH("обслужи",E1545)), ISNUMBER(SEARCH("подготов",E1545)), (ISNUMBER(SEARCH("обуче",E1545)))),1,0)</f>
        <v>1</v>
      </c>
      <c r="J1545" s="9">
        <f>SUM(G1545:I1545)</f>
        <v>1</v>
      </c>
      <c r="K1545" t="s">
        <v>936</v>
      </c>
      <c r="L1545" t="s">
        <v>937</v>
      </c>
      <c r="M1545" s="30">
        <v>14500</v>
      </c>
      <c r="N1545" s="30" t="s">
        <v>266</v>
      </c>
      <c r="O1545">
        <v>174000</v>
      </c>
      <c r="P1545" s="28" t="s">
        <v>258</v>
      </c>
      <c r="Q1545" s="4" t="s">
        <v>2458</v>
      </c>
      <c r="R1545" t="s">
        <v>2459</v>
      </c>
      <c r="S1545" t="s">
        <v>2460</v>
      </c>
      <c r="T1545" t="s">
        <v>2416</v>
      </c>
      <c r="U1545" t="s">
        <v>2396</v>
      </c>
      <c r="V1545" t="s">
        <v>2099</v>
      </c>
      <c r="W1545" s="2">
        <v>1</v>
      </c>
      <c r="X1545" s="33">
        <v>174000</v>
      </c>
      <c r="Y1545" t="s">
        <v>34</v>
      </c>
      <c r="Z1545" t="s">
        <v>515</v>
      </c>
      <c r="AA1545" t="s">
        <v>36</v>
      </c>
      <c r="AB1545" t="s">
        <v>37</v>
      </c>
      <c r="AC1545">
        <v>62</v>
      </c>
    </row>
    <row r="1546" spans="1:29" customFormat="1" hidden="1" x14ac:dyDescent="0.25">
      <c r="A1546" s="11">
        <v>1546</v>
      </c>
      <c r="B1546" s="20" t="s">
        <v>2560</v>
      </c>
      <c r="C1546" s="3">
        <v>2.6216000685170002E+18</v>
      </c>
      <c r="D1546" s="1">
        <v>42849</v>
      </c>
      <c r="E1546" t="s">
        <v>2461</v>
      </c>
      <c r="F1546" s="8">
        <f>IF(OR(ISNUMBER(SEARCH("террит",Q1546)), ISNUMBER(SEARCH("ФОМС",E1546)), ISNUMBER(SEARCH("ФОМС",Q1546)), (ISNUMBER(SEARCH("страх",E1546)))),1,0)</f>
        <v>0</v>
      </c>
      <c r="G1546" s="8">
        <f>IF(OR(ISNUMBER(SEARCH("проектиро",E1546)), ISNUMBER(SEARCH("разработка",E1546)),  ISNUMBER(SEARCH("приобрет",E1546)),  ISNUMBER(SEARCH("установк",E1546)), ISNUMBER(SEARCH("постав",E1546)),  (ISNUMBER(SEARCH("создани",E1546)))),1,0)</f>
        <v>0</v>
      </c>
      <c r="H1546" s="8">
        <f>IF(OR(ISNUMBER(SEARCH("развит",E1546)), ISNUMBER(SEARCH("модифика",E1546)), ISNUMBER(SEARCH("интегра",E1546)),  ISNUMBER(SEARCH("внедрен",E1546)), ISNUMBER(SEARCH("расшир",E1546)), ISNUMBER(SEARCH("адаптац",E1546)),ISNUMBER(SEARCH("настрой",E1546)), ISNUMBER(SEARCH("подключ",E1546)),   (ISNUMBER(SEARCH("модерниз",E1546)))),1,0)</f>
        <v>0</v>
      </c>
      <c r="I1546" s="8">
        <f>IF(OR(ISNUMBER(SEARCH("сопрово",E1546)), ISNUMBER(SEARCH("поддержк",E1546)), ISNUMBER(SEARCH("эксплуат",E1546)), ISNUMBER(SEARCH("обслужи",E1546)), ISNUMBER(SEARCH("подготов",E1546)), (ISNUMBER(SEARCH("обуче",E1546)))),1,0)</f>
        <v>1</v>
      </c>
      <c r="J1546" s="9">
        <f>SUM(G1546:I1546)</f>
        <v>1</v>
      </c>
      <c r="K1546" t="s">
        <v>142</v>
      </c>
      <c r="L1546" t="s">
        <v>143</v>
      </c>
      <c r="M1546" s="30">
        <v>7650</v>
      </c>
      <c r="N1546" s="30" t="s">
        <v>266</v>
      </c>
      <c r="O1546">
        <v>61200</v>
      </c>
      <c r="P1546" s="28" t="s">
        <v>310</v>
      </c>
      <c r="Q1546" s="4" t="s">
        <v>2458</v>
      </c>
      <c r="R1546" t="s">
        <v>2459</v>
      </c>
      <c r="S1546" t="s">
        <v>2460</v>
      </c>
      <c r="T1546" t="s">
        <v>2416</v>
      </c>
      <c r="U1546" t="s">
        <v>2396</v>
      </c>
      <c r="V1546" t="s">
        <v>2099</v>
      </c>
      <c r="W1546" s="2">
        <v>1</v>
      </c>
      <c r="X1546" s="33">
        <v>61200</v>
      </c>
      <c r="Y1546" t="s">
        <v>34</v>
      </c>
      <c r="Z1546" t="s">
        <v>515</v>
      </c>
      <c r="AA1546" t="s">
        <v>36</v>
      </c>
      <c r="AB1546" t="s">
        <v>37</v>
      </c>
      <c r="AC1546">
        <v>62</v>
      </c>
    </row>
    <row r="1547" spans="1:29" customFormat="1" hidden="1" x14ac:dyDescent="0.25">
      <c r="A1547" s="11">
        <v>1547</v>
      </c>
      <c r="B1547" s="20" t="s">
        <v>2560</v>
      </c>
      <c r="C1547" s="3">
        <v>2.622000372016E+18</v>
      </c>
      <c r="D1547" s="1">
        <v>42443</v>
      </c>
      <c r="E1547" t="s">
        <v>2462</v>
      </c>
      <c r="F1547" s="8">
        <f>IF(OR(ISNUMBER(SEARCH("террит",Q1547)), ISNUMBER(SEARCH("ФОМС",E1547)), ISNUMBER(SEARCH("ФОМС",Q1547)), (ISNUMBER(SEARCH("страх",E1547)))),1,0)</f>
        <v>0</v>
      </c>
      <c r="G1547" s="8">
        <f>IF(OR(ISNUMBER(SEARCH("проектиро",E1547)), ISNUMBER(SEARCH("разработка",E1547)),  ISNUMBER(SEARCH("приобрет",E1547)),  ISNUMBER(SEARCH("установк",E1547)), ISNUMBER(SEARCH("постав",E1547)),  (ISNUMBER(SEARCH("создани",E1547)))),1,0)</f>
        <v>0</v>
      </c>
      <c r="H1547" s="8">
        <f>IF(OR(ISNUMBER(SEARCH("развит",E1547)), ISNUMBER(SEARCH("модифика",E1547)), ISNUMBER(SEARCH("интегра",E1547)),  ISNUMBER(SEARCH("внедрен",E1547)), ISNUMBER(SEARCH("расшир",E1547)), ISNUMBER(SEARCH("адаптац",E1547)),ISNUMBER(SEARCH("настрой",E1547)), ISNUMBER(SEARCH("подключ",E1547)),   (ISNUMBER(SEARCH("модерниз",E1547)))),1,0)</f>
        <v>0</v>
      </c>
      <c r="I1547" s="8">
        <f>IF(OR(ISNUMBER(SEARCH("сопрово",E1547)), ISNUMBER(SEARCH("поддержк",E1547)), ISNUMBER(SEARCH("эксплуат",E1547)), ISNUMBER(SEARCH("обслужи",E1547)), ISNUMBER(SEARCH("подготов",E1547)), (ISNUMBER(SEARCH("обуче",E1547)))),1,0)</f>
        <v>1</v>
      </c>
      <c r="J1547" s="9">
        <f>SUM(G1547:I1547)</f>
        <v>1</v>
      </c>
      <c r="K1547" t="s">
        <v>142</v>
      </c>
      <c r="L1547" t="s">
        <v>143</v>
      </c>
      <c r="M1547" s="30">
        <v>15600</v>
      </c>
      <c r="N1547" s="30" t="s">
        <v>266</v>
      </c>
      <c r="O1547">
        <v>187200</v>
      </c>
      <c r="P1547" s="28" t="s">
        <v>258</v>
      </c>
      <c r="Q1547" s="4" t="s">
        <v>2463</v>
      </c>
      <c r="R1547" t="s">
        <v>2464</v>
      </c>
      <c r="S1547" t="s">
        <v>2465</v>
      </c>
      <c r="T1547" t="s">
        <v>2416</v>
      </c>
      <c r="U1547" t="s">
        <v>2396</v>
      </c>
      <c r="V1547" t="s">
        <v>2099</v>
      </c>
      <c r="W1547" s="2">
        <v>1</v>
      </c>
      <c r="X1547" s="33">
        <v>187200</v>
      </c>
      <c r="Y1547" t="s">
        <v>34</v>
      </c>
      <c r="Z1547" t="s">
        <v>515</v>
      </c>
      <c r="AA1547" t="s">
        <v>36</v>
      </c>
      <c r="AB1547" t="s">
        <v>37</v>
      </c>
      <c r="AC1547">
        <v>62</v>
      </c>
    </row>
    <row r="1548" spans="1:29" customFormat="1" hidden="1" x14ac:dyDescent="0.25">
      <c r="A1548" s="11">
        <v>1548</v>
      </c>
      <c r="B1548" s="20" t="s">
        <v>2560</v>
      </c>
      <c r="C1548" s="3">
        <v>2.6222000235160003E+18</v>
      </c>
      <c r="D1548" s="1">
        <v>42527</v>
      </c>
      <c r="E1548" t="s">
        <v>2466</v>
      </c>
      <c r="F1548" s="8">
        <f>IF(OR(ISNUMBER(SEARCH("террит",Q1548)), ISNUMBER(SEARCH("ФОМС",E1548)), ISNUMBER(SEARCH("ФОМС",Q1548)), (ISNUMBER(SEARCH("страх",E1548)))),1,0)</f>
        <v>0</v>
      </c>
      <c r="G1548" s="8">
        <f>IF(OR(ISNUMBER(SEARCH("проектиро",E1548)), ISNUMBER(SEARCH("разработка",E1548)),  ISNUMBER(SEARCH("приобрет",E1548)),  ISNUMBER(SEARCH("установк",E1548)), ISNUMBER(SEARCH("постав",E1548)),  (ISNUMBER(SEARCH("создани",E1548)))),1,0)</f>
        <v>0</v>
      </c>
      <c r="H1548" s="8">
        <f>IF(OR(ISNUMBER(SEARCH("развит",E1548)), ISNUMBER(SEARCH("модифика",E1548)), ISNUMBER(SEARCH("интегра",E1548)),  ISNUMBER(SEARCH("внедрен",E1548)), ISNUMBER(SEARCH("расшир",E1548)), ISNUMBER(SEARCH("адаптац",E1548)),ISNUMBER(SEARCH("настрой",E1548)), ISNUMBER(SEARCH("подключ",E1548)),   (ISNUMBER(SEARCH("модерниз",E1548)))),1,0)</f>
        <v>0</v>
      </c>
      <c r="I1548" s="8">
        <f>IF(OR(ISNUMBER(SEARCH("сопрово",E1548)), ISNUMBER(SEARCH("поддержк",E1548)), ISNUMBER(SEARCH("эксплуат",E1548)), ISNUMBER(SEARCH("обслужи",E1548)), ISNUMBER(SEARCH("подготов",E1548)), (ISNUMBER(SEARCH("обуче",E1548)))),1,0)</f>
        <v>1</v>
      </c>
      <c r="J1548" s="9">
        <f>SUM(G1548:I1548)</f>
        <v>1</v>
      </c>
      <c r="K1548" t="s">
        <v>186</v>
      </c>
      <c r="L1548" t="s">
        <v>187</v>
      </c>
      <c r="M1548" s="30">
        <v>6100</v>
      </c>
      <c r="N1548" s="30" t="s">
        <v>266</v>
      </c>
      <c r="O1548">
        <v>54900</v>
      </c>
      <c r="P1548" s="28" t="s">
        <v>335</v>
      </c>
      <c r="Q1548" s="4" t="s">
        <v>2467</v>
      </c>
      <c r="R1548" t="s">
        <v>2468</v>
      </c>
      <c r="S1548" t="s">
        <v>2469</v>
      </c>
      <c r="T1548" t="s">
        <v>2416</v>
      </c>
      <c r="U1548" t="s">
        <v>2396</v>
      </c>
      <c r="V1548" t="s">
        <v>2099</v>
      </c>
      <c r="W1548" s="2">
        <v>1</v>
      </c>
      <c r="X1548" s="33">
        <v>54900</v>
      </c>
      <c r="Y1548" t="s">
        <v>34</v>
      </c>
      <c r="Z1548" t="s">
        <v>515</v>
      </c>
      <c r="AA1548" t="s">
        <v>36</v>
      </c>
      <c r="AB1548" t="s">
        <v>37</v>
      </c>
      <c r="AC1548">
        <v>62</v>
      </c>
    </row>
    <row r="1549" spans="1:29" customFormat="1" hidden="1" x14ac:dyDescent="0.25">
      <c r="A1549" s="11">
        <v>1549</v>
      </c>
      <c r="B1549" s="20" t="s">
        <v>2560</v>
      </c>
      <c r="C1549" s="3">
        <v>2.6223000502169999E+18</v>
      </c>
      <c r="D1549" s="1">
        <v>42821</v>
      </c>
      <c r="E1549" t="s">
        <v>2470</v>
      </c>
      <c r="F1549" s="8">
        <f>IF(OR(ISNUMBER(SEARCH("террит",Q1549)), ISNUMBER(SEARCH("ФОМС",E1549)), ISNUMBER(SEARCH("ФОМС",Q1549)), (ISNUMBER(SEARCH("страх",E1549)))),1,0)</f>
        <v>0</v>
      </c>
      <c r="G1549" s="8">
        <f>IF(OR(ISNUMBER(SEARCH("проектиро",E1549)), ISNUMBER(SEARCH("разработка",E1549)),  ISNUMBER(SEARCH("приобрет",E1549)),  ISNUMBER(SEARCH("установк",E1549)), ISNUMBER(SEARCH("постав",E1549)),  (ISNUMBER(SEARCH("создани",E1549)))),1,0)</f>
        <v>0</v>
      </c>
      <c r="H1549" s="8">
        <f>IF(OR(ISNUMBER(SEARCH("развит",E1549)), ISNUMBER(SEARCH("модифика",E1549)), ISNUMBER(SEARCH("интегра",E1549)),  ISNUMBER(SEARCH("внедрен",E1549)), ISNUMBER(SEARCH("расшир",E1549)), ISNUMBER(SEARCH("адаптац",E1549)),ISNUMBER(SEARCH("настрой",E1549)), ISNUMBER(SEARCH("подключ",E1549)),   (ISNUMBER(SEARCH("модерниз",E1549)))),1,0)</f>
        <v>0</v>
      </c>
      <c r="I1549" s="8">
        <f>IF(OR(ISNUMBER(SEARCH("сопрово",E1549)), ISNUMBER(SEARCH("поддержк",E1549)), ISNUMBER(SEARCH("эксплуат",E1549)), ISNUMBER(SEARCH("обслужи",E1549)), ISNUMBER(SEARCH("подготов",E1549)), (ISNUMBER(SEARCH("обуче",E1549)))),1,0)</f>
        <v>1</v>
      </c>
      <c r="J1549" s="9">
        <f>SUM(G1549:I1549)</f>
        <v>1</v>
      </c>
      <c r="K1549" t="s">
        <v>2471</v>
      </c>
      <c r="L1549" t="s">
        <v>2472</v>
      </c>
      <c r="M1549" s="30">
        <v>30600</v>
      </c>
      <c r="N1549" s="30" t="s">
        <v>264</v>
      </c>
      <c r="O1549">
        <v>30600</v>
      </c>
      <c r="P1549" s="28" t="s">
        <v>184</v>
      </c>
      <c r="Q1549" s="4" t="s">
        <v>2473</v>
      </c>
      <c r="R1549" t="s">
        <v>2474</v>
      </c>
      <c r="S1549" t="s">
        <v>2475</v>
      </c>
      <c r="T1549" t="s">
        <v>2416</v>
      </c>
      <c r="U1549" t="s">
        <v>2396</v>
      </c>
      <c r="V1549" t="s">
        <v>2099</v>
      </c>
      <c r="W1549" s="2">
        <v>1</v>
      </c>
      <c r="X1549" s="33">
        <v>30600</v>
      </c>
      <c r="Y1549" t="s">
        <v>34</v>
      </c>
      <c r="Z1549" t="s">
        <v>515</v>
      </c>
      <c r="AA1549" t="s">
        <v>36</v>
      </c>
      <c r="AB1549" t="s">
        <v>37</v>
      </c>
      <c r="AC1549">
        <v>62</v>
      </c>
    </row>
    <row r="1550" spans="1:29" customFormat="1" hidden="1" x14ac:dyDescent="0.25">
      <c r="A1550" s="11">
        <v>1550</v>
      </c>
      <c r="B1550" s="20" t="s">
        <v>2560</v>
      </c>
      <c r="C1550" s="3">
        <v>2.6223000502169999E+18</v>
      </c>
      <c r="D1550" s="1">
        <v>42821</v>
      </c>
      <c r="E1550" t="s">
        <v>2476</v>
      </c>
      <c r="F1550" s="8">
        <f>IF(OR(ISNUMBER(SEARCH("террит",Q1550)), ISNUMBER(SEARCH("ФОМС",E1550)), ISNUMBER(SEARCH("ФОМС",Q1550)), (ISNUMBER(SEARCH("страх",E1550)))),1,0)</f>
        <v>0</v>
      </c>
      <c r="G1550" s="8">
        <f>IF(OR(ISNUMBER(SEARCH("проектиро",E1550)), ISNUMBER(SEARCH("разработка",E1550)),  ISNUMBER(SEARCH("приобрет",E1550)),  ISNUMBER(SEARCH("установк",E1550)), ISNUMBER(SEARCH("постав",E1550)),  (ISNUMBER(SEARCH("создани",E1550)))),1,0)</f>
        <v>0</v>
      </c>
      <c r="H1550" s="8">
        <f>IF(OR(ISNUMBER(SEARCH("развит",E1550)), ISNUMBER(SEARCH("модифика",E1550)), ISNUMBER(SEARCH("интегра",E1550)),  ISNUMBER(SEARCH("внедрен",E1550)), ISNUMBER(SEARCH("расшир",E1550)), ISNUMBER(SEARCH("адаптац",E1550)),ISNUMBER(SEARCH("настрой",E1550)), ISNUMBER(SEARCH("подключ",E1550)),   (ISNUMBER(SEARCH("модерниз",E1550)))),1,0)</f>
        <v>0</v>
      </c>
      <c r="I1550" s="8">
        <f>IF(OR(ISNUMBER(SEARCH("сопрово",E1550)), ISNUMBER(SEARCH("поддержк",E1550)), ISNUMBER(SEARCH("эксплуат",E1550)), ISNUMBER(SEARCH("обслужи",E1550)), ISNUMBER(SEARCH("подготов",E1550)), (ISNUMBER(SEARCH("обуче",E1550)))),1,0)</f>
        <v>1</v>
      </c>
      <c r="J1550" s="9">
        <f>SUM(G1550:I1550)</f>
        <v>1</v>
      </c>
      <c r="K1550" t="s">
        <v>2471</v>
      </c>
      <c r="L1550" t="s">
        <v>2472</v>
      </c>
      <c r="M1550" s="30">
        <v>113850</v>
      </c>
      <c r="N1550" s="30" t="s">
        <v>264</v>
      </c>
      <c r="O1550">
        <v>113850</v>
      </c>
      <c r="P1550" s="28" t="s">
        <v>184</v>
      </c>
      <c r="Q1550" s="4" t="s">
        <v>2473</v>
      </c>
      <c r="R1550" t="s">
        <v>2474</v>
      </c>
      <c r="S1550" t="s">
        <v>2475</v>
      </c>
      <c r="T1550" t="s">
        <v>2416</v>
      </c>
      <c r="U1550" t="s">
        <v>2396</v>
      </c>
      <c r="V1550" t="s">
        <v>2099</v>
      </c>
      <c r="W1550" s="2">
        <v>1</v>
      </c>
      <c r="X1550" s="33">
        <v>113850</v>
      </c>
      <c r="Y1550" t="s">
        <v>34</v>
      </c>
      <c r="Z1550" t="s">
        <v>515</v>
      </c>
      <c r="AA1550" t="s">
        <v>36</v>
      </c>
      <c r="AB1550" t="s">
        <v>37</v>
      </c>
      <c r="AC1550">
        <v>62</v>
      </c>
    </row>
    <row r="1551" spans="1:29" customFormat="1" hidden="1" x14ac:dyDescent="0.25">
      <c r="A1551" s="11">
        <v>1551</v>
      </c>
      <c r="B1551" s="20" t="s">
        <v>2560</v>
      </c>
      <c r="C1551" s="3">
        <v>2.6224000978150001E+18</v>
      </c>
      <c r="D1551" s="1">
        <v>42079</v>
      </c>
      <c r="E1551" t="s">
        <v>2477</v>
      </c>
      <c r="F1551" s="8">
        <f>IF(OR(ISNUMBER(SEARCH("террит",Q1551)), ISNUMBER(SEARCH("ФОМС",E1551)), ISNUMBER(SEARCH("ФОМС",Q1551)), (ISNUMBER(SEARCH("страх",E1551)))),1,0)</f>
        <v>0</v>
      </c>
      <c r="G1551" s="8">
        <f>IF(OR(ISNUMBER(SEARCH("проектиро",E1551)), ISNUMBER(SEARCH("разработка",E1551)),  ISNUMBER(SEARCH("приобрет",E1551)),  ISNUMBER(SEARCH("установк",E1551)), ISNUMBER(SEARCH("постав",E1551)),  (ISNUMBER(SEARCH("создани",E1551)))),1,0)</f>
        <v>0</v>
      </c>
      <c r="H1551" s="8">
        <f>IF(OR(ISNUMBER(SEARCH("развит",E1551)), ISNUMBER(SEARCH("модифика",E1551)), ISNUMBER(SEARCH("интегра",E1551)),  ISNUMBER(SEARCH("внедрен",E1551)), ISNUMBER(SEARCH("расшир",E1551)), ISNUMBER(SEARCH("адаптац",E1551)),ISNUMBER(SEARCH("настрой",E1551)), ISNUMBER(SEARCH("подключ",E1551)),   (ISNUMBER(SEARCH("модерниз",E1551)))),1,0)</f>
        <v>0</v>
      </c>
      <c r="I1551" s="8">
        <f>IF(OR(ISNUMBER(SEARCH("сопрово",E1551)), ISNUMBER(SEARCH("поддержк",E1551)), ISNUMBER(SEARCH("эксплуат",E1551)), ISNUMBER(SEARCH("обслужи",E1551)), ISNUMBER(SEARCH("подготов",E1551)), (ISNUMBER(SEARCH("обуче",E1551)))),1,0)</f>
        <v>1</v>
      </c>
      <c r="J1551" s="9">
        <f>SUM(G1551:I1551)</f>
        <v>1</v>
      </c>
      <c r="K1551" t="s">
        <v>475</v>
      </c>
      <c r="L1551" t="s">
        <v>476</v>
      </c>
      <c r="M1551" s="30">
        <v>143000</v>
      </c>
      <c r="N1551" s="30" t="s">
        <v>264</v>
      </c>
      <c r="O1551">
        <v>143000</v>
      </c>
      <c r="P1551" s="28" t="s">
        <v>184</v>
      </c>
      <c r="Q1551" s="4" t="s">
        <v>2478</v>
      </c>
      <c r="R1551" t="s">
        <v>2479</v>
      </c>
      <c r="S1551" t="s">
        <v>2480</v>
      </c>
      <c r="T1551" t="s">
        <v>2416</v>
      </c>
      <c r="U1551" t="s">
        <v>2396</v>
      </c>
      <c r="V1551" t="s">
        <v>2099</v>
      </c>
      <c r="W1551" s="2">
        <v>1</v>
      </c>
      <c r="X1551" s="33">
        <v>143000</v>
      </c>
      <c r="Y1551" t="s">
        <v>34</v>
      </c>
      <c r="Z1551" t="s">
        <v>515</v>
      </c>
      <c r="AA1551" t="s">
        <v>36</v>
      </c>
      <c r="AB1551" t="s">
        <v>37</v>
      </c>
      <c r="AC1551">
        <v>62</v>
      </c>
    </row>
    <row r="1552" spans="1:29" customFormat="1" hidden="1" x14ac:dyDescent="0.25">
      <c r="A1552" s="11">
        <v>1552</v>
      </c>
      <c r="B1552" s="20" t="s">
        <v>2560</v>
      </c>
      <c r="C1552" s="3">
        <v>2.6225002470150001E+18</v>
      </c>
      <c r="D1552" s="1">
        <v>42020</v>
      </c>
      <c r="E1552" t="s">
        <v>457</v>
      </c>
      <c r="F1552" s="8">
        <f>IF(OR(ISNUMBER(SEARCH("террит",Q1552)), ISNUMBER(SEARCH("ФОМС",E1552)), ISNUMBER(SEARCH("ФОМС",Q1552)), (ISNUMBER(SEARCH("страх",E1552)))),1,0)</f>
        <v>0</v>
      </c>
      <c r="G1552" s="8">
        <f>IF(OR(ISNUMBER(SEARCH("проектиро",E1552)), ISNUMBER(SEARCH("разработка",E1552)),  ISNUMBER(SEARCH("приобрет",E1552)),  ISNUMBER(SEARCH("установк",E1552)), ISNUMBER(SEARCH("постав",E1552)),  (ISNUMBER(SEARCH("создани",E1552)))),1,0)</f>
        <v>0</v>
      </c>
      <c r="H1552" s="8">
        <f>IF(OR(ISNUMBER(SEARCH("развит",E1552)), ISNUMBER(SEARCH("модифика",E1552)), ISNUMBER(SEARCH("интегра",E1552)),  ISNUMBER(SEARCH("внедрен",E1552)), ISNUMBER(SEARCH("расшир",E1552)), ISNUMBER(SEARCH("адаптац",E1552)),ISNUMBER(SEARCH("настрой",E1552)), ISNUMBER(SEARCH("подключ",E1552)),   (ISNUMBER(SEARCH("модерниз",E1552)))),1,0)</f>
        <v>0</v>
      </c>
      <c r="I1552" s="8">
        <f>IF(OR(ISNUMBER(SEARCH("сопрово",E1552)), ISNUMBER(SEARCH("поддержк",E1552)), ISNUMBER(SEARCH("эксплуат",E1552)), ISNUMBER(SEARCH("обслужи",E1552)), ISNUMBER(SEARCH("подготов",E1552)), (ISNUMBER(SEARCH("обуче",E1552)))),1,0)</f>
        <v>1</v>
      </c>
      <c r="J1552" s="9">
        <f>SUM(G1552:I1552)</f>
        <v>1</v>
      </c>
      <c r="K1552" t="s">
        <v>456</v>
      </c>
      <c r="L1552" t="s">
        <v>457</v>
      </c>
      <c r="M1552" s="30">
        <v>20493</v>
      </c>
      <c r="N1552" s="30" t="s">
        <v>266</v>
      </c>
      <c r="O1552">
        <v>245916</v>
      </c>
      <c r="P1552" s="28" t="s">
        <v>258</v>
      </c>
      <c r="Q1552" s="4" t="s">
        <v>2481</v>
      </c>
      <c r="R1552" t="s">
        <v>2482</v>
      </c>
      <c r="S1552" t="s">
        <v>2483</v>
      </c>
      <c r="T1552" t="s">
        <v>2416</v>
      </c>
      <c r="U1552" t="s">
        <v>2396</v>
      </c>
      <c r="V1552" t="s">
        <v>2099</v>
      </c>
      <c r="W1552" s="2">
        <v>1</v>
      </c>
      <c r="X1552" s="33">
        <v>245916</v>
      </c>
      <c r="Y1552" t="s">
        <v>34</v>
      </c>
      <c r="Z1552" t="s">
        <v>515</v>
      </c>
      <c r="AA1552" t="s">
        <v>36</v>
      </c>
      <c r="AB1552" t="s">
        <v>37</v>
      </c>
      <c r="AC1552">
        <v>62</v>
      </c>
    </row>
    <row r="1553" spans="1:29" customFormat="1" hidden="1" x14ac:dyDescent="0.25">
      <c r="A1553" s="11">
        <v>1553</v>
      </c>
      <c r="B1553" s="20" t="s">
        <v>2560</v>
      </c>
      <c r="C1553" s="3">
        <v>2.6225002470150001E+18</v>
      </c>
      <c r="D1553" s="1">
        <v>42340</v>
      </c>
      <c r="E1553" t="s">
        <v>2484</v>
      </c>
      <c r="F1553" s="8">
        <f>IF(OR(ISNUMBER(SEARCH("террит",Q1553)), ISNUMBER(SEARCH("ФОМС",E1553)), ISNUMBER(SEARCH("ФОМС",Q1553)), (ISNUMBER(SEARCH("страх",E1553)))),1,0)</f>
        <v>0</v>
      </c>
      <c r="G1553" s="8">
        <f>IF(OR(ISNUMBER(SEARCH("проектиро",E1553)), ISNUMBER(SEARCH("разработка",E1553)),  ISNUMBER(SEARCH("приобрет",E1553)),  ISNUMBER(SEARCH("установк",E1553)), ISNUMBER(SEARCH("постав",E1553)),  (ISNUMBER(SEARCH("создани",E1553)))),1,0)</f>
        <v>0</v>
      </c>
      <c r="H1553" s="8">
        <f>IF(OR(ISNUMBER(SEARCH("развит",E1553)), ISNUMBER(SEARCH("модифика",E1553)), ISNUMBER(SEARCH("интегра",E1553)),  ISNUMBER(SEARCH("внедрен",E1553)), ISNUMBER(SEARCH("расшир",E1553)), ISNUMBER(SEARCH("адаптац",E1553)),ISNUMBER(SEARCH("настрой",E1553)), ISNUMBER(SEARCH("подключ",E1553)),   (ISNUMBER(SEARCH("модерниз",E1553)))),1,0)</f>
        <v>0</v>
      </c>
      <c r="I1553" s="8">
        <f>IF(OR(ISNUMBER(SEARCH("сопрово",E1553)), ISNUMBER(SEARCH("поддержк",E1553)), ISNUMBER(SEARCH("эксплуат",E1553)), ISNUMBER(SEARCH("обслужи",E1553)), ISNUMBER(SEARCH("подготов",E1553)), (ISNUMBER(SEARCH("обуче",E1553)))),1,0)</f>
        <v>1</v>
      </c>
      <c r="J1553" s="9">
        <f>SUM(G1553:I1553)</f>
        <v>1</v>
      </c>
      <c r="K1553" t="s">
        <v>456</v>
      </c>
      <c r="L1553" t="s">
        <v>457</v>
      </c>
      <c r="M1553" s="30">
        <v>22000</v>
      </c>
      <c r="N1553" s="30" t="s">
        <v>266</v>
      </c>
      <c r="O1553">
        <v>264000</v>
      </c>
      <c r="P1553" s="28" t="s">
        <v>258</v>
      </c>
      <c r="Q1553" s="4" t="s">
        <v>2485</v>
      </c>
      <c r="R1553" t="s">
        <v>2482</v>
      </c>
      <c r="S1553" t="s">
        <v>2483</v>
      </c>
      <c r="T1553" t="s">
        <v>2416</v>
      </c>
      <c r="U1553" t="s">
        <v>2396</v>
      </c>
      <c r="V1553" t="s">
        <v>2099</v>
      </c>
      <c r="W1553" s="2">
        <v>1</v>
      </c>
      <c r="X1553" s="33">
        <v>264000</v>
      </c>
      <c r="Y1553" t="s">
        <v>34</v>
      </c>
      <c r="Z1553" t="s">
        <v>515</v>
      </c>
      <c r="AA1553" t="s">
        <v>36</v>
      </c>
      <c r="AB1553" t="s">
        <v>37</v>
      </c>
      <c r="AC1553">
        <v>62</v>
      </c>
    </row>
    <row r="1554" spans="1:29" customFormat="1" hidden="1" x14ac:dyDescent="0.25">
      <c r="A1554" s="11">
        <v>1554</v>
      </c>
      <c r="B1554" s="20" t="s">
        <v>2560</v>
      </c>
      <c r="C1554" s="3">
        <v>2.6226001871160003E+18</v>
      </c>
      <c r="D1554" s="1">
        <v>42458</v>
      </c>
      <c r="E1554" t="s">
        <v>2442</v>
      </c>
      <c r="F1554" s="8">
        <f>IF(OR(ISNUMBER(SEARCH("террит",Q1554)), ISNUMBER(SEARCH("ФОМС",E1554)), ISNUMBER(SEARCH("ФОМС",Q1554)), (ISNUMBER(SEARCH("страх",E1554)))),1,0)</f>
        <v>0</v>
      </c>
      <c r="G1554" s="8">
        <f>IF(OR(ISNUMBER(SEARCH("проектиро",E1554)), ISNUMBER(SEARCH("разработка",E1554)),  ISNUMBER(SEARCH("приобрет",E1554)),  ISNUMBER(SEARCH("установк",E1554)), ISNUMBER(SEARCH("постав",E1554)),  (ISNUMBER(SEARCH("создани",E1554)))),1,0)</f>
        <v>0</v>
      </c>
      <c r="H1554" s="8">
        <f>IF(OR(ISNUMBER(SEARCH("развит",E1554)), ISNUMBER(SEARCH("модифика",E1554)), ISNUMBER(SEARCH("интегра",E1554)),  ISNUMBER(SEARCH("внедрен",E1554)), ISNUMBER(SEARCH("расшир",E1554)), ISNUMBER(SEARCH("адаптац",E1554)),ISNUMBER(SEARCH("настрой",E1554)), ISNUMBER(SEARCH("подключ",E1554)),   (ISNUMBER(SEARCH("модерниз",E1554)))),1,0)</f>
        <v>0</v>
      </c>
      <c r="I1554" s="8">
        <f>IF(OR(ISNUMBER(SEARCH("сопрово",E1554)), ISNUMBER(SEARCH("поддержк",E1554)), ISNUMBER(SEARCH("эксплуат",E1554)), ISNUMBER(SEARCH("обслужи",E1554)), ISNUMBER(SEARCH("подготов",E1554)), (ISNUMBER(SEARCH("обуче",E1554)))),1,0)</f>
        <v>1</v>
      </c>
      <c r="J1554" s="9">
        <f>SUM(G1554:I1554)</f>
        <v>1</v>
      </c>
      <c r="K1554" t="s">
        <v>82</v>
      </c>
      <c r="L1554" t="s">
        <v>76</v>
      </c>
      <c r="M1554" s="30">
        <v>18000</v>
      </c>
      <c r="N1554" s="30" t="s">
        <v>266</v>
      </c>
      <c r="O1554">
        <v>180000</v>
      </c>
      <c r="P1554" s="28" t="s">
        <v>225</v>
      </c>
      <c r="Q1554" s="4" t="s">
        <v>2486</v>
      </c>
      <c r="R1554" t="s">
        <v>2487</v>
      </c>
      <c r="S1554" t="s">
        <v>2488</v>
      </c>
      <c r="T1554" t="s">
        <v>2416</v>
      </c>
      <c r="U1554" t="s">
        <v>2396</v>
      </c>
      <c r="V1554" t="s">
        <v>2099</v>
      </c>
      <c r="W1554" s="2">
        <v>1</v>
      </c>
      <c r="X1554" s="33">
        <v>180000</v>
      </c>
      <c r="Y1554" t="s">
        <v>34</v>
      </c>
      <c r="Z1554" t="s">
        <v>515</v>
      </c>
      <c r="AA1554" t="s">
        <v>36</v>
      </c>
      <c r="AB1554" t="s">
        <v>37</v>
      </c>
      <c r="AC1554">
        <v>62</v>
      </c>
    </row>
    <row r="1555" spans="1:29" customFormat="1" hidden="1" x14ac:dyDescent="0.25">
      <c r="A1555" s="11">
        <v>1555</v>
      </c>
      <c r="B1555" s="20" t="s">
        <v>2560</v>
      </c>
      <c r="C1555" s="3">
        <v>2.6226001871170002E+18</v>
      </c>
      <c r="D1555" s="1">
        <v>42759</v>
      </c>
      <c r="E1555" t="s">
        <v>2442</v>
      </c>
      <c r="F1555" s="8">
        <f>IF(OR(ISNUMBER(SEARCH("террит",Q1555)), ISNUMBER(SEARCH("ФОМС",E1555)), ISNUMBER(SEARCH("ФОМС",Q1555)), (ISNUMBER(SEARCH("страх",E1555)))),1,0)</f>
        <v>0</v>
      </c>
      <c r="G1555" s="8">
        <f>IF(OR(ISNUMBER(SEARCH("проектиро",E1555)), ISNUMBER(SEARCH("разработка",E1555)),  ISNUMBER(SEARCH("приобрет",E1555)),  ISNUMBER(SEARCH("установк",E1555)), ISNUMBER(SEARCH("постав",E1555)),  (ISNUMBER(SEARCH("создани",E1555)))),1,0)</f>
        <v>0</v>
      </c>
      <c r="H1555" s="8">
        <f>IF(OR(ISNUMBER(SEARCH("развит",E1555)), ISNUMBER(SEARCH("модифика",E1555)), ISNUMBER(SEARCH("интегра",E1555)),  ISNUMBER(SEARCH("внедрен",E1555)), ISNUMBER(SEARCH("расшир",E1555)), ISNUMBER(SEARCH("адаптац",E1555)),ISNUMBER(SEARCH("настрой",E1555)), ISNUMBER(SEARCH("подключ",E1555)),   (ISNUMBER(SEARCH("модерниз",E1555)))),1,0)</f>
        <v>0</v>
      </c>
      <c r="I1555" s="8">
        <f>IF(OR(ISNUMBER(SEARCH("сопрово",E1555)), ISNUMBER(SEARCH("поддержк",E1555)), ISNUMBER(SEARCH("эксплуат",E1555)), ISNUMBER(SEARCH("обслужи",E1555)), ISNUMBER(SEARCH("подготов",E1555)), (ISNUMBER(SEARCH("обуче",E1555)))),1,0)</f>
        <v>1</v>
      </c>
      <c r="J1555" s="9">
        <f>SUM(G1555:I1555)</f>
        <v>1</v>
      </c>
      <c r="K1555" t="s">
        <v>53</v>
      </c>
      <c r="L1555" t="s">
        <v>52</v>
      </c>
      <c r="M1555" s="30">
        <v>20700</v>
      </c>
      <c r="N1555" s="30" t="s">
        <v>266</v>
      </c>
      <c r="O1555">
        <v>248400</v>
      </c>
      <c r="P1555" s="28" t="s">
        <v>258</v>
      </c>
      <c r="Q1555" s="4" t="s">
        <v>2489</v>
      </c>
      <c r="R1555" t="s">
        <v>2487</v>
      </c>
      <c r="S1555" t="s">
        <v>2488</v>
      </c>
      <c r="T1555" t="s">
        <v>2416</v>
      </c>
      <c r="U1555" t="s">
        <v>2396</v>
      </c>
      <c r="V1555" t="s">
        <v>2099</v>
      </c>
      <c r="W1555" s="2">
        <v>1</v>
      </c>
      <c r="X1555" s="33">
        <v>248400</v>
      </c>
      <c r="Y1555" t="s">
        <v>34</v>
      </c>
      <c r="Z1555" t="s">
        <v>515</v>
      </c>
      <c r="AA1555" t="s">
        <v>36</v>
      </c>
      <c r="AB1555" t="s">
        <v>37</v>
      </c>
      <c r="AC1555">
        <v>62</v>
      </c>
    </row>
    <row r="1556" spans="1:29" customFormat="1" hidden="1" x14ac:dyDescent="0.25">
      <c r="A1556" s="11">
        <v>1556</v>
      </c>
      <c r="B1556" s="20" t="s">
        <v>2560</v>
      </c>
      <c r="C1556" s="3">
        <v>2.6228013897149998E+18</v>
      </c>
      <c r="D1556" s="1">
        <v>42067</v>
      </c>
      <c r="E1556" t="s">
        <v>2490</v>
      </c>
      <c r="F1556" s="8">
        <f>IF(OR(ISNUMBER(SEARCH("террит",Q1556)), ISNUMBER(SEARCH("ФОМС",E1556)), ISNUMBER(SEARCH("ФОМС",Q1556)), (ISNUMBER(SEARCH("страх",E1556)))),1,0)</f>
        <v>0</v>
      </c>
      <c r="G1556" s="8">
        <f>IF(OR(ISNUMBER(SEARCH("проектиро",E1556)), ISNUMBER(SEARCH("разработка",E1556)),  ISNUMBER(SEARCH("приобрет",E1556)),  ISNUMBER(SEARCH("установк",E1556)), ISNUMBER(SEARCH("постав",E1556)),  (ISNUMBER(SEARCH("создани",E1556)))),1,0)</f>
        <v>0</v>
      </c>
      <c r="H1556" s="8">
        <f>IF(OR(ISNUMBER(SEARCH("развит",E1556)), ISNUMBER(SEARCH("модифика",E1556)), ISNUMBER(SEARCH("интегра",E1556)),  ISNUMBER(SEARCH("внедрен",E1556)), ISNUMBER(SEARCH("расшир",E1556)), ISNUMBER(SEARCH("адаптац",E1556)),ISNUMBER(SEARCH("настрой",E1556)), ISNUMBER(SEARCH("подключ",E1556)),   (ISNUMBER(SEARCH("модерниз",E1556)))),1,0)</f>
        <v>0</v>
      </c>
      <c r="I1556" s="8">
        <f>IF(OR(ISNUMBER(SEARCH("сопрово",E1556)), ISNUMBER(SEARCH("поддержк",E1556)), ISNUMBER(SEARCH("эксплуат",E1556)), ISNUMBER(SEARCH("обслужи",E1556)), ISNUMBER(SEARCH("подготов",E1556)), (ISNUMBER(SEARCH("обуче",E1556)))),1,0)</f>
        <v>1</v>
      </c>
      <c r="J1556" s="9">
        <f>SUM(G1556:I1556)</f>
        <v>1</v>
      </c>
      <c r="K1556" t="s">
        <v>492</v>
      </c>
      <c r="L1556" t="s">
        <v>720</v>
      </c>
      <c r="M1556" s="30">
        <v>10000</v>
      </c>
      <c r="N1556" s="30" t="s">
        <v>329</v>
      </c>
      <c r="O1556">
        <v>100000</v>
      </c>
      <c r="P1556" s="28" t="s">
        <v>225</v>
      </c>
      <c r="Q1556" s="4" t="s">
        <v>2491</v>
      </c>
      <c r="R1556" t="s">
        <v>2492</v>
      </c>
      <c r="S1556" t="s">
        <v>2099</v>
      </c>
      <c r="T1556" t="s">
        <v>2416</v>
      </c>
      <c r="U1556" t="s">
        <v>2396</v>
      </c>
      <c r="V1556" t="s">
        <v>2099</v>
      </c>
      <c r="W1556" s="2">
        <v>1</v>
      </c>
      <c r="X1556" s="33">
        <v>100000</v>
      </c>
      <c r="Y1556" t="s">
        <v>34</v>
      </c>
      <c r="Z1556" t="s">
        <v>515</v>
      </c>
      <c r="AA1556" t="s">
        <v>36</v>
      </c>
      <c r="AB1556" t="s">
        <v>37</v>
      </c>
      <c r="AC1556">
        <v>62</v>
      </c>
    </row>
    <row r="1557" spans="1:29" customFormat="1" hidden="1" x14ac:dyDescent="0.25">
      <c r="A1557" s="11">
        <v>1557</v>
      </c>
      <c r="B1557" s="20" t="s">
        <v>2560</v>
      </c>
      <c r="C1557" s="3">
        <v>2.6228013897149998E+18</v>
      </c>
      <c r="D1557" s="1">
        <v>42352</v>
      </c>
      <c r="E1557" t="s">
        <v>2493</v>
      </c>
      <c r="F1557" s="8">
        <f>IF(OR(ISNUMBER(SEARCH("террит",Q1557)), ISNUMBER(SEARCH("ФОМС",E1557)), ISNUMBER(SEARCH("ФОМС",Q1557)), (ISNUMBER(SEARCH("страх",E1557)))),1,0)</f>
        <v>0</v>
      </c>
      <c r="G1557" s="8">
        <f>IF(OR(ISNUMBER(SEARCH("проектиро",E1557)), ISNUMBER(SEARCH("разработка",E1557)),  ISNUMBER(SEARCH("приобрет",E1557)),  ISNUMBER(SEARCH("установк",E1557)), ISNUMBER(SEARCH("постав",E1557)),  (ISNUMBER(SEARCH("создани",E1557)))),1,0)</f>
        <v>0</v>
      </c>
      <c r="H1557" s="8">
        <f>IF(OR(ISNUMBER(SEARCH("развит",E1557)), ISNUMBER(SEARCH("модифика",E1557)), ISNUMBER(SEARCH("интегра",E1557)),  ISNUMBER(SEARCH("внедрен",E1557)), ISNUMBER(SEARCH("расшир",E1557)), ISNUMBER(SEARCH("адаптац",E1557)),ISNUMBER(SEARCH("настрой",E1557)), ISNUMBER(SEARCH("подключ",E1557)),   (ISNUMBER(SEARCH("модерниз",E1557)))),1,0)</f>
        <v>0</v>
      </c>
      <c r="I1557" s="8">
        <f>IF(OR(ISNUMBER(SEARCH("сопрово",E1557)), ISNUMBER(SEARCH("поддержк",E1557)), ISNUMBER(SEARCH("эксплуат",E1557)), ISNUMBER(SEARCH("обслужи",E1557)), ISNUMBER(SEARCH("подготов",E1557)), (ISNUMBER(SEARCH("обуче",E1557)))),1,0)</f>
        <v>1</v>
      </c>
      <c r="J1557" s="9">
        <f>SUM(G1557:I1557)</f>
        <v>1</v>
      </c>
      <c r="K1557" t="s">
        <v>492</v>
      </c>
      <c r="L1557" t="s">
        <v>720</v>
      </c>
      <c r="M1557" s="30">
        <v>10000</v>
      </c>
      <c r="N1557" s="30" t="s">
        <v>266</v>
      </c>
      <c r="O1557">
        <v>120000</v>
      </c>
      <c r="P1557" s="28" t="s">
        <v>258</v>
      </c>
      <c r="Q1557" s="4" t="s">
        <v>2491</v>
      </c>
      <c r="R1557" t="s">
        <v>2492</v>
      </c>
      <c r="S1557" t="s">
        <v>2099</v>
      </c>
      <c r="T1557" t="s">
        <v>2416</v>
      </c>
      <c r="U1557" t="s">
        <v>2396</v>
      </c>
      <c r="V1557" t="s">
        <v>2099</v>
      </c>
      <c r="W1557" s="2">
        <v>1</v>
      </c>
      <c r="X1557" s="33">
        <v>120000</v>
      </c>
      <c r="Y1557" t="s">
        <v>34</v>
      </c>
      <c r="Z1557" t="s">
        <v>515</v>
      </c>
      <c r="AA1557" t="s">
        <v>36</v>
      </c>
      <c r="AB1557" t="s">
        <v>37</v>
      </c>
      <c r="AC1557">
        <v>62</v>
      </c>
    </row>
    <row r="1558" spans="1:29" customFormat="1" hidden="1" x14ac:dyDescent="0.25">
      <c r="A1558" s="11">
        <v>1558</v>
      </c>
      <c r="B1558" s="20" t="s">
        <v>2560</v>
      </c>
      <c r="C1558" s="3">
        <v>2.6228013897170002E+18</v>
      </c>
      <c r="D1558" s="1">
        <v>42870</v>
      </c>
      <c r="E1558" t="s">
        <v>2494</v>
      </c>
      <c r="F1558" s="8">
        <f>IF(OR(ISNUMBER(SEARCH("террит",Q1558)), ISNUMBER(SEARCH("ФОМС",E1558)), ISNUMBER(SEARCH("ФОМС",Q1558)), (ISNUMBER(SEARCH("страх",E1558)))),1,0)</f>
        <v>0</v>
      </c>
      <c r="G1558" s="8">
        <f>IF(OR(ISNUMBER(SEARCH("проектиро",E1558)), ISNUMBER(SEARCH("разработка",E1558)),  ISNUMBER(SEARCH("приобрет",E1558)),  ISNUMBER(SEARCH("установк",E1558)), ISNUMBER(SEARCH("постав",E1558)),  (ISNUMBER(SEARCH("создани",E1558)))),1,0)</f>
        <v>0</v>
      </c>
      <c r="H1558" s="8">
        <f>IF(OR(ISNUMBER(SEARCH("развит",E1558)), ISNUMBER(SEARCH("модифика",E1558)), ISNUMBER(SEARCH("интегра",E1558)),  ISNUMBER(SEARCH("внедрен",E1558)), ISNUMBER(SEARCH("расшир",E1558)), ISNUMBER(SEARCH("адаптац",E1558)),ISNUMBER(SEARCH("настрой",E1558)), ISNUMBER(SEARCH("подключ",E1558)),   (ISNUMBER(SEARCH("модерниз",E1558)))),1,0)</f>
        <v>0</v>
      </c>
      <c r="I1558" s="8">
        <f>IF(OR(ISNUMBER(SEARCH("сопрово",E1558)), ISNUMBER(SEARCH("поддержк",E1558)), ISNUMBER(SEARCH("эксплуат",E1558)), ISNUMBER(SEARCH("обслужи",E1558)), ISNUMBER(SEARCH("подготов",E1558)), (ISNUMBER(SEARCH("обуче",E1558)))),1,0)</f>
        <v>1</v>
      </c>
      <c r="J1558" s="9">
        <f>SUM(G1558:I1558)</f>
        <v>1</v>
      </c>
      <c r="K1558" t="s">
        <v>53</v>
      </c>
      <c r="L1558" t="s">
        <v>52</v>
      </c>
      <c r="M1558" s="30">
        <v>11500</v>
      </c>
      <c r="N1558" s="30" t="s">
        <v>266</v>
      </c>
      <c r="O1558">
        <v>80500</v>
      </c>
      <c r="P1558" s="28" t="s">
        <v>209</v>
      </c>
      <c r="Q1558" s="4" t="s">
        <v>2495</v>
      </c>
      <c r="R1558" t="s">
        <v>2492</v>
      </c>
      <c r="S1558" t="s">
        <v>2496</v>
      </c>
      <c r="T1558" t="s">
        <v>2416</v>
      </c>
      <c r="U1558" t="s">
        <v>2396</v>
      </c>
      <c r="V1558" t="s">
        <v>2099</v>
      </c>
      <c r="W1558" s="2">
        <v>1</v>
      </c>
      <c r="X1558" s="33">
        <v>80500</v>
      </c>
      <c r="Y1558" t="s">
        <v>34</v>
      </c>
      <c r="Z1558" t="s">
        <v>515</v>
      </c>
      <c r="AA1558" t="s">
        <v>36</v>
      </c>
      <c r="AB1558" t="s">
        <v>37</v>
      </c>
      <c r="AC1558">
        <v>62</v>
      </c>
    </row>
    <row r="1559" spans="1:29" customFormat="1" hidden="1" x14ac:dyDescent="0.25">
      <c r="A1559" s="11">
        <v>1559</v>
      </c>
      <c r="B1559" s="20" t="s">
        <v>2560</v>
      </c>
      <c r="C1559" s="3">
        <v>2.6228022468150001E+18</v>
      </c>
      <c r="D1559" s="1">
        <v>42324</v>
      </c>
      <c r="E1559" t="s">
        <v>2442</v>
      </c>
      <c r="F1559" s="8">
        <f>IF(OR(ISNUMBER(SEARCH("террит",Q1559)), ISNUMBER(SEARCH("ФОМС",E1559)), ISNUMBER(SEARCH("ФОМС",Q1559)), (ISNUMBER(SEARCH("страх",E1559)))),1,0)</f>
        <v>0</v>
      </c>
      <c r="G1559" s="8">
        <f>IF(OR(ISNUMBER(SEARCH("проектиро",E1559)), ISNUMBER(SEARCH("разработка",E1559)),  ISNUMBER(SEARCH("приобрет",E1559)),  ISNUMBER(SEARCH("установк",E1559)), ISNUMBER(SEARCH("постав",E1559)),  (ISNUMBER(SEARCH("создани",E1559)))),1,0)</f>
        <v>0</v>
      </c>
      <c r="H1559" s="8">
        <f>IF(OR(ISNUMBER(SEARCH("развит",E1559)), ISNUMBER(SEARCH("модифика",E1559)), ISNUMBER(SEARCH("интегра",E1559)),  ISNUMBER(SEARCH("внедрен",E1559)), ISNUMBER(SEARCH("расшир",E1559)), ISNUMBER(SEARCH("адаптац",E1559)),ISNUMBER(SEARCH("настрой",E1559)), ISNUMBER(SEARCH("подключ",E1559)),   (ISNUMBER(SEARCH("модерниз",E1559)))),1,0)</f>
        <v>0</v>
      </c>
      <c r="I1559" s="8">
        <f>IF(OR(ISNUMBER(SEARCH("сопрово",E1559)), ISNUMBER(SEARCH("поддержк",E1559)), ISNUMBER(SEARCH("эксплуат",E1559)), ISNUMBER(SEARCH("обслужи",E1559)), ISNUMBER(SEARCH("подготов",E1559)), (ISNUMBER(SEARCH("обуче",E1559)))),1,0)</f>
        <v>1</v>
      </c>
      <c r="J1559" s="9">
        <f>SUM(G1559:I1559)</f>
        <v>1</v>
      </c>
      <c r="K1559" t="s">
        <v>456</v>
      </c>
      <c r="L1559" t="s">
        <v>457</v>
      </c>
      <c r="M1559" s="30">
        <v>17300</v>
      </c>
      <c r="N1559" s="30" t="s">
        <v>266</v>
      </c>
      <c r="O1559">
        <v>207600</v>
      </c>
      <c r="P1559" s="28" t="s">
        <v>258</v>
      </c>
      <c r="Q1559" s="4" t="s">
        <v>2415</v>
      </c>
      <c r="R1559" t="s">
        <v>2408</v>
      </c>
      <c r="S1559" t="s">
        <v>2099</v>
      </c>
      <c r="T1559" t="s">
        <v>2416</v>
      </c>
      <c r="U1559" t="s">
        <v>2396</v>
      </c>
      <c r="V1559" t="s">
        <v>2099</v>
      </c>
      <c r="W1559" s="2">
        <v>1</v>
      </c>
      <c r="X1559" s="33">
        <v>207600</v>
      </c>
      <c r="Y1559" t="s">
        <v>34</v>
      </c>
      <c r="Z1559" t="s">
        <v>515</v>
      </c>
      <c r="AA1559" t="s">
        <v>36</v>
      </c>
      <c r="AB1559" t="s">
        <v>37</v>
      </c>
      <c r="AC1559">
        <v>62</v>
      </c>
    </row>
    <row r="1560" spans="1:29" customFormat="1" hidden="1" x14ac:dyDescent="0.25">
      <c r="A1560" s="11">
        <v>1560</v>
      </c>
      <c r="B1560" s="20" t="s">
        <v>2560</v>
      </c>
      <c r="C1560" s="3">
        <v>2.622802246816E+18</v>
      </c>
      <c r="D1560" s="1">
        <v>42718</v>
      </c>
      <c r="E1560" t="s">
        <v>2497</v>
      </c>
      <c r="F1560" s="8">
        <f>IF(OR(ISNUMBER(SEARCH("террит",Q1560)), ISNUMBER(SEARCH("ФОМС",E1560)), ISNUMBER(SEARCH("ФОМС",Q1560)), (ISNUMBER(SEARCH("страх",E1560)))),1,0)</f>
        <v>0</v>
      </c>
      <c r="G1560" s="8">
        <f>IF(OR(ISNUMBER(SEARCH("проектиро",E1560)), ISNUMBER(SEARCH("разработка",E1560)),  ISNUMBER(SEARCH("приобрет",E1560)),  ISNUMBER(SEARCH("установк",E1560)), ISNUMBER(SEARCH("постав",E1560)),  (ISNUMBER(SEARCH("создани",E1560)))),1,0)</f>
        <v>0</v>
      </c>
      <c r="H1560" s="8">
        <f>IF(OR(ISNUMBER(SEARCH("развит",E1560)), ISNUMBER(SEARCH("модифика",E1560)), ISNUMBER(SEARCH("интегра",E1560)),  ISNUMBER(SEARCH("внедрен",E1560)), ISNUMBER(SEARCH("расшир",E1560)), ISNUMBER(SEARCH("адаптац",E1560)),ISNUMBER(SEARCH("настрой",E1560)), ISNUMBER(SEARCH("подключ",E1560)),   (ISNUMBER(SEARCH("модерниз",E1560)))),1,0)</f>
        <v>0</v>
      </c>
      <c r="I1560" s="8">
        <f>IF(OR(ISNUMBER(SEARCH("сопрово",E1560)), ISNUMBER(SEARCH("поддержк",E1560)), ISNUMBER(SEARCH("эксплуат",E1560)), ISNUMBER(SEARCH("обслужи",E1560)), ISNUMBER(SEARCH("подготов",E1560)), (ISNUMBER(SEARCH("обуче",E1560)))),1,0)</f>
        <v>1</v>
      </c>
      <c r="J1560" s="9">
        <f>SUM(G1560:I1560)</f>
        <v>1</v>
      </c>
      <c r="K1560" t="s">
        <v>53</v>
      </c>
      <c r="L1560" t="s">
        <v>52</v>
      </c>
      <c r="M1560" s="30">
        <v>19900</v>
      </c>
      <c r="N1560" s="30" t="s">
        <v>266</v>
      </c>
      <c r="O1560">
        <v>238800</v>
      </c>
      <c r="P1560" s="28" t="s">
        <v>258</v>
      </c>
      <c r="Q1560" s="4" t="s">
        <v>2415</v>
      </c>
      <c r="R1560" t="s">
        <v>2408</v>
      </c>
      <c r="S1560" t="s">
        <v>2099</v>
      </c>
      <c r="T1560" t="s">
        <v>2416</v>
      </c>
      <c r="U1560" t="s">
        <v>2396</v>
      </c>
      <c r="V1560" t="s">
        <v>2099</v>
      </c>
      <c r="W1560" s="2">
        <v>1</v>
      </c>
      <c r="X1560" s="33">
        <v>238800</v>
      </c>
      <c r="Y1560" t="s">
        <v>34</v>
      </c>
      <c r="Z1560" t="s">
        <v>515</v>
      </c>
      <c r="AA1560" t="s">
        <v>36</v>
      </c>
      <c r="AB1560" t="s">
        <v>37</v>
      </c>
      <c r="AC1560">
        <v>62</v>
      </c>
    </row>
    <row r="1561" spans="1:29" customFormat="1" hidden="1" x14ac:dyDescent="0.25">
      <c r="A1561" s="11">
        <v>1561</v>
      </c>
      <c r="B1561" s="20" t="s">
        <v>2560</v>
      </c>
      <c r="C1561" s="3">
        <v>2.622802246816E+18</v>
      </c>
      <c r="D1561" s="1">
        <v>42725</v>
      </c>
      <c r="E1561" t="s">
        <v>2498</v>
      </c>
      <c r="F1561" s="8">
        <f>IF(OR(ISNUMBER(SEARCH("террит",Q1561)), ISNUMBER(SEARCH("ФОМС",E1561)), ISNUMBER(SEARCH("ФОМС",Q1561)), (ISNUMBER(SEARCH("страх",E1561)))),1,0)</f>
        <v>0</v>
      </c>
      <c r="G1561" s="8">
        <f>IF(OR(ISNUMBER(SEARCH("проектиро",E1561)), ISNUMBER(SEARCH("разработка",E1561)),  ISNUMBER(SEARCH("приобрет",E1561)),  ISNUMBER(SEARCH("установк",E1561)), ISNUMBER(SEARCH("постав",E1561)),  (ISNUMBER(SEARCH("создани",E1561)))),1,0)</f>
        <v>0</v>
      </c>
      <c r="H1561" s="8">
        <f>IF(OR(ISNUMBER(SEARCH("развит",E1561)), ISNUMBER(SEARCH("модифика",E1561)), ISNUMBER(SEARCH("интегра",E1561)),  ISNUMBER(SEARCH("внедрен",E1561)), ISNUMBER(SEARCH("расшир",E1561)), ISNUMBER(SEARCH("адаптац",E1561)),ISNUMBER(SEARCH("настрой",E1561)), ISNUMBER(SEARCH("подключ",E1561)),   (ISNUMBER(SEARCH("модерниз",E1561)))),1,0)</f>
        <v>0</v>
      </c>
      <c r="I1561" s="8">
        <f>IF(OR(ISNUMBER(SEARCH("сопрово",E1561)), ISNUMBER(SEARCH("поддержк",E1561)), ISNUMBER(SEARCH("эксплуат",E1561)), ISNUMBER(SEARCH("обслужи",E1561)), ISNUMBER(SEARCH("подготов",E1561)), (ISNUMBER(SEARCH("обуче",E1561)))),1,0)</f>
        <v>1</v>
      </c>
      <c r="J1561" s="9">
        <f>SUM(G1561:I1561)</f>
        <v>1</v>
      </c>
      <c r="K1561" t="s">
        <v>53</v>
      </c>
      <c r="L1561" t="s">
        <v>52</v>
      </c>
      <c r="M1561" s="30">
        <v>29500</v>
      </c>
      <c r="N1561" s="30" t="s">
        <v>264</v>
      </c>
      <c r="O1561">
        <v>29500</v>
      </c>
      <c r="P1561" s="28" t="s">
        <v>184</v>
      </c>
      <c r="Q1561" s="4" t="s">
        <v>2415</v>
      </c>
      <c r="R1561" t="s">
        <v>2408</v>
      </c>
      <c r="S1561" t="s">
        <v>2099</v>
      </c>
      <c r="T1561" t="s">
        <v>2416</v>
      </c>
      <c r="U1561" t="s">
        <v>2396</v>
      </c>
      <c r="V1561" t="s">
        <v>2099</v>
      </c>
      <c r="W1561" s="2">
        <v>1</v>
      </c>
      <c r="X1561" s="33">
        <v>29500</v>
      </c>
      <c r="Y1561" t="s">
        <v>34</v>
      </c>
      <c r="Z1561" t="s">
        <v>515</v>
      </c>
      <c r="AA1561" t="s">
        <v>36</v>
      </c>
      <c r="AB1561" t="s">
        <v>37</v>
      </c>
      <c r="AC1561">
        <v>62</v>
      </c>
    </row>
    <row r="1562" spans="1:29" customFormat="1" hidden="1" x14ac:dyDescent="0.25">
      <c r="A1562" s="11">
        <v>1562</v>
      </c>
      <c r="B1562" s="20" t="s">
        <v>2560</v>
      </c>
      <c r="C1562" s="3">
        <v>2.622900520016E+18</v>
      </c>
      <c r="D1562" s="1">
        <v>42717</v>
      </c>
      <c r="E1562" t="s">
        <v>2499</v>
      </c>
      <c r="F1562" s="8">
        <f>IF(OR(ISNUMBER(SEARCH("террит",Q1562)), ISNUMBER(SEARCH("ФОМС",E1562)), ISNUMBER(SEARCH("ФОМС",Q1562)), (ISNUMBER(SEARCH("страх",E1562)))),1,0)</f>
        <v>1</v>
      </c>
      <c r="G1562" s="8">
        <f>IF(OR(ISNUMBER(SEARCH("проектиро",E1562)), ISNUMBER(SEARCH("разработка",E1562)),  ISNUMBER(SEARCH("приобрет",E1562)),  ISNUMBER(SEARCH("установк",E1562)), ISNUMBER(SEARCH("постав",E1562)),  (ISNUMBER(SEARCH("создани",E1562)))),1,0)</f>
        <v>0</v>
      </c>
      <c r="H1562" s="8">
        <f>IF(OR(ISNUMBER(SEARCH("развит",E1562)), ISNUMBER(SEARCH("модифика",E1562)), ISNUMBER(SEARCH("интегра",E1562)),  ISNUMBER(SEARCH("внедрен",E1562)), ISNUMBER(SEARCH("расшир",E1562)), ISNUMBER(SEARCH("адаптац",E1562)),ISNUMBER(SEARCH("настрой",E1562)), ISNUMBER(SEARCH("подключ",E1562)),   (ISNUMBER(SEARCH("модерниз",E1562)))),1,0)</f>
        <v>1</v>
      </c>
      <c r="I1562" s="8">
        <f>IF(OR(ISNUMBER(SEARCH("сопрово",E1562)), ISNUMBER(SEARCH("поддержк",E1562)), ISNUMBER(SEARCH("эксплуат",E1562)), ISNUMBER(SEARCH("обслужи",E1562)), ISNUMBER(SEARCH("подготов",E1562)), (ISNUMBER(SEARCH("обуче",E1562)))),1,0)</f>
        <v>0</v>
      </c>
      <c r="J1562" s="9">
        <f>SUM(G1562:I1562)</f>
        <v>1</v>
      </c>
      <c r="K1562" t="s">
        <v>45</v>
      </c>
      <c r="L1562" t="s">
        <v>46</v>
      </c>
      <c r="M1562" s="30">
        <v>1530900</v>
      </c>
      <c r="N1562" s="30" t="s">
        <v>264</v>
      </c>
      <c r="O1562">
        <v>1530900</v>
      </c>
      <c r="P1562" s="28" t="s">
        <v>184</v>
      </c>
      <c r="Q1562" s="4" t="s">
        <v>2500</v>
      </c>
      <c r="R1562" t="s">
        <v>2399</v>
      </c>
      <c r="S1562" t="s">
        <v>2099</v>
      </c>
      <c r="T1562" t="s">
        <v>2416</v>
      </c>
      <c r="U1562" t="s">
        <v>2396</v>
      </c>
      <c r="V1562" t="s">
        <v>2099</v>
      </c>
      <c r="W1562" s="2">
        <v>1</v>
      </c>
      <c r="X1562" s="33">
        <v>1530900</v>
      </c>
      <c r="Y1562" t="s">
        <v>34</v>
      </c>
      <c r="Z1562" t="s">
        <v>515</v>
      </c>
      <c r="AA1562" t="s">
        <v>36</v>
      </c>
      <c r="AB1562" t="s">
        <v>37</v>
      </c>
      <c r="AC1562">
        <v>62</v>
      </c>
    </row>
    <row r="1563" spans="1:29" customFormat="1" hidden="1" x14ac:dyDescent="0.25">
      <c r="A1563" s="11">
        <v>1563</v>
      </c>
      <c r="B1563" s="20" t="s">
        <v>2560</v>
      </c>
      <c r="C1563" s="3">
        <v>2.622900520016E+18</v>
      </c>
      <c r="D1563" s="1">
        <v>42724</v>
      </c>
      <c r="E1563" t="s">
        <v>2501</v>
      </c>
      <c r="F1563" s="8">
        <f>IF(OR(ISNUMBER(SEARCH("террит",Q1563)), ISNUMBER(SEARCH("ФОМС",E1563)), ISNUMBER(SEARCH("ФОМС",Q1563)), (ISNUMBER(SEARCH("страх",E1563)))),1,0)</f>
        <v>1</v>
      </c>
      <c r="G1563" s="8">
        <f>IF(OR(ISNUMBER(SEARCH("проектиро",E1563)), ISNUMBER(SEARCH("разработка",E1563)),  ISNUMBER(SEARCH("приобрет",E1563)),  ISNUMBER(SEARCH("установк",E1563)), ISNUMBER(SEARCH("постав",E1563)),  (ISNUMBER(SEARCH("создани",E1563)))),1,0)</f>
        <v>1</v>
      </c>
      <c r="H1563" s="8">
        <f>IF(OR(ISNUMBER(SEARCH("развит",E1563)), ISNUMBER(SEARCH("модифика",E1563)), ISNUMBER(SEARCH("интегра",E1563)),  ISNUMBER(SEARCH("внедрен",E1563)), ISNUMBER(SEARCH("расшир",E1563)), ISNUMBER(SEARCH("адаптац",E1563)),ISNUMBER(SEARCH("настрой",E1563)), ISNUMBER(SEARCH("подключ",E1563)),   (ISNUMBER(SEARCH("модерниз",E1563)))),1,0)</f>
        <v>0</v>
      </c>
      <c r="I1563" s="8">
        <f>IF(OR(ISNUMBER(SEARCH("сопрово",E1563)), ISNUMBER(SEARCH("поддержк",E1563)), ISNUMBER(SEARCH("эксплуат",E1563)), ISNUMBER(SEARCH("обслужи",E1563)), ISNUMBER(SEARCH("подготов",E1563)), (ISNUMBER(SEARCH("обуче",E1563)))),1,0)</f>
        <v>0</v>
      </c>
      <c r="J1563" s="9">
        <f>SUM(G1563:I1563)</f>
        <v>1</v>
      </c>
      <c r="K1563" t="s">
        <v>177</v>
      </c>
      <c r="L1563" t="s">
        <v>178</v>
      </c>
      <c r="M1563" s="30">
        <v>573000</v>
      </c>
      <c r="N1563" s="30" t="s">
        <v>264</v>
      </c>
      <c r="O1563">
        <v>573000</v>
      </c>
      <c r="P1563" s="28" t="s">
        <v>184</v>
      </c>
      <c r="Q1563" s="4" t="s">
        <v>2500</v>
      </c>
      <c r="R1563" t="s">
        <v>2399</v>
      </c>
      <c r="S1563" t="s">
        <v>2099</v>
      </c>
      <c r="T1563" t="s">
        <v>2416</v>
      </c>
      <c r="U1563" t="s">
        <v>2396</v>
      </c>
      <c r="V1563" t="s">
        <v>2099</v>
      </c>
      <c r="W1563" s="2">
        <v>1</v>
      </c>
      <c r="X1563" s="33">
        <v>573000</v>
      </c>
      <c r="Y1563" t="s">
        <v>34</v>
      </c>
      <c r="Z1563" t="s">
        <v>515</v>
      </c>
      <c r="AA1563" t="s">
        <v>36</v>
      </c>
      <c r="AB1563" t="s">
        <v>37</v>
      </c>
      <c r="AC1563">
        <v>62</v>
      </c>
    </row>
    <row r="1564" spans="1:29" customFormat="1" hidden="1" x14ac:dyDescent="0.25">
      <c r="A1564" s="11">
        <v>1564</v>
      </c>
      <c r="B1564" s="20" t="s">
        <v>2560</v>
      </c>
      <c r="C1564" s="3">
        <v>2.6229018295160003E+18</v>
      </c>
      <c r="D1564" s="1">
        <v>42394</v>
      </c>
      <c r="E1564" t="s">
        <v>2502</v>
      </c>
      <c r="F1564" s="8">
        <f t="shared" ref="F1538:F1597" si="0">IF(OR(ISNUMBER(SEARCH("террит",Q1564)), ISNUMBER(SEARCH("ФОМС",E1564)), ISNUMBER(SEARCH("ФОМС",Q1564)), (ISNUMBER(SEARCH("страх",E1564)))),1,0)</f>
        <v>0</v>
      </c>
      <c r="G1564" s="8">
        <f t="shared" ref="G1538:G1597" si="1">IF(OR(ISNUMBER(SEARCH("проектиро",E1564)), ISNUMBER(SEARCH("разработка",E1564)),  ISNUMBER(SEARCH("приобрет",E1564)),  ISNUMBER(SEARCH("установк",E1564)), ISNUMBER(SEARCH("постав",E1564)),  (ISNUMBER(SEARCH("создани",E1564)))),1,0)</f>
        <v>0</v>
      </c>
      <c r="H1564" s="8">
        <f t="shared" ref="H1538:H1597" si="2">IF(OR(ISNUMBER(SEARCH("развит",E1564)), ISNUMBER(SEARCH("модифика",E1564)), ISNUMBER(SEARCH("интегра",E1564)),  ISNUMBER(SEARCH("внедрен",E1564)), ISNUMBER(SEARCH("расшир",E1564)), ISNUMBER(SEARCH("адаптац",E1564)),ISNUMBER(SEARCH("настрой",E1564)), ISNUMBER(SEARCH("подключ",E1564)),   (ISNUMBER(SEARCH("модерниз",E1564)))),1,0)</f>
        <v>0</v>
      </c>
      <c r="I1564" s="8">
        <f t="shared" ref="I1538:I1597" si="3">IF(OR(ISNUMBER(SEARCH("сопрово",E1564)), ISNUMBER(SEARCH("поддержк",E1564)), ISNUMBER(SEARCH("эксплуат",E1564)), ISNUMBER(SEARCH("обслужи",E1564)), ISNUMBER(SEARCH("подготов",E1564)), (ISNUMBER(SEARCH("обуче",E1564)))),1,0)</f>
        <v>1</v>
      </c>
      <c r="J1564" s="9">
        <f t="shared" ref="J1538:J1597" si="4">SUM(G1564:I1564)</f>
        <v>1</v>
      </c>
      <c r="K1564" t="s">
        <v>82</v>
      </c>
      <c r="L1564" t="s">
        <v>76</v>
      </c>
      <c r="M1564" s="30">
        <v>16000</v>
      </c>
      <c r="N1564" s="30" t="s">
        <v>266</v>
      </c>
      <c r="O1564">
        <v>176000</v>
      </c>
      <c r="P1564" s="28" t="s">
        <v>926</v>
      </c>
      <c r="Q1564" s="4" t="s">
        <v>2503</v>
      </c>
      <c r="R1564" t="s">
        <v>2412</v>
      </c>
      <c r="S1564" t="s">
        <v>2404</v>
      </c>
      <c r="T1564" t="s">
        <v>2416</v>
      </c>
      <c r="U1564" t="s">
        <v>2396</v>
      </c>
      <c r="V1564" t="s">
        <v>2099</v>
      </c>
      <c r="W1564" s="2">
        <v>1</v>
      </c>
      <c r="X1564" s="33">
        <v>176000</v>
      </c>
      <c r="Y1564" t="s">
        <v>34</v>
      </c>
      <c r="Z1564" t="s">
        <v>515</v>
      </c>
      <c r="AA1564" t="s">
        <v>36</v>
      </c>
      <c r="AB1564" t="s">
        <v>37</v>
      </c>
      <c r="AC1564">
        <v>62</v>
      </c>
    </row>
    <row r="1565" spans="1:29" customFormat="1" hidden="1" x14ac:dyDescent="0.25">
      <c r="A1565" s="11">
        <v>1565</v>
      </c>
      <c r="B1565" s="20" t="s">
        <v>2560</v>
      </c>
      <c r="C1565" s="3">
        <v>2.6229018295160003E+18</v>
      </c>
      <c r="D1565" s="1">
        <v>42702</v>
      </c>
      <c r="E1565" t="s">
        <v>2484</v>
      </c>
      <c r="F1565" s="8">
        <f t="shared" si="0"/>
        <v>0</v>
      </c>
      <c r="G1565" s="8">
        <f t="shared" si="1"/>
        <v>0</v>
      </c>
      <c r="H1565" s="8">
        <f t="shared" si="2"/>
        <v>0</v>
      </c>
      <c r="I1565" s="8">
        <f t="shared" si="3"/>
        <v>1</v>
      </c>
      <c r="J1565" s="9">
        <f t="shared" si="4"/>
        <v>1</v>
      </c>
      <c r="K1565" t="s">
        <v>82</v>
      </c>
      <c r="L1565" t="s">
        <v>76</v>
      </c>
      <c r="M1565" s="30">
        <v>18400</v>
      </c>
      <c r="N1565" s="30" t="s">
        <v>266</v>
      </c>
      <c r="O1565">
        <v>220800</v>
      </c>
      <c r="P1565" s="28" t="s">
        <v>258</v>
      </c>
      <c r="Q1565" s="4" t="s">
        <v>2503</v>
      </c>
      <c r="R1565" t="s">
        <v>2412</v>
      </c>
      <c r="S1565" t="s">
        <v>2404</v>
      </c>
      <c r="T1565" t="s">
        <v>2416</v>
      </c>
      <c r="U1565" t="s">
        <v>2396</v>
      </c>
      <c r="V1565" t="s">
        <v>2099</v>
      </c>
      <c r="W1565" s="2">
        <v>1</v>
      </c>
      <c r="X1565" s="33">
        <v>220800</v>
      </c>
      <c r="Y1565" t="s">
        <v>34</v>
      </c>
      <c r="Z1565" t="s">
        <v>515</v>
      </c>
      <c r="AA1565" t="s">
        <v>36</v>
      </c>
      <c r="AB1565" t="s">
        <v>37</v>
      </c>
      <c r="AC1565">
        <v>62</v>
      </c>
    </row>
    <row r="1566" spans="1:29" customFormat="1" hidden="1" x14ac:dyDescent="0.25">
      <c r="A1566" s="11">
        <v>1566</v>
      </c>
      <c r="B1566" s="20" t="s">
        <v>2560</v>
      </c>
      <c r="C1566" s="3">
        <v>2.6229018746150001E+18</v>
      </c>
      <c r="D1566" s="1">
        <v>42366</v>
      </c>
      <c r="E1566" t="s">
        <v>2476</v>
      </c>
      <c r="F1566" s="8">
        <f t="shared" si="0"/>
        <v>0</v>
      </c>
      <c r="G1566" s="8">
        <f t="shared" si="1"/>
        <v>0</v>
      </c>
      <c r="H1566" s="8">
        <f t="shared" si="2"/>
        <v>0</v>
      </c>
      <c r="I1566" s="8">
        <f t="shared" si="3"/>
        <v>1</v>
      </c>
      <c r="J1566" s="9">
        <f t="shared" si="4"/>
        <v>1</v>
      </c>
      <c r="K1566" t="s">
        <v>456</v>
      </c>
      <c r="L1566" t="s">
        <v>457</v>
      </c>
      <c r="M1566" s="30">
        <v>20000</v>
      </c>
      <c r="N1566" s="30" t="s">
        <v>266</v>
      </c>
      <c r="O1566">
        <v>240000</v>
      </c>
      <c r="P1566" s="28" t="s">
        <v>258</v>
      </c>
      <c r="Q1566" s="4" t="s">
        <v>2504</v>
      </c>
      <c r="R1566" t="s">
        <v>2505</v>
      </c>
      <c r="S1566" t="s">
        <v>2404</v>
      </c>
      <c r="T1566" t="s">
        <v>2416</v>
      </c>
      <c r="U1566" t="s">
        <v>2396</v>
      </c>
      <c r="V1566" t="s">
        <v>2099</v>
      </c>
      <c r="W1566" s="2">
        <v>1</v>
      </c>
      <c r="X1566" s="33">
        <v>240000</v>
      </c>
      <c r="Y1566" t="s">
        <v>34</v>
      </c>
      <c r="Z1566" t="s">
        <v>515</v>
      </c>
      <c r="AA1566" t="s">
        <v>36</v>
      </c>
      <c r="AB1566" t="s">
        <v>37</v>
      </c>
      <c r="AC1566">
        <v>62</v>
      </c>
    </row>
    <row r="1567" spans="1:29" customFormat="1" hidden="1" x14ac:dyDescent="0.25">
      <c r="A1567" s="11">
        <v>1567</v>
      </c>
      <c r="B1567" s="20" t="s">
        <v>2560</v>
      </c>
      <c r="C1567" s="3">
        <v>2.622901874616E+18</v>
      </c>
      <c r="D1567" s="1">
        <v>42695</v>
      </c>
      <c r="E1567" t="s">
        <v>2506</v>
      </c>
      <c r="F1567" s="8">
        <f t="shared" si="0"/>
        <v>0</v>
      </c>
      <c r="G1567" s="8">
        <f t="shared" si="1"/>
        <v>0</v>
      </c>
      <c r="H1567" s="8">
        <f t="shared" si="2"/>
        <v>0</v>
      </c>
      <c r="I1567" s="8">
        <f t="shared" si="3"/>
        <v>1</v>
      </c>
      <c r="J1567" s="9">
        <f t="shared" si="4"/>
        <v>1</v>
      </c>
      <c r="K1567" t="s">
        <v>82</v>
      </c>
      <c r="L1567" t="s">
        <v>76</v>
      </c>
      <c r="M1567" s="30">
        <v>23000</v>
      </c>
      <c r="N1567" s="30" t="s">
        <v>130</v>
      </c>
      <c r="O1567">
        <v>276000</v>
      </c>
      <c r="P1567" s="28" t="s">
        <v>258</v>
      </c>
      <c r="Q1567" s="4" t="s">
        <v>2504</v>
      </c>
      <c r="R1567" t="s">
        <v>2505</v>
      </c>
      <c r="S1567" t="s">
        <v>2404</v>
      </c>
      <c r="T1567" t="s">
        <v>2416</v>
      </c>
      <c r="U1567" t="s">
        <v>2396</v>
      </c>
      <c r="V1567" t="s">
        <v>2099</v>
      </c>
      <c r="W1567" s="2">
        <v>1</v>
      </c>
      <c r="X1567" s="33">
        <v>276000</v>
      </c>
      <c r="Y1567" t="s">
        <v>34</v>
      </c>
      <c r="Z1567" t="s">
        <v>515</v>
      </c>
      <c r="AA1567" t="s">
        <v>36</v>
      </c>
      <c r="AB1567" t="s">
        <v>37</v>
      </c>
      <c r="AC1567">
        <v>62</v>
      </c>
    </row>
    <row r="1568" spans="1:29" customFormat="1" hidden="1" x14ac:dyDescent="0.25">
      <c r="A1568" s="11">
        <v>1568</v>
      </c>
      <c r="B1568" s="20" t="s">
        <v>2560</v>
      </c>
      <c r="C1568" s="3">
        <v>2.6229019299160003E+18</v>
      </c>
      <c r="D1568" s="1">
        <v>42695</v>
      </c>
      <c r="E1568" t="s">
        <v>2507</v>
      </c>
      <c r="F1568" s="8">
        <f t="shared" si="0"/>
        <v>0</v>
      </c>
      <c r="G1568" s="8">
        <f t="shared" si="1"/>
        <v>0</v>
      </c>
      <c r="H1568" s="8">
        <f t="shared" si="2"/>
        <v>0</v>
      </c>
      <c r="I1568" s="8">
        <f t="shared" si="3"/>
        <v>0</v>
      </c>
      <c r="J1568" s="9">
        <f t="shared" si="4"/>
        <v>0</v>
      </c>
      <c r="K1568" t="s">
        <v>1548</v>
      </c>
      <c r="L1568" t="s">
        <v>1549</v>
      </c>
      <c r="M1568" s="30">
        <v>5350</v>
      </c>
      <c r="N1568" s="30" t="s">
        <v>266</v>
      </c>
      <c r="O1568">
        <v>64200</v>
      </c>
      <c r="P1568" s="28" t="s">
        <v>258</v>
      </c>
      <c r="Q1568" s="4" t="s">
        <v>2508</v>
      </c>
      <c r="R1568" t="s">
        <v>2403</v>
      </c>
      <c r="S1568" t="s">
        <v>2404</v>
      </c>
      <c r="T1568" t="s">
        <v>2416</v>
      </c>
      <c r="U1568" t="s">
        <v>2396</v>
      </c>
      <c r="V1568" t="s">
        <v>2099</v>
      </c>
      <c r="W1568" s="2">
        <v>1</v>
      </c>
      <c r="X1568" s="33">
        <v>64200</v>
      </c>
      <c r="Y1568" t="s">
        <v>34</v>
      </c>
      <c r="Z1568" t="s">
        <v>515</v>
      </c>
      <c r="AA1568" t="s">
        <v>36</v>
      </c>
      <c r="AB1568" t="s">
        <v>37</v>
      </c>
      <c r="AC1568">
        <v>62</v>
      </c>
    </row>
    <row r="1569" spans="1:29" customFormat="1" hidden="1" x14ac:dyDescent="0.25">
      <c r="A1569" s="11">
        <v>1569</v>
      </c>
      <c r="B1569" s="20" t="s">
        <v>2560</v>
      </c>
      <c r="C1569" s="3">
        <v>2.6229019299160003E+18</v>
      </c>
      <c r="D1569" s="1">
        <v>42695</v>
      </c>
      <c r="E1569" t="s">
        <v>2509</v>
      </c>
      <c r="F1569" s="8">
        <f t="shared" si="0"/>
        <v>0</v>
      </c>
      <c r="G1569" s="8">
        <f t="shared" si="1"/>
        <v>0</v>
      </c>
      <c r="H1569" s="8">
        <f t="shared" si="2"/>
        <v>0</v>
      </c>
      <c r="I1569" s="8">
        <f t="shared" si="3"/>
        <v>1</v>
      </c>
      <c r="J1569" s="9">
        <f t="shared" si="4"/>
        <v>1</v>
      </c>
      <c r="K1569" t="s">
        <v>1548</v>
      </c>
      <c r="L1569" t="s">
        <v>1549</v>
      </c>
      <c r="M1569" s="30">
        <v>16300</v>
      </c>
      <c r="N1569" s="30" t="s">
        <v>266</v>
      </c>
      <c r="O1569">
        <v>195600</v>
      </c>
      <c r="P1569" s="28" t="s">
        <v>258</v>
      </c>
      <c r="Q1569" s="4" t="s">
        <v>2508</v>
      </c>
      <c r="R1569" t="s">
        <v>2403</v>
      </c>
      <c r="S1569" t="s">
        <v>2404</v>
      </c>
      <c r="T1569" t="s">
        <v>2416</v>
      </c>
      <c r="U1569" t="s">
        <v>2396</v>
      </c>
      <c r="V1569" t="s">
        <v>2099</v>
      </c>
      <c r="W1569" s="2">
        <v>1</v>
      </c>
      <c r="X1569" s="33">
        <v>195600</v>
      </c>
      <c r="Y1569" t="s">
        <v>34</v>
      </c>
      <c r="Z1569" t="s">
        <v>515</v>
      </c>
      <c r="AA1569" t="s">
        <v>36</v>
      </c>
      <c r="AB1569" t="s">
        <v>37</v>
      </c>
      <c r="AC1569">
        <v>62</v>
      </c>
    </row>
    <row r="1570" spans="1:29" customFormat="1" hidden="1" x14ac:dyDescent="0.25">
      <c r="A1570" s="11">
        <v>1570</v>
      </c>
      <c r="B1570" s="20" t="s">
        <v>2560</v>
      </c>
      <c r="C1570" s="3">
        <v>2.6230001056150001E+18</v>
      </c>
      <c r="D1570" s="1">
        <v>42347</v>
      </c>
      <c r="E1570" t="s">
        <v>2476</v>
      </c>
      <c r="F1570" s="8">
        <f t="shared" si="0"/>
        <v>0</v>
      </c>
      <c r="G1570" s="8">
        <f t="shared" si="1"/>
        <v>0</v>
      </c>
      <c r="H1570" s="8">
        <f t="shared" si="2"/>
        <v>0</v>
      </c>
      <c r="I1570" s="8">
        <f t="shared" si="3"/>
        <v>1</v>
      </c>
      <c r="J1570" s="9">
        <f t="shared" si="4"/>
        <v>1</v>
      </c>
      <c r="K1570" t="s">
        <v>456</v>
      </c>
      <c r="L1570" t="s">
        <v>457</v>
      </c>
      <c r="M1570" s="30">
        <v>300000</v>
      </c>
      <c r="N1570" s="30" t="s">
        <v>264</v>
      </c>
      <c r="O1570">
        <v>300000</v>
      </c>
      <c r="P1570" s="28" t="s">
        <v>184</v>
      </c>
      <c r="Q1570" s="4" t="s">
        <v>2510</v>
      </c>
      <c r="R1570" t="s">
        <v>2511</v>
      </c>
      <c r="S1570" t="s">
        <v>2496</v>
      </c>
      <c r="T1570" t="s">
        <v>2416</v>
      </c>
      <c r="U1570" t="s">
        <v>2396</v>
      </c>
      <c r="V1570" t="s">
        <v>2099</v>
      </c>
      <c r="W1570" s="2">
        <v>1</v>
      </c>
      <c r="X1570" s="33">
        <v>300000</v>
      </c>
      <c r="Y1570" t="s">
        <v>34</v>
      </c>
      <c r="Z1570" t="s">
        <v>515</v>
      </c>
      <c r="AA1570" t="s">
        <v>36</v>
      </c>
      <c r="AB1570" t="s">
        <v>37</v>
      </c>
      <c r="AC1570">
        <v>62</v>
      </c>
    </row>
    <row r="1571" spans="1:29" customFormat="1" hidden="1" x14ac:dyDescent="0.25">
      <c r="A1571" s="11">
        <v>1571</v>
      </c>
      <c r="B1571" s="20" t="s">
        <v>2560</v>
      </c>
      <c r="C1571" s="3">
        <v>2.623000105616E+18</v>
      </c>
      <c r="D1571" s="1">
        <v>42718</v>
      </c>
      <c r="E1571" t="s">
        <v>2512</v>
      </c>
      <c r="F1571" s="8">
        <f t="shared" si="0"/>
        <v>0</v>
      </c>
      <c r="G1571" s="8">
        <f t="shared" si="1"/>
        <v>0</v>
      </c>
      <c r="H1571" s="8">
        <f t="shared" si="2"/>
        <v>0</v>
      </c>
      <c r="I1571" s="8">
        <f t="shared" si="3"/>
        <v>1</v>
      </c>
      <c r="J1571" s="9">
        <f t="shared" si="4"/>
        <v>1</v>
      </c>
      <c r="K1571" t="s">
        <v>82</v>
      </c>
      <c r="L1571" t="s">
        <v>76</v>
      </c>
      <c r="M1571" s="30">
        <v>28750</v>
      </c>
      <c r="N1571" s="30" t="s">
        <v>264</v>
      </c>
      <c r="O1571">
        <v>345000</v>
      </c>
      <c r="P1571" s="28" t="s">
        <v>258</v>
      </c>
      <c r="Q1571" s="4" t="s">
        <v>2510</v>
      </c>
      <c r="R1571" t="s">
        <v>2511</v>
      </c>
      <c r="S1571" t="s">
        <v>2496</v>
      </c>
      <c r="T1571" t="s">
        <v>2416</v>
      </c>
      <c r="U1571" t="s">
        <v>2396</v>
      </c>
      <c r="V1571" t="s">
        <v>2099</v>
      </c>
      <c r="W1571" s="2">
        <v>1</v>
      </c>
      <c r="X1571" s="33">
        <v>345000</v>
      </c>
      <c r="Y1571" t="s">
        <v>34</v>
      </c>
      <c r="Z1571" t="s">
        <v>515</v>
      </c>
      <c r="AA1571" t="s">
        <v>36</v>
      </c>
      <c r="AB1571" t="s">
        <v>37</v>
      </c>
      <c r="AC1571">
        <v>62</v>
      </c>
    </row>
    <row r="1572" spans="1:29" customFormat="1" hidden="1" x14ac:dyDescent="0.25">
      <c r="A1572" s="11">
        <v>1572</v>
      </c>
      <c r="B1572" s="20" t="s">
        <v>2560</v>
      </c>
      <c r="C1572" s="3">
        <v>2.6230010830150001E+18</v>
      </c>
      <c r="D1572" s="1">
        <v>42051</v>
      </c>
      <c r="E1572" t="s">
        <v>2513</v>
      </c>
      <c r="F1572" s="8">
        <f t="shared" si="0"/>
        <v>0</v>
      </c>
      <c r="G1572" s="8">
        <f t="shared" si="1"/>
        <v>0</v>
      </c>
      <c r="H1572" s="8">
        <f t="shared" si="2"/>
        <v>0</v>
      </c>
      <c r="I1572" s="8">
        <f t="shared" si="3"/>
        <v>1</v>
      </c>
      <c r="J1572" s="9">
        <f t="shared" si="4"/>
        <v>1</v>
      </c>
      <c r="K1572" t="s">
        <v>492</v>
      </c>
      <c r="L1572" t="s">
        <v>720</v>
      </c>
      <c r="M1572" s="30">
        <v>96250</v>
      </c>
      <c r="N1572" s="30" t="s">
        <v>264</v>
      </c>
      <c r="O1572">
        <v>96250</v>
      </c>
      <c r="P1572" s="28" t="s">
        <v>184</v>
      </c>
      <c r="Q1572" s="4" t="s">
        <v>2514</v>
      </c>
      <c r="R1572" t="s">
        <v>2515</v>
      </c>
      <c r="S1572" t="s">
        <v>2496</v>
      </c>
      <c r="T1572" t="s">
        <v>2416</v>
      </c>
      <c r="U1572" t="s">
        <v>2396</v>
      </c>
      <c r="V1572" t="s">
        <v>2099</v>
      </c>
      <c r="W1572" s="2">
        <v>1</v>
      </c>
      <c r="X1572" s="33">
        <v>96250</v>
      </c>
      <c r="Y1572" t="s">
        <v>34</v>
      </c>
      <c r="Z1572" t="s">
        <v>515</v>
      </c>
      <c r="AA1572" t="s">
        <v>36</v>
      </c>
      <c r="AB1572" t="s">
        <v>37</v>
      </c>
      <c r="AC1572">
        <v>62</v>
      </c>
    </row>
    <row r="1573" spans="1:29" customFormat="1" hidden="1" x14ac:dyDescent="0.25">
      <c r="A1573" s="11">
        <v>1573</v>
      </c>
      <c r="B1573" s="20" t="s">
        <v>2560</v>
      </c>
      <c r="C1573" s="3">
        <v>2.6230010830150001E+18</v>
      </c>
      <c r="D1573" s="1">
        <v>42360</v>
      </c>
      <c r="E1573" t="s">
        <v>2516</v>
      </c>
      <c r="F1573" s="8">
        <f t="shared" si="0"/>
        <v>0</v>
      </c>
      <c r="G1573" s="8">
        <f t="shared" si="1"/>
        <v>0</v>
      </c>
      <c r="H1573" s="8">
        <f t="shared" si="2"/>
        <v>0</v>
      </c>
      <c r="I1573" s="8">
        <f t="shared" si="3"/>
        <v>1</v>
      </c>
      <c r="J1573" s="9">
        <f t="shared" si="4"/>
        <v>1</v>
      </c>
      <c r="K1573" t="s">
        <v>492</v>
      </c>
      <c r="L1573" t="s">
        <v>720</v>
      </c>
      <c r="M1573" s="30">
        <v>139200</v>
      </c>
      <c r="N1573" s="30" t="s">
        <v>329</v>
      </c>
      <c r="O1573">
        <v>139200</v>
      </c>
      <c r="P1573" s="28" t="s">
        <v>184</v>
      </c>
      <c r="Q1573" s="4" t="s">
        <v>2517</v>
      </c>
      <c r="R1573" t="s">
        <v>2515</v>
      </c>
      <c r="S1573" t="s">
        <v>2496</v>
      </c>
      <c r="T1573" t="s">
        <v>2416</v>
      </c>
      <c r="U1573" t="s">
        <v>2396</v>
      </c>
      <c r="V1573" t="s">
        <v>2099</v>
      </c>
      <c r="W1573" s="2">
        <v>1</v>
      </c>
      <c r="X1573" s="33">
        <v>139200</v>
      </c>
      <c r="Y1573" t="s">
        <v>34</v>
      </c>
      <c r="Z1573" t="s">
        <v>515</v>
      </c>
      <c r="AA1573" t="s">
        <v>36</v>
      </c>
      <c r="AB1573" t="s">
        <v>37</v>
      </c>
      <c r="AC1573">
        <v>62</v>
      </c>
    </row>
    <row r="1574" spans="1:29" customFormat="1" hidden="1" x14ac:dyDescent="0.25">
      <c r="A1574" s="11">
        <v>1574</v>
      </c>
      <c r="B1574" s="20" t="s">
        <v>2560</v>
      </c>
      <c r="C1574" s="3">
        <v>2.623001083016E+18</v>
      </c>
      <c r="D1574" s="1">
        <v>42695</v>
      </c>
      <c r="E1574" t="s">
        <v>2506</v>
      </c>
      <c r="F1574" s="8">
        <f t="shared" si="0"/>
        <v>0</v>
      </c>
      <c r="G1574" s="8">
        <f t="shared" si="1"/>
        <v>0</v>
      </c>
      <c r="H1574" s="8">
        <f t="shared" si="2"/>
        <v>0</v>
      </c>
      <c r="I1574" s="8">
        <f t="shared" si="3"/>
        <v>1</v>
      </c>
      <c r="J1574" s="9">
        <f t="shared" si="4"/>
        <v>1</v>
      </c>
      <c r="K1574" t="s">
        <v>53</v>
      </c>
      <c r="L1574" t="s">
        <v>52</v>
      </c>
      <c r="M1574" s="30">
        <v>160080</v>
      </c>
      <c r="N1574" s="30" t="s">
        <v>264</v>
      </c>
      <c r="O1574">
        <v>160080</v>
      </c>
      <c r="P1574" s="28" t="s">
        <v>184</v>
      </c>
      <c r="Q1574" s="4" t="s">
        <v>2517</v>
      </c>
      <c r="R1574" t="s">
        <v>2515</v>
      </c>
      <c r="S1574" t="s">
        <v>2496</v>
      </c>
      <c r="T1574" t="s">
        <v>2416</v>
      </c>
      <c r="U1574" t="s">
        <v>2396</v>
      </c>
      <c r="V1574" t="s">
        <v>2099</v>
      </c>
      <c r="W1574" s="2">
        <v>1</v>
      </c>
      <c r="X1574" s="33">
        <v>160080</v>
      </c>
      <c r="Y1574" t="s">
        <v>34</v>
      </c>
      <c r="Z1574" t="s">
        <v>515</v>
      </c>
      <c r="AA1574" t="s">
        <v>36</v>
      </c>
      <c r="AB1574" t="s">
        <v>37</v>
      </c>
      <c r="AC1574">
        <v>62</v>
      </c>
    </row>
    <row r="1575" spans="1:29" customFormat="1" hidden="1" x14ac:dyDescent="0.25">
      <c r="A1575" s="11">
        <v>1575</v>
      </c>
      <c r="B1575" s="20" t="s">
        <v>2560</v>
      </c>
      <c r="C1575" s="3">
        <v>2.6230015147160003E+18</v>
      </c>
      <c r="D1575" s="1">
        <v>42726</v>
      </c>
      <c r="E1575" t="s">
        <v>2494</v>
      </c>
      <c r="F1575" s="8">
        <f t="shared" si="0"/>
        <v>0</v>
      </c>
      <c r="G1575" s="8">
        <f t="shared" si="1"/>
        <v>0</v>
      </c>
      <c r="H1575" s="8">
        <f t="shared" si="2"/>
        <v>0</v>
      </c>
      <c r="I1575" s="8">
        <f t="shared" si="3"/>
        <v>1</v>
      </c>
      <c r="J1575" s="9">
        <f t="shared" si="4"/>
        <v>1</v>
      </c>
      <c r="K1575" t="s">
        <v>417</v>
      </c>
      <c r="L1575" t="s">
        <v>418</v>
      </c>
      <c r="M1575" s="30">
        <v>15200</v>
      </c>
      <c r="N1575" s="30" t="s">
        <v>266</v>
      </c>
      <c r="O1575">
        <v>182400</v>
      </c>
      <c r="P1575" s="28" t="s">
        <v>258</v>
      </c>
      <c r="Q1575" s="4" t="s">
        <v>2518</v>
      </c>
      <c r="R1575" t="s">
        <v>2519</v>
      </c>
      <c r="S1575" t="s">
        <v>2496</v>
      </c>
      <c r="T1575" t="s">
        <v>2416</v>
      </c>
      <c r="U1575" t="s">
        <v>2396</v>
      </c>
      <c r="V1575" t="s">
        <v>2099</v>
      </c>
      <c r="W1575" s="2">
        <v>1</v>
      </c>
      <c r="X1575" s="33">
        <v>182400</v>
      </c>
      <c r="Y1575" t="s">
        <v>34</v>
      </c>
      <c r="Z1575" t="s">
        <v>515</v>
      </c>
      <c r="AA1575" t="s">
        <v>36</v>
      </c>
      <c r="AB1575" t="s">
        <v>37</v>
      </c>
      <c r="AC1575">
        <v>62</v>
      </c>
    </row>
    <row r="1576" spans="1:29" customFormat="1" hidden="1" x14ac:dyDescent="0.25">
      <c r="A1576" s="11">
        <v>1576</v>
      </c>
      <c r="B1576" s="20" t="s">
        <v>2560</v>
      </c>
      <c r="C1576" s="3">
        <v>2.6230019550150001E+18</v>
      </c>
      <c r="D1576" s="1">
        <v>42004</v>
      </c>
      <c r="E1576" t="s">
        <v>720</v>
      </c>
      <c r="F1576" s="8">
        <f t="shared" si="0"/>
        <v>0</v>
      </c>
      <c r="G1576" s="8">
        <f t="shared" si="1"/>
        <v>1</v>
      </c>
      <c r="H1576" s="8">
        <f t="shared" si="2"/>
        <v>0</v>
      </c>
      <c r="I1576" s="8">
        <f t="shared" si="3"/>
        <v>0</v>
      </c>
      <c r="J1576" s="9">
        <f t="shared" si="4"/>
        <v>1</v>
      </c>
      <c r="K1576" t="s">
        <v>492</v>
      </c>
      <c r="L1576" t="s">
        <v>720</v>
      </c>
      <c r="M1576" s="30">
        <v>9800</v>
      </c>
      <c r="N1576" s="30" t="s">
        <v>266</v>
      </c>
      <c r="O1576">
        <v>117600</v>
      </c>
      <c r="P1576" s="28" t="s">
        <v>258</v>
      </c>
      <c r="Q1576" s="4" t="s">
        <v>2520</v>
      </c>
      <c r="R1576" t="s">
        <v>2521</v>
      </c>
      <c r="S1576" t="s">
        <v>2496</v>
      </c>
      <c r="T1576" t="s">
        <v>2522</v>
      </c>
      <c r="U1576" t="s">
        <v>2396</v>
      </c>
      <c r="V1576" t="s">
        <v>2099</v>
      </c>
      <c r="W1576" s="2">
        <v>1</v>
      </c>
      <c r="X1576" s="33">
        <v>117600</v>
      </c>
      <c r="Y1576" t="s">
        <v>34</v>
      </c>
      <c r="Z1576" t="s">
        <v>515</v>
      </c>
      <c r="AA1576" t="s">
        <v>36</v>
      </c>
      <c r="AB1576" t="s">
        <v>37</v>
      </c>
      <c r="AC1576">
        <v>62</v>
      </c>
    </row>
    <row r="1577" spans="1:29" customFormat="1" hidden="1" x14ac:dyDescent="0.25">
      <c r="A1577" s="11">
        <v>1577</v>
      </c>
      <c r="B1577" s="20" t="s">
        <v>2560</v>
      </c>
      <c r="C1577" s="3">
        <v>2.6230019550150001E+18</v>
      </c>
      <c r="D1577" s="1">
        <v>42353</v>
      </c>
      <c r="E1577" t="s">
        <v>2476</v>
      </c>
      <c r="F1577" s="8">
        <f t="shared" si="0"/>
        <v>0</v>
      </c>
      <c r="G1577" s="8">
        <f t="shared" si="1"/>
        <v>0</v>
      </c>
      <c r="H1577" s="8">
        <f t="shared" si="2"/>
        <v>0</v>
      </c>
      <c r="I1577" s="8">
        <f t="shared" si="3"/>
        <v>1</v>
      </c>
      <c r="J1577" s="9">
        <f t="shared" si="4"/>
        <v>1</v>
      </c>
      <c r="K1577" t="s">
        <v>492</v>
      </c>
      <c r="L1577" t="s">
        <v>720</v>
      </c>
      <c r="M1577" s="30">
        <v>11450</v>
      </c>
      <c r="N1577" s="30" t="s">
        <v>266</v>
      </c>
      <c r="O1577">
        <v>137400</v>
      </c>
      <c r="P1577" s="28" t="s">
        <v>258</v>
      </c>
      <c r="Q1577" s="4" t="s">
        <v>2523</v>
      </c>
      <c r="R1577" t="s">
        <v>2521</v>
      </c>
      <c r="S1577" t="s">
        <v>2496</v>
      </c>
      <c r="T1577" t="s">
        <v>2416</v>
      </c>
      <c r="U1577" t="s">
        <v>2396</v>
      </c>
      <c r="V1577" t="s">
        <v>2099</v>
      </c>
      <c r="W1577" s="2">
        <v>1</v>
      </c>
      <c r="X1577" s="33">
        <v>137400</v>
      </c>
      <c r="Y1577" t="s">
        <v>34</v>
      </c>
      <c r="Z1577" t="s">
        <v>515</v>
      </c>
      <c r="AA1577" t="s">
        <v>36</v>
      </c>
      <c r="AB1577" t="s">
        <v>37</v>
      </c>
      <c r="AC1577">
        <v>62</v>
      </c>
    </row>
    <row r="1578" spans="1:29" customFormat="1" hidden="1" x14ac:dyDescent="0.25">
      <c r="A1578" s="11">
        <v>1578</v>
      </c>
      <c r="B1578" s="20" t="s">
        <v>2560</v>
      </c>
      <c r="C1578" s="3">
        <v>2.623001955016E+18</v>
      </c>
      <c r="D1578" s="1">
        <v>42711</v>
      </c>
      <c r="E1578" t="s">
        <v>2524</v>
      </c>
      <c r="F1578" s="8">
        <f t="shared" si="0"/>
        <v>0</v>
      </c>
      <c r="G1578" s="8">
        <f t="shared" si="1"/>
        <v>0</v>
      </c>
      <c r="H1578" s="8">
        <f t="shared" si="2"/>
        <v>0</v>
      </c>
      <c r="I1578" s="8">
        <f t="shared" si="3"/>
        <v>1</v>
      </c>
      <c r="J1578" s="9">
        <f t="shared" si="4"/>
        <v>1</v>
      </c>
      <c r="K1578" t="s">
        <v>1668</v>
      </c>
      <c r="L1578" t="s">
        <v>1669</v>
      </c>
      <c r="M1578" s="30">
        <v>13200</v>
      </c>
      <c r="N1578" s="30" t="s">
        <v>266</v>
      </c>
      <c r="O1578">
        <v>158400</v>
      </c>
      <c r="P1578" s="28" t="s">
        <v>258</v>
      </c>
      <c r="Q1578" s="4" t="s">
        <v>2525</v>
      </c>
      <c r="R1578" t="s">
        <v>2521</v>
      </c>
      <c r="S1578" t="s">
        <v>2496</v>
      </c>
      <c r="T1578" t="s">
        <v>2416</v>
      </c>
      <c r="U1578" t="s">
        <v>2396</v>
      </c>
      <c r="V1578" t="s">
        <v>2099</v>
      </c>
      <c r="W1578" s="2">
        <v>1</v>
      </c>
      <c r="X1578" s="33">
        <v>158400</v>
      </c>
      <c r="Y1578" t="s">
        <v>34</v>
      </c>
      <c r="Z1578" t="s">
        <v>515</v>
      </c>
      <c r="AA1578" t="s">
        <v>36</v>
      </c>
      <c r="AB1578" t="s">
        <v>37</v>
      </c>
      <c r="AC1578">
        <v>62</v>
      </c>
    </row>
    <row r="1579" spans="1:29" customFormat="1" hidden="1" x14ac:dyDescent="0.25">
      <c r="A1579" s="11">
        <v>1579</v>
      </c>
      <c r="B1579" s="20" t="s">
        <v>2560</v>
      </c>
      <c r="C1579" s="3">
        <v>2.6231004349159997E+18</v>
      </c>
      <c r="D1579" s="1">
        <v>42472</v>
      </c>
      <c r="E1579" t="s">
        <v>2526</v>
      </c>
      <c r="F1579" s="8">
        <f t="shared" si="0"/>
        <v>0</v>
      </c>
      <c r="G1579" s="8">
        <f t="shared" si="1"/>
        <v>1</v>
      </c>
      <c r="H1579" s="8">
        <f t="shared" si="2"/>
        <v>1</v>
      </c>
      <c r="I1579" s="8">
        <f t="shared" si="3"/>
        <v>0</v>
      </c>
      <c r="J1579" s="9">
        <f t="shared" si="4"/>
        <v>2</v>
      </c>
      <c r="K1579" t="s">
        <v>64</v>
      </c>
      <c r="L1579" t="s">
        <v>65</v>
      </c>
      <c r="M1579" s="30">
        <v>3293</v>
      </c>
      <c r="N1579" s="30" t="s">
        <v>329</v>
      </c>
      <c r="O1579">
        <v>36223</v>
      </c>
      <c r="P1579" s="28" t="s">
        <v>926</v>
      </c>
      <c r="Q1579" s="4" t="s">
        <v>2527</v>
      </c>
      <c r="R1579" t="s">
        <v>2528</v>
      </c>
      <c r="S1579" t="s">
        <v>2099</v>
      </c>
      <c r="T1579" t="s">
        <v>2416</v>
      </c>
      <c r="U1579" t="s">
        <v>2396</v>
      </c>
      <c r="V1579" t="s">
        <v>2099</v>
      </c>
      <c r="W1579" s="2">
        <v>1</v>
      </c>
      <c r="X1579" s="33">
        <v>108746</v>
      </c>
      <c r="Y1579" t="s">
        <v>34</v>
      </c>
      <c r="Z1579" t="s">
        <v>515</v>
      </c>
      <c r="AA1579" t="s">
        <v>36</v>
      </c>
      <c r="AB1579" t="s">
        <v>37</v>
      </c>
      <c r="AC1579">
        <v>62</v>
      </c>
    </row>
    <row r="1580" spans="1:29" customFormat="1" hidden="1" x14ac:dyDescent="0.25">
      <c r="A1580" s="11">
        <v>1580</v>
      </c>
      <c r="B1580" s="20" t="s">
        <v>2560</v>
      </c>
      <c r="C1580" s="3">
        <v>2.6231010600150001E+18</v>
      </c>
      <c r="D1580" s="1">
        <v>42349</v>
      </c>
      <c r="E1580" t="s">
        <v>2529</v>
      </c>
      <c r="F1580" s="8">
        <f t="shared" si="0"/>
        <v>0</v>
      </c>
      <c r="G1580" s="8">
        <f t="shared" si="1"/>
        <v>0</v>
      </c>
      <c r="H1580" s="8">
        <f t="shared" si="2"/>
        <v>0</v>
      </c>
      <c r="I1580" s="8">
        <f t="shared" si="3"/>
        <v>1</v>
      </c>
      <c r="J1580" s="9">
        <f t="shared" si="4"/>
        <v>1</v>
      </c>
      <c r="K1580" t="s">
        <v>456</v>
      </c>
      <c r="L1580" t="s">
        <v>457</v>
      </c>
      <c r="M1580" s="30">
        <v>12200</v>
      </c>
      <c r="N1580" s="30" t="s">
        <v>266</v>
      </c>
      <c r="O1580">
        <v>146400</v>
      </c>
      <c r="P1580" s="28" t="s">
        <v>258</v>
      </c>
      <c r="Q1580" s="4" t="s">
        <v>2530</v>
      </c>
      <c r="R1580" t="s">
        <v>2531</v>
      </c>
      <c r="S1580" t="s">
        <v>2099</v>
      </c>
      <c r="T1580" t="s">
        <v>2416</v>
      </c>
      <c r="U1580" t="s">
        <v>2396</v>
      </c>
      <c r="V1580" t="s">
        <v>2099</v>
      </c>
      <c r="W1580" s="2">
        <v>1</v>
      </c>
      <c r="X1580" s="33">
        <v>146400</v>
      </c>
      <c r="Y1580" t="s">
        <v>34</v>
      </c>
      <c r="Z1580" t="s">
        <v>515</v>
      </c>
      <c r="AA1580" t="s">
        <v>36</v>
      </c>
      <c r="AB1580" t="s">
        <v>37</v>
      </c>
      <c r="AC1580">
        <v>62</v>
      </c>
    </row>
    <row r="1581" spans="1:29" customFormat="1" hidden="1" x14ac:dyDescent="0.25">
      <c r="A1581" s="11">
        <v>1581</v>
      </c>
      <c r="B1581" s="20" t="s">
        <v>2560</v>
      </c>
      <c r="C1581" s="3">
        <v>2.623101273416E+18</v>
      </c>
      <c r="D1581" s="1">
        <v>42724</v>
      </c>
      <c r="E1581" t="s">
        <v>2532</v>
      </c>
      <c r="F1581" s="8">
        <f t="shared" si="0"/>
        <v>0</v>
      </c>
      <c r="G1581" s="8">
        <f t="shared" si="1"/>
        <v>0</v>
      </c>
      <c r="H1581" s="8">
        <f t="shared" si="2"/>
        <v>0</v>
      </c>
      <c r="I1581" s="8">
        <f t="shared" si="3"/>
        <v>1</v>
      </c>
      <c r="J1581" s="9">
        <f t="shared" si="4"/>
        <v>1</v>
      </c>
      <c r="K1581" t="s">
        <v>82</v>
      </c>
      <c r="L1581" t="s">
        <v>76</v>
      </c>
      <c r="M1581" s="30">
        <v>140400</v>
      </c>
      <c r="N1581" s="30" t="s">
        <v>264</v>
      </c>
      <c r="O1581">
        <v>140400</v>
      </c>
      <c r="P1581" s="28" t="s">
        <v>184</v>
      </c>
      <c r="Q1581" s="4" t="s">
        <v>2533</v>
      </c>
      <c r="R1581" t="s">
        <v>2534</v>
      </c>
      <c r="S1581" t="s">
        <v>2099</v>
      </c>
      <c r="T1581" t="s">
        <v>2416</v>
      </c>
      <c r="U1581" t="s">
        <v>2396</v>
      </c>
      <c r="V1581" t="s">
        <v>2099</v>
      </c>
      <c r="W1581" s="2">
        <v>1</v>
      </c>
      <c r="X1581" s="33">
        <v>140400</v>
      </c>
      <c r="Y1581" t="s">
        <v>34</v>
      </c>
      <c r="Z1581" t="s">
        <v>515</v>
      </c>
      <c r="AA1581" t="s">
        <v>36</v>
      </c>
      <c r="AB1581" t="s">
        <v>37</v>
      </c>
      <c r="AC1581">
        <v>62</v>
      </c>
    </row>
    <row r="1582" spans="1:29" customFormat="1" hidden="1" x14ac:dyDescent="0.25">
      <c r="A1582" s="11">
        <v>1582</v>
      </c>
      <c r="B1582" s="20" t="s">
        <v>2560</v>
      </c>
      <c r="C1582" s="3">
        <v>2.623101273416E+18</v>
      </c>
      <c r="D1582" s="1">
        <v>42724</v>
      </c>
      <c r="E1582" t="s">
        <v>2535</v>
      </c>
      <c r="F1582" s="8">
        <f t="shared" si="0"/>
        <v>0</v>
      </c>
      <c r="G1582" s="8">
        <f t="shared" si="1"/>
        <v>0</v>
      </c>
      <c r="H1582" s="8">
        <f t="shared" si="2"/>
        <v>0</v>
      </c>
      <c r="I1582" s="8">
        <f t="shared" si="3"/>
        <v>1</v>
      </c>
      <c r="J1582" s="9">
        <f t="shared" si="4"/>
        <v>1</v>
      </c>
      <c r="K1582" t="s">
        <v>82</v>
      </c>
      <c r="L1582" t="s">
        <v>76</v>
      </c>
      <c r="M1582" s="30">
        <v>92400</v>
      </c>
      <c r="N1582" s="30" t="s">
        <v>264</v>
      </c>
      <c r="O1582">
        <v>92400</v>
      </c>
      <c r="P1582" s="28" t="s">
        <v>184</v>
      </c>
      <c r="Q1582" s="4" t="s">
        <v>2533</v>
      </c>
      <c r="R1582" t="s">
        <v>2534</v>
      </c>
      <c r="S1582" t="s">
        <v>2099</v>
      </c>
      <c r="T1582" t="s">
        <v>2416</v>
      </c>
      <c r="U1582" t="s">
        <v>2396</v>
      </c>
      <c r="V1582" t="s">
        <v>2099</v>
      </c>
      <c r="W1582" s="2">
        <v>1</v>
      </c>
      <c r="X1582" s="33">
        <v>92400</v>
      </c>
      <c r="Y1582" t="s">
        <v>34</v>
      </c>
      <c r="Z1582" t="s">
        <v>515</v>
      </c>
      <c r="AA1582" t="s">
        <v>36</v>
      </c>
      <c r="AB1582" t="s">
        <v>37</v>
      </c>
      <c r="AC1582">
        <v>62</v>
      </c>
    </row>
    <row r="1583" spans="1:29" customFormat="1" hidden="1" x14ac:dyDescent="0.25">
      <c r="A1583" s="11">
        <v>1583</v>
      </c>
      <c r="B1583" s="20" t="s">
        <v>2560</v>
      </c>
      <c r="C1583" s="3">
        <v>2.6231012734169999E+18</v>
      </c>
      <c r="D1583" s="1">
        <v>43031</v>
      </c>
      <c r="E1583" t="s">
        <v>2536</v>
      </c>
      <c r="F1583" s="8">
        <f t="shared" si="0"/>
        <v>0</v>
      </c>
      <c r="G1583" s="8">
        <f t="shared" si="1"/>
        <v>0</v>
      </c>
      <c r="H1583" s="8">
        <f t="shared" si="2"/>
        <v>1</v>
      </c>
      <c r="I1583" s="8">
        <f t="shared" si="3"/>
        <v>0</v>
      </c>
      <c r="J1583" s="9">
        <f t="shared" si="4"/>
        <v>1</v>
      </c>
      <c r="K1583" t="s">
        <v>1068</v>
      </c>
      <c r="L1583" t="s">
        <v>1069</v>
      </c>
      <c r="M1583" s="30">
        <v>24750</v>
      </c>
      <c r="N1583" s="30" t="s">
        <v>264</v>
      </c>
      <c r="O1583">
        <v>24750</v>
      </c>
      <c r="P1583" s="28" t="s">
        <v>184</v>
      </c>
      <c r="Q1583" s="4" t="s">
        <v>2533</v>
      </c>
      <c r="R1583" t="s">
        <v>2534</v>
      </c>
      <c r="S1583" t="s">
        <v>2099</v>
      </c>
      <c r="T1583" t="s">
        <v>2405</v>
      </c>
      <c r="U1583" t="s">
        <v>2396</v>
      </c>
      <c r="V1583" t="s">
        <v>2099</v>
      </c>
      <c r="W1583" s="2">
        <v>1</v>
      </c>
      <c r="X1583" s="33">
        <v>24750</v>
      </c>
      <c r="Y1583" t="s">
        <v>34</v>
      </c>
      <c r="Z1583" t="s">
        <v>515</v>
      </c>
      <c r="AA1583" t="s">
        <v>36</v>
      </c>
      <c r="AB1583" t="s">
        <v>37</v>
      </c>
      <c r="AC1583">
        <v>62</v>
      </c>
    </row>
    <row r="1584" spans="1:29" customFormat="1" hidden="1" x14ac:dyDescent="0.25">
      <c r="A1584" s="11">
        <v>1584</v>
      </c>
      <c r="B1584" s="20" t="s">
        <v>2560</v>
      </c>
      <c r="C1584" s="3">
        <v>2.6231012734169999E+18</v>
      </c>
      <c r="D1584" s="1">
        <v>43046</v>
      </c>
      <c r="E1584" t="s">
        <v>2537</v>
      </c>
      <c r="F1584" s="8">
        <f t="shared" si="0"/>
        <v>0</v>
      </c>
      <c r="G1584" s="8">
        <f t="shared" si="1"/>
        <v>1</v>
      </c>
      <c r="H1584" s="8">
        <f t="shared" si="2"/>
        <v>1</v>
      </c>
      <c r="I1584" s="8">
        <f t="shared" si="3"/>
        <v>0</v>
      </c>
      <c r="J1584" s="9">
        <f t="shared" si="4"/>
        <v>2</v>
      </c>
      <c r="K1584" t="s">
        <v>1068</v>
      </c>
      <c r="L1584" t="s">
        <v>1069</v>
      </c>
      <c r="M1584" s="30">
        <v>12395</v>
      </c>
      <c r="N1584" s="30" t="s">
        <v>264</v>
      </c>
      <c r="O1584">
        <v>12395</v>
      </c>
      <c r="P1584" s="28" t="s">
        <v>184</v>
      </c>
      <c r="Q1584" s="4" t="s">
        <v>2533</v>
      </c>
      <c r="R1584" t="s">
        <v>2534</v>
      </c>
      <c r="S1584" t="s">
        <v>2099</v>
      </c>
      <c r="T1584" t="s">
        <v>2405</v>
      </c>
      <c r="U1584" t="s">
        <v>2396</v>
      </c>
      <c r="V1584" t="s">
        <v>2099</v>
      </c>
      <c r="W1584" s="2">
        <v>1</v>
      </c>
      <c r="X1584" s="33">
        <v>12395</v>
      </c>
      <c r="Y1584" t="s">
        <v>34</v>
      </c>
      <c r="Z1584" t="s">
        <v>515</v>
      </c>
      <c r="AA1584" t="s">
        <v>36</v>
      </c>
      <c r="AB1584" t="s">
        <v>37</v>
      </c>
      <c r="AC1584">
        <v>62</v>
      </c>
    </row>
    <row r="1585" spans="1:29" customFormat="1" hidden="1" x14ac:dyDescent="0.25">
      <c r="A1585" s="11">
        <v>1585</v>
      </c>
      <c r="B1585" s="20" t="s">
        <v>2560</v>
      </c>
      <c r="C1585" s="3">
        <v>2.6231012766150001E+18</v>
      </c>
      <c r="D1585" s="1">
        <v>42361</v>
      </c>
      <c r="E1585" t="s">
        <v>2538</v>
      </c>
      <c r="F1585" s="8">
        <f t="shared" si="0"/>
        <v>0</v>
      </c>
      <c r="G1585" s="8">
        <f t="shared" si="1"/>
        <v>0</v>
      </c>
      <c r="H1585" s="8">
        <f t="shared" si="2"/>
        <v>1</v>
      </c>
      <c r="I1585" s="8">
        <f t="shared" si="3"/>
        <v>0</v>
      </c>
      <c r="J1585" s="9">
        <f t="shared" si="4"/>
        <v>1</v>
      </c>
      <c r="K1585" t="s">
        <v>453</v>
      </c>
      <c r="L1585" t="s">
        <v>454</v>
      </c>
      <c r="M1585" s="30">
        <v>13083114.699999999</v>
      </c>
      <c r="N1585" s="30" t="s">
        <v>264</v>
      </c>
      <c r="O1585">
        <v>13083114.699999999</v>
      </c>
      <c r="P1585" s="28" t="s">
        <v>184</v>
      </c>
      <c r="Q1585" s="4" t="s">
        <v>2097</v>
      </c>
      <c r="R1585" t="s">
        <v>2098</v>
      </c>
      <c r="S1585" t="s">
        <v>2099</v>
      </c>
      <c r="T1585" t="s">
        <v>2416</v>
      </c>
      <c r="U1585" t="s">
        <v>2396</v>
      </c>
      <c r="V1585" t="s">
        <v>2099</v>
      </c>
      <c r="W1585" s="2">
        <v>1</v>
      </c>
      <c r="X1585" s="33">
        <v>13083114.699999999</v>
      </c>
      <c r="Y1585" t="s">
        <v>34</v>
      </c>
      <c r="Z1585" t="s">
        <v>515</v>
      </c>
      <c r="AA1585" t="s">
        <v>36</v>
      </c>
      <c r="AB1585" t="s">
        <v>37</v>
      </c>
      <c r="AC1585">
        <v>62</v>
      </c>
    </row>
    <row r="1586" spans="1:29" customFormat="1" hidden="1" x14ac:dyDescent="0.25">
      <c r="A1586" s="11">
        <v>1586</v>
      </c>
      <c r="B1586" s="20" t="s">
        <v>2560</v>
      </c>
      <c r="C1586" s="3">
        <v>2.623101276616E+18</v>
      </c>
      <c r="D1586" s="1">
        <v>42690</v>
      </c>
      <c r="E1586" t="s">
        <v>2539</v>
      </c>
      <c r="F1586" s="8">
        <f t="shared" si="0"/>
        <v>0</v>
      </c>
      <c r="G1586" s="8">
        <f t="shared" si="1"/>
        <v>0</v>
      </c>
      <c r="H1586" s="8">
        <f t="shared" si="2"/>
        <v>1</v>
      </c>
      <c r="I1586" s="8">
        <f t="shared" si="3"/>
        <v>0</v>
      </c>
      <c r="J1586" s="9">
        <f t="shared" si="4"/>
        <v>1</v>
      </c>
      <c r="K1586" t="s">
        <v>53</v>
      </c>
      <c r="L1586" t="s">
        <v>52</v>
      </c>
      <c r="M1586" s="30">
        <v>3300000</v>
      </c>
      <c r="N1586" s="30" t="s">
        <v>264</v>
      </c>
      <c r="O1586">
        <v>3300000</v>
      </c>
      <c r="P1586" s="28" t="s">
        <v>184</v>
      </c>
      <c r="Q1586" s="4" t="s">
        <v>2097</v>
      </c>
      <c r="R1586" t="s">
        <v>2098</v>
      </c>
      <c r="S1586" t="s">
        <v>2099</v>
      </c>
      <c r="T1586" t="s">
        <v>2416</v>
      </c>
      <c r="U1586" t="s">
        <v>2396</v>
      </c>
      <c r="V1586" t="s">
        <v>2099</v>
      </c>
      <c r="W1586" s="2">
        <v>1</v>
      </c>
      <c r="X1586" s="33">
        <v>3300000</v>
      </c>
      <c r="Y1586" t="s">
        <v>34</v>
      </c>
      <c r="Z1586" t="s">
        <v>515</v>
      </c>
      <c r="AA1586" t="s">
        <v>36</v>
      </c>
      <c r="AB1586" t="s">
        <v>37</v>
      </c>
      <c r="AC1586">
        <v>62</v>
      </c>
    </row>
    <row r="1587" spans="1:29" customFormat="1" hidden="1" x14ac:dyDescent="0.25">
      <c r="A1587" s="11">
        <v>1587</v>
      </c>
      <c r="B1587" s="20" t="s">
        <v>2560</v>
      </c>
      <c r="C1587" s="3">
        <v>2.6231012766169999E+18</v>
      </c>
      <c r="D1587" s="1">
        <v>42859</v>
      </c>
      <c r="E1587" t="s">
        <v>2540</v>
      </c>
      <c r="F1587" s="8">
        <f t="shared" si="0"/>
        <v>0</v>
      </c>
      <c r="G1587" s="8">
        <f t="shared" si="1"/>
        <v>0</v>
      </c>
      <c r="H1587" s="8">
        <f t="shared" si="2"/>
        <v>0</v>
      </c>
      <c r="I1587" s="8">
        <f t="shared" si="3"/>
        <v>0</v>
      </c>
      <c r="J1587" s="9">
        <f t="shared" si="4"/>
        <v>0</v>
      </c>
      <c r="K1587" t="s">
        <v>53</v>
      </c>
      <c r="L1587" t="s">
        <v>52</v>
      </c>
      <c r="M1587" s="30">
        <v>3582000</v>
      </c>
      <c r="N1587" s="30" t="s">
        <v>329</v>
      </c>
      <c r="O1587">
        <v>3582000</v>
      </c>
      <c r="P1587" s="28" t="s">
        <v>184</v>
      </c>
      <c r="Q1587" s="4" t="s">
        <v>2097</v>
      </c>
      <c r="R1587" t="s">
        <v>2098</v>
      </c>
      <c r="S1587" t="s">
        <v>2099</v>
      </c>
      <c r="T1587" t="s">
        <v>2416</v>
      </c>
      <c r="U1587" t="s">
        <v>2396</v>
      </c>
      <c r="V1587" t="s">
        <v>2099</v>
      </c>
      <c r="W1587" s="2">
        <v>1</v>
      </c>
      <c r="X1587" s="33">
        <v>3582000</v>
      </c>
      <c r="Y1587" t="s">
        <v>34</v>
      </c>
      <c r="Z1587" t="s">
        <v>515</v>
      </c>
      <c r="AA1587" t="s">
        <v>36</v>
      </c>
      <c r="AB1587" t="s">
        <v>37</v>
      </c>
      <c r="AC1587">
        <v>62</v>
      </c>
    </row>
    <row r="1588" spans="1:29" customFormat="1" hidden="1" x14ac:dyDescent="0.25">
      <c r="A1588" s="11">
        <v>1588</v>
      </c>
      <c r="B1588" s="20" t="s">
        <v>2560</v>
      </c>
      <c r="C1588" s="3">
        <v>2.6231012766169999E+18</v>
      </c>
      <c r="D1588" s="1">
        <v>42997</v>
      </c>
      <c r="E1588" t="s">
        <v>2541</v>
      </c>
      <c r="F1588" s="8">
        <f t="shared" si="0"/>
        <v>0</v>
      </c>
      <c r="G1588" s="8">
        <f t="shared" si="1"/>
        <v>0</v>
      </c>
      <c r="H1588" s="8">
        <f t="shared" si="2"/>
        <v>1</v>
      </c>
      <c r="I1588" s="8">
        <f t="shared" si="3"/>
        <v>1</v>
      </c>
      <c r="J1588" s="9">
        <f t="shared" si="4"/>
        <v>2</v>
      </c>
      <c r="K1588" t="s">
        <v>53</v>
      </c>
      <c r="L1588" t="s">
        <v>52</v>
      </c>
      <c r="M1588" s="30">
        <v>2674807</v>
      </c>
      <c r="N1588" s="30" t="s">
        <v>264</v>
      </c>
      <c r="O1588">
        <v>2674807</v>
      </c>
      <c r="P1588" s="28" t="s">
        <v>184</v>
      </c>
      <c r="Q1588" s="4" t="s">
        <v>2097</v>
      </c>
      <c r="R1588" t="s">
        <v>2098</v>
      </c>
      <c r="S1588" t="s">
        <v>2099</v>
      </c>
      <c r="T1588" t="s">
        <v>2416</v>
      </c>
      <c r="U1588" t="s">
        <v>2396</v>
      </c>
      <c r="V1588" t="s">
        <v>2099</v>
      </c>
      <c r="W1588" s="2">
        <v>1</v>
      </c>
      <c r="X1588" s="33">
        <v>2674807</v>
      </c>
      <c r="Y1588" t="s">
        <v>34</v>
      </c>
      <c r="Z1588" t="s">
        <v>515</v>
      </c>
      <c r="AA1588" t="s">
        <v>36</v>
      </c>
      <c r="AB1588" t="s">
        <v>37</v>
      </c>
      <c r="AC1588">
        <v>62</v>
      </c>
    </row>
    <row r="1589" spans="1:29" customFormat="1" hidden="1" x14ac:dyDescent="0.25">
      <c r="A1589" s="11">
        <v>1589</v>
      </c>
      <c r="B1589" s="20" t="s">
        <v>2560</v>
      </c>
      <c r="C1589" s="3">
        <v>2.6231012766169999E+18</v>
      </c>
      <c r="D1589" s="1">
        <v>42997</v>
      </c>
      <c r="E1589" t="s">
        <v>2542</v>
      </c>
      <c r="F1589" s="8">
        <f t="shared" si="0"/>
        <v>0</v>
      </c>
      <c r="G1589" s="8">
        <f t="shared" si="1"/>
        <v>0</v>
      </c>
      <c r="H1589" s="8">
        <f t="shared" si="2"/>
        <v>1</v>
      </c>
      <c r="I1589" s="8">
        <f t="shared" si="3"/>
        <v>1</v>
      </c>
      <c r="J1589" s="9">
        <f t="shared" si="4"/>
        <v>2</v>
      </c>
      <c r="K1589" t="s">
        <v>53</v>
      </c>
      <c r="L1589" t="s">
        <v>52</v>
      </c>
      <c r="M1589" s="30">
        <v>1394800</v>
      </c>
      <c r="N1589" s="30" t="s">
        <v>264</v>
      </c>
      <c r="O1589">
        <v>1394800</v>
      </c>
      <c r="P1589" s="28" t="s">
        <v>184</v>
      </c>
      <c r="Q1589" s="4" t="s">
        <v>2097</v>
      </c>
      <c r="R1589" t="s">
        <v>2098</v>
      </c>
      <c r="S1589" t="s">
        <v>2099</v>
      </c>
      <c r="T1589" t="s">
        <v>2416</v>
      </c>
      <c r="U1589" t="s">
        <v>2396</v>
      </c>
      <c r="V1589" t="s">
        <v>2099</v>
      </c>
      <c r="W1589" s="2">
        <v>1</v>
      </c>
      <c r="X1589" s="33">
        <v>1394800</v>
      </c>
      <c r="Y1589" t="s">
        <v>34</v>
      </c>
      <c r="Z1589" t="s">
        <v>515</v>
      </c>
      <c r="AA1589" t="s">
        <v>36</v>
      </c>
      <c r="AB1589" t="s">
        <v>37</v>
      </c>
      <c r="AC1589">
        <v>62</v>
      </c>
    </row>
    <row r="1590" spans="1:29" customFormat="1" hidden="1" x14ac:dyDescent="0.25">
      <c r="A1590" s="11">
        <v>1590</v>
      </c>
      <c r="B1590" s="20" t="s">
        <v>2560</v>
      </c>
      <c r="C1590" s="3">
        <v>2.6234005728150001E+18</v>
      </c>
      <c r="D1590" s="1">
        <v>42074</v>
      </c>
      <c r="E1590" t="s">
        <v>2543</v>
      </c>
      <c r="F1590" s="8">
        <f t="shared" si="0"/>
        <v>0</v>
      </c>
      <c r="G1590" s="8">
        <f t="shared" si="1"/>
        <v>0</v>
      </c>
      <c r="H1590" s="8">
        <f t="shared" si="2"/>
        <v>0</v>
      </c>
      <c r="I1590" s="8">
        <f t="shared" si="3"/>
        <v>1</v>
      </c>
      <c r="J1590" s="9">
        <f t="shared" si="4"/>
        <v>1</v>
      </c>
      <c r="K1590" t="s">
        <v>456</v>
      </c>
      <c r="L1590" t="s">
        <v>457</v>
      </c>
      <c r="M1590" s="30">
        <v>180000</v>
      </c>
      <c r="N1590" s="30" t="s">
        <v>264</v>
      </c>
      <c r="O1590">
        <v>180000</v>
      </c>
      <c r="P1590" s="28" t="s">
        <v>184</v>
      </c>
      <c r="Q1590" s="4" t="s">
        <v>2544</v>
      </c>
      <c r="R1590" t="s">
        <v>2545</v>
      </c>
      <c r="S1590" t="s">
        <v>2099</v>
      </c>
      <c r="T1590" t="s">
        <v>2416</v>
      </c>
      <c r="U1590" t="s">
        <v>2396</v>
      </c>
      <c r="V1590" t="s">
        <v>2099</v>
      </c>
      <c r="W1590" s="2">
        <v>1</v>
      </c>
      <c r="X1590" s="33">
        <v>180000</v>
      </c>
      <c r="Y1590" t="s">
        <v>34</v>
      </c>
      <c r="Z1590" t="s">
        <v>515</v>
      </c>
      <c r="AA1590" t="s">
        <v>36</v>
      </c>
      <c r="AB1590" t="s">
        <v>37</v>
      </c>
      <c r="AC1590">
        <v>62</v>
      </c>
    </row>
    <row r="1591" spans="1:29" customFormat="1" hidden="1" x14ac:dyDescent="0.25">
      <c r="A1591" s="11">
        <v>1591</v>
      </c>
      <c r="B1591" s="20" t="s">
        <v>2560</v>
      </c>
      <c r="C1591" s="3">
        <v>2.6234116361159997E+18</v>
      </c>
      <c r="D1591" s="1">
        <v>42368</v>
      </c>
      <c r="E1591" t="s">
        <v>2546</v>
      </c>
      <c r="F1591" s="8">
        <f t="shared" si="0"/>
        <v>0</v>
      </c>
      <c r="G1591" s="8">
        <f t="shared" si="1"/>
        <v>0</v>
      </c>
      <c r="H1591" s="8">
        <f t="shared" si="2"/>
        <v>0</v>
      </c>
      <c r="I1591" s="8">
        <f t="shared" si="3"/>
        <v>0</v>
      </c>
      <c r="J1591" s="9">
        <f t="shared" si="4"/>
        <v>0</v>
      </c>
      <c r="K1591" t="s">
        <v>609</v>
      </c>
      <c r="L1591" t="s">
        <v>610</v>
      </c>
      <c r="M1591" s="30">
        <v>36977.769999999997</v>
      </c>
      <c r="N1591" s="30" t="s">
        <v>329</v>
      </c>
      <c r="O1591">
        <v>110933.31</v>
      </c>
      <c r="P1591" s="28" t="s">
        <v>221</v>
      </c>
      <c r="Q1591" s="4" t="s">
        <v>2547</v>
      </c>
      <c r="R1591" t="s">
        <v>2548</v>
      </c>
      <c r="S1591" t="s">
        <v>2099</v>
      </c>
      <c r="T1591" t="s">
        <v>2416</v>
      </c>
      <c r="U1591" t="s">
        <v>2396</v>
      </c>
      <c r="V1591" t="s">
        <v>2099</v>
      </c>
      <c r="W1591" s="2">
        <v>1</v>
      </c>
      <c r="X1591" s="33">
        <v>499822.09</v>
      </c>
      <c r="Y1591" t="s">
        <v>34</v>
      </c>
      <c r="Z1591" t="s">
        <v>515</v>
      </c>
      <c r="AA1591" t="s">
        <v>36</v>
      </c>
      <c r="AB1591" t="s">
        <v>37</v>
      </c>
      <c r="AC1591">
        <v>62</v>
      </c>
    </row>
    <row r="1592" spans="1:29" customFormat="1" hidden="1" x14ac:dyDescent="0.25">
      <c r="A1592" s="11">
        <v>1592</v>
      </c>
      <c r="B1592" s="20" t="s">
        <v>2560</v>
      </c>
      <c r="C1592" s="3">
        <v>2.6234116361159997E+18</v>
      </c>
      <c r="D1592" s="1">
        <v>42723</v>
      </c>
      <c r="E1592" t="s">
        <v>2549</v>
      </c>
      <c r="F1592" s="8">
        <f t="shared" si="0"/>
        <v>0</v>
      </c>
      <c r="G1592" s="8">
        <f t="shared" si="1"/>
        <v>0</v>
      </c>
      <c r="H1592" s="8">
        <f t="shared" si="2"/>
        <v>0</v>
      </c>
      <c r="I1592" s="8">
        <f t="shared" si="3"/>
        <v>0</v>
      </c>
      <c r="J1592" s="9">
        <f t="shared" si="4"/>
        <v>0</v>
      </c>
      <c r="K1592" t="s">
        <v>88</v>
      </c>
      <c r="L1592" t="s">
        <v>38</v>
      </c>
      <c r="M1592" s="30">
        <v>9216.59</v>
      </c>
      <c r="N1592" s="30" t="s">
        <v>329</v>
      </c>
      <c r="O1592">
        <v>9216.59</v>
      </c>
      <c r="P1592" s="28" t="s">
        <v>184</v>
      </c>
      <c r="Q1592" s="4" t="s">
        <v>2547</v>
      </c>
      <c r="R1592" t="s">
        <v>2548</v>
      </c>
      <c r="S1592" t="s">
        <v>2099</v>
      </c>
      <c r="T1592" t="s">
        <v>2416</v>
      </c>
      <c r="U1592" t="s">
        <v>2396</v>
      </c>
      <c r="V1592" t="s">
        <v>2099</v>
      </c>
      <c r="W1592" s="2">
        <v>1</v>
      </c>
      <c r="X1592" s="33">
        <v>322574.19</v>
      </c>
      <c r="Y1592" t="s">
        <v>34</v>
      </c>
      <c r="Z1592" t="s">
        <v>515</v>
      </c>
      <c r="AA1592" t="s">
        <v>36</v>
      </c>
      <c r="AB1592" t="s">
        <v>37</v>
      </c>
      <c r="AC1592">
        <v>62</v>
      </c>
    </row>
    <row r="1593" spans="1:29" customFormat="1" hidden="1" x14ac:dyDescent="0.25">
      <c r="A1593" s="11">
        <v>1593</v>
      </c>
      <c r="B1593" s="20" t="s">
        <v>2560</v>
      </c>
      <c r="C1593" s="3">
        <v>2.6234116361170002E+18</v>
      </c>
      <c r="D1593" s="1">
        <v>42877</v>
      </c>
      <c r="E1593" t="s">
        <v>2550</v>
      </c>
      <c r="F1593" s="8">
        <f t="shared" si="0"/>
        <v>0</v>
      </c>
      <c r="G1593" s="8">
        <f t="shared" si="1"/>
        <v>0</v>
      </c>
      <c r="H1593" s="8">
        <f t="shared" si="2"/>
        <v>0</v>
      </c>
      <c r="I1593" s="8">
        <f t="shared" si="3"/>
        <v>0</v>
      </c>
      <c r="J1593" s="9">
        <f t="shared" si="4"/>
        <v>0</v>
      </c>
      <c r="K1593" t="s">
        <v>64</v>
      </c>
      <c r="L1593" t="s">
        <v>65</v>
      </c>
      <c r="M1593" s="30">
        <v>7790</v>
      </c>
      <c r="N1593" s="30" t="s">
        <v>329</v>
      </c>
      <c r="O1593">
        <v>38950</v>
      </c>
      <c r="P1593" s="28" t="s">
        <v>1049</v>
      </c>
      <c r="Q1593" s="4" t="s">
        <v>2547</v>
      </c>
      <c r="R1593" t="s">
        <v>2548</v>
      </c>
      <c r="S1593" t="s">
        <v>2099</v>
      </c>
      <c r="T1593" t="s">
        <v>2416</v>
      </c>
      <c r="U1593" t="s">
        <v>2396</v>
      </c>
      <c r="V1593" t="s">
        <v>2099</v>
      </c>
      <c r="W1593" s="2">
        <v>1</v>
      </c>
      <c r="X1593" s="33">
        <v>38950</v>
      </c>
      <c r="Y1593" t="s">
        <v>34</v>
      </c>
      <c r="Z1593" t="s">
        <v>515</v>
      </c>
      <c r="AA1593" t="s">
        <v>36</v>
      </c>
      <c r="AB1593" t="s">
        <v>37</v>
      </c>
      <c r="AC1593">
        <v>62</v>
      </c>
    </row>
    <row r="1594" spans="1:29" customFormat="1" hidden="1" x14ac:dyDescent="0.25">
      <c r="A1594" s="11">
        <v>1594</v>
      </c>
      <c r="B1594" s="20" t="s">
        <v>2560</v>
      </c>
      <c r="C1594" s="3">
        <v>2.6234116361170002E+18</v>
      </c>
      <c r="D1594" s="1">
        <v>43003</v>
      </c>
      <c r="E1594" t="s">
        <v>2551</v>
      </c>
      <c r="F1594" s="8">
        <f t="shared" si="0"/>
        <v>0</v>
      </c>
      <c r="G1594" s="8">
        <f t="shared" si="1"/>
        <v>1</v>
      </c>
      <c r="H1594" s="8">
        <f t="shared" si="2"/>
        <v>0</v>
      </c>
      <c r="I1594" s="8">
        <f t="shared" si="3"/>
        <v>0</v>
      </c>
      <c r="J1594" s="9">
        <f t="shared" si="4"/>
        <v>1</v>
      </c>
      <c r="K1594" t="s">
        <v>45</v>
      </c>
      <c r="L1594" t="s">
        <v>46</v>
      </c>
      <c r="M1594" s="30">
        <v>54000</v>
      </c>
      <c r="N1594" s="30" t="s">
        <v>264</v>
      </c>
      <c r="O1594">
        <v>54000</v>
      </c>
      <c r="P1594" s="28" t="s">
        <v>184</v>
      </c>
      <c r="Q1594" s="4" t="s">
        <v>2547</v>
      </c>
      <c r="R1594" t="s">
        <v>2548</v>
      </c>
      <c r="S1594" t="s">
        <v>2099</v>
      </c>
      <c r="T1594" t="s">
        <v>2416</v>
      </c>
      <c r="U1594" t="s">
        <v>2396</v>
      </c>
      <c r="V1594" t="s">
        <v>2099</v>
      </c>
      <c r="W1594" s="2">
        <v>1</v>
      </c>
      <c r="X1594" s="33">
        <v>54000</v>
      </c>
      <c r="Y1594" t="s">
        <v>34</v>
      </c>
      <c r="Z1594" t="s">
        <v>515</v>
      </c>
      <c r="AA1594" t="s">
        <v>36</v>
      </c>
      <c r="AB1594" t="s">
        <v>37</v>
      </c>
      <c r="AC1594">
        <v>62</v>
      </c>
    </row>
    <row r="1595" spans="1:29" customFormat="1" hidden="1" x14ac:dyDescent="0.25">
      <c r="A1595" s="11">
        <v>1595</v>
      </c>
      <c r="B1595" s="20" t="s">
        <v>2560</v>
      </c>
      <c r="C1595" s="3">
        <v>2.6234131264150001E+18</v>
      </c>
      <c r="D1595" s="1">
        <v>42186</v>
      </c>
      <c r="E1595" t="s">
        <v>2552</v>
      </c>
      <c r="F1595" s="8">
        <f t="shared" si="0"/>
        <v>0</v>
      </c>
      <c r="G1595" s="8">
        <f t="shared" si="1"/>
        <v>0</v>
      </c>
      <c r="H1595" s="8">
        <f t="shared" si="2"/>
        <v>0</v>
      </c>
      <c r="I1595" s="8">
        <f t="shared" si="3"/>
        <v>1</v>
      </c>
      <c r="J1595" s="9">
        <f t="shared" si="4"/>
        <v>1</v>
      </c>
      <c r="K1595" t="s">
        <v>456</v>
      </c>
      <c r="L1595" t="s">
        <v>457</v>
      </c>
      <c r="M1595" s="30">
        <v>951021</v>
      </c>
      <c r="N1595" s="30" t="s">
        <v>264</v>
      </c>
      <c r="O1595">
        <v>951021</v>
      </c>
      <c r="P1595" s="28" t="s">
        <v>184</v>
      </c>
      <c r="Q1595" s="4" t="s">
        <v>2553</v>
      </c>
      <c r="R1595" t="s">
        <v>2554</v>
      </c>
      <c r="S1595" t="s">
        <v>2099</v>
      </c>
      <c r="T1595" t="s">
        <v>2416</v>
      </c>
      <c r="U1595" t="s">
        <v>2396</v>
      </c>
      <c r="V1595" t="s">
        <v>2099</v>
      </c>
      <c r="W1595" s="2">
        <v>1</v>
      </c>
      <c r="X1595" s="33">
        <v>951021</v>
      </c>
      <c r="Y1595" t="s">
        <v>34</v>
      </c>
      <c r="Z1595" t="s">
        <v>515</v>
      </c>
      <c r="AA1595" t="s">
        <v>36</v>
      </c>
      <c r="AB1595" t="s">
        <v>37</v>
      </c>
      <c r="AC1595">
        <v>62</v>
      </c>
    </row>
    <row r="1596" spans="1:29" customFormat="1" hidden="1" x14ac:dyDescent="0.25">
      <c r="A1596" s="11">
        <v>1596</v>
      </c>
      <c r="B1596" s="20" t="s">
        <v>2560</v>
      </c>
      <c r="C1596" s="3">
        <v>3.3319003481170002E+18</v>
      </c>
      <c r="D1596" s="1">
        <v>42842</v>
      </c>
      <c r="E1596" t="s">
        <v>2555</v>
      </c>
      <c r="F1596" s="8">
        <f t="shared" si="0"/>
        <v>0</v>
      </c>
      <c r="G1596" s="8">
        <f t="shared" si="1"/>
        <v>1</v>
      </c>
      <c r="H1596" s="8">
        <f t="shared" si="2"/>
        <v>0</v>
      </c>
      <c r="I1596" s="8">
        <f t="shared" si="3"/>
        <v>0</v>
      </c>
      <c r="J1596" s="9">
        <f t="shared" si="4"/>
        <v>1</v>
      </c>
      <c r="K1596" t="s">
        <v>1720</v>
      </c>
      <c r="L1596" t="s">
        <v>1721</v>
      </c>
      <c r="M1596" s="30">
        <v>7750</v>
      </c>
      <c r="N1596" s="30" t="s">
        <v>329</v>
      </c>
      <c r="O1596">
        <v>62000</v>
      </c>
      <c r="P1596" s="28" t="s">
        <v>310</v>
      </c>
      <c r="Q1596" s="4" t="s">
        <v>2556</v>
      </c>
      <c r="R1596" t="s">
        <v>2557</v>
      </c>
      <c r="S1596" t="s">
        <v>2558</v>
      </c>
      <c r="T1596" t="s">
        <v>2416</v>
      </c>
      <c r="U1596" t="s">
        <v>2396</v>
      </c>
      <c r="V1596" t="s">
        <v>2099</v>
      </c>
      <c r="W1596" s="2">
        <v>1</v>
      </c>
      <c r="X1596" s="33">
        <v>62000</v>
      </c>
      <c r="Y1596" t="s">
        <v>34</v>
      </c>
      <c r="Z1596" t="s">
        <v>198</v>
      </c>
      <c r="AA1596" t="s">
        <v>36</v>
      </c>
      <c r="AB1596" t="s">
        <v>37</v>
      </c>
      <c r="AC1596">
        <v>33</v>
      </c>
    </row>
    <row r="1597" spans="1:29" customFormat="1" hidden="1" x14ac:dyDescent="0.25">
      <c r="A1597" s="11">
        <v>1597</v>
      </c>
      <c r="B1597" s="20" t="s">
        <v>2560</v>
      </c>
      <c r="C1597" s="3">
        <v>3.6227000292150001E+18</v>
      </c>
      <c r="D1597" s="1">
        <v>42178</v>
      </c>
      <c r="E1597" t="s">
        <v>2559</v>
      </c>
      <c r="F1597" s="8">
        <f t="shared" si="0"/>
        <v>0</v>
      </c>
      <c r="G1597" s="8">
        <f t="shared" si="1"/>
        <v>0</v>
      </c>
      <c r="H1597" s="8">
        <f t="shared" si="2"/>
        <v>0</v>
      </c>
      <c r="I1597" s="8">
        <f t="shared" si="3"/>
        <v>1</v>
      </c>
      <c r="J1597" s="9">
        <f t="shared" si="4"/>
        <v>1</v>
      </c>
      <c r="K1597" t="s">
        <v>453</v>
      </c>
      <c r="L1597" t="s">
        <v>454</v>
      </c>
      <c r="M1597" s="30">
        <v>66199.98</v>
      </c>
      <c r="N1597" s="30" t="s">
        <v>264</v>
      </c>
      <c r="O1597">
        <v>66199.98</v>
      </c>
      <c r="P1597" s="28" t="s">
        <v>184</v>
      </c>
      <c r="Q1597" s="4" t="s">
        <v>2393</v>
      </c>
      <c r="R1597" t="s">
        <v>2394</v>
      </c>
      <c r="S1597" t="s">
        <v>2099</v>
      </c>
      <c r="T1597" t="s">
        <v>2416</v>
      </c>
      <c r="U1597" t="s">
        <v>2396</v>
      </c>
      <c r="V1597" t="s">
        <v>2099</v>
      </c>
      <c r="W1597" s="2">
        <v>1</v>
      </c>
      <c r="X1597" s="33">
        <v>66199.98</v>
      </c>
      <c r="Y1597" t="s">
        <v>34</v>
      </c>
      <c r="Z1597" t="s">
        <v>515</v>
      </c>
      <c r="AA1597" t="s">
        <v>36</v>
      </c>
      <c r="AB1597" t="s">
        <v>37</v>
      </c>
      <c r="AC1597">
        <v>62</v>
      </c>
    </row>
    <row r="1598" spans="1:29" x14ac:dyDescent="0.25">
      <c r="J1598" s="9"/>
    </row>
    <row r="1599" spans="1:29" x14ac:dyDescent="0.25">
      <c r="J1599" s="9"/>
    </row>
    <row r="1600" spans="1:29" x14ac:dyDescent="0.25">
      <c r="J1600" s="9"/>
    </row>
    <row r="1601" spans="10:10" x14ac:dyDescent="0.25">
      <c r="J1601" s="9"/>
    </row>
    <row r="1602" spans="10:10" x14ac:dyDescent="0.25">
      <c r="J1602" s="9"/>
    </row>
    <row r="1603" spans="10:10" x14ac:dyDescent="0.25">
      <c r="J1603" s="9"/>
    </row>
    <row r="1604" spans="10:10" x14ac:dyDescent="0.25">
      <c r="J1604" s="9"/>
    </row>
    <row r="1605" spans="10:10" x14ac:dyDescent="0.25">
      <c r="J1605" s="9"/>
    </row>
    <row r="1606" spans="10:10" x14ac:dyDescent="0.25">
      <c r="J1606" s="9"/>
    </row>
    <row r="1607" spans="10:10" x14ac:dyDescent="0.25">
      <c r="J1607" s="9"/>
    </row>
    <row r="1608" spans="10:10" x14ac:dyDescent="0.25">
      <c r="J1608" s="9"/>
    </row>
    <row r="1609" spans="10:10" x14ac:dyDescent="0.25">
      <c r="J1609" s="9"/>
    </row>
    <row r="1610" spans="10:10" x14ac:dyDescent="0.25">
      <c r="J1610" s="9"/>
    </row>
    <row r="1611" spans="10:10" x14ac:dyDescent="0.25">
      <c r="J1611" s="9"/>
    </row>
    <row r="1612" spans="10:10" x14ac:dyDescent="0.25">
      <c r="J1612" s="9"/>
    </row>
    <row r="1613" spans="10:10" x14ac:dyDescent="0.25">
      <c r="J1613" s="9"/>
    </row>
    <row r="1614" spans="10:10" x14ac:dyDescent="0.25">
      <c r="J1614" s="9"/>
    </row>
    <row r="1615" spans="10:10" x14ac:dyDescent="0.25">
      <c r="J1615" s="9"/>
    </row>
    <row r="1616" spans="10:10" x14ac:dyDescent="0.25">
      <c r="J1616" s="9"/>
    </row>
    <row r="1617" spans="10:10" x14ac:dyDescent="0.25">
      <c r="J1617" s="9"/>
    </row>
    <row r="1618" spans="10:10" x14ac:dyDescent="0.25">
      <c r="J1618" s="9"/>
    </row>
    <row r="1619" spans="10:10" x14ac:dyDescent="0.25">
      <c r="J1619" s="9"/>
    </row>
    <row r="1620" spans="10:10" x14ac:dyDescent="0.25">
      <c r="J1620" s="9"/>
    </row>
    <row r="1621" spans="10:10" x14ac:dyDescent="0.25">
      <c r="J1621" s="9"/>
    </row>
    <row r="1622" spans="10:10" x14ac:dyDescent="0.25">
      <c r="J1622" s="9"/>
    </row>
    <row r="1623" spans="10:10" x14ac:dyDescent="0.25">
      <c r="J1623" s="9"/>
    </row>
    <row r="1624" spans="10:10" x14ac:dyDescent="0.25">
      <c r="J1624" s="9"/>
    </row>
    <row r="1625" spans="10:10" x14ac:dyDescent="0.25">
      <c r="J1625" s="9"/>
    </row>
    <row r="1626" spans="10:10" x14ac:dyDescent="0.25">
      <c r="J1626" s="9"/>
    </row>
    <row r="1627" spans="10:10" x14ac:dyDescent="0.25">
      <c r="J1627" s="9"/>
    </row>
    <row r="1628" spans="10:10" x14ac:dyDescent="0.25">
      <c r="J1628" s="9"/>
    </row>
    <row r="1629" spans="10:10" x14ac:dyDescent="0.25">
      <c r="J1629" s="9"/>
    </row>
    <row r="1630" spans="10:10" x14ac:dyDescent="0.25">
      <c r="J1630" s="9"/>
    </row>
    <row r="1631" spans="10:10" x14ac:dyDescent="0.25">
      <c r="J1631" s="9"/>
    </row>
    <row r="1632" spans="10:10" x14ac:dyDescent="0.25">
      <c r="J1632" s="9"/>
    </row>
    <row r="1633" spans="10:10" x14ac:dyDescent="0.25">
      <c r="J1633" s="9"/>
    </row>
    <row r="1634" spans="10:10" x14ac:dyDescent="0.25">
      <c r="J1634" s="9"/>
    </row>
    <row r="1635" spans="10:10" x14ac:dyDescent="0.25">
      <c r="J1635" s="9"/>
    </row>
    <row r="1636" spans="10:10" x14ac:dyDescent="0.25">
      <c r="J1636" s="9"/>
    </row>
    <row r="1637" spans="10:10" x14ac:dyDescent="0.25">
      <c r="J1637" s="9"/>
    </row>
    <row r="1638" spans="10:10" x14ac:dyDescent="0.25">
      <c r="J1638" s="9"/>
    </row>
    <row r="1639" spans="10:10" x14ac:dyDescent="0.25">
      <c r="J1639" s="9"/>
    </row>
    <row r="1640" spans="10:10" x14ac:dyDescent="0.25">
      <c r="J1640" s="9"/>
    </row>
    <row r="1641" spans="10:10" x14ac:dyDescent="0.25">
      <c r="J1641" s="9"/>
    </row>
    <row r="1642" spans="10:10" x14ac:dyDescent="0.25">
      <c r="J1642" s="9"/>
    </row>
    <row r="1643" spans="10:10" x14ac:dyDescent="0.25">
      <c r="J1643" s="9"/>
    </row>
    <row r="1644" spans="10:10" x14ac:dyDescent="0.25">
      <c r="J1644" s="9"/>
    </row>
    <row r="1645" spans="10:10" x14ac:dyDescent="0.25">
      <c r="J1645" s="9"/>
    </row>
    <row r="1646" spans="10:10" x14ac:dyDescent="0.25">
      <c r="J1646" s="9"/>
    </row>
    <row r="1647" spans="10:10" x14ac:dyDescent="0.25">
      <c r="J1647" s="9"/>
    </row>
    <row r="1648" spans="10:10" x14ac:dyDescent="0.25">
      <c r="J1648" s="9"/>
    </row>
    <row r="1649" spans="10:10" x14ac:dyDescent="0.25">
      <c r="J1649" s="9"/>
    </row>
    <row r="1650" spans="10:10" x14ac:dyDescent="0.25">
      <c r="J1650" s="9"/>
    </row>
    <row r="1651" spans="10:10" x14ac:dyDescent="0.25">
      <c r="J1651" s="9"/>
    </row>
    <row r="1652" spans="10:10" x14ac:dyDescent="0.25">
      <c r="J1652" s="9"/>
    </row>
  </sheetData>
  <autoFilter ref="A1:AC1597" xr:uid="{DE58B9FA-E672-4D50-B178-A5CCF55A6855}">
    <filterColumn colId="1">
      <filters>
        <filter val="VitaCor"/>
      </filters>
    </filterColumn>
    <filterColumn colId="5">
      <filters>
        <filter val="1"/>
      </filters>
    </filterColumn>
    <filterColumn colId="6">
      <filters>
        <filter val="1"/>
      </filters>
    </filterColumn>
    <filterColumn colId="7">
      <filters>
        <filter val="0"/>
      </filters>
    </filterColumn>
    <filterColumn colId="8">
      <filters>
        <filter val="0"/>
      </filters>
    </filterColumn>
  </autoFilter>
  <sortState xmlns:xlrd2="http://schemas.microsoft.com/office/spreadsheetml/2017/richdata2" ref="A2:AS197">
    <sortCondition ref="AE2:AE19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DDE8-4144-4711-BDE1-530248A77766}">
  <dimension ref="A1:AC33"/>
  <sheetViews>
    <sheetView zoomScale="115" zoomScaleNormal="115" workbookViewId="0">
      <selection activeCell="G21" sqref="G21"/>
    </sheetView>
  </sheetViews>
  <sheetFormatPr defaultRowHeight="15" x14ac:dyDescent="0.25"/>
  <sheetData>
    <row r="1" spans="1:29" x14ac:dyDescent="0.25">
      <c r="A1" s="11" t="s">
        <v>2570</v>
      </c>
      <c r="B1" s="19" t="s">
        <v>2569</v>
      </c>
      <c r="C1" s="22" t="s">
        <v>0</v>
      </c>
      <c r="D1" s="11" t="s">
        <v>1</v>
      </c>
      <c r="E1" s="11" t="s">
        <v>2</v>
      </c>
      <c r="F1" s="18" t="s">
        <v>530</v>
      </c>
      <c r="G1" s="18" t="s">
        <v>529</v>
      </c>
      <c r="H1" s="18" t="s">
        <v>531</v>
      </c>
      <c r="I1" s="18" t="s">
        <v>532</v>
      </c>
      <c r="J1" s="7" t="s">
        <v>3</v>
      </c>
      <c r="K1" s="11" t="s">
        <v>4</v>
      </c>
      <c r="L1" s="11" t="s">
        <v>5</v>
      </c>
      <c r="M1" s="30" t="s">
        <v>6</v>
      </c>
      <c r="N1" s="26" t="s">
        <v>7</v>
      </c>
      <c r="O1" s="11" t="s">
        <v>8</v>
      </c>
      <c r="P1" s="26" t="s">
        <v>9</v>
      </c>
      <c r="Q1" s="5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3" t="s">
        <v>16</v>
      </c>
      <c r="X1" s="32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34" t="s">
        <v>2562</v>
      </c>
    </row>
    <row r="2" spans="1:29" x14ac:dyDescent="0.25">
      <c r="A2" s="11">
        <v>906</v>
      </c>
      <c r="B2" s="20" t="s">
        <v>1677</v>
      </c>
      <c r="C2" s="3">
        <v>2.2123012970190001E+18</v>
      </c>
      <c r="D2" s="1">
        <v>43593</v>
      </c>
      <c r="E2" t="s">
        <v>1407</v>
      </c>
      <c r="F2" s="8">
        <v>1</v>
      </c>
      <c r="G2" s="8">
        <v>1</v>
      </c>
      <c r="H2" s="8">
        <v>0</v>
      </c>
      <c r="I2" s="8">
        <v>0</v>
      </c>
      <c r="J2" s="9">
        <v>1</v>
      </c>
      <c r="K2" t="s">
        <v>25</v>
      </c>
      <c r="L2" t="s">
        <v>25</v>
      </c>
      <c r="M2" s="30">
        <v>51482.5</v>
      </c>
      <c r="N2" s="28" t="s">
        <v>39</v>
      </c>
      <c r="O2" s="6">
        <v>51482.5</v>
      </c>
      <c r="P2" s="28" t="s">
        <v>27</v>
      </c>
      <c r="Q2" s="5" t="s">
        <v>1480</v>
      </c>
      <c r="R2" t="s">
        <v>1297</v>
      </c>
      <c r="S2" t="s">
        <v>1298</v>
      </c>
      <c r="T2" t="s">
        <v>1246</v>
      </c>
      <c r="U2" t="s">
        <v>1247</v>
      </c>
      <c r="V2" t="s">
        <v>1245</v>
      </c>
      <c r="W2" s="2">
        <v>1</v>
      </c>
      <c r="X2" s="41">
        <v>51482.5</v>
      </c>
      <c r="Y2" t="s">
        <v>34</v>
      </c>
      <c r="Z2" t="s">
        <v>1248</v>
      </c>
      <c r="AA2" t="s">
        <v>36</v>
      </c>
      <c r="AB2" t="s">
        <v>37</v>
      </c>
      <c r="AC2">
        <v>21</v>
      </c>
    </row>
    <row r="3" spans="1:29" x14ac:dyDescent="0.25">
      <c r="A3" s="11">
        <v>943</v>
      </c>
      <c r="B3" s="20" t="s">
        <v>1677</v>
      </c>
      <c r="C3" s="3">
        <v>2.2125008440190001E+18</v>
      </c>
      <c r="D3" s="1">
        <v>43592</v>
      </c>
      <c r="E3" t="s">
        <v>1407</v>
      </c>
      <c r="F3" s="8">
        <v>1</v>
      </c>
      <c r="G3" s="8">
        <v>1</v>
      </c>
      <c r="H3" s="8">
        <v>0</v>
      </c>
      <c r="I3" s="8">
        <v>0</v>
      </c>
      <c r="J3" s="9">
        <v>1</v>
      </c>
      <c r="K3" t="s">
        <v>25</v>
      </c>
      <c r="L3" t="s">
        <v>25</v>
      </c>
      <c r="M3" s="30">
        <v>53690</v>
      </c>
      <c r="N3" s="28" t="s">
        <v>39</v>
      </c>
      <c r="O3" s="6">
        <v>53690</v>
      </c>
      <c r="P3" s="28" t="s">
        <v>27</v>
      </c>
      <c r="Q3" s="5" t="s">
        <v>1502</v>
      </c>
      <c r="R3" t="s">
        <v>1498</v>
      </c>
      <c r="S3" t="s">
        <v>1499</v>
      </c>
      <c r="T3" t="s">
        <v>1393</v>
      </c>
      <c r="U3" t="s">
        <v>1247</v>
      </c>
      <c r="V3" t="s">
        <v>1245</v>
      </c>
      <c r="W3" s="2">
        <v>1</v>
      </c>
      <c r="X3" s="41">
        <v>53690</v>
      </c>
      <c r="Y3" t="s">
        <v>34</v>
      </c>
      <c r="Z3" t="s">
        <v>1248</v>
      </c>
      <c r="AA3" t="s">
        <v>36</v>
      </c>
      <c r="AB3" t="s">
        <v>37</v>
      </c>
      <c r="AC3" s="43">
        <v>21</v>
      </c>
    </row>
    <row r="4" spans="1:29" x14ac:dyDescent="0.25">
      <c r="A4" s="11">
        <v>230</v>
      </c>
      <c r="B4" s="20" t="s">
        <v>647</v>
      </c>
      <c r="C4" s="3">
        <v>3.2344011477159997E+18</v>
      </c>
      <c r="D4" s="1">
        <v>42562</v>
      </c>
      <c r="E4" t="s">
        <v>623</v>
      </c>
      <c r="F4" s="8">
        <v>1</v>
      </c>
      <c r="G4" s="8">
        <v>1</v>
      </c>
      <c r="H4" s="8">
        <v>0</v>
      </c>
      <c r="I4" s="8">
        <v>0</v>
      </c>
      <c r="J4" s="9">
        <v>1</v>
      </c>
      <c r="K4" t="s">
        <v>618</v>
      </c>
      <c r="L4" t="s">
        <v>619</v>
      </c>
      <c r="M4" s="30">
        <v>32500</v>
      </c>
      <c r="N4" s="28" t="s">
        <v>329</v>
      </c>
      <c r="O4">
        <v>65000</v>
      </c>
      <c r="P4" s="28" t="s">
        <v>252</v>
      </c>
      <c r="Q4" s="5" t="s">
        <v>620</v>
      </c>
      <c r="R4" t="s">
        <v>621</v>
      </c>
      <c r="S4" t="s">
        <v>622</v>
      </c>
      <c r="T4" t="s">
        <v>560</v>
      </c>
      <c r="U4" t="s">
        <v>540</v>
      </c>
      <c r="V4" t="s">
        <v>541</v>
      </c>
      <c r="W4" s="2">
        <v>1</v>
      </c>
      <c r="X4" s="41">
        <v>65000</v>
      </c>
      <c r="Y4" t="s">
        <v>34</v>
      </c>
      <c r="Z4" t="s">
        <v>500</v>
      </c>
      <c r="AA4" t="s">
        <v>36</v>
      </c>
      <c r="AB4" t="s">
        <v>37</v>
      </c>
      <c r="AC4" s="43">
        <v>23</v>
      </c>
    </row>
    <row r="5" spans="1:29" x14ac:dyDescent="0.25">
      <c r="A5" s="11">
        <v>234</v>
      </c>
      <c r="B5" s="20" t="s">
        <v>647</v>
      </c>
      <c r="C5" s="52">
        <v>3.2344011477170002E+18</v>
      </c>
      <c r="D5" s="53">
        <v>42746</v>
      </c>
      <c r="E5" s="54" t="s">
        <v>627</v>
      </c>
      <c r="F5" s="8">
        <v>1</v>
      </c>
      <c r="G5" s="8">
        <v>1</v>
      </c>
      <c r="H5" s="8">
        <v>0</v>
      </c>
      <c r="I5" s="8">
        <v>0</v>
      </c>
      <c r="J5" s="9">
        <v>1</v>
      </c>
      <c r="K5" s="56" t="s">
        <v>618</v>
      </c>
      <c r="L5" s="54" t="s">
        <v>619</v>
      </c>
      <c r="M5" s="31">
        <v>10000</v>
      </c>
      <c r="N5" s="58" t="s">
        <v>329</v>
      </c>
      <c r="O5" s="56">
        <v>70000</v>
      </c>
      <c r="P5" s="59" t="s">
        <v>209</v>
      </c>
      <c r="Q5" s="5" t="s">
        <v>620</v>
      </c>
      <c r="R5" s="60" t="s">
        <v>621</v>
      </c>
      <c r="S5" s="56" t="s">
        <v>622</v>
      </c>
      <c r="T5" s="56" t="s">
        <v>560</v>
      </c>
      <c r="U5" s="56" t="s">
        <v>540</v>
      </c>
      <c r="V5" s="56" t="s">
        <v>541</v>
      </c>
      <c r="W5" s="61">
        <v>1</v>
      </c>
      <c r="X5" s="41">
        <v>70000</v>
      </c>
      <c r="Y5" s="60" t="s">
        <v>34</v>
      </c>
      <c r="Z5" s="56" t="s">
        <v>500</v>
      </c>
      <c r="AA5" s="56" t="s">
        <v>36</v>
      </c>
      <c r="AB5" s="56" t="s">
        <v>37</v>
      </c>
      <c r="AC5" s="56">
        <v>23</v>
      </c>
    </row>
    <row r="6" spans="1:29" x14ac:dyDescent="0.25">
      <c r="A6" s="11">
        <v>1410</v>
      </c>
      <c r="B6" s="20" t="s">
        <v>2214</v>
      </c>
      <c r="C6" s="52">
        <v>2.7017001421149998E+18</v>
      </c>
      <c r="D6" s="53">
        <v>42109</v>
      </c>
      <c r="E6" s="54" t="s">
        <v>1748</v>
      </c>
      <c r="F6" s="8">
        <v>1</v>
      </c>
      <c r="G6" s="8">
        <v>1</v>
      </c>
      <c r="H6" s="8">
        <v>0</v>
      </c>
      <c r="I6" s="8">
        <v>0</v>
      </c>
      <c r="J6" s="9">
        <v>1</v>
      </c>
      <c r="K6" s="55" t="s">
        <v>453</v>
      </c>
      <c r="L6" s="57" t="s">
        <v>454</v>
      </c>
      <c r="M6" s="31">
        <v>174240</v>
      </c>
      <c r="N6" s="58" t="s">
        <v>264</v>
      </c>
      <c r="O6" s="56">
        <v>174240</v>
      </c>
      <c r="P6" s="59" t="s">
        <v>184</v>
      </c>
      <c r="Q6" s="5" t="s">
        <v>1749</v>
      </c>
      <c r="R6" s="60" t="s">
        <v>1750</v>
      </c>
      <c r="S6" s="56" t="s">
        <v>1751</v>
      </c>
      <c r="T6" s="56" t="s">
        <v>1728</v>
      </c>
      <c r="U6" s="56" t="s">
        <v>1692</v>
      </c>
      <c r="V6" s="56" t="s">
        <v>1745</v>
      </c>
      <c r="W6" s="61">
        <v>1</v>
      </c>
      <c r="X6" s="41">
        <v>174240</v>
      </c>
      <c r="Y6" s="60" t="s">
        <v>34</v>
      </c>
      <c r="Z6" s="56" t="s">
        <v>523</v>
      </c>
      <c r="AA6" s="56" t="s">
        <v>36</v>
      </c>
      <c r="AB6" s="56" t="s">
        <v>37</v>
      </c>
      <c r="AC6" s="56">
        <v>70</v>
      </c>
    </row>
    <row r="7" spans="1:29" x14ac:dyDescent="0.25">
      <c r="A7" s="11">
        <v>908</v>
      </c>
      <c r="B7" s="20" t="s">
        <v>1677</v>
      </c>
      <c r="C7" s="3">
        <v>2.2123012970190001E+18</v>
      </c>
      <c r="D7" s="1">
        <v>43593</v>
      </c>
      <c r="E7" t="s">
        <v>1407</v>
      </c>
      <c r="F7" s="8">
        <v>1</v>
      </c>
      <c r="G7" s="8">
        <v>1</v>
      </c>
      <c r="H7" s="8">
        <v>0</v>
      </c>
      <c r="I7" s="8">
        <v>0</v>
      </c>
      <c r="J7" s="9">
        <v>1</v>
      </c>
      <c r="K7" t="s">
        <v>25</v>
      </c>
      <c r="L7" t="s">
        <v>25</v>
      </c>
      <c r="M7" s="30">
        <v>237959</v>
      </c>
      <c r="N7" s="28" t="s">
        <v>39</v>
      </c>
      <c r="O7" s="6">
        <v>237959</v>
      </c>
      <c r="P7" s="28" t="s">
        <v>27</v>
      </c>
      <c r="Q7" s="5" t="s">
        <v>1480</v>
      </c>
      <c r="R7" t="s">
        <v>1297</v>
      </c>
      <c r="S7" t="s">
        <v>1298</v>
      </c>
      <c r="T7" t="s">
        <v>1246</v>
      </c>
      <c r="U7" t="s">
        <v>1247</v>
      </c>
      <c r="V7" t="s">
        <v>1245</v>
      </c>
      <c r="W7" s="2">
        <v>1</v>
      </c>
      <c r="X7" s="41">
        <v>237959</v>
      </c>
      <c r="Y7" t="s">
        <v>34</v>
      </c>
      <c r="Z7" t="s">
        <v>1248</v>
      </c>
      <c r="AA7" t="s">
        <v>36</v>
      </c>
      <c r="AB7" t="s">
        <v>37</v>
      </c>
      <c r="AC7" s="56">
        <v>21</v>
      </c>
    </row>
    <row r="8" spans="1:29" x14ac:dyDescent="0.25">
      <c r="A8" s="11">
        <v>907</v>
      </c>
      <c r="B8" s="20" t="s">
        <v>1677</v>
      </c>
      <c r="C8" s="3">
        <v>2.2123012970190001E+18</v>
      </c>
      <c r="D8" s="1">
        <v>43593</v>
      </c>
      <c r="E8" t="s">
        <v>1407</v>
      </c>
      <c r="F8" s="8">
        <v>1</v>
      </c>
      <c r="G8" s="8">
        <v>1</v>
      </c>
      <c r="H8" s="8">
        <v>0</v>
      </c>
      <c r="I8" s="8">
        <v>0</v>
      </c>
      <c r="J8" s="9">
        <v>1</v>
      </c>
      <c r="K8" t="s">
        <v>25</v>
      </c>
      <c r="L8" t="s">
        <v>25</v>
      </c>
      <c r="M8" s="30">
        <v>286405</v>
      </c>
      <c r="N8" s="28" t="s">
        <v>39</v>
      </c>
      <c r="O8" s="6">
        <v>286405</v>
      </c>
      <c r="P8" s="28" t="s">
        <v>27</v>
      </c>
      <c r="Q8" s="5" t="s">
        <v>1480</v>
      </c>
      <c r="R8" t="s">
        <v>1297</v>
      </c>
      <c r="S8" t="s">
        <v>1298</v>
      </c>
      <c r="T8" t="s">
        <v>1246</v>
      </c>
      <c r="U8" t="s">
        <v>1247</v>
      </c>
      <c r="V8" t="s">
        <v>1245</v>
      </c>
      <c r="W8" s="2">
        <v>1</v>
      </c>
      <c r="X8" s="41">
        <v>286405</v>
      </c>
      <c r="Y8" t="s">
        <v>34</v>
      </c>
      <c r="Z8" t="s">
        <v>1248</v>
      </c>
      <c r="AA8" t="s">
        <v>36</v>
      </c>
      <c r="AB8" t="s">
        <v>37</v>
      </c>
      <c r="AC8" s="43">
        <v>21</v>
      </c>
    </row>
    <row r="9" spans="1:29" x14ac:dyDescent="0.25">
      <c r="A9" s="11">
        <v>945</v>
      </c>
      <c r="B9" s="20" t="s">
        <v>1677</v>
      </c>
      <c r="C9" s="3">
        <v>2.2125008440190001E+18</v>
      </c>
      <c r="D9" s="1">
        <v>43593</v>
      </c>
      <c r="E9" t="s">
        <v>1407</v>
      </c>
      <c r="F9" s="8">
        <v>1</v>
      </c>
      <c r="G9" s="8">
        <v>1</v>
      </c>
      <c r="H9" s="8">
        <v>0</v>
      </c>
      <c r="I9" s="8">
        <v>0</v>
      </c>
      <c r="J9" s="9">
        <v>1</v>
      </c>
      <c r="K9" t="s">
        <v>25</v>
      </c>
      <c r="L9" t="s">
        <v>25</v>
      </c>
      <c r="M9" s="30">
        <v>330955</v>
      </c>
      <c r="N9" s="28" t="s">
        <v>39</v>
      </c>
      <c r="O9" s="6">
        <v>330955</v>
      </c>
      <c r="P9" s="28" t="s">
        <v>27</v>
      </c>
      <c r="Q9" s="5" t="s">
        <v>1502</v>
      </c>
      <c r="R9" t="s">
        <v>1498</v>
      </c>
      <c r="S9" t="s">
        <v>1499</v>
      </c>
      <c r="T9" t="s">
        <v>1393</v>
      </c>
      <c r="U9" t="s">
        <v>1247</v>
      </c>
      <c r="V9" t="s">
        <v>1245</v>
      </c>
      <c r="W9" s="2">
        <v>1</v>
      </c>
      <c r="X9" s="41">
        <v>330955</v>
      </c>
      <c r="Y9" t="s">
        <v>34</v>
      </c>
      <c r="Z9" t="s">
        <v>1248</v>
      </c>
      <c r="AA9" t="s">
        <v>36</v>
      </c>
      <c r="AB9" t="s">
        <v>37</v>
      </c>
      <c r="AC9" s="43">
        <v>21</v>
      </c>
    </row>
    <row r="10" spans="1:29" x14ac:dyDescent="0.25">
      <c r="A10" s="11">
        <v>990</v>
      </c>
      <c r="B10" s="20" t="s">
        <v>1677</v>
      </c>
      <c r="C10" s="3">
        <v>2.2127009985180001E+18</v>
      </c>
      <c r="D10" s="1">
        <v>43424</v>
      </c>
      <c r="E10" t="s">
        <v>46</v>
      </c>
      <c r="F10" s="8">
        <v>1</v>
      </c>
      <c r="G10" s="8">
        <v>1</v>
      </c>
      <c r="H10" s="8">
        <v>0</v>
      </c>
      <c r="I10" s="8">
        <v>0</v>
      </c>
      <c r="J10" s="9">
        <v>1</v>
      </c>
      <c r="K10" t="s">
        <v>45</v>
      </c>
      <c r="L10" t="s">
        <v>46</v>
      </c>
      <c r="M10" s="30">
        <v>350000</v>
      </c>
      <c r="N10" s="28" t="s">
        <v>39</v>
      </c>
      <c r="O10" s="6">
        <v>350000</v>
      </c>
      <c r="P10" s="28" t="s">
        <v>27</v>
      </c>
      <c r="Q10" s="5" t="s">
        <v>1532</v>
      </c>
      <c r="R10" t="s">
        <v>1530</v>
      </c>
      <c r="S10" t="s">
        <v>1245</v>
      </c>
      <c r="T10" t="s">
        <v>1246</v>
      </c>
      <c r="U10" t="s">
        <v>1247</v>
      </c>
      <c r="V10" t="s">
        <v>1245</v>
      </c>
      <c r="W10" s="2">
        <v>1</v>
      </c>
      <c r="X10" s="41">
        <v>350000</v>
      </c>
      <c r="Y10" t="s">
        <v>34</v>
      </c>
      <c r="Z10" t="s">
        <v>1248</v>
      </c>
      <c r="AA10" t="s">
        <v>36</v>
      </c>
      <c r="AB10" t="s">
        <v>37</v>
      </c>
      <c r="AC10" s="43">
        <v>21</v>
      </c>
    </row>
    <row r="11" spans="1:29" x14ac:dyDescent="0.25">
      <c r="A11" s="11">
        <v>944</v>
      </c>
      <c r="B11" s="20" t="s">
        <v>1677</v>
      </c>
      <c r="C11" s="3">
        <v>2.2125008440190001E+18</v>
      </c>
      <c r="D11" s="1">
        <v>43592</v>
      </c>
      <c r="E11" t="s">
        <v>1407</v>
      </c>
      <c r="F11" s="8">
        <v>1</v>
      </c>
      <c r="G11" s="8">
        <v>1</v>
      </c>
      <c r="H11" s="8">
        <v>0</v>
      </c>
      <c r="I11" s="8">
        <v>0</v>
      </c>
      <c r="J11" s="9">
        <v>1</v>
      </c>
      <c r="K11" t="s">
        <v>25</v>
      </c>
      <c r="L11" t="s">
        <v>25</v>
      </c>
      <c r="M11" s="30">
        <v>374220.41</v>
      </c>
      <c r="N11" s="28" t="s">
        <v>39</v>
      </c>
      <c r="O11" s="6">
        <v>374220.41</v>
      </c>
      <c r="P11" s="28" t="s">
        <v>27</v>
      </c>
      <c r="Q11" s="5" t="s">
        <v>1502</v>
      </c>
      <c r="R11" t="s">
        <v>1498</v>
      </c>
      <c r="S11" t="s">
        <v>1499</v>
      </c>
      <c r="T11" t="s">
        <v>1393</v>
      </c>
      <c r="U11" t="s">
        <v>1247</v>
      </c>
      <c r="V11" t="s">
        <v>1245</v>
      </c>
      <c r="W11" s="2">
        <v>1</v>
      </c>
      <c r="X11" s="41">
        <v>374220.41</v>
      </c>
      <c r="Y11" t="s">
        <v>34</v>
      </c>
      <c r="Z11" t="s">
        <v>1248</v>
      </c>
      <c r="AA11" t="s">
        <v>36</v>
      </c>
      <c r="AB11" t="s">
        <v>37</v>
      </c>
      <c r="AC11" s="43">
        <v>21</v>
      </c>
    </row>
    <row r="12" spans="1:29" x14ac:dyDescent="0.25">
      <c r="A12" s="11">
        <v>1563</v>
      </c>
      <c r="B12" s="20" t="s">
        <v>2560</v>
      </c>
      <c r="C12" s="3">
        <v>2.622900520016E+18</v>
      </c>
      <c r="D12" s="1">
        <v>42724</v>
      </c>
      <c r="E12" t="s">
        <v>2501</v>
      </c>
      <c r="F12" s="8">
        <v>1</v>
      </c>
      <c r="G12" s="8">
        <v>1</v>
      </c>
      <c r="H12" s="8">
        <v>0</v>
      </c>
      <c r="I12" s="8">
        <v>0</v>
      </c>
      <c r="J12" s="9">
        <v>1</v>
      </c>
      <c r="K12" t="s">
        <v>177</v>
      </c>
      <c r="L12" t="s">
        <v>178</v>
      </c>
      <c r="M12" s="30">
        <v>573000</v>
      </c>
      <c r="N12" s="30" t="s">
        <v>264</v>
      </c>
      <c r="O12">
        <v>573000</v>
      </c>
      <c r="P12" s="28" t="s">
        <v>184</v>
      </c>
      <c r="Q12" s="5" t="s">
        <v>2500</v>
      </c>
      <c r="R12" t="s">
        <v>2399</v>
      </c>
      <c r="S12" t="s">
        <v>2099</v>
      </c>
      <c r="T12" t="s">
        <v>2416</v>
      </c>
      <c r="U12" t="s">
        <v>2396</v>
      </c>
      <c r="V12" t="s">
        <v>2099</v>
      </c>
      <c r="W12" s="2">
        <v>1</v>
      </c>
      <c r="X12" s="41">
        <v>573000</v>
      </c>
      <c r="Y12" t="s">
        <v>34</v>
      </c>
      <c r="Z12" t="s">
        <v>515</v>
      </c>
      <c r="AA12" t="s">
        <v>36</v>
      </c>
      <c r="AB12" t="s">
        <v>37</v>
      </c>
      <c r="AC12" s="43">
        <v>62</v>
      </c>
    </row>
    <row r="13" spans="1:29" x14ac:dyDescent="0.25">
      <c r="A13" s="11">
        <v>989</v>
      </c>
      <c r="B13" s="20" t="s">
        <v>1677</v>
      </c>
      <c r="C13" s="3">
        <v>2.2127009985180001E+18</v>
      </c>
      <c r="D13" s="1">
        <v>43424</v>
      </c>
      <c r="E13" t="s">
        <v>46</v>
      </c>
      <c r="F13" s="8">
        <v>1</v>
      </c>
      <c r="G13" s="8">
        <v>1</v>
      </c>
      <c r="H13" s="8">
        <v>0</v>
      </c>
      <c r="I13" s="8">
        <v>0</v>
      </c>
      <c r="J13" s="9">
        <v>1</v>
      </c>
      <c r="K13" t="s">
        <v>45</v>
      </c>
      <c r="L13" t="s">
        <v>46</v>
      </c>
      <c r="M13" s="30">
        <v>600000</v>
      </c>
      <c r="N13" s="28" t="s">
        <v>39</v>
      </c>
      <c r="O13" s="6">
        <v>600000</v>
      </c>
      <c r="P13" s="28" t="s">
        <v>27</v>
      </c>
      <c r="Q13" s="5" t="s">
        <v>1532</v>
      </c>
      <c r="R13" t="s">
        <v>1530</v>
      </c>
      <c r="S13" t="s">
        <v>1245</v>
      </c>
      <c r="T13" t="s">
        <v>1246</v>
      </c>
      <c r="U13" t="s">
        <v>1247</v>
      </c>
      <c r="V13" t="s">
        <v>1245</v>
      </c>
      <c r="W13" s="2">
        <v>1</v>
      </c>
      <c r="X13" s="41">
        <v>600000</v>
      </c>
      <c r="Y13" t="s">
        <v>34</v>
      </c>
      <c r="Z13" t="s">
        <v>1248</v>
      </c>
      <c r="AA13" t="s">
        <v>36</v>
      </c>
      <c r="AB13" t="s">
        <v>37</v>
      </c>
      <c r="AC13" s="43">
        <v>21</v>
      </c>
    </row>
    <row r="14" spans="1:29" x14ac:dyDescent="0.25">
      <c r="A14" s="11">
        <v>177</v>
      </c>
      <c r="B14" s="20" t="s">
        <v>648</v>
      </c>
      <c r="C14" s="22">
        <v>1.7702129350190001E+18</v>
      </c>
      <c r="D14" s="12">
        <v>43578</v>
      </c>
      <c r="E14" s="11" t="s">
        <v>46</v>
      </c>
      <c r="F14" s="8">
        <v>1</v>
      </c>
      <c r="G14" s="8">
        <v>1</v>
      </c>
      <c r="H14" s="8">
        <v>0</v>
      </c>
      <c r="I14" s="8">
        <v>0</v>
      </c>
      <c r="J14" s="9">
        <v>1</v>
      </c>
      <c r="K14" s="11" t="s">
        <v>45</v>
      </c>
      <c r="L14" s="11" t="s">
        <v>46</v>
      </c>
      <c r="M14" s="30">
        <v>900000</v>
      </c>
      <c r="N14" s="26" t="s">
        <v>26</v>
      </c>
      <c r="O14" s="11">
        <v>900000</v>
      </c>
      <c r="P14" s="26" t="s">
        <v>27</v>
      </c>
      <c r="Q14" s="39" t="s">
        <v>102</v>
      </c>
      <c r="R14" s="11" t="s">
        <v>103</v>
      </c>
      <c r="S14" s="11" t="s">
        <v>104</v>
      </c>
      <c r="T14" s="11" t="s">
        <v>31</v>
      </c>
      <c r="U14" s="11" t="s">
        <v>32</v>
      </c>
      <c r="V14" s="11" t="s">
        <v>33</v>
      </c>
      <c r="W14" s="13">
        <v>1</v>
      </c>
      <c r="X14" s="42">
        <v>900000</v>
      </c>
      <c r="Y14" s="11" t="s">
        <v>34</v>
      </c>
      <c r="Z14" s="11" t="s">
        <v>105</v>
      </c>
      <c r="AA14" s="11" t="s">
        <v>36</v>
      </c>
      <c r="AB14" s="11" t="s">
        <v>37</v>
      </c>
      <c r="AC14" s="34">
        <v>50</v>
      </c>
    </row>
    <row r="15" spans="1:29" x14ac:dyDescent="0.25">
      <c r="A15" s="11">
        <v>2</v>
      </c>
      <c r="B15" s="20" t="s">
        <v>648</v>
      </c>
      <c r="C15" s="35">
        <v>2.48100000114E+17</v>
      </c>
      <c r="D15" s="36">
        <v>41857</v>
      </c>
      <c r="E15" s="34" t="s">
        <v>534</v>
      </c>
      <c r="F15" s="8">
        <v>1</v>
      </c>
      <c r="G15" s="8">
        <v>1</v>
      </c>
      <c r="H15" s="8">
        <v>0</v>
      </c>
      <c r="I15" s="8">
        <v>0</v>
      </c>
      <c r="J15" s="9">
        <v>1</v>
      </c>
      <c r="K15" s="34" t="s">
        <v>465</v>
      </c>
      <c r="L15" s="34" t="s">
        <v>25</v>
      </c>
      <c r="M15" s="37">
        <v>1150000</v>
      </c>
      <c r="N15" s="38" t="s">
        <v>329</v>
      </c>
      <c r="O15" s="34">
        <v>1150000</v>
      </c>
      <c r="P15" s="38" t="s">
        <v>27</v>
      </c>
      <c r="Q15" s="39" t="s">
        <v>366</v>
      </c>
      <c r="R15" s="34" t="s">
        <v>103</v>
      </c>
      <c r="S15" s="34" t="s">
        <v>104</v>
      </c>
      <c r="T15" s="34" t="s">
        <v>164</v>
      </c>
      <c r="U15" s="34" t="s">
        <v>32</v>
      </c>
      <c r="V15" s="34" t="s">
        <v>33</v>
      </c>
      <c r="W15" s="40">
        <v>1</v>
      </c>
      <c r="X15" s="42">
        <v>1150000</v>
      </c>
      <c r="Y15" s="34" t="s">
        <v>34</v>
      </c>
      <c r="Z15" s="34" t="s">
        <v>105</v>
      </c>
      <c r="AA15" s="34" t="s">
        <v>36</v>
      </c>
      <c r="AB15" s="34" t="s">
        <v>37</v>
      </c>
      <c r="AC15" s="34">
        <v>50</v>
      </c>
    </row>
    <row r="16" spans="1:29" x14ac:dyDescent="0.25">
      <c r="A16" s="11">
        <v>991</v>
      </c>
      <c r="B16" s="20" t="s">
        <v>1677</v>
      </c>
      <c r="C16" s="3">
        <v>2.2127009985190001E+18</v>
      </c>
      <c r="D16" s="1">
        <v>43662</v>
      </c>
      <c r="E16" t="s">
        <v>46</v>
      </c>
      <c r="F16" s="8">
        <v>1</v>
      </c>
      <c r="G16" s="8">
        <v>1</v>
      </c>
      <c r="H16" s="8">
        <v>0</v>
      </c>
      <c r="I16" s="8">
        <v>0</v>
      </c>
      <c r="J16" s="9">
        <v>1</v>
      </c>
      <c r="K16" t="s">
        <v>45</v>
      </c>
      <c r="L16" t="s">
        <v>46</v>
      </c>
      <c r="M16" s="30">
        <v>1180000</v>
      </c>
      <c r="N16" s="28" t="s">
        <v>1213</v>
      </c>
      <c r="O16" s="6">
        <v>1180000</v>
      </c>
      <c r="P16" s="28" t="s">
        <v>27</v>
      </c>
      <c r="Q16" s="4" t="s">
        <v>1532</v>
      </c>
      <c r="R16" t="s">
        <v>1530</v>
      </c>
      <c r="S16" t="s">
        <v>1245</v>
      </c>
      <c r="T16" t="s">
        <v>1393</v>
      </c>
      <c r="U16" t="s">
        <v>1247</v>
      </c>
      <c r="V16" t="s">
        <v>1245</v>
      </c>
      <c r="W16" s="2">
        <v>1</v>
      </c>
      <c r="X16" s="33">
        <v>1180000</v>
      </c>
      <c r="Y16" t="s">
        <v>34</v>
      </c>
      <c r="Z16" t="s">
        <v>1248</v>
      </c>
      <c r="AA16" t="s">
        <v>36</v>
      </c>
      <c r="AB16" t="s">
        <v>37</v>
      </c>
      <c r="AC16">
        <v>21</v>
      </c>
    </row>
    <row r="17" spans="1:29" x14ac:dyDescent="0.25">
      <c r="A17" s="11">
        <v>28</v>
      </c>
      <c r="B17" s="20" t="s">
        <v>648</v>
      </c>
      <c r="C17" s="35">
        <v>1.730300304216E+18</v>
      </c>
      <c r="D17" s="36">
        <v>42473</v>
      </c>
      <c r="E17" s="34" t="s">
        <v>437</v>
      </c>
      <c r="F17" s="8">
        <v>1</v>
      </c>
      <c r="G17" s="8">
        <v>1</v>
      </c>
      <c r="H17" s="8">
        <v>0</v>
      </c>
      <c r="I17" s="8">
        <v>0</v>
      </c>
      <c r="J17" s="9">
        <v>1</v>
      </c>
      <c r="K17" s="34" t="s">
        <v>45</v>
      </c>
      <c r="L17" s="34" t="s">
        <v>46</v>
      </c>
      <c r="M17" s="37">
        <v>1399604</v>
      </c>
      <c r="N17" s="38" t="s">
        <v>264</v>
      </c>
      <c r="O17" s="34">
        <v>1399604</v>
      </c>
      <c r="P17" s="38" t="s">
        <v>184</v>
      </c>
      <c r="Q17" s="39" t="s">
        <v>59</v>
      </c>
      <c r="R17" s="34" t="s">
        <v>60</v>
      </c>
      <c r="S17" s="34" t="s">
        <v>61</v>
      </c>
      <c r="T17" s="34" t="s">
        <v>111</v>
      </c>
      <c r="U17" s="34" t="s">
        <v>32</v>
      </c>
      <c r="V17" s="34" t="s">
        <v>33</v>
      </c>
      <c r="W17" s="40">
        <v>1</v>
      </c>
      <c r="X17" s="42">
        <v>1399604</v>
      </c>
      <c r="Y17" s="34" t="s">
        <v>34</v>
      </c>
      <c r="Z17" s="34" t="s">
        <v>62</v>
      </c>
      <c r="AA17" s="34" t="s">
        <v>36</v>
      </c>
      <c r="AB17" s="34" t="s">
        <v>37</v>
      </c>
      <c r="AC17" s="34">
        <v>73</v>
      </c>
    </row>
    <row r="18" spans="1:29" x14ac:dyDescent="0.25">
      <c r="A18" s="11">
        <v>194</v>
      </c>
      <c r="B18" s="20" t="s">
        <v>648</v>
      </c>
      <c r="C18" s="22">
        <v>1.7303003042190001E+18</v>
      </c>
      <c r="D18" s="12">
        <v>43760</v>
      </c>
      <c r="E18" s="11" t="s">
        <v>58</v>
      </c>
      <c r="F18" s="8">
        <v>1</v>
      </c>
      <c r="G18" s="8">
        <v>1</v>
      </c>
      <c r="H18" s="8">
        <v>0</v>
      </c>
      <c r="I18" s="8">
        <v>0</v>
      </c>
      <c r="J18" s="9">
        <v>1</v>
      </c>
      <c r="K18" s="11" t="s">
        <v>45</v>
      </c>
      <c r="L18" s="11" t="s">
        <v>46</v>
      </c>
      <c r="M18" s="30">
        <v>1500000</v>
      </c>
      <c r="N18" s="26" t="s">
        <v>26</v>
      </c>
      <c r="O18" s="11">
        <v>1500000</v>
      </c>
      <c r="P18" s="26" t="s">
        <v>27</v>
      </c>
      <c r="Q18" s="39" t="s">
        <v>59</v>
      </c>
      <c r="R18" s="11" t="s">
        <v>60</v>
      </c>
      <c r="S18" s="11" t="s">
        <v>61</v>
      </c>
      <c r="T18" s="11" t="s">
        <v>31</v>
      </c>
      <c r="U18" s="11" t="s">
        <v>32</v>
      </c>
      <c r="V18" s="11" t="s">
        <v>33</v>
      </c>
      <c r="W18" s="13">
        <v>1</v>
      </c>
      <c r="X18" s="42">
        <v>1500000</v>
      </c>
      <c r="Y18" s="11" t="s">
        <v>34</v>
      </c>
      <c r="Z18" s="11" t="s">
        <v>62</v>
      </c>
      <c r="AA18" s="11" t="s">
        <v>36</v>
      </c>
      <c r="AB18" s="11" t="s">
        <v>37</v>
      </c>
      <c r="AC18" s="34">
        <v>73</v>
      </c>
    </row>
    <row r="19" spans="1:29" x14ac:dyDescent="0.25">
      <c r="A19" s="11">
        <v>19</v>
      </c>
      <c r="B19" s="20" t="s">
        <v>648</v>
      </c>
      <c r="C19" s="22">
        <v>2.4909052042150001E+18</v>
      </c>
      <c r="D19" s="12">
        <v>42199</v>
      </c>
      <c r="E19" s="11" t="s">
        <v>474</v>
      </c>
      <c r="F19" s="8">
        <v>1</v>
      </c>
      <c r="G19" s="8">
        <v>1</v>
      </c>
      <c r="H19" s="8">
        <v>0</v>
      </c>
      <c r="I19" s="8">
        <v>0</v>
      </c>
      <c r="J19" s="9">
        <v>1</v>
      </c>
      <c r="K19" s="11" t="s">
        <v>475</v>
      </c>
      <c r="L19" s="11" t="s">
        <v>476</v>
      </c>
      <c r="M19" s="30">
        <v>1620000</v>
      </c>
      <c r="N19" s="26" t="s">
        <v>264</v>
      </c>
      <c r="O19" s="11">
        <v>1620000</v>
      </c>
      <c r="P19" s="26" t="s">
        <v>184</v>
      </c>
      <c r="Q19" s="39" t="s">
        <v>448</v>
      </c>
      <c r="R19" s="11" t="s">
        <v>95</v>
      </c>
      <c r="S19" s="11" t="s">
        <v>96</v>
      </c>
      <c r="T19" s="11" t="s">
        <v>31</v>
      </c>
      <c r="U19" s="11" t="s">
        <v>32</v>
      </c>
      <c r="V19" s="11" t="s">
        <v>33</v>
      </c>
      <c r="W19" s="13">
        <v>1</v>
      </c>
      <c r="X19" s="42">
        <v>1620000</v>
      </c>
      <c r="Y19" s="11" t="s">
        <v>34</v>
      </c>
      <c r="Z19" s="11" t="s">
        <v>97</v>
      </c>
      <c r="AA19" s="11" t="s">
        <v>36</v>
      </c>
      <c r="AB19" s="11" t="s">
        <v>37</v>
      </c>
      <c r="AC19" s="34">
        <v>49</v>
      </c>
    </row>
    <row r="20" spans="1:29" x14ac:dyDescent="0.25">
      <c r="A20" s="11">
        <v>74</v>
      </c>
      <c r="B20" s="20" t="s">
        <v>648</v>
      </c>
      <c r="C20" s="22">
        <v>2.9204002683180001E+18</v>
      </c>
      <c r="D20" s="12">
        <v>43192</v>
      </c>
      <c r="E20" s="11" t="s">
        <v>46</v>
      </c>
      <c r="F20" s="8">
        <v>1</v>
      </c>
      <c r="G20" s="8">
        <v>1</v>
      </c>
      <c r="H20" s="8">
        <v>0</v>
      </c>
      <c r="I20" s="8">
        <v>0</v>
      </c>
      <c r="J20" s="9">
        <v>1</v>
      </c>
      <c r="K20" s="11" t="s">
        <v>45</v>
      </c>
      <c r="L20" s="11" t="s">
        <v>46</v>
      </c>
      <c r="M20" s="30">
        <v>1640000</v>
      </c>
      <c r="N20" s="26" t="s">
        <v>26</v>
      </c>
      <c r="O20" s="11">
        <v>1640000</v>
      </c>
      <c r="P20" s="26" t="s">
        <v>184</v>
      </c>
      <c r="Q20" s="39" t="s">
        <v>122</v>
      </c>
      <c r="R20" s="11" t="s">
        <v>123</v>
      </c>
      <c r="S20" s="11" t="s">
        <v>124</v>
      </c>
      <c r="T20" s="11" t="s">
        <v>111</v>
      </c>
      <c r="U20" s="11" t="s">
        <v>32</v>
      </c>
      <c r="V20" s="11" t="s">
        <v>33</v>
      </c>
      <c r="W20" s="13">
        <v>1</v>
      </c>
      <c r="X20" s="42">
        <v>1640000</v>
      </c>
      <c r="Y20" s="11" t="s">
        <v>34</v>
      </c>
      <c r="Z20" s="11" t="s">
        <v>74</v>
      </c>
      <c r="AA20" s="11" t="s">
        <v>36</v>
      </c>
      <c r="AB20" s="11" t="s">
        <v>37</v>
      </c>
      <c r="AC20" s="34">
        <v>92</v>
      </c>
    </row>
    <row r="21" spans="1:29" x14ac:dyDescent="0.25">
      <c r="A21" s="11">
        <v>171</v>
      </c>
      <c r="B21" s="20" t="s">
        <v>648</v>
      </c>
      <c r="C21" s="22">
        <v>2.9204002683190001E+18</v>
      </c>
      <c r="D21" s="12">
        <v>43530</v>
      </c>
      <c r="E21" s="11" t="s">
        <v>46</v>
      </c>
      <c r="F21" s="8">
        <v>1</v>
      </c>
      <c r="G21" s="8">
        <v>1</v>
      </c>
      <c r="H21" s="8">
        <v>0</v>
      </c>
      <c r="I21" s="8">
        <v>0</v>
      </c>
      <c r="J21" s="9">
        <v>1</v>
      </c>
      <c r="K21" s="11" t="s">
        <v>45</v>
      </c>
      <c r="L21" s="11" t="s">
        <v>46</v>
      </c>
      <c r="M21" s="30">
        <v>1769060</v>
      </c>
      <c r="N21" s="26" t="s">
        <v>26</v>
      </c>
      <c r="O21" s="11">
        <v>1769060</v>
      </c>
      <c r="P21" s="26" t="s">
        <v>27</v>
      </c>
      <c r="Q21" s="39" t="s">
        <v>122</v>
      </c>
      <c r="R21" s="11" t="s">
        <v>123</v>
      </c>
      <c r="S21" s="11" t="s">
        <v>124</v>
      </c>
      <c r="T21" s="11" t="s">
        <v>111</v>
      </c>
      <c r="U21" s="11" t="s">
        <v>32</v>
      </c>
      <c r="V21" s="11" t="s">
        <v>33</v>
      </c>
      <c r="W21" s="13">
        <v>1</v>
      </c>
      <c r="X21" s="42">
        <v>1769060</v>
      </c>
      <c r="Y21" s="11" t="s">
        <v>34</v>
      </c>
      <c r="Z21" s="11" t="s">
        <v>74</v>
      </c>
      <c r="AA21" s="11" t="s">
        <v>36</v>
      </c>
      <c r="AB21" s="11" t="s">
        <v>37</v>
      </c>
      <c r="AC21" s="34">
        <v>92</v>
      </c>
    </row>
    <row r="22" spans="1:29" x14ac:dyDescent="0.25">
      <c r="A22" s="11">
        <v>741</v>
      </c>
      <c r="B22" s="20" t="s">
        <v>1677</v>
      </c>
      <c r="C22" s="3">
        <v>2.2020000330190001E+18</v>
      </c>
      <c r="D22" s="1">
        <v>43774</v>
      </c>
      <c r="E22" t="s">
        <v>46</v>
      </c>
      <c r="F22" s="8">
        <v>1</v>
      </c>
      <c r="G22" s="8">
        <v>1</v>
      </c>
      <c r="H22" s="8">
        <v>0</v>
      </c>
      <c r="I22" s="8">
        <v>0</v>
      </c>
      <c r="J22" s="9">
        <v>1</v>
      </c>
      <c r="K22" t="s">
        <v>1240</v>
      </c>
      <c r="L22" t="s">
        <v>46</v>
      </c>
      <c r="M22" s="30">
        <v>2000000</v>
      </c>
      <c r="N22" s="28" t="s">
        <v>1213</v>
      </c>
      <c r="O22" s="6">
        <v>2000000</v>
      </c>
      <c r="P22" s="28" t="s">
        <v>27</v>
      </c>
      <c r="Q22" s="4" t="s">
        <v>1394</v>
      </c>
      <c r="R22" t="s">
        <v>1395</v>
      </c>
      <c r="S22" t="s">
        <v>1396</v>
      </c>
      <c r="T22" t="s">
        <v>1393</v>
      </c>
      <c r="U22" t="s">
        <v>1247</v>
      </c>
      <c r="V22" t="s">
        <v>1245</v>
      </c>
      <c r="W22" s="2">
        <v>1</v>
      </c>
      <c r="X22" s="33">
        <v>2000000</v>
      </c>
      <c r="Y22" t="s">
        <v>34</v>
      </c>
      <c r="Z22" t="s">
        <v>527</v>
      </c>
      <c r="AA22" t="s">
        <v>36</v>
      </c>
      <c r="AB22" t="s">
        <v>37</v>
      </c>
      <c r="AC22">
        <v>20</v>
      </c>
    </row>
    <row r="23" spans="1:29" x14ac:dyDescent="0.25">
      <c r="A23" s="11">
        <v>186</v>
      </c>
      <c r="B23" s="20" t="s">
        <v>648</v>
      </c>
      <c r="C23" s="22">
        <v>2.7815000132189998E+18</v>
      </c>
      <c r="D23" s="12">
        <v>43738</v>
      </c>
      <c r="E23" s="11" t="s">
        <v>63</v>
      </c>
      <c r="F23" s="8">
        <v>1</v>
      </c>
      <c r="G23" s="8">
        <v>1</v>
      </c>
      <c r="H23" s="8">
        <v>0</v>
      </c>
      <c r="I23" s="8">
        <v>0</v>
      </c>
      <c r="J23" s="9">
        <v>1</v>
      </c>
      <c r="K23" s="11" t="s">
        <v>64</v>
      </c>
      <c r="L23" s="11" t="s">
        <v>65</v>
      </c>
      <c r="M23" s="30">
        <v>898333.33</v>
      </c>
      <c r="N23" s="26" t="s">
        <v>26</v>
      </c>
      <c r="O23" s="11">
        <v>898333.33</v>
      </c>
      <c r="P23" s="26" t="s">
        <v>27</v>
      </c>
      <c r="Q23" s="39" t="s">
        <v>66</v>
      </c>
      <c r="R23" s="11" t="s">
        <v>67</v>
      </c>
      <c r="S23" s="11" t="s">
        <v>68</v>
      </c>
      <c r="T23" s="11" t="s">
        <v>31</v>
      </c>
      <c r="U23" s="11" t="s">
        <v>32</v>
      </c>
      <c r="V23" s="11" t="s">
        <v>33</v>
      </c>
      <c r="W23" s="13">
        <v>1</v>
      </c>
      <c r="X23" s="42">
        <v>2550000</v>
      </c>
      <c r="Y23" s="11" t="s">
        <v>34</v>
      </c>
      <c r="Z23" s="11" t="s">
        <v>69</v>
      </c>
      <c r="AA23" s="11" t="s">
        <v>36</v>
      </c>
      <c r="AB23" s="11" t="s">
        <v>37</v>
      </c>
      <c r="AC23" s="34">
        <v>47</v>
      </c>
    </row>
    <row r="24" spans="1:29" x14ac:dyDescent="0.25">
      <c r="A24" s="11">
        <v>25</v>
      </c>
      <c r="B24" s="20" t="s">
        <v>648</v>
      </c>
      <c r="C24" s="35">
        <v>2.490905204216E+18</v>
      </c>
      <c r="D24" s="36">
        <v>42429</v>
      </c>
      <c r="E24" s="34" t="s">
        <v>447</v>
      </c>
      <c r="F24" s="8">
        <v>1</v>
      </c>
      <c r="G24" s="8">
        <v>1</v>
      </c>
      <c r="H24" s="8">
        <v>0</v>
      </c>
      <c r="I24" s="8">
        <v>0</v>
      </c>
      <c r="J24" s="9">
        <v>1</v>
      </c>
      <c r="K24" s="34" t="s">
        <v>45</v>
      </c>
      <c r="L24" s="34" t="s">
        <v>46</v>
      </c>
      <c r="M24" s="37">
        <v>2600000</v>
      </c>
      <c r="N24" s="38" t="s">
        <v>329</v>
      </c>
      <c r="O24" s="34">
        <v>2600000</v>
      </c>
      <c r="P24" s="38" t="s">
        <v>184</v>
      </c>
      <c r="Q24" s="39" t="s">
        <v>448</v>
      </c>
      <c r="R24" s="34" t="s">
        <v>95</v>
      </c>
      <c r="S24" s="34" t="s">
        <v>96</v>
      </c>
      <c r="T24" s="34" t="s">
        <v>31</v>
      </c>
      <c r="U24" s="34" t="s">
        <v>32</v>
      </c>
      <c r="V24" s="34" t="s">
        <v>33</v>
      </c>
      <c r="W24" s="40">
        <v>1</v>
      </c>
      <c r="X24" s="42">
        <v>2600000</v>
      </c>
      <c r="Y24" s="34" t="s">
        <v>34</v>
      </c>
      <c r="Z24" s="34" t="s">
        <v>97</v>
      </c>
      <c r="AA24" s="34" t="s">
        <v>36</v>
      </c>
      <c r="AB24" s="34" t="s">
        <v>37</v>
      </c>
      <c r="AC24" s="34">
        <v>49</v>
      </c>
    </row>
    <row r="25" spans="1:29" x14ac:dyDescent="0.25">
      <c r="A25" s="11">
        <v>33</v>
      </c>
      <c r="B25" s="20" t="s">
        <v>648</v>
      </c>
      <c r="C25" s="35">
        <v>1.7702129350179999E+18</v>
      </c>
      <c r="D25" s="36">
        <v>43166</v>
      </c>
      <c r="E25" s="34" t="s">
        <v>46</v>
      </c>
      <c r="F25" s="8">
        <v>1</v>
      </c>
      <c r="G25" s="8">
        <v>1</v>
      </c>
      <c r="H25" s="8">
        <v>0</v>
      </c>
      <c r="I25" s="8">
        <v>0</v>
      </c>
      <c r="J25" s="9">
        <v>1</v>
      </c>
      <c r="K25" s="34" t="s">
        <v>45</v>
      </c>
      <c r="L25" s="34" t="s">
        <v>46</v>
      </c>
      <c r="M25" s="37">
        <v>750000</v>
      </c>
      <c r="N25" s="38" t="s">
        <v>26</v>
      </c>
      <c r="O25" s="34">
        <v>750000</v>
      </c>
      <c r="P25" s="38" t="s">
        <v>184</v>
      </c>
      <c r="Q25" s="39" t="s">
        <v>102</v>
      </c>
      <c r="R25" s="34" t="s">
        <v>103</v>
      </c>
      <c r="S25" s="34" t="s">
        <v>104</v>
      </c>
      <c r="T25" s="34" t="s">
        <v>31</v>
      </c>
      <c r="U25" s="34" t="s">
        <v>32</v>
      </c>
      <c r="V25" s="34" t="s">
        <v>33</v>
      </c>
      <c r="W25" s="40">
        <v>1</v>
      </c>
      <c r="X25" s="42">
        <v>3000000</v>
      </c>
      <c r="Y25" s="34" t="s">
        <v>34</v>
      </c>
      <c r="Z25" s="34" t="s">
        <v>105</v>
      </c>
      <c r="AA25" s="34" t="s">
        <v>36</v>
      </c>
      <c r="AB25" s="34" t="s">
        <v>37</v>
      </c>
      <c r="AC25" s="34">
        <v>50</v>
      </c>
    </row>
    <row r="26" spans="1:29" x14ac:dyDescent="0.25">
      <c r="A26" s="11">
        <v>21</v>
      </c>
      <c r="B26" s="20" t="s">
        <v>648</v>
      </c>
      <c r="C26" s="22">
        <v>1.8901006041150001E+18</v>
      </c>
      <c r="D26" s="12">
        <v>42345</v>
      </c>
      <c r="E26" s="11" t="s">
        <v>533</v>
      </c>
      <c r="F26" s="8">
        <v>1</v>
      </c>
      <c r="G26" s="8">
        <v>1</v>
      </c>
      <c r="H26" s="8">
        <v>0</v>
      </c>
      <c r="I26" s="8">
        <v>0</v>
      </c>
      <c r="J26" s="9">
        <v>1</v>
      </c>
      <c r="K26" s="11" t="s">
        <v>453</v>
      </c>
      <c r="L26" s="11" t="s">
        <v>454</v>
      </c>
      <c r="M26" s="30">
        <v>3587100.66</v>
      </c>
      <c r="N26" s="26" t="s">
        <v>264</v>
      </c>
      <c r="O26" s="11">
        <v>3587100.66</v>
      </c>
      <c r="P26" s="26" t="s">
        <v>184</v>
      </c>
      <c r="Q26" s="39" t="s">
        <v>77</v>
      </c>
      <c r="R26" s="11" t="s">
        <v>78</v>
      </c>
      <c r="S26" s="11" t="s">
        <v>79</v>
      </c>
      <c r="T26" s="11" t="s">
        <v>31</v>
      </c>
      <c r="U26" s="11" t="s">
        <v>32</v>
      </c>
      <c r="V26" s="11" t="s">
        <v>33</v>
      </c>
      <c r="W26" s="13">
        <v>1</v>
      </c>
      <c r="X26" s="42">
        <v>3960000</v>
      </c>
      <c r="Y26" s="11" t="s">
        <v>34</v>
      </c>
      <c r="Z26" s="11" t="s">
        <v>80</v>
      </c>
      <c r="AA26" s="11" t="s">
        <v>36</v>
      </c>
      <c r="AB26" s="11" t="s">
        <v>37</v>
      </c>
      <c r="AC26" s="34">
        <v>89</v>
      </c>
    </row>
    <row r="27" spans="1:29" x14ac:dyDescent="0.25">
      <c r="A27" s="11">
        <v>44</v>
      </c>
      <c r="B27" s="20" t="s">
        <v>648</v>
      </c>
      <c r="C27" s="22">
        <v>1.7702129350179999E+18</v>
      </c>
      <c r="D27" s="12">
        <v>43171</v>
      </c>
      <c r="E27" s="11" t="s">
        <v>46</v>
      </c>
      <c r="F27" s="8">
        <v>1</v>
      </c>
      <c r="G27" s="8">
        <v>1</v>
      </c>
      <c r="H27" s="8">
        <v>0</v>
      </c>
      <c r="I27" s="8">
        <v>0</v>
      </c>
      <c r="J27" s="9">
        <v>1</v>
      </c>
      <c r="K27" s="11" t="s">
        <v>45</v>
      </c>
      <c r="L27" s="11" t="s">
        <v>46</v>
      </c>
      <c r="M27" s="30">
        <v>730000</v>
      </c>
      <c r="N27" s="26" t="s">
        <v>26</v>
      </c>
      <c r="O27" s="11">
        <v>730000</v>
      </c>
      <c r="P27" s="26" t="s">
        <v>184</v>
      </c>
      <c r="Q27" s="39" t="s">
        <v>102</v>
      </c>
      <c r="R27" s="11" t="s">
        <v>103</v>
      </c>
      <c r="S27" s="11" t="s">
        <v>104</v>
      </c>
      <c r="T27" s="11" t="s">
        <v>31</v>
      </c>
      <c r="U27" s="11" t="s">
        <v>32</v>
      </c>
      <c r="V27" s="11" t="s">
        <v>33</v>
      </c>
      <c r="W27" s="13">
        <v>1</v>
      </c>
      <c r="X27" s="42">
        <v>7300000</v>
      </c>
      <c r="Y27" s="11" t="s">
        <v>34</v>
      </c>
      <c r="Z27" s="11" t="s">
        <v>105</v>
      </c>
      <c r="AA27" s="11" t="s">
        <v>36</v>
      </c>
      <c r="AB27" s="11" t="s">
        <v>37</v>
      </c>
      <c r="AC27" s="34">
        <v>50</v>
      </c>
    </row>
    <row r="28" spans="1:29" x14ac:dyDescent="0.25">
      <c r="A28" s="11"/>
    </row>
    <row r="29" spans="1:29" x14ac:dyDescent="0.25">
      <c r="A29" s="11"/>
    </row>
    <row r="30" spans="1:29" x14ac:dyDescent="0.25">
      <c r="A30" s="11"/>
    </row>
    <row r="31" spans="1:29" x14ac:dyDescent="0.25">
      <c r="A31" s="11"/>
    </row>
    <row r="32" spans="1:29" x14ac:dyDescent="0.25">
      <c r="A32" s="11"/>
    </row>
    <row r="33" spans="1:1" x14ac:dyDescent="0.25">
      <c r="A33" s="11"/>
    </row>
  </sheetData>
  <autoFilter ref="A1:AC27" xr:uid="{C4F77883-DAC9-4FEF-86A1-3B45F2003E58}">
    <sortState xmlns:xlrd2="http://schemas.microsoft.com/office/spreadsheetml/2017/richdata2" ref="A2:AC27">
      <sortCondition ref="X1:X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4505-819C-4F0E-A50F-C836FEB9EF14}">
  <dimension ref="A1:I27"/>
  <sheetViews>
    <sheetView topLeftCell="F1" workbookViewId="0">
      <selection activeCell="I12" sqref="I12"/>
    </sheetView>
  </sheetViews>
  <sheetFormatPr defaultRowHeight="15" x14ac:dyDescent="0.25"/>
  <cols>
    <col min="1" max="1" width="13.42578125" bestFit="1" customWidth="1"/>
    <col min="2" max="2" width="13.7109375" bestFit="1" customWidth="1"/>
    <col min="4" max="4" width="17.140625" bestFit="1" customWidth="1"/>
    <col min="5" max="5" width="11" bestFit="1" customWidth="1"/>
    <col min="7" max="7" width="16.28515625" bestFit="1" customWidth="1"/>
    <col min="9" max="9" width="18.140625" bestFit="1" customWidth="1"/>
  </cols>
  <sheetData>
    <row r="1" spans="1:9" ht="15.75" thickBot="1" x14ac:dyDescent="0.3">
      <c r="A1" s="19" t="s">
        <v>2569</v>
      </c>
      <c r="B1" s="32" t="s">
        <v>17</v>
      </c>
      <c r="C1" t="s">
        <v>2574</v>
      </c>
      <c r="D1" s="72" t="s">
        <v>2573</v>
      </c>
      <c r="E1">
        <f>AVERAGE(B2:B27)</f>
        <v>1374446.7657692307</v>
      </c>
    </row>
    <row r="2" spans="1:9" x14ac:dyDescent="0.25">
      <c r="A2" s="50" t="s">
        <v>1677</v>
      </c>
      <c r="B2" s="62">
        <v>51482.5</v>
      </c>
      <c r="C2">
        <v>50000</v>
      </c>
      <c r="D2" s="72" t="s">
        <v>2582</v>
      </c>
      <c r="E2">
        <f>AVEDEV(B2:B27)</f>
        <v>1093826.8905029583</v>
      </c>
      <c r="G2" s="70" t="s">
        <v>2574</v>
      </c>
      <c r="H2" s="70" t="s">
        <v>2576</v>
      </c>
      <c r="I2" s="70" t="s">
        <v>2577</v>
      </c>
    </row>
    <row r="3" spans="1:9" x14ac:dyDescent="0.25">
      <c r="A3" s="50" t="s">
        <v>1677</v>
      </c>
      <c r="B3" s="62">
        <v>53690</v>
      </c>
      <c r="C3">
        <f>C2+350000</f>
        <v>400000</v>
      </c>
      <c r="D3" s="72" t="s">
        <v>2583</v>
      </c>
      <c r="E3">
        <f>_xlfn.STDEV.S(B2:B27)</f>
        <v>1594225.0030487273</v>
      </c>
      <c r="G3" s="65">
        <v>50000</v>
      </c>
      <c r="H3" s="66">
        <v>0</v>
      </c>
      <c r="I3" s="67">
        <v>0</v>
      </c>
    </row>
    <row r="4" spans="1:9" x14ac:dyDescent="0.25">
      <c r="A4" s="50" t="s">
        <v>647</v>
      </c>
      <c r="B4" s="62">
        <v>65000</v>
      </c>
      <c r="C4">
        <f t="shared" ref="C4:C23" si="0">C3+350000</f>
        <v>750000</v>
      </c>
      <c r="G4" s="65">
        <v>400000</v>
      </c>
      <c r="H4" s="66">
        <v>10</v>
      </c>
      <c r="I4" s="67">
        <v>0.38461538461538464</v>
      </c>
    </row>
    <row r="5" spans="1:9" x14ac:dyDescent="0.25">
      <c r="A5" s="50" t="s">
        <v>647</v>
      </c>
      <c r="B5" s="62">
        <v>70000</v>
      </c>
      <c r="C5">
        <f t="shared" si="0"/>
        <v>1100000</v>
      </c>
      <c r="G5" s="65">
        <v>750000</v>
      </c>
      <c r="H5" s="66">
        <v>2</v>
      </c>
      <c r="I5" s="67">
        <v>0.46153846153846156</v>
      </c>
    </row>
    <row r="6" spans="1:9" x14ac:dyDescent="0.25">
      <c r="A6" s="50" t="s">
        <v>2214</v>
      </c>
      <c r="B6" s="62">
        <v>174240</v>
      </c>
      <c r="C6">
        <f t="shared" si="0"/>
        <v>1450000</v>
      </c>
      <c r="G6" s="65">
        <v>1100000</v>
      </c>
      <c r="H6" s="66">
        <v>1</v>
      </c>
      <c r="I6" s="67">
        <v>0.5</v>
      </c>
    </row>
    <row r="7" spans="1:9" x14ac:dyDescent="0.25">
      <c r="A7" s="50" t="s">
        <v>1677</v>
      </c>
      <c r="B7" s="62">
        <v>237959</v>
      </c>
      <c r="C7">
        <f t="shared" si="0"/>
        <v>1800000</v>
      </c>
      <c r="G7" s="65">
        <v>1450000</v>
      </c>
      <c r="H7" s="66">
        <v>3</v>
      </c>
      <c r="I7" s="67">
        <v>0.61538461538461542</v>
      </c>
    </row>
    <row r="8" spans="1:9" x14ac:dyDescent="0.25">
      <c r="A8" s="50" t="s">
        <v>1677</v>
      </c>
      <c r="B8" s="62">
        <v>286405</v>
      </c>
      <c r="C8">
        <f t="shared" si="0"/>
        <v>2150000</v>
      </c>
      <c r="G8" s="65">
        <v>1800000</v>
      </c>
      <c r="H8" s="66">
        <v>4</v>
      </c>
      <c r="I8" s="67">
        <v>0.76923076923076927</v>
      </c>
    </row>
    <row r="9" spans="1:9" x14ac:dyDescent="0.25">
      <c r="A9" s="50" t="s">
        <v>1677</v>
      </c>
      <c r="B9" s="62">
        <v>330955</v>
      </c>
      <c r="C9">
        <f t="shared" si="0"/>
        <v>2500000</v>
      </c>
      <c r="G9" s="65">
        <v>2150000</v>
      </c>
      <c r="H9" s="66">
        <v>1</v>
      </c>
      <c r="I9" s="67">
        <v>0.80769230769230771</v>
      </c>
    </row>
    <row r="10" spans="1:9" x14ac:dyDescent="0.25">
      <c r="A10" s="50" t="s">
        <v>1677</v>
      </c>
      <c r="B10" s="62">
        <v>350000</v>
      </c>
      <c r="C10">
        <f t="shared" si="0"/>
        <v>2850000</v>
      </c>
      <c r="G10" s="65">
        <v>2500000</v>
      </c>
      <c r="H10" s="66">
        <v>0</v>
      </c>
      <c r="I10" s="67">
        <v>0.80769230769230771</v>
      </c>
    </row>
    <row r="11" spans="1:9" x14ac:dyDescent="0.25">
      <c r="A11" s="50" t="s">
        <v>1677</v>
      </c>
      <c r="B11" s="62">
        <v>374220.41</v>
      </c>
      <c r="C11">
        <f t="shared" si="0"/>
        <v>3200000</v>
      </c>
      <c r="G11" s="65">
        <v>2850000</v>
      </c>
      <c r="H11" s="66">
        <v>2</v>
      </c>
      <c r="I11" s="67">
        <v>0.88461538461538458</v>
      </c>
    </row>
    <row r="12" spans="1:9" x14ac:dyDescent="0.25">
      <c r="A12" s="50" t="s">
        <v>2560</v>
      </c>
      <c r="B12" s="62">
        <v>573000</v>
      </c>
      <c r="C12">
        <f t="shared" si="0"/>
        <v>3550000</v>
      </c>
      <c r="G12" s="65">
        <v>3200000</v>
      </c>
      <c r="H12" s="66">
        <v>1</v>
      </c>
      <c r="I12" s="67">
        <v>0.92307692307692313</v>
      </c>
    </row>
    <row r="13" spans="1:9" x14ac:dyDescent="0.25">
      <c r="A13" s="50" t="s">
        <v>1677</v>
      </c>
      <c r="B13" s="62">
        <v>600000</v>
      </c>
      <c r="C13">
        <f t="shared" si="0"/>
        <v>3900000</v>
      </c>
      <c r="G13" s="65">
        <v>3550000</v>
      </c>
      <c r="H13" s="66">
        <v>0</v>
      </c>
      <c r="I13" s="67">
        <v>0.92307692307692313</v>
      </c>
    </row>
    <row r="14" spans="1:9" x14ac:dyDescent="0.25">
      <c r="A14" s="50" t="s">
        <v>648</v>
      </c>
      <c r="B14" s="63">
        <v>900000</v>
      </c>
      <c r="C14">
        <f t="shared" si="0"/>
        <v>4250000</v>
      </c>
      <c r="G14" s="65">
        <v>3900000</v>
      </c>
      <c r="H14" s="66">
        <v>0</v>
      </c>
      <c r="I14" s="67">
        <v>0.92307692307692313</v>
      </c>
    </row>
    <row r="15" spans="1:9" x14ac:dyDescent="0.25">
      <c r="A15" s="50" t="s">
        <v>648</v>
      </c>
      <c r="B15" s="63">
        <v>1150000</v>
      </c>
      <c r="C15">
        <f t="shared" si="0"/>
        <v>4600000</v>
      </c>
      <c r="G15" s="65">
        <v>4250000</v>
      </c>
      <c r="H15" s="66">
        <v>1</v>
      </c>
      <c r="I15" s="67">
        <v>0.96153846153846156</v>
      </c>
    </row>
    <row r="16" spans="1:9" x14ac:dyDescent="0.25">
      <c r="A16" s="50" t="s">
        <v>1677</v>
      </c>
      <c r="B16" s="51">
        <v>1180000</v>
      </c>
      <c r="C16">
        <f t="shared" si="0"/>
        <v>4950000</v>
      </c>
      <c r="G16" s="65">
        <v>4600000</v>
      </c>
      <c r="H16" s="66">
        <v>0</v>
      </c>
      <c r="I16" s="67">
        <v>0.96153846153846156</v>
      </c>
    </row>
    <row r="17" spans="1:9" x14ac:dyDescent="0.25">
      <c r="A17" s="50" t="s">
        <v>648</v>
      </c>
      <c r="B17" s="63">
        <v>1399604</v>
      </c>
      <c r="C17">
        <f t="shared" si="0"/>
        <v>5300000</v>
      </c>
      <c r="G17" s="65">
        <v>4950000</v>
      </c>
      <c r="H17" s="66">
        <v>0</v>
      </c>
      <c r="I17" s="67">
        <v>0.96153846153846156</v>
      </c>
    </row>
    <row r="18" spans="1:9" x14ac:dyDescent="0.25">
      <c r="A18" s="50" t="s">
        <v>648</v>
      </c>
      <c r="B18" s="63">
        <v>1500000</v>
      </c>
      <c r="C18">
        <f t="shared" si="0"/>
        <v>5650000</v>
      </c>
      <c r="G18" s="65">
        <v>5300000</v>
      </c>
      <c r="H18" s="66">
        <v>0</v>
      </c>
      <c r="I18" s="67">
        <v>0.96153846153846156</v>
      </c>
    </row>
    <row r="19" spans="1:9" x14ac:dyDescent="0.25">
      <c r="A19" s="50" t="s">
        <v>648</v>
      </c>
      <c r="B19" s="63">
        <v>1620000</v>
      </c>
      <c r="C19">
        <f t="shared" si="0"/>
        <v>6000000</v>
      </c>
      <c r="G19" s="65">
        <v>5650000</v>
      </c>
      <c r="H19" s="66">
        <v>0</v>
      </c>
      <c r="I19" s="67">
        <v>0.96153846153846156</v>
      </c>
    </row>
    <row r="20" spans="1:9" x14ac:dyDescent="0.25">
      <c r="A20" s="50" t="s">
        <v>648</v>
      </c>
      <c r="B20" s="63">
        <v>1640000</v>
      </c>
      <c r="C20">
        <f t="shared" si="0"/>
        <v>6350000</v>
      </c>
      <c r="G20" s="65">
        <v>6000000</v>
      </c>
      <c r="H20" s="66">
        <v>0</v>
      </c>
      <c r="I20" s="67">
        <v>0.96153846153846156</v>
      </c>
    </row>
    <row r="21" spans="1:9" x14ac:dyDescent="0.25">
      <c r="A21" s="50" t="s">
        <v>648</v>
      </c>
      <c r="B21" s="63">
        <v>1769060</v>
      </c>
      <c r="C21">
        <f t="shared" si="0"/>
        <v>6700000</v>
      </c>
      <c r="G21" s="65">
        <v>6350000</v>
      </c>
      <c r="H21" s="66">
        <v>0</v>
      </c>
      <c r="I21" s="67">
        <v>0.96153846153846156</v>
      </c>
    </row>
    <row r="22" spans="1:9" x14ac:dyDescent="0.25">
      <c r="A22" s="50" t="s">
        <v>1677</v>
      </c>
      <c r="B22" s="51">
        <v>2000000</v>
      </c>
      <c r="C22">
        <f>C21+350000</f>
        <v>7050000</v>
      </c>
      <c r="G22" s="65">
        <v>6700000</v>
      </c>
      <c r="H22" s="66">
        <v>0</v>
      </c>
      <c r="I22" s="67">
        <v>0.96153846153846156</v>
      </c>
    </row>
    <row r="23" spans="1:9" x14ac:dyDescent="0.25">
      <c r="A23" s="50" t="s">
        <v>648</v>
      </c>
      <c r="B23" s="63">
        <v>2550000</v>
      </c>
      <c r="C23">
        <f t="shared" si="0"/>
        <v>7400000</v>
      </c>
      <c r="G23" s="65">
        <v>7050000</v>
      </c>
      <c r="H23" s="66">
        <v>0</v>
      </c>
      <c r="I23" s="67">
        <v>0.96153846153846156</v>
      </c>
    </row>
    <row r="24" spans="1:9" x14ac:dyDescent="0.25">
      <c r="A24" s="50" t="s">
        <v>648</v>
      </c>
      <c r="B24" s="63">
        <v>2600000</v>
      </c>
      <c r="G24" s="65">
        <v>7400000</v>
      </c>
      <c r="H24" s="66">
        <v>1</v>
      </c>
      <c r="I24" s="67">
        <v>1</v>
      </c>
    </row>
    <row r="25" spans="1:9" ht="15.75" thickBot="1" x14ac:dyDescent="0.3">
      <c r="A25" s="50" t="s">
        <v>648</v>
      </c>
      <c r="B25" s="63">
        <v>3000000</v>
      </c>
      <c r="G25" s="68" t="s">
        <v>2575</v>
      </c>
      <c r="H25" s="68">
        <v>0</v>
      </c>
      <c r="I25" s="69">
        <v>1</v>
      </c>
    </row>
    <row r="26" spans="1:9" x14ac:dyDescent="0.25">
      <c r="A26" s="50" t="s">
        <v>648</v>
      </c>
      <c r="B26" s="63">
        <v>3960000</v>
      </c>
    </row>
    <row r="27" spans="1:9" x14ac:dyDescent="0.25">
      <c r="A27" s="50" t="s">
        <v>648</v>
      </c>
      <c r="B27" s="63">
        <v>7300000</v>
      </c>
    </row>
  </sheetData>
  <sortState xmlns:xlrd2="http://schemas.microsoft.com/office/spreadsheetml/2017/richdata2" ref="G3:G24">
    <sortCondition ref="G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D625-D83B-4E68-886A-3CB0B9D1F4E0}">
  <dimension ref="A3:D15"/>
  <sheetViews>
    <sheetView tabSelected="1" workbookViewId="0">
      <selection activeCell="A31" sqref="A31"/>
    </sheetView>
  </sheetViews>
  <sheetFormatPr defaultRowHeight="15" x14ac:dyDescent="0.25"/>
  <cols>
    <col min="1" max="1" width="94.85546875" customWidth="1"/>
    <col min="2" max="2" width="23.5703125" bestFit="1" customWidth="1"/>
    <col min="3" max="3" width="22.7109375" bestFit="1" customWidth="1"/>
    <col min="4" max="4" width="24.85546875" bestFit="1" customWidth="1"/>
    <col min="5" max="5" width="99.140625" bestFit="1" customWidth="1"/>
    <col min="6" max="6" width="97.140625" bestFit="1" customWidth="1"/>
    <col min="7" max="7" width="101.140625" bestFit="1" customWidth="1"/>
    <col min="8" max="8" width="85.5703125" bestFit="1" customWidth="1"/>
    <col min="9" max="9" width="84.5703125" bestFit="1" customWidth="1"/>
    <col min="10" max="10" width="96" bestFit="1" customWidth="1"/>
    <col min="11" max="11" width="81.140625" bestFit="1" customWidth="1"/>
    <col min="12" max="12" width="99.28515625" bestFit="1" customWidth="1"/>
    <col min="13" max="13" width="100.28515625" bestFit="1" customWidth="1"/>
    <col min="14" max="14" width="117.42578125" bestFit="1" customWidth="1"/>
    <col min="15" max="15" width="175.7109375" bestFit="1" customWidth="1"/>
    <col min="16" max="16" width="180" bestFit="1" customWidth="1"/>
    <col min="17" max="17" width="164.28515625" bestFit="1" customWidth="1"/>
    <col min="18" max="18" width="99.140625" bestFit="1" customWidth="1"/>
    <col min="19" max="19" width="97.140625" bestFit="1" customWidth="1"/>
    <col min="20" max="20" width="101.140625" bestFit="1" customWidth="1"/>
    <col min="21" max="21" width="85.5703125" bestFit="1" customWidth="1"/>
    <col min="22" max="22" width="84.5703125" bestFit="1" customWidth="1"/>
    <col min="23" max="23" width="96" bestFit="1" customWidth="1"/>
    <col min="24" max="24" width="81.140625" bestFit="1" customWidth="1"/>
    <col min="25" max="25" width="99.28515625" bestFit="1" customWidth="1"/>
    <col min="26" max="26" width="100.28515625" bestFit="1" customWidth="1"/>
    <col min="27" max="27" width="117.42578125" bestFit="1" customWidth="1"/>
    <col min="28" max="28" width="175.7109375" bestFit="1" customWidth="1"/>
    <col min="29" max="29" width="180" bestFit="1" customWidth="1"/>
    <col min="30" max="30" width="164.28515625" bestFit="1" customWidth="1"/>
    <col min="31" max="31" width="99.140625" bestFit="1" customWidth="1"/>
    <col min="32" max="32" width="97.140625" bestFit="1" customWidth="1"/>
    <col min="33" max="33" width="101.140625" bestFit="1" customWidth="1"/>
    <col min="34" max="34" width="85.5703125" bestFit="1" customWidth="1"/>
    <col min="35" max="35" width="84.5703125" bestFit="1" customWidth="1"/>
    <col min="36" max="36" width="96" bestFit="1" customWidth="1"/>
    <col min="37" max="37" width="81.140625" bestFit="1" customWidth="1"/>
    <col min="38" max="38" width="99.28515625" bestFit="1" customWidth="1"/>
    <col min="39" max="39" width="100.28515625" bestFit="1" customWidth="1"/>
    <col min="40" max="40" width="117.42578125" bestFit="1" customWidth="1"/>
    <col min="41" max="41" width="28.28515625" bestFit="1" customWidth="1"/>
    <col min="42" max="42" width="27.42578125" bestFit="1" customWidth="1"/>
    <col min="43" max="43" width="29.7109375" bestFit="1" customWidth="1"/>
  </cols>
  <sheetData>
    <row r="3" spans="1:4" x14ac:dyDescent="0.25">
      <c r="A3" s="48" t="s">
        <v>2571</v>
      </c>
      <c r="B3" t="s">
        <v>2578</v>
      </c>
      <c r="C3" t="s">
        <v>2579</v>
      </c>
      <c r="D3" t="s">
        <v>2580</v>
      </c>
    </row>
    <row r="4" spans="1:4" x14ac:dyDescent="0.25">
      <c r="A4" s="49" t="s">
        <v>1677</v>
      </c>
      <c r="B4" s="47">
        <v>5464711.9100000001</v>
      </c>
      <c r="C4" s="47">
        <v>10</v>
      </c>
      <c r="D4" s="47">
        <v>546471.19099999999</v>
      </c>
    </row>
    <row r="5" spans="1:4" x14ac:dyDescent="0.25">
      <c r="A5" s="49" t="s">
        <v>2560</v>
      </c>
      <c r="B5" s="47">
        <v>573000</v>
      </c>
      <c r="C5" s="47">
        <v>1</v>
      </c>
      <c r="D5" s="47">
        <v>573000</v>
      </c>
    </row>
    <row r="6" spans="1:4" x14ac:dyDescent="0.25">
      <c r="A6" s="49" t="s">
        <v>2214</v>
      </c>
      <c r="B6" s="47">
        <v>174240</v>
      </c>
      <c r="C6" s="47">
        <v>1</v>
      </c>
      <c r="D6" s="47">
        <v>174240</v>
      </c>
    </row>
    <row r="7" spans="1:4" x14ac:dyDescent="0.25">
      <c r="A7" s="49" t="s">
        <v>647</v>
      </c>
      <c r="B7" s="47">
        <v>135000</v>
      </c>
      <c r="C7" s="47">
        <v>2</v>
      </c>
      <c r="D7" s="47">
        <v>67500</v>
      </c>
    </row>
    <row r="8" spans="1:4" x14ac:dyDescent="0.25">
      <c r="A8" s="49" t="s">
        <v>648</v>
      </c>
      <c r="B8" s="47">
        <v>29388664</v>
      </c>
      <c r="C8" s="47">
        <v>12</v>
      </c>
      <c r="D8" s="47">
        <v>2449055.3333333335</v>
      </c>
    </row>
    <row r="9" spans="1:4" x14ac:dyDescent="0.25">
      <c r="A9" s="73" t="s">
        <v>59</v>
      </c>
      <c r="B9" s="47">
        <v>2899604</v>
      </c>
      <c r="C9" s="47">
        <v>2</v>
      </c>
      <c r="D9" s="47">
        <v>1449802</v>
      </c>
    </row>
    <row r="10" spans="1:4" x14ac:dyDescent="0.25">
      <c r="A10" s="73" t="s">
        <v>122</v>
      </c>
      <c r="B10" s="47">
        <v>3409060</v>
      </c>
      <c r="C10" s="47">
        <v>2</v>
      </c>
      <c r="D10" s="47">
        <v>1704530</v>
      </c>
    </row>
    <row r="11" spans="1:4" x14ac:dyDescent="0.25">
      <c r="A11" s="73" t="s">
        <v>66</v>
      </c>
      <c r="B11" s="47">
        <v>2550000</v>
      </c>
      <c r="C11" s="47">
        <v>1</v>
      </c>
      <c r="D11" s="47">
        <v>2550000</v>
      </c>
    </row>
    <row r="12" spans="1:4" x14ac:dyDescent="0.25">
      <c r="A12" s="73" t="s">
        <v>448</v>
      </c>
      <c r="B12" s="47">
        <v>4220000</v>
      </c>
      <c r="C12" s="47">
        <v>2</v>
      </c>
      <c r="D12" s="47">
        <v>2110000</v>
      </c>
    </row>
    <row r="13" spans="1:4" x14ac:dyDescent="0.25">
      <c r="A13" s="73" t="s">
        <v>366</v>
      </c>
      <c r="B13" s="47">
        <v>12350000</v>
      </c>
      <c r="C13" s="47">
        <v>4</v>
      </c>
      <c r="D13" s="47">
        <v>3087500</v>
      </c>
    </row>
    <row r="14" spans="1:4" x14ac:dyDescent="0.25">
      <c r="A14" s="73" t="s">
        <v>77</v>
      </c>
      <c r="B14" s="47">
        <v>3960000</v>
      </c>
      <c r="C14" s="47">
        <v>1</v>
      </c>
      <c r="D14" s="47">
        <v>3960000</v>
      </c>
    </row>
    <row r="15" spans="1:4" x14ac:dyDescent="0.25">
      <c r="A15" s="49" t="s">
        <v>2572</v>
      </c>
      <c r="B15" s="47">
        <v>35735615.909999996</v>
      </c>
      <c r="C15" s="47">
        <v>26</v>
      </c>
      <c r="D15" s="47">
        <v>1374446.7657692307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9FA5-741A-4D7E-9C99-B989A47E7966}">
  <dimension ref="A2:S39"/>
  <sheetViews>
    <sheetView workbookViewId="0">
      <selection activeCell="N18" sqref="N18"/>
    </sheetView>
  </sheetViews>
  <sheetFormatPr defaultRowHeight="15" x14ac:dyDescent="0.25"/>
  <cols>
    <col min="13" max="13" width="17.140625" bestFit="1" customWidth="1"/>
  </cols>
  <sheetData>
    <row r="2" spans="1:19" x14ac:dyDescent="0.25">
      <c r="A2" s="71" t="s">
        <v>2581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8" spans="1:19" x14ac:dyDescent="0.25">
      <c r="M8" s="72" t="s">
        <v>2573</v>
      </c>
      <c r="N8" s="64">
        <v>1374446.7657692307</v>
      </c>
    </row>
    <row r="9" spans="1:19" x14ac:dyDescent="0.25">
      <c r="M9" s="72" t="s">
        <v>2582</v>
      </c>
      <c r="N9" s="64">
        <v>1093826.8905029583</v>
      </c>
    </row>
    <row r="10" spans="1:19" x14ac:dyDescent="0.25">
      <c r="M10" s="72" t="s">
        <v>2583</v>
      </c>
      <c r="N10" s="64">
        <v>1594225.0030487273</v>
      </c>
    </row>
    <row r="36" spans="2:9" x14ac:dyDescent="0.25">
      <c r="B36" s="74" t="s">
        <v>2584</v>
      </c>
      <c r="C36" s="74"/>
      <c r="D36" s="74"/>
      <c r="E36" s="74"/>
      <c r="F36" s="74"/>
      <c r="G36" s="74"/>
      <c r="H36" s="74"/>
      <c r="I36" s="75" t="s">
        <v>648</v>
      </c>
    </row>
    <row r="37" spans="2:9" x14ac:dyDescent="0.25">
      <c r="B37" s="72"/>
      <c r="C37" s="72"/>
      <c r="D37" s="72"/>
      <c r="E37" s="72" t="s">
        <v>2585</v>
      </c>
      <c r="F37" s="72"/>
      <c r="G37" s="72"/>
      <c r="H37" s="72"/>
      <c r="I37" s="75">
        <v>6</v>
      </c>
    </row>
    <row r="38" spans="2:9" x14ac:dyDescent="0.25">
      <c r="B38" s="72"/>
      <c r="C38" s="72"/>
      <c r="D38" s="72"/>
      <c r="E38" s="72" t="s">
        <v>2586</v>
      </c>
      <c r="F38" s="72"/>
      <c r="G38" s="72"/>
      <c r="H38" s="72"/>
      <c r="I38" s="75">
        <v>12</v>
      </c>
    </row>
    <row r="39" spans="2:9" x14ac:dyDescent="0.25">
      <c r="B39" s="72"/>
      <c r="C39" s="72"/>
      <c r="D39" s="72"/>
      <c r="E39" s="72" t="s">
        <v>2587</v>
      </c>
      <c r="F39" s="72"/>
      <c r="G39" s="72"/>
      <c r="H39" s="72"/>
      <c r="I39" s="76">
        <v>2449055.3333333335</v>
      </c>
    </row>
  </sheetData>
  <mergeCells count="2">
    <mergeCell ref="A2:S4"/>
    <mergeCell ref="B36:H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1 вариант данные</vt:lpstr>
      <vt:lpstr>1 задание</vt:lpstr>
      <vt:lpstr>2 задание</vt:lpstr>
      <vt:lpstr>Ответы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Yaroslav</cp:lastModifiedBy>
  <dcterms:created xsi:type="dcterms:W3CDTF">2020-01-24T03:28:52Z</dcterms:created>
  <dcterms:modified xsi:type="dcterms:W3CDTF">2020-11-25T15:44:14Z</dcterms:modified>
</cp:coreProperties>
</file>