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splay" sheetId="1" r:id="rId1"/>
    <sheet name="Work" sheetId="2" r:id="rId2"/>
  </sheets>
  <calcPr calcId="162913"/>
</workbook>
</file>

<file path=xl/calcChain.xml><?xml version="1.0" encoding="utf-8"?>
<calcChain xmlns="http://schemas.openxmlformats.org/spreadsheetml/2006/main">
  <c r="B14" i="2" l="1"/>
  <c r="B13" i="2"/>
  <c r="D5" i="1"/>
  <c r="D4" i="1"/>
  <c r="D3" i="1"/>
  <c r="D3" i="2"/>
  <c r="B12" i="2"/>
  <c r="D2" i="2" l="1"/>
  <c r="D4" i="2"/>
  <c r="D5" i="2" l="1"/>
  <c r="C2" i="1"/>
  <c r="B10" i="2"/>
  <c r="B9" i="2"/>
  <c r="B8" i="2"/>
</calcChain>
</file>

<file path=xl/sharedStrings.xml><?xml version="1.0" encoding="utf-8"?>
<sst xmlns="http://schemas.openxmlformats.org/spreadsheetml/2006/main" count="32" uniqueCount="17">
  <si>
    <t>Mortality</t>
  </si>
  <si>
    <t>Non-Mortality</t>
  </si>
  <si>
    <t>Cost Type</t>
  </si>
  <si>
    <t>Cost</t>
  </si>
  <si>
    <t>Health Care Costs</t>
  </si>
  <si>
    <t>Opioid-related Death Costs</t>
  </si>
  <si>
    <t>Productivity Costs</t>
  </si>
  <si>
    <t>Criminal Justice Costs</t>
  </si>
  <si>
    <t>Estimate for 2015 (CEA)</t>
  </si>
  <si>
    <t>Updated Estimates (2017 dollars)</t>
  </si>
  <si>
    <t>Weights</t>
  </si>
  <si>
    <t>Non-productivity pp (2015 dollars)</t>
  </si>
  <si>
    <t>Non-productivity pp (2017 dollars)</t>
  </si>
  <si>
    <t xml:space="preserve">Updated Updated 2017 Estimates </t>
  </si>
  <si>
    <t>Percent Cost Change</t>
  </si>
  <si>
    <t>Total non-productivity (2017 Millions)</t>
  </si>
  <si>
    <t>2015 CEA Estimate (2017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</si>
</sst>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16</v>
      </c>
      <c r="D1" t="s">
        <v>13</v>
      </c>
    </row>
    <row r="2" spans="1:4" x14ac:dyDescent="0.25">
      <c r="A2" t="s">
        <v>0</v>
      </c>
      <c r="B2" t="s">
        <v>5</v>
      </c>
      <c r="C2">
        <f>431.7*1.04</f>
        <v>448.96800000000002</v>
      </c>
      <c r="D2">
        <v>699.49214400000005</v>
      </c>
    </row>
    <row r="3" spans="1:4" x14ac:dyDescent="0.25">
      <c r="A3" t="s">
        <v>1</v>
      </c>
      <c r="B3" t="s">
        <v>4</v>
      </c>
      <c r="C3">
        <v>36.6</v>
      </c>
      <c r="D3">
        <f>33539.9917667299/1000</f>
        <v>33.539991766729898</v>
      </c>
    </row>
    <row r="4" spans="1:4" x14ac:dyDescent="0.25">
      <c r="A4" t="s">
        <v>1</v>
      </c>
      <c r="B4" t="s">
        <v>6</v>
      </c>
      <c r="C4">
        <v>25.9</v>
      </c>
      <c r="D4">
        <f>23734.5843376586/1000</f>
        <v>23.734584337658603</v>
      </c>
    </row>
    <row r="5" spans="1:4" x14ac:dyDescent="0.25">
      <c r="A5" t="s">
        <v>1</v>
      </c>
      <c r="B5" t="s">
        <v>7</v>
      </c>
      <c r="C5">
        <v>9.6999999999999993</v>
      </c>
      <c r="D5">
        <f>8889.01421140108/1000</f>
        <v>8.8890142114010793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3" sqref="A13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8</v>
      </c>
      <c r="D1" t="s">
        <v>9</v>
      </c>
    </row>
    <row r="2" spans="1:4" x14ac:dyDescent="0.25">
      <c r="A2" t="s">
        <v>0</v>
      </c>
      <c r="B2" t="s">
        <v>5</v>
      </c>
      <c r="C2">
        <v>431.7</v>
      </c>
      <c r="D2">
        <f>C2*B16*1.04</f>
        <v>699.49214400000005</v>
      </c>
    </row>
    <row r="3" spans="1:4" x14ac:dyDescent="0.25">
      <c r="A3" t="s">
        <v>1</v>
      </c>
      <c r="B3" t="s">
        <v>4</v>
      </c>
      <c r="C3">
        <v>36.6</v>
      </c>
      <c r="D3">
        <f>B14*B8/1000</f>
        <v>3.3539991766729851E-2</v>
      </c>
    </row>
    <row r="4" spans="1:4" x14ac:dyDescent="0.25">
      <c r="A4" t="s">
        <v>1</v>
      </c>
      <c r="B4" t="s">
        <v>6</v>
      </c>
      <c r="C4">
        <v>25.9</v>
      </c>
      <c r="D4">
        <f>B14*B9/1000</f>
        <v>2.373458433765855E-2</v>
      </c>
    </row>
    <row r="5" spans="1:4" x14ac:dyDescent="0.25">
      <c r="A5" t="s">
        <v>1</v>
      </c>
      <c r="B5" t="s">
        <v>7</v>
      </c>
      <c r="C5">
        <v>9.6999999999999993</v>
      </c>
      <c r="D5">
        <f>B14*B10/1000</f>
        <v>8.8890142114010796E-3</v>
      </c>
    </row>
    <row r="7" spans="1:4" x14ac:dyDescent="0.25">
      <c r="A7" t="s">
        <v>10</v>
      </c>
    </row>
    <row r="8" spans="1:4" x14ac:dyDescent="0.25">
      <c r="A8" t="s">
        <v>4</v>
      </c>
      <c r="B8">
        <f>C3/(C3+C4+C5)</f>
        <v>0.50692520775623273</v>
      </c>
    </row>
    <row r="9" spans="1:4" x14ac:dyDescent="0.25">
      <c r="A9" t="s">
        <v>6</v>
      </c>
      <c r="B9">
        <f>C4/(C3+C4+C5)</f>
        <v>0.35872576177285315</v>
      </c>
    </row>
    <row r="10" spans="1:4" x14ac:dyDescent="0.25">
      <c r="A10" t="s">
        <v>7</v>
      </c>
      <c r="B10">
        <f>C5/(C3+C4+C5)</f>
        <v>0.13434903047091412</v>
      </c>
    </row>
    <row r="12" spans="1:4" x14ac:dyDescent="0.25">
      <c r="A12" t="s">
        <v>11</v>
      </c>
      <c r="B12">
        <f>(56990*1.01)/1.9</f>
        <v>30294.684210526317</v>
      </c>
    </row>
    <row r="13" spans="1:4" x14ac:dyDescent="0.25">
      <c r="A13" t="s">
        <v>12</v>
      </c>
      <c r="B13">
        <f>B12*1.04</f>
        <v>31506.47157894737</v>
      </c>
    </row>
    <row r="14" spans="1:4" x14ac:dyDescent="0.25">
      <c r="A14" t="s">
        <v>15</v>
      </c>
      <c r="B14">
        <f>B13*2.1/1000</f>
        <v>66.163590315789477</v>
      </c>
    </row>
    <row r="16" spans="1:4" x14ac:dyDescent="0.25">
      <c r="A16" t="s">
        <v>14</v>
      </c>
      <c r="B16">
        <v>1.5580000000000001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2019-11-26T19:03:53Z</dcterms:modified>
</cp:coreProperties>
</file>