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vkka\Desktop\"/>
    </mc:Choice>
  </mc:AlternateContent>
  <xr:revisionPtr revIDLastSave="0" documentId="13_ncr:1_{530E7062-613E-4791-AC1A-B90F9C56A401}" xr6:coauthVersionLast="43" xr6:coauthVersionMax="43" xr10:uidLastSave="{00000000-0000-0000-0000-000000000000}"/>
  <bookViews>
    <workbookView xWindow="-98" yWindow="-98" windowWidth="21533" windowHeight="15196" activeTab="1" xr2:uid="{00000000-000D-0000-FFFF-FFFF00000000}"/>
  </bookViews>
  <sheets>
    <sheet name="Raw Data" sheetId="1" r:id="rId1"/>
    <sheet name="Category Analysis" sheetId="3" r:id="rId2"/>
    <sheet name="SubCategory Analysis" sheetId="4" r:id="rId3"/>
    <sheet name="Monthly Analysis" sheetId="5" r:id="rId4"/>
    <sheet name="Bonus" sheetId="8" r:id="rId5"/>
  </sheets>
  <definedNames>
    <definedName name="_xlnm._FilterDatabase" localSheetId="0" hidden="1">'Raw Data'!$A$1:$V$4115</definedName>
  </definedNames>
  <calcPr calcId="191029"/>
  <pivotCaches>
    <pivotCache cacheId="15" r:id="rId6"/>
    <pivotCache cacheId="24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3" i="8"/>
  <c r="F13" i="8" s="1"/>
  <c r="G13" i="8"/>
  <c r="H13" i="8"/>
  <c r="D13" i="8"/>
  <c r="C13" i="8"/>
  <c r="B13" i="8"/>
  <c r="E12" i="8"/>
  <c r="F12" i="8" s="1"/>
  <c r="G12" i="8"/>
  <c r="H12" i="8"/>
  <c r="D12" i="8"/>
  <c r="C12" i="8"/>
  <c r="B12" i="8"/>
  <c r="E11" i="8"/>
  <c r="F11" i="8" s="1"/>
  <c r="D11" i="8"/>
  <c r="C11" i="8"/>
  <c r="B11" i="8"/>
  <c r="E10" i="8"/>
  <c r="F10" i="8"/>
  <c r="G10" i="8"/>
  <c r="H10" i="8"/>
  <c r="D10" i="8"/>
  <c r="C10" i="8"/>
  <c r="B10" i="8"/>
  <c r="E9" i="8"/>
  <c r="F9" i="8" s="1"/>
  <c r="H9" i="8"/>
  <c r="D9" i="8"/>
  <c r="C9" i="8"/>
  <c r="B9" i="8"/>
  <c r="E8" i="8"/>
  <c r="F8" i="8" s="1"/>
  <c r="H8" i="8"/>
  <c r="D8" i="8"/>
  <c r="C8" i="8"/>
  <c r="B8" i="8"/>
  <c r="E7" i="8"/>
  <c r="F7" i="8" s="1"/>
  <c r="G7" i="8"/>
  <c r="H7" i="8"/>
  <c r="D7" i="8"/>
  <c r="C7" i="8"/>
  <c r="B7" i="8"/>
  <c r="E6" i="8"/>
  <c r="F6" i="8" s="1"/>
  <c r="G6" i="8"/>
  <c r="H6" i="8"/>
  <c r="D6" i="8"/>
  <c r="C6" i="8"/>
  <c r="B6" i="8"/>
  <c r="H5" i="8"/>
  <c r="G5" i="8"/>
  <c r="F5" i="8"/>
  <c r="E5" i="8"/>
  <c r="D5" i="8"/>
  <c r="C5" i="8"/>
  <c r="B5" i="8"/>
  <c r="H4" i="8"/>
  <c r="G4" i="8"/>
  <c r="F4" i="8"/>
  <c r="E4" i="8"/>
  <c r="D4" i="8"/>
  <c r="C4" i="8"/>
  <c r="B4" i="8"/>
  <c r="H3" i="8"/>
  <c r="G3" i="8"/>
  <c r="F3" i="8"/>
  <c r="E3" i="8"/>
  <c r="D3" i="8"/>
  <c r="C3" i="8"/>
  <c r="B3" i="8"/>
  <c r="B2" i="8"/>
  <c r="E2" i="8" s="1"/>
  <c r="D2" i="8"/>
  <c r="C2" i="8"/>
  <c r="U70" i="1"/>
  <c r="U358" i="1"/>
  <c r="U628" i="1"/>
  <c r="U12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V6" i="1" s="1"/>
  <c r="S7" i="1"/>
  <c r="S8" i="1"/>
  <c r="S9" i="1"/>
  <c r="S10" i="1"/>
  <c r="S11" i="1"/>
  <c r="S12" i="1"/>
  <c r="S13" i="1"/>
  <c r="S14" i="1"/>
  <c r="V14" i="1" s="1"/>
  <c r="S15" i="1"/>
  <c r="S16" i="1"/>
  <c r="S17" i="1"/>
  <c r="S18" i="1"/>
  <c r="S19" i="1"/>
  <c r="S20" i="1"/>
  <c r="S21" i="1"/>
  <c r="V21" i="1" s="1"/>
  <c r="S22" i="1"/>
  <c r="V22" i="1" s="1"/>
  <c r="S23" i="1"/>
  <c r="S24" i="1"/>
  <c r="S25" i="1"/>
  <c r="S26" i="1"/>
  <c r="S27" i="1"/>
  <c r="S28" i="1"/>
  <c r="S29" i="1"/>
  <c r="S30" i="1"/>
  <c r="V30" i="1" s="1"/>
  <c r="S31" i="1"/>
  <c r="S32" i="1"/>
  <c r="S33" i="1"/>
  <c r="S34" i="1"/>
  <c r="S35" i="1"/>
  <c r="S36" i="1"/>
  <c r="S37" i="1"/>
  <c r="S38" i="1"/>
  <c r="V38" i="1" s="1"/>
  <c r="S39" i="1"/>
  <c r="S40" i="1"/>
  <c r="S41" i="1"/>
  <c r="S42" i="1"/>
  <c r="S43" i="1"/>
  <c r="S44" i="1"/>
  <c r="S45" i="1"/>
  <c r="S46" i="1"/>
  <c r="V46" i="1" s="1"/>
  <c r="S47" i="1"/>
  <c r="S48" i="1"/>
  <c r="S49" i="1"/>
  <c r="S50" i="1"/>
  <c r="S51" i="1"/>
  <c r="S52" i="1"/>
  <c r="S53" i="1"/>
  <c r="V53" i="1" s="1"/>
  <c r="S54" i="1"/>
  <c r="V54" i="1" s="1"/>
  <c r="S55" i="1"/>
  <c r="S56" i="1"/>
  <c r="S57" i="1"/>
  <c r="S58" i="1"/>
  <c r="S59" i="1"/>
  <c r="S60" i="1"/>
  <c r="S61" i="1"/>
  <c r="S62" i="1"/>
  <c r="V62" i="1" s="1"/>
  <c r="S63" i="1"/>
  <c r="S64" i="1"/>
  <c r="S65" i="1"/>
  <c r="S66" i="1"/>
  <c r="S67" i="1"/>
  <c r="S68" i="1"/>
  <c r="S69" i="1"/>
  <c r="S70" i="1"/>
  <c r="V70" i="1" s="1"/>
  <c r="S71" i="1"/>
  <c r="S72" i="1"/>
  <c r="S73" i="1"/>
  <c r="S74" i="1"/>
  <c r="S75" i="1"/>
  <c r="S76" i="1"/>
  <c r="S77" i="1"/>
  <c r="S78" i="1"/>
  <c r="V78" i="1" s="1"/>
  <c r="S79" i="1"/>
  <c r="S80" i="1"/>
  <c r="S81" i="1"/>
  <c r="S82" i="1"/>
  <c r="S83" i="1"/>
  <c r="S84" i="1"/>
  <c r="S85" i="1"/>
  <c r="V85" i="1" s="1"/>
  <c r="S86" i="1"/>
  <c r="V86" i="1" s="1"/>
  <c r="S87" i="1"/>
  <c r="S88" i="1"/>
  <c r="S89" i="1"/>
  <c r="S90" i="1"/>
  <c r="S91" i="1"/>
  <c r="S92" i="1"/>
  <c r="S93" i="1"/>
  <c r="S94" i="1"/>
  <c r="V94" i="1" s="1"/>
  <c r="S95" i="1"/>
  <c r="S96" i="1"/>
  <c r="S97" i="1"/>
  <c r="S98" i="1"/>
  <c r="S99" i="1"/>
  <c r="S100" i="1"/>
  <c r="S101" i="1"/>
  <c r="S102" i="1"/>
  <c r="V102" i="1" s="1"/>
  <c r="S103" i="1"/>
  <c r="S104" i="1"/>
  <c r="S105" i="1"/>
  <c r="S106" i="1"/>
  <c r="S107" i="1"/>
  <c r="S108" i="1"/>
  <c r="S109" i="1"/>
  <c r="S110" i="1"/>
  <c r="V110" i="1" s="1"/>
  <c r="S111" i="1"/>
  <c r="S112" i="1"/>
  <c r="S113" i="1"/>
  <c r="S114" i="1"/>
  <c r="S115" i="1"/>
  <c r="S116" i="1"/>
  <c r="S117" i="1"/>
  <c r="S118" i="1"/>
  <c r="V118" i="1" s="1"/>
  <c r="S119" i="1"/>
  <c r="S120" i="1"/>
  <c r="S121" i="1"/>
  <c r="S122" i="1"/>
  <c r="S123" i="1"/>
  <c r="S124" i="1"/>
  <c r="S125" i="1"/>
  <c r="S126" i="1"/>
  <c r="V126" i="1" s="1"/>
  <c r="S127" i="1"/>
  <c r="S128" i="1"/>
  <c r="S129" i="1"/>
  <c r="S130" i="1"/>
  <c r="S131" i="1"/>
  <c r="S132" i="1"/>
  <c r="S133" i="1"/>
  <c r="S134" i="1"/>
  <c r="V134" i="1" s="1"/>
  <c r="S135" i="1"/>
  <c r="S136" i="1"/>
  <c r="S137" i="1"/>
  <c r="S138" i="1"/>
  <c r="S139" i="1"/>
  <c r="S140" i="1"/>
  <c r="S141" i="1"/>
  <c r="S142" i="1"/>
  <c r="V142" i="1" s="1"/>
  <c r="S143" i="1"/>
  <c r="S144" i="1"/>
  <c r="S145" i="1"/>
  <c r="S146" i="1"/>
  <c r="S147" i="1"/>
  <c r="S148" i="1"/>
  <c r="S149" i="1"/>
  <c r="V149" i="1" s="1"/>
  <c r="S150" i="1"/>
  <c r="V150" i="1" s="1"/>
  <c r="S151" i="1"/>
  <c r="S152" i="1"/>
  <c r="S153" i="1"/>
  <c r="S154" i="1"/>
  <c r="S155" i="1"/>
  <c r="S156" i="1"/>
  <c r="S157" i="1"/>
  <c r="S158" i="1"/>
  <c r="V158" i="1" s="1"/>
  <c r="S159" i="1"/>
  <c r="S160" i="1"/>
  <c r="S161" i="1"/>
  <c r="S162" i="1"/>
  <c r="S163" i="1"/>
  <c r="S164" i="1"/>
  <c r="S165" i="1"/>
  <c r="S166" i="1"/>
  <c r="V166" i="1" s="1"/>
  <c r="S167" i="1"/>
  <c r="S168" i="1"/>
  <c r="S169" i="1"/>
  <c r="S170" i="1"/>
  <c r="S171" i="1"/>
  <c r="S172" i="1"/>
  <c r="S173" i="1"/>
  <c r="S174" i="1"/>
  <c r="V174" i="1" s="1"/>
  <c r="S175" i="1"/>
  <c r="S176" i="1"/>
  <c r="S177" i="1"/>
  <c r="S178" i="1"/>
  <c r="S179" i="1"/>
  <c r="S180" i="1"/>
  <c r="S181" i="1"/>
  <c r="V181" i="1" s="1"/>
  <c r="S182" i="1"/>
  <c r="V182" i="1" s="1"/>
  <c r="S183" i="1"/>
  <c r="S184" i="1"/>
  <c r="S185" i="1"/>
  <c r="S186" i="1"/>
  <c r="S187" i="1"/>
  <c r="S188" i="1"/>
  <c r="S189" i="1"/>
  <c r="S190" i="1"/>
  <c r="V190" i="1" s="1"/>
  <c r="S191" i="1"/>
  <c r="S192" i="1"/>
  <c r="S193" i="1"/>
  <c r="S194" i="1"/>
  <c r="S195" i="1"/>
  <c r="S196" i="1"/>
  <c r="S197" i="1"/>
  <c r="S198" i="1"/>
  <c r="V198" i="1" s="1"/>
  <c r="S199" i="1"/>
  <c r="S200" i="1"/>
  <c r="S201" i="1"/>
  <c r="S202" i="1"/>
  <c r="S203" i="1"/>
  <c r="S204" i="1"/>
  <c r="S205" i="1"/>
  <c r="S206" i="1"/>
  <c r="V206" i="1" s="1"/>
  <c r="S207" i="1"/>
  <c r="S208" i="1"/>
  <c r="S209" i="1"/>
  <c r="S210" i="1"/>
  <c r="S211" i="1"/>
  <c r="S212" i="1"/>
  <c r="S213" i="1"/>
  <c r="V213" i="1" s="1"/>
  <c r="S214" i="1"/>
  <c r="V214" i="1" s="1"/>
  <c r="S215" i="1"/>
  <c r="S216" i="1"/>
  <c r="S217" i="1"/>
  <c r="S218" i="1"/>
  <c r="S219" i="1"/>
  <c r="S220" i="1"/>
  <c r="S221" i="1"/>
  <c r="S222" i="1"/>
  <c r="V222" i="1" s="1"/>
  <c r="S223" i="1"/>
  <c r="S224" i="1"/>
  <c r="S225" i="1"/>
  <c r="S226" i="1"/>
  <c r="S227" i="1"/>
  <c r="S228" i="1"/>
  <c r="S229" i="1"/>
  <c r="S230" i="1"/>
  <c r="V230" i="1" s="1"/>
  <c r="S231" i="1"/>
  <c r="S232" i="1"/>
  <c r="S233" i="1"/>
  <c r="S234" i="1"/>
  <c r="S235" i="1"/>
  <c r="S236" i="1"/>
  <c r="S237" i="1"/>
  <c r="S238" i="1"/>
  <c r="V238" i="1" s="1"/>
  <c r="S239" i="1"/>
  <c r="S240" i="1"/>
  <c r="S241" i="1"/>
  <c r="S242" i="1"/>
  <c r="S243" i="1"/>
  <c r="S244" i="1"/>
  <c r="S245" i="1"/>
  <c r="S246" i="1"/>
  <c r="V246" i="1" s="1"/>
  <c r="S247" i="1"/>
  <c r="S248" i="1"/>
  <c r="S249" i="1"/>
  <c r="S250" i="1"/>
  <c r="S251" i="1"/>
  <c r="S252" i="1"/>
  <c r="S253" i="1"/>
  <c r="S254" i="1"/>
  <c r="V254" i="1" s="1"/>
  <c r="S255" i="1"/>
  <c r="S256" i="1"/>
  <c r="S257" i="1"/>
  <c r="S258" i="1"/>
  <c r="S259" i="1"/>
  <c r="S260" i="1"/>
  <c r="S261" i="1"/>
  <c r="S262" i="1"/>
  <c r="V262" i="1" s="1"/>
  <c r="S263" i="1"/>
  <c r="S264" i="1"/>
  <c r="S265" i="1"/>
  <c r="S266" i="1"/>
  <c r="S267" i="1"/>
  <c r="S268" i="1"/>
  <c r="S269" i="1"/>
  <c r="S270" i="1"/>
  <c r="V270" i="1" s="1"/>
  <c r="S271" i="1"/>
  <c r="S272" i="1"/>
  <c r="S273" i="1"/>
  <c r="S274" i="1"/>
  <c r="S275" i="1"/>
  <c r="S276" i="1"/>
  <c r="S277" i="1"/>
  <c r="V277" i="1" s="1"/>
  <c r="S278" i="1"/>
  <c r="V278" i="1" s="1"/>
  <c r="S279" i="1"/>
  <c r="S280" i="1"/>
  <c r="S281" i="1"/>
  <c r="S282" i="1"/>
  <c r="S283" i="1"/>
  <c r="S284" i="1"/>
  <c r="S285" i="1"/>
  <c r="S286" i="1"/>
  <c r="V286" i="1" s="1"/>
  <c r="S287" i="1"/>
  <c r="S288" i="1"/>
  <c r="S289" i="1"/>
  <c r="S290" i="1"/>
  <c r="S291" i="1"/>
  <c r="S292" i="1"/>
  <c r="S293" i="1"/>
  <c r="S294" i="1"/>
  <c r="V294" i="1" s="1"/>
  <c r="S295" i="1"/>
  <c r="S296" i="1"/>
  <c r="S297" i="1"/>
  <c r="S298" i="1"/>
  <c r="S299" i="1"/>
  <c r="S300" i="1"/>
  <c r="S301" i="1"/>
  <c r="S302" i="1"/>
  <c r="V302" i="1" s="1"/>
  <c r="S303" i="1"/>
  <c r="S304" i="1"/>
  <c r="S305" i="1"/>
  <c r="S306" i="1"/>
  <c r="S307" i="1"/>
  <c r="S308" i="1"/>
  <c r="S309" i="1"/>
  <c r="V309" i="1" s="1"/>
  <c r="S310" i="1"/>
  <c r="V310" i="1" s="1"/>
  <c r="S311" i="1"/>
  <c r="S312" i="1"/>
  <c r="S313" i="1"/>
  <c r="S314" i="1"/>
  <c r="S315" i="1"/>
  <c r="S316" i="1"/>
  <c r="S317" i="1"/>
  <c r="S318" i="1"/>
  <c r="V318" i="1" s="1"/>
  <c r="S319" i="1"/>
  <c r="S320" i="1"/>
  <c r="S321" i="1"/>
  <c r="S322" i="1"/>
  <c r="S323" i="1"/>
  <c r="S324" i="1"/>
  <c r="S325" i="1"/>
  <c r="S326" i="1"/>
  <c r="V326" i="1" s="1"/>
  <c r="S327" i="1"/>
  <c r="S328" i="1"/>
  <c r="S329" i="1"/>
  <c r="S330" i="1"/>
  <c r="S331" i="1"/>
  <c r="S332" i="1"/>
  <c r="S333" i="1"/>
  <c r="S334" i="1"/>
  <c r="V334" i="1" s="1"/>
  <c r="S335" i="1"/>
  <c r="S336" i="1"/>
  <c r="S337" i="1"/>
  <c r="S338" i="1"/>
  <c r="S339" i="1"/>
  <c r="S340" i="1"/>
  <c r="S341" i="1"/>
  <c r="V341" i="1" s="1"/>
  <c r="S342" i="1"/>
  <c r="V342" i="1" s="1"/>
  <c r="S343" i="1"/>
  <c r="S344" i="1"/>
  <c r="S345" i="1"/>
  <c r="S346" i="1"/>
  <c r="S347" i="1"/>
  <c r="S348" i="1"/>
  <c r="S349" i="1"/>
  <c r="S350" i="1"/>
  <c r="V350" i="1" s="1"/>
  <c r="S351" i="1"/>
  <c r="S352" i="1"/>
  <c r="S353" i="1"/>
  <c r="S354" i="1"/>
  <c r="S355" i="1"/>
  <c r="S356" i="1"/>
  <c r="S357" i="1"/>
  <c r="S358" i="1"/>
  <c r="V358" i="1" s="1"/>
  <c r="S359" i="1"/>
  <c r="S360" i="1"/>
  <c r="S361" i="1"/>
  <c r="S362" i="1"/>
  <c r="S363" i="1"/>
  <c r="S364" i="1"/>
  <c r="S365" i="1"/>
  <c r="S366" i="1"/>
  <c r="V366" i="1" s="1"/>
  <c r="S367" i="1"/>
  <c r="S368" i="1"/>
  <c r="S369" i="1"/>
  <c r="S370" i="1"/>
  <c r="S371" i="1"/>
  <c r="S372" i="1"/>
  <c r="S373" i="1"/>
  <c r="S374" i="1"/>
  <c r="V374" i="1" s="1"/>
  <c r="S375" i="1"/>
  <c r="S376" i="1"/>
  <c r="S377" i="1"/>
  <c r="S378" i="1"/>
  <c r="S379" i="1"/>
  <c r="S380" i="1"/>
  <c r="S381" i="1"/>
  <c r="S382" i="1"/>
  <c r="V382" i="1" s="1"/>
  <c r="S383" i="1"/>
  <c r="S384" i="1"/>
  <c r="S385" i="1"/>
  <c r="S386" i="1"/>
  <c r="S387" i="1"/>
  <c r="S388" i="1"/>
  <c r="S389" i="1"/>
  <c r="S390" i="1"/>
  <c r="V390" i="1" s="1"/>
  <c r="S391" i="1"/>
  <c r="S392" i="1"/>
  <c r="S393" i="1"/>
  <c r="S394" i="1"/>
  <c r="S395" i="1"/>
  <c r="S396" i="1"/>
  <c r="S397" i="1"/>
  <c r="S398" i="1"/>
  <c r="V398" i="1" s="1"/>
  <c r="S399" i="1"/>
  <c r="S400" i="1"/>
  <c r="S401" i="1"/>
  <c r="S402" i="1"/>
  <c r="S403" i="1"/>
  <c r="S404" i="1"/>
  <c r="S405" i="1"/>
  <c r="V405" i="1" s="1"/>
  <c r="S406" i="1"/>
  <c r="V406" i="1" s="1"/>
  <c r="S407" i="1"/>
  <c r="S408" i="1"/>
  <c r="S409" i="1"/>
  <c r="S410" i="1"/>
  <c r="S411" i="1"/>
  <c r="S412" i="1"/>
  <c r="S413" i="1"/>
  <c r="S414" i="1"/>
  <c r="V414" i="1" s="1"/>
  <c r="S415" i="1"/>
  <c r="S416" i="1"/>
  <c r="S417" i="1"/>
  <c r="S418" i="1"/>
  <c r="S419" i="1"/>
  <c r="S420" i="1"/>
  <c r="S421" i="1"/>
  <c r="S422" i="1"/>
  <c r="V422" i="1" s="1"/>
  <c r="S423" i="1"/>
  <c r="S424" i="1"/>
  <c r="S425" i="1"/>
  <c r="S426" i="1"/>
  <c r="S427" i="1"/>
  <c r="S428" i="1"/>
  <c r="S429" i="1"/>
  <c r="S430" i="1"/>
  <c r="V430" i="1" s="1"/>
  <c r="S431" i="1"/>
  <c r="S432" i="1"/>
  <c r="S433" i="1"/>
  <c r="S434" i="1"/>
  <c r="S435" i="1"/>
  <c r="S436" i="1"/>
  <c r="S437" i="1"/>
  <c r="V437" i="1" s="1"/>
  <c r="S438" i="1"/>
  <c r="V438" i="1" s="1"/>
  <c r="S439" i="1"/>
  <c r="S440" i="1"/>
  <c r="S441" i="1"/>
  <c r="S442" i="1"/>
  <c r="S443" i="1"/>
  <c r="S444" i="1"/>
  <c r="S445" i="1"/>
  <c r="S446" i="1"/>
  <c r="V446" i="1" s="1"/>
  <c r="S447" i="1"/>
  <c r="S448" i="1"/>
  <c r="S449" i="1"/>
  <c r="S450" i="1"/>
  <c r="S451" i="1"/>
  <c r="S452" i="1"/>
  <c r="S453" i="1"/>
  <c r="S454" i="1"/>
  <c r="V454" i="1" s="1"/>
  <c r="S455" i="1"/>
  <c r="S456" i="1"/>
  <c r="S457" i="1"/>
  <c r="S458" i="1"/>
  <c r="S459" i="1"/>
  <c r="S460" i="1"/>
  <c r="S461" i="1"/>
  <c r="S462" i="1"/>
  <c r="V462" i="1" s="1"/>
  <c r="S463" i="1"/>
  <c r="S464" i="1"/>
  <c r="S465" i="1"/>
  <c r="S466" i="1"/>
  <c r="S467" i="1"/>
  <c r="S468" i="1"/>
  <c r="S469" i="1"/>
  <c r="V469" i="1" s="1"/>
  <c r="S470" i="1"/>
  <c r="V470" i="1" s="1"/>
  <c r="S471" i="1"/>
  <c r="U471" i="1" s="1"/>
  <c r="S472" i="1"/>
  <c r="S473" i="1"/>
  <c r="S474" i="1"/>
  <c r="S475" i="1"/>
  <c r="S476" i="1"/>
  <c r="S477" i="1"/>
  <c r="S478" i="1"/>
  <c r="V478" i="1" s="1"/>
  <c r="S479" i="1"/>
  <c r="S480" i="1"/>
  <c r="S481" i="1"/>
  <c r="S482" i="1"/>
  <c r="S483" i="1"/>
  <c r="S484" i="1"/>
  <c r="S485" i="1"/>
  <c r="S486" i="1"/>
  <c r="V486" i="1" s="1"/>
  <c r="S487" i="1"/>
  <c r="S488" i="1"/>
  <c r="S489" i="1"/>
  <c r="S490" i="1"/>
  <c r="S491" i="1"/>
  <c r="S492" i="1"/>
  <c r="S493" i="1"/>
  <c r="S494" i="1"/>
  <c r="V494" i="1" s="1"/>
  <c r="S495" i="1"/>
  <c r="S496" i="1"/>
  <c r="S497" i="1"/>
  <c r="S498" i="1"/>
  <c r="S499" i="1"/>
  <c r="S500" i="1"/>
  <c r="V500" i="1" s="1"/>
  <c r="S501" i="1"/>
  <c r="S502" i="1"/>
  <c r="S503" i="1"/>
  <c r="S504" i="1"/>
  <c r="S505" i="1"/>
  <c r="S506" i="1"/>
  <c r="V506" i="1" s="1"/>
  <c r="S507" i="1"/>
  <c r="S508" i="1"/>
  <c r="S509" i="1"/>
  <c r="S510" i="1"/>
  <c r="V510" i="1" s="1"/>
  <c r="S511" i="1"/>
  <c r="S512" i="1"/>
  <c r="S513" i="1"/>
  <c r="S514" i="1"/>
  <c r="S515" i="1"/>
  <c r="S516" i="1"/>
  <c r="S517" i="1"/>
  <c r="S518" i="1"/>
  <c r="S519" i="1"/>
  <c r="S520" i="1"/>
  <c r="S521" i="1"/>
  <c r="V521" i="1" s="1"/>
  <c r="S522" i="1"/>
  <c r="V522" i="1" s="1"/>
  <c r="S523" i="1"/>
  <c r="S524" i="1"/>
  <c r="S525" i="1"/>
  <c r="S526" i="1"/>
  <c r="V526" i="1" s="1"/>
  <c r="S527" i="1"/>
  <c r="S528" i="1"/>
  <c r="S529" i="1"/>
  <c r="S530" i="1"/>
  <c r="S531" i="1"/>
  <c r="S532" i="1"/>
  <c r="S533" i="1"/>
  <c r="S534" i="1"/>
  <c r="S535" i="1"/>
  <c r="S536" i="1"/>
  <c r="S537" i="1"/>
  <c r="S538" i="1"/>
  <c r="V538" i="1" s="1"/>
  <c r="S539" i="1"/>
  <c r="S540" i="1"/>
  <c r="S541" i="1"/>
  <c r="S542" i="1"/>
  <c r="V542" i="1" s="1"/>
  <c r="S543" i="1"/>
  <c r="S544" i="1"/>
  <c r="S545" i="1"/>
  <c r="S546" i="1"/>
  <c r="S547" i="1"/>
  <c r="S548" i="1"/>
  <c r="S549" i="1"/>
  <c r="S550" i="1"/>
  <c r="S551" i="1"/>
  <c r="S552" i="1"/>
  <c r="S553" i="1"/>
  <c r="S554" i="1"/>
  <c r="V554" i="1" s="1"/>
  <c r="S555" i="1"/>
  <c r="S556" i="1"/>
  <c r="S557" i="1"/>
  <c r="S558" i="1"/>
  <c r="V558" i="1" s="1"/>
  <c r="S559" i="1"/>
  <c r="S560" i="1"/>
  <c r="S561" i="1"/>
  <c r="S562" i="1"/>
  <c r="S563" i="1"/>
  <c r="S564" i="1"/>
  <c r="V564" i="1" s="1"/>
  <c r="S565" i="1"/>
  <c r="S566" i="1"/>
  <c r="S567" i="1"/>
  <c r="S568" i="1"/>
  <c r="S569" i="1"/>
  <c r="S570" i="1"/>
  <c r="V570" i="1" s="1"/>
  <c r="S571" i="1"/>
  <c r="S572" i="1"/>
  <c r="S573" i="1"/>
  <c r="S574" i="1"/>
  <c r="V574" i="1" s="1"/>
  <c r="S575" i="1"/>
  <c r="S576" i="1"/>
  <c r="S577" i="1"/>
  <c r="S578" i="1"/>
  <c r="S579" i="1"/>
  <c r="S580" i="1"/>
  <c r="S581" i="1"/>
  <c r="S582" i="1"/>
  <c r="S583" i="1"/>
  <c r="S584" i="1"/>
  <c r="S585" i="1"/>
  <c r="S586" i="1"/>
  <c r="V586" i="1" s="1"/>
  <c r="S587" i="1"/>
  <c r="S588" i="1"/>
  <c r="S589" i="1"/>
  <c r="S590" i="1"/>
  <c r="V590" i="1" s="1"/>
  <c r="S591" i="1"/>
  <c r="S592" i="1"/>
  <c r="S593" i="1"/>
  <c r="S594" i="1"/>
  <c r="S595" i="1"/>
  <c r="S596" i="1"/>
  <c r="S597" i="1"/>
  <c r="S598" i="1"/>
  <c r="S599" i="1"/>
  <c r="S600" i="1"/>
  <c r="S601" i="1"/>
  <c r="S602" i="1"/>
  <c r="V602" i="1" s="1"/>
  <c r="S603" i="1"/>
  <c r="S604" i="1"/>
  <c r="S605" i="1"/>
  <c r="S606" i="1"/>
  <c r="V606" i="1" s="1"/>
  <c r="S607" i="1"/>
  <c r="S608" i="1"/>
  <c r="S609" i="1"/>
  <c r="S610" i="1"/>
  <c r="S611" i="1"/>
  <c r="S612" i="1"/>
  <c r="S613" i="1"/>
  <c r="S614" i="1"/>
  <c r="S615" i="1"/>
  <c r="S616" i="1"/>
  <c r="S617" i="1"/>
  <c r="S618" i="1"/>
  <c r="V618" i="1" s="1"/>
  <c r="S619" i="1"/>
  <c r="S620" i="1"/>
  <c r="S621" i="1"/>
  <c r="S622" i="1"/>
  <c r="V622" i="1" s="1"/>
  <c r="S623" i="1"/>
  <c r="S624" i="1"/>
  <c r="S625" i="1"/>
  <c r="S626" i="1"/>
  <c r="S627" i="1"/>
  <c r="S628" i="1"/>
  <c r="V628" i="1" s="1"/>
  <c r="S629" i="1"/>
  <c r="S630" i="1"/>
  <c r="S631" i="1"/>
  <c r="S632" i="1"/>
  <c r="S633" i="1"/>
  <c r="S634" i="1"/>
  <c r="V634" i="1" s="1"/>
  <c r="S635" i="1"/>
  <c r="S636" i="1"/>
  <c r="S637" i="1"/>
  <c r="S638" i="1"/>
  <c r="V638" i="1" s="1"/>
  <c r="S639" i="1"/>
  <c r="S640" i="1"/>
  <c r="S641" i="1"/>
  <c r="S642" i="1"/>
  <c r="U642" i="1" s="1"/>
  <c r="S643" i="1"/>
  <c r="S644" i="1"/>
  <c r="S645" i="1"/>
  <c r="S646" i="1"/>
  <c r="S647" i="1"/>
  <c r="S648" i="1"/>
  <c r="S649" i="1"/>
  <c r="V649" i="1" s="1"/>
  <c r="S650" i="1"/>
  <c r="V650" i="1" s="1"/>
  <c r="S651" i="1"/>
  <c r="S652" i="1"/>
  <c r="S653" i="1"/>
  <c r="S654" i="1"/>
  <c r="V654" i="1" s="1"/>
  <c r="S655" i="1"/>
  <c r="S656" i="1"/>
  <c r="S657" i="1"/>
  <c r="S658" i="1"/>
  <c r="S659" i="1"/>
  <c r="S660" i="1"/>
  <c r="S661" i="1"/>
  <c r="S662" i="1"/>
  <c r="S663" i="1"/>
  <c r="S664" i="1"/>
  <c r="S665" i="1"/>
  <c r="S666" i="1"/>
  <c r="V666" i="1" s="1"/>
  <c r="S667" i="1"/>
  <c r="S668" i="1"/>
  <c r="S669" i="1"/>
  <c r="S670" i="1"/>
  <c r="V670" i="1" s="1"/>
  <c r="S671" i="1"/>
  <c r="S672" i="1"/>
  <c r="S673" i="1"/>
  <c r="S674" i="1"/>
  <c r="S675" i="1"/>
  <c r="S676" i="1"/>
  <c r="S677" i="1"/>
  <c r="S678" i="1"/>
  <c r="S679" i="1"/>
  <c r="S680" i="1"/>
  <c r="S681" i="1"/>
  <c r="S682" i="1"/>
  <c r="V682" i="1" s="1"/>
  <c r="S683" i="1"/>
  <c r="S684" i="1"/>
  <c r="S685" i="1"/>
  <c r="S686" i="1"/>
  <c r="V686" i="1" s="1"/>
  <c r="S687" i="1"/>
  <c r="S688" i="1"/>
  <c r="S689" i="1"/>
  <c r="S690" i="1"/>
  <c r="S691" i="1"/>
  <c r="S692" i="1"/>
  <c r="V692" i="1" s="1"/>
  <c r="S693" i="1"/>
  <c r="S694" i="1"/>
  <c r="S695" i="1"/>
  <c r="S696" i="1"/>
  <c r="S697" i="1"/>
  <c r="S698" i="1"/>
  <c r="V698" i="1" s="1"/>
  <c r="S699" i="1"/>
  <c r="S700" i="1"/>
  <c r="S701" i="1"/>
  <c r="S702" i="1"/>
  <c r="V702" i="1" s="1"/>
  <c r="S703" i="1"/>
  <c r="S704" i="1"/>
  <c r="S705" i="1"/>
  <c r="S706" i="1"/>
  <c r="S707" i="1"/>
  <c r="S708" i="1"/>
  <c r="S709" i="1"/>
  <c r="S710" i="1"/>
  <c r="S711" i="1"/>
  <c r="S712" i="1"/>
  <c r="S713" i="1"/>
  <c r="S714" i="1"/>
  <c r="V714" i="1" s="1"/>
  <c r="S715" i="1"/>
  <c r="S716" i="1"/>
  <c r="S717" i="1"/>
  <c r="S718" i="1"/>
  <c r="V718" i="1" s="1"/>
  <c r="S719" i="1"/>
  <c r="S720" i="1"/>
  <c r="S721" i="1"/>
  <c r="S722" i="1"/>
  <c r="S723" i="1"/>
  <c r="S724" i="1"/>
  <c r="S725" i="1"/>
  <c r="S726" i="1"/>
  <c r="S727" i="1"/>
  <c r="S728" i="1"/>
  <c r="S729" i="1"/>
  <c r="S730" i="1"/>
  <c r="V730" i="1" s="1"/>
  <c r="S731" i="1"/>
  <c r="S732" i="1"/>
  <c r="S733" i="1"/>
  <c r="S734" i="1"/>
  <c r="V734" i="1" s="1"/>
  <c r="S735" i="1"/>
  <c r="S736" i="1"/>
  <c r="S737" i="1"/>
  <c r="S738" i="1"/>
  <c r="S739" i="1"/>
  <c r="S740" i="1"/>
  <c r="S741" i="1"/>
  <c r="S742" i="1"/>
  <c r="S743" i="1"/>
  <c r="S744" i="1"/>
  <c r="S745" i="1"/>
  <c r="S746" i="1"/>
  <c r="V746" i="1" s="1"/>
  <c r="S747" i="1"/>
  <c r="S748" i="1"/>
  <c r="S749" i="1"/>
  <c r="S750" i="1"/>
  <c r="V750" i="1" s="1"/>
  <c r="S751" i="1"/>
  <c r="S752" i="1"/>
  <c r="S753" i="1"/>
  <c r="S754" i="1"/>
  <c r="S755" i="1"/>
  <c r="S756" i="1"/>
  <c r="V756" i="1" s="1"/>
  <c r="S757" i="1"/>
  <c r="S758" i="1"/>
  <c r="S759" i="1"/>
  <c r="S760" i="1"/>
  <c r="S761" i="1"/>
  <c r="S762" i="1"/>
  <c r="V762" i="1" s="1"/>
  <c r="S763" i="1"/>
  <c r="S764" i="1"/>
  <c r="S765" i="1"/>
  <c r="S766" i="1"/>
  <c r="V766" i="1" s="1"/>
  <c r="S767" i="1"/>
  <c r="S768" i="1"/>
  <c r="S769" i="1"/>
  <c r="S770" i="1"/>
  <c r="U770" i="1" s="1"/>
  <c r="S771" i="1"/>
  <c r="S772" i="1"/>
  <c r="S773" i="1"/>
  <c r="S774" i="1"/>
  <c r="S775" i="1"/>
  <c r="S776" i="1"/>
  <c r="S777" i="1"/>
  <c r="V777" i="1" s="1"/>
  <c r="S778" i="1"/>
  <c r="V778" i="1" s="1"/>
  <c r="S779" i="1"/>
  <c r="S780" i="1"/>
  <c r="S781" i="1"/>
  <c r="S782" i="1"/>
  <c r="V782" i="1" s="1"/>
  <c r="S783" i="1"/>
  <c r="S784" i="1"/>
  <c r="S785" i="1"/>
  <c r="S786" i="1"/>
  <c r="S787" i="1"/>
  <c r="S788" i="1"/>
  <c r="S789" i="1"/>
  <c r="S790" i="1"/>
  <c r="S791" i="1"/>
  <c r="S792" i="1"/>
  <c r="S793" i="1"/>
  <c r="S794" i="1"/>
  <c r="V794" i="1" s="1"/>
  <c r="S795" i="1"/>
  <c r="S796" i="1"/>
  <c r="S797" i="1"/>
  <c r="S798" i="1"/>
  <c r="V798" i="1" s="1"/>
  <c r="S799" i="1"/>
  <c r="S800" i="1"/>
  <c r="S801" i="1"/>
  <c r="S802" i="1"/>
  <c r="S803" i="1"/>
  <c r="S804" i="1"/>
  <c r="S805" i="1"/>
  <c r="S806" i="1"/>
  <c r="S807" i="1"/>
  <c r="S808" i="1"/>
  <c r="S809" i="1"/>
  <c r="S810" i="1"/>
  <c r="V810" i="1" s="1"/>
  <c r="S811" i="1"/>
  <c r="S812" i="1"/>
  <c r="S813" i="1"/>
  <c r="S814" i="1"/>
  <c r="V814" i="1" s="1"/>
  <c r="S815" i="1"/>
  <c r="V815" i="1" s="1"/>
  <c r="S816" i="1"/>
  <c r="S817" i="1"/>
  <c r="S818" i="1"/>
  <c r="V818" i="1" s="1"/>
  <c r="S819" i="1"/>
  <c r="V819" i="1" s="1"/>
  <c r="S820" i="1"/>
  <c r="S821" i="1"/>
  <c r="S822" i="1"/>
  <c r="V822" i="1" s="1"/>
  <c r="S823" i="1"/>
  <c r="V823" i="1" s="1"/>
  <c r="S824" i="1"/>
  <c r="S825" i="1"/>
  <c r="S826" i="1"/>
  <c r="V826" i="1" s="1"/>
  <c r="S827" i="1"/>
  <c r="V827" i="1" s="1"/>
  <c r="S828" i="1"/>
  <c r="S829" i="1"/>
  <c r="S830" i="1"/>
  <c r="V830" i="1" s="1"/>
  <c r="S831" i="1"/>
  <c r="V831" i="1" s="1"/>
  <c r="S832" i="1"/>
  <c r="S833" i="1"/>
  <c r="S834" i="1"/>
  <c r="V834" i="1" s="1"/>
  <c r="S835" i="1"/>
  <c r="V835" i="1" s="1"/>
  <c r="S836" i="1"/>
  <c r="S837" i="1"/>
  <c r="S838" i="1"/>
  <c r="V838" i="1" s="1"/>
  <c r="S839" i="1"/>
  <c r="V839" i="1" s="1"/>
  <c r="S840" i="1"/>
  <c r="S841" i="1"/>
  <c r="S842" i="1"/>
  <c r="V842" i="1" s="1"/>
  <c r="S843" i="1"/>
  <c r="V843" i="1" s="1"/>
  <c r="S844" i="1"/>
  <c r="S845" i="1"/>
  <c r="S846" i="1"/>
  <c r="V846" i="1" s="1"/>
  <c r="S847" i="1"/>
  <c r="V847" i="1" s="1"/>
  <c r="S848" i="1"/>
  <c r="S849" i="1"/>
  <c r="S850" i="1"/>
  <c r="V850" i="1" s="1"/>
  <c r="S851" i="1"/>
  <c r="V851" i="1" s="1"/>
  <c r="S852" i="1"/>
  <c r="S853" i="1"/>
  <c r="S854" i="1"/>
  <c r="V854" i="1" s="1"/>
  <c r="S855" i="1"/>
  <c r="V855" i="1" s="1"/>
  <c r="S856" i="1"/>
  <c r="S857" i="1"/>
  <c r="S858" i="1"/>
  <c r="V858" i="1" s="1"/>
  <c r="S859" i="1"/>
  <c r="V859" i="1" s="1"/>
  <c r="S860" i="1"/>
  <c r="S861" i="1"/>
  <c r="S862" i="1"/>
  <c r="V862" i="1" s="1"/>
  <c r="S863" i="1"/>
  <c r="V863" i="1" s="1"/>
  <c r="S864" i="1"/>
  <c r="S865" i="1"/>
  <c r="S866" i="1"/>
  <c r="V866" i="1" s="1"/>
  <c r="S867" i="1"/>
  <c r="V867" i="1" s="1"/>
  <c r="S868" i="1"/>
  <c r="S869" i="1"/>
  <c r="S870" i="1"/>
  <c r="V870" i="1" s="1"/>
  <c r="S871" i="1"/>
  <c r="V871" i="1" s="1"/>
  <c r="S872" i="1"/>
  <c r="S873" i="1"/>
  <c r="S874" i="1"/>
  <c r="V874" i="1" s="1"/>
  <c r="S875" i="1"/>
  <c r="V875" i="1" s="1"/>
  <c r="S876" i="1"/>
  <c r="S877" i="1"/>
  <c r="S878" i="1"/>
  <c r="V878" i="1" s="1"/>
  <c r="S879" i="1"/>
  <c r="V879" i="1" s="1"/>
  <c r="S880" i="1"/>
  <c r="S881" i="1"/>
  <c r="S882" i="1"/>
  <c r="V882" i="1" s="1"/>
  <c r="S883" i="1"/>
  <c r="V883" i="1" s="1"/>
  <c r="S884" i="1"/>
  <c r="S885" i="1"/>
  <c r="S886" i="1"/>
  <c r="V886" i="1" s="1"/>
  <c r="S887" i="1"/>
  <c r="V887" i="1" s="1"/>
  <c r="S888" i="1"/>
  <c r="S889" i="1"/>
  <c r="S890" i="1"/>
  <c r="V890" i="1" s="1"/>
  <c r="S891" i="1"/>
  <c r="V891" i="1" s="1"/>
  <c r="S892" i="1"/>
  <c r="S893" i="1"/>
  <c r="S894" i="1"/>
  <c r="V894" i="1" s="1"/>
  <c r="S895" i="1"/>
  <c r="V895" i="1" s="1"/>
  <c r="S896" i="1"/>
  <c r="S897" i="1"/>
  <c r="S898" i="1"/>
  <c r="V898" i="1" s="1"/>
  <c r="S899" i="1"/>
  <c r="V899" i="1" s="1"/>
  <c r="S900" i="1"/>
  <c r="S901" i="1"/>
  <c r="S902" i="1"/>
  <c r="V902" i="1" s="1"/>
  <c r="S903" i="1"/>
  <c r="V903" i="1" s="1"/>
  <c r="S904" i="1"/>
  <c r="S905" i="1"/>
  <c r="S906" i="1"/>
  <c r="V906" i="1" s="1"/>
  <c r="S907" i="1"/>
  <c r="V907" i="1" s="1"/>
  <c r="S908" i="1"/>
  <c r="S909" i="1"/>
  <c r="S910" i="1"/>
  <c r="V910" i="1" s="1"/>
  <c r="S911" i="1"/>
  <c r="V911" i="1" s="1"/>
  <c r="S912" i="1"/>
  <c r="S913" i="1"/>
  <c r="S914" i="1"/>
  <c r="V914" i="1" s="1"/>
  <c r="S915" i="1"/>
  <c r="V915" i="1" s="1"/>
  <c r="S916" i="1"/>
  <c r="S917" i="1"/>
  <c r="S918" i="1"/>
  <c r="V918" i="1" s="1"/>
  <c r="S919" i="1"/>
  <c r="V919" i="1" s="1"/>
  <c r="S920" i="1"/>
  <c r="S921" i="1"/>
  <c r="S922" i="1"/>
  <c r="V922" i="1" s="1"/>
  <c r="S923" i="1"/>
  <c r="V923" i="1" s="1"/>
  <c r="S924" i="1"/>
  <c r="S925" i="1"/>
  <c r="S926" i="1"/>
  <c r="V926" i="1" s="1"/>
  <c r="S927" i="1"/>
  <c r="V927" i="1" s="1"/>
  <c r="S928" i="1"/>
  <c r="S929" i="1"/>
  <c r="S930" i="1"/>
  <c r="V930" i="1" s="1"/>
  <c r="S931" i="1"/>
  <c r="V931" i="1" s="1"/>
  <c r="S932" i="1"/>
  <c r="S933" i="1"/>
  <c r="S934" i="1"/>
  <c r="V934" i="1" s="1"/>
  <c r="S935" i="1"/>
  <c r="V935" i="1" s="1"/>
  <c r="S936" i="1"/>
  <c r="S937" i="1"/>
  <c r="S938" i="1"/>
  <c r="V938" i="1" s="1"/>
  <c r="S939" i="1"/>
  <c r="V939" i="1" s="1"/>
  <c r="S940" i="1"/>
  <c r="S941" i="1"/>
  <c r="S942" i="1"/>
  <c r="V942" i="1" s="1"/>
  <c r="S943" i="1"/>
  <c r="V943" i="1" s="1"/>
  <c r="S944" i="1"/>
  <c r="S945" i="1"/>
  <c r="S946" i="1"/>
  <c r="V946" i="1" s="1"/>
  <c r="S947" i="1"/>
  <c r="V947" i="1" s="1"/>
  <c r="S948" i="1"/>
  <c r="S949" i="1"/>
  <c r="S950" i="1"/>
  <c r="V950" i="1" s="1"/>
  <c r="S951" i="1"/>
  <c r="V951" i="1" s="1"/>
  <c r="S952" i="1"/>
  <c r="S953" i="1"/>
  <c r="S954" i="1"/>
  <c r="V954" i="1" s="1"/>
  <c r="S955" i="1"/>
  <c r="V955" i="1" s="1"/>
  <c r="S956" i="1"/>
  <c r="S957" i="1"/>
  <c r="S958" i="1"/>
  <c r="V958" i="1" s="1"/>
  <c r="S959" i="1"/>
  <c r="V959" i="1" s="1"/>
  <c r="S960" i="1"/>
  <c r="S961" i="1"/>
  <c r="S962" i="1"/>
  <c r="V962" i="1" s="1"/>
  <c r="S963" i="1"/>
  <c r="V963" i="1" s="1"/>
  <c r="S964" i="1"/>
  <c r="S965" i="1"/>
  <c r="S966" i="1"/>
  <c r="V966" i="1" s="1"/>
  <c r="S967" i="1"/>
  <c r="V967" i="1" s="1"/>
  <c r="S968" i="1"/>
  <c r="S969" i="1"/>
  <c r="S970" i="1"/>
  <c r="V970" i="1" s="1"/>
  <c r="S971" i="1"/>
  <c r="V971" i="1" s="1"/>
  <c r="S972" i="1"/>
  <c r="S973" i="1"/>
  <c r="S974" i="1"/>
  <c r="V974" i="1" s="1"/>
  <c r="S975" i="1"/>
  <c r="V975" i="1" s="1"/>
  <c r="S976" i="1"/>
  <c r="S977" i="1"/>
  <c r="S978" i="1"/>
  <c r="V978" i="1" s="1"/>
  <c r="S979" i="1"/>
  <c r="V979" i="1" s="1"/>
  <c r="S980" i="1"/>
  <c r="S981" i="1"/>
  <c r="S982" i="1"/>
  <c r="V982" i="1" s="1"/>
  <c r="S983" i="1"/>
  <c r="V983" i="1" s="1"/>
  <c r="S984" i="1"/>
  <c r="S985" i="1"/>
  <c r="S986" i="1"/>
  <c r="V986" i="1" s="1"/>
  <c r="S987" i="1"/>
  <c r="V987" i="1" s="1"/>
  <c r="S988" i="1"/>
  <c r="S989" i="1"/>
  <c r="S990" i="1"/>
  <c r="V990" i="1" s="1"/>
  <c r="S991" i="1"/>
  <c r="V991" i="1" s="1"/>
  <c r="S992" i="1"/>
  <c r="S993" i="1"/>
  <c r="S994" i="1"/>
  <c r="V994" i="1" s="1"/>
  <c r="S995" i="1"/>
  <c r="V995" i="1" s="1"/>
  <c r="S996" i="1"/>
  <c r="S997" i="1"/>
  <c r="S998" i="1"/>
  <c r="V998" i="1" s="1"/>
  <c r="S999" i="1"/>
  <c r="V999" i="1" s="1"/>
  <c r="S1000" i="1"/>
  <c r="S1001" i="1"/>
  <c r="S1002" i="1"/>
  <c r="V1002" i="1" s="1"/>
  <c r="S1003" i="1"/>
  <c r="V1003" i="1" s="1"/>
  <c r="S1004" i="1"/>
  <c r="S1005" i="1"/>
  <c r="S1006" i="1"/>
  <c r="V1006" i="1" s="1"/>
  <c r="S1007" i="1"/>
  <c r="V1007" i="1" s="1"/>
  <c r="S1008" i="1"/>
  <c r="S1009" i="1"/>
  <c r="S1010" i="1"/>
  <c r="V1010" i="1" s="1"/>
  <c r="S1011" i="1"/>
  <c r="V1011" i="1" s="1"/>
  <c r="S1012" i="1"/>
  <c r="S1013" i="1"/>
  <c r="S1014" i="1"/>
  <c r="V1014" i="1" s="1"/>
  <c r="S1015" i="1"/>
  <c r="V1015" i="1" s="1"/>
  <c r="S1016" i="1"/>
  <c r="S1017" i="1"/>
  <c r="S1018" i="1"/>
  <c r="V1018" i="1" s="1"/>
  <c r="S1019" i="1"/>
  <c r="V1019" i="1" s="1"/>
  <c r="S1020" i="1"/>
  <c r="S1021" i="1"/>
  <c r="S1022" i="1"/>
  <c r="U1022" i="1" s="1"/>
  <c r="S1023" i="1"/>
  <c r="V1023" i="1" s="1"/>
  <c r="S1024" i="1"/>
  <c r="S1025" i="1"/>
  <c r="S1026" i="1"/>
  <c r="V1026" i="1" s="1"/>
  <c r="S1027" i="1"/>
  <c r="V1027" i="1" s="1"/>
  <c r="S1028" i="1"/>
  <c r="S1029" i="1"/>
  <c r="S1030" i="1"/>
  <c r="V1030" i="1" s="1"/>
  <c r="S1031" i="1"/>
  <c r="V1031" i="1" s="1"/>
  <c r="S1032" i="1"/>
  <c r="S1033" i="1"/>
  <c r="S1034" i="1"/>
  <c r="V1034" i="1" s="1"/>
  <c r="S1035" i="1"/>
  <c r="V1035" i="1" s="1"/>
  <c r="S1036" i="1"/>
  <c r="S1037" i="1"/>
  <c r="S1038" i="1"/>
  <c r="V1038" i="1" s="1"/>
  <c r="S1039" i="1"/>
  <c r="V1039" i="1" s="1"/>
  <c r="S1040" i="1"/>
  <c r="S1041" i="1"/>
  <c r="S1042" i="1"/>
  <c r="V1042" i="1" s="1"/>
  <c r="S1043" i="1"/>
  <c r="V1043" i="1" s="1"/>
  <c r="S1044" i="1"/>
  <c r="S1045" i="1"/>
  <c r="S1046" i="1"/>
  <c r="V1046" i="1" s="1"/>
  <c r="S1047" i="1"/>
  <c r="V1047" i="1" s="1"/>
  <c r="S1048" i="1"/>
  <c r="S1049" i="1"/>
  <c r="S1050" i="1"/>
  <c r="V1050" i="1" s="1"/>
  <c r="S1051" i="1"/>
  <c r="V1051" i="1" s="1"/>
  <c r="S1052" i="1"/>
  <c r="S1053" i="1"/>
  <c r="S1054" i="1"/>
  <c r="V1054" i="1" s="1"/>
  <c r="S1055" i="1"/>
  <c r="V1055" i="1" s="1"/>
  <c r="S1056" i="1"/>
  <c r="S1057" i="1"/>
  <c r="S1058" i="1"/>
  <c r="V1058" i="1" s="1"/>
  <c r="S1059" i="1"/>
  <c r="V1059" i="1" s="1"/>
  <c r="S1060" i="1"/>
  <c r="S1061" i="1"/>
  <c r="S1062" i="1"/>
  <c r="V1062" i="1" s="1"/>
  <c r="S1063" i="1"/>
  <c r="V1063" i="1" s="1"/>
  <c r="S1064" i="1"/>
  <c r="S1065" i="1"/>
  <c r="S1066" i="1"/>
  <c r="V1066" i="1" s="1"/>
  <c r="S1067" i="1"/>
  <c r="V1067" i="1" s="1"/>
  <c r="S1068" i="1"/>
  <c r="S1069" i="1"/>
  <c r="S1070" i="1"/>
  <c r="V1070" i="1" s="1"/>
  <c r="S1071" i="1"/>
  <c r="V1071" i="1" s="1"/>
  <c r="S1072" i="1"/>
  <c r="S1073" i="1"/>
  <c r="S1074" i="1"/>
  <c r="V1074" i="1" s="1"/>
  <c r="S1075" i="1"/>
  <c r="V1075" i="1" s="1"/>
  <c r="S1076" i="1"/>
  <c r="S1077" i="1"/>
  <c r="S1078" i="1"/>
  <c r="V1078" i="1" s="1"/>
  <c r="S1079" i="1"/>
  <c r="V1079" i="1" s="1"/>
  <c r="S1080" i="1"/>
  <c r="S1081" i="1"/>
  <c r="S1082" i="1"/>
  <c r="V1082" i="1" s="1"/>
  <c r="S1083" i="1"/>
  <c r="V1083" i="1" s="1"/>
  <c r="S1084" i="1"/>
  <c r="S1085" i="1"/>
  <c r="S1086" i="1"/>
  <c r="V1086" i="1" s="1"/>
  <c r="S1087" i="1"/>
  <c r="V1087" i="1" s="1"/>
  <c r="S1088" i="1"/>
  <c r="S1089" i="1"/>
  <c r="S1090" i="1"/>
  <c r="V1090" i="1" s="1"/>
  <c r="S1091" i="1"/>
  <c r="V1091" i="1" s="1"/>
  <c r="S1092" i="1"/>
  <c r="S1093" i="1"/>
  <c r="S1094" i="1"/>
  <c r="V1094" i="1" s="1"/>
  <c r="S1095" i="1"/>
  <c r="V1095" i="1" s="1"/>
  <c r="S1096" i="1"/>
  <c r="S1097" i="1"/>
  <c r="S1098" i="1"/>
  <c r="V1098" i="1" s="1"/>
  <c r="S1099" i="1"/>
  <c r="V1099" i="1" s="1"/>
  <c r="S1100" i="1"/>
  <c r="S1101" i="1"/>
  <c r="S1102" i="1"/>
  <c r="V1102" i="1" s="1"/>
  <c r="S1103" i="1"/>
  <c r="V1103" i="1" s="1"/>
  <c r="S1104" i="1"/>
  <c r="S1105" i="1"/>
  <c r="S1106" i="1"/>
  <c r="V1106" i="1" s="1"/>
  <c r="S1107" i="1"/>
  <c r="V1107" i="1" s="1"/>
  <c r="S1108" i="1"/>
  <c r="S1109" i="1"/>
  <c r="S1110" i="1"/>
  <c r="V1110" i="1" s="1"/>
  <c r="S1111" i="1"/>
  <c r="V1111" i="1" s="1"/>
  <c r="S1112" i="1"/>
  <c r="S1113" i="1"/>
  <c r="S1114" i="1"/>
  <c r="V1114" i="1" s="1"/>
  <c r="S1115" i="1"/>
  <c r="V1115" i="1" s="1"/>
  <c r="S1116" i="1"/>
  <c r="S1117" i="1"/>
  <c r="S1118" i="1"/>
  <c r="V1118" i="1" s="1"/>
  <c r="S1119" i="1"/>
  <c r="V1119" i="1" s="1"/>
  <c r="S1120" i="1"/>
  <c r="S1121" i="1"/>
  <c r="S1122" i="1"/>
  <c r="V1122" i="1" s="1"/>
  <c r="S1123" i="1"/>
  <c r="V1123" i="1" s="1"/>
  <c r="S1124" i="1"/>
  <c r="S1125" i="1"/>
  <c r="S1126" i="1"/>
  <c r="V1126" i="1" s="1"/>
  <c r="S1127" i="1"/>
  <c r="V1127" i="1" s="1"/>
  <c r="S1128" i="1"/>
  <c r="S1129" i="1"/>
  <c r="S1130" i="1"/>
  <c r="V1130" i="1" s="1"/>
  <c r="S1131" i="1"/>
  <c r="V1131" i="1" s="1"/>
  <c r="S1132" i="1"/>
  <c r="S1133" i="1"/>
  <c r="S1134" i="1"/>
  <c r="V1134" i="1" s="1"/>
  <c r="S1135" i="1"/>
  <c r="V1135" i="1" s="1"/>
  <c r="S1136" i="1"/>
  <c r="S1137" i="1"/>
  <c r="S1138" i="1"/>
  <c r="V1138" i="1" s="1"/>
  <c r="S1139" i="1"/>
  <c r="V1139" i="1" s="1"/>
  <c r="S1140" i="1"/>
  <c r="S1141" i="1"/>
  <c r="S1142" i="1"/>
  <c r="V1142" i="1" s="1"/>
  <c r="S1143" i="1"/>
  <c r="V1143" i="1" s="1"/>
  <c r="S1144" i="1"/>
  <c r="S1145" i="1"/>
  <c r="S1146" i="1"/>
  <c r="V1146" i="1" s="1"/>
  <c r="S1147" i="1"/>
  <c r="V1147" i="1" s="1"/>
  <c r="S1148" i="1"/>
  <c r="S1149" i="1"/>
  <c r="S1150" i="1"/>
  <c r="V1150" i="1" s="1"/>
  <c r="S1151" i="1"/>
  <c r="V1151" i="1" s="1"/>
  <c r="S1152" i="1"/>
  <c r="S1153" i="1"/>
  <c r="S1154" i="1"/>
  <c r="V1154" i="1" s="1"/>
  <c r="S1155" i="1"/>
  <c r="V1155" i="1" s="1"/>
  <c r="S1156" i="1"/>
  <c r="S1157" i="1"/>
  <c r="S1158" i="1"/>
  <c r="V1158" i="1" s="1"/>
  <c r="S1159" i="1"/>
  <c r="V1159" i="1" s="1"/>
  <c r="S1160" i="1"/>
  <c r="S1161" i="1"/>
  <c r="S1162" i="1"/>
  <c r="V1162" i="1" s="1"/>
  <c r="S1163" i="1"/>
  <c r="V1163" i="1" s="1"/>
  <c r="S1164" i="1"/>
  <c r="S1165" i="1"/>
  <c r="S1166" i="1"/>
  <c r="V1166" i="1" s="1"/>
  <c r="S1167" i="1"/>
  <c r="V1167" i="1" s="1"/>
  <c r="S1168" i="1"/>
  <c r="S1169" i="1"/>
  <c r="S1170" i="1"/>
  <c r="V1170" i="1" s="1"/>
  <c r="S1171" i="1"/>
  <c r="V1171" i="1" s="1"/>
  <c r="S1172" i="1"/>
  <c r="S1173" i="1"/>
  <c r="S1174" i="1"/>
  <c r="V1174" i="1" s="1"/>
  <c r="S1175" i="1"/>
  <c r="V1175" i="1" s="1"/>
  <c r="S1176" i="1"/>
  <c r="S1177" i="1"/>
  <c r="S1178" i="1"/>
  <c r="V1178" i="1" s="1"/>
  <c r="S1179" i="1"/>
  <c r="V1179" i="1" s="1"/>
  <c r="S1180" i="1"/>
  <c r="S1181" i="1"/>
  <c r="S1182" i="1"/>
  <c r="S1183" i="1"/>
  <c r="V1183" i="1" s="1"/>
  <c r="S1184" i="1"/>
  <c r="S1185" i="1"/>
  <c r="S1186" i="1"/>
  <c r="V1186" i="1" s="1"/>
  <c r="S1187" i="1"/>
  <c r="V1187" i="1" s="1"/>
  <c r="S1188" i="1"/>
  <c r="S1189" i="1"/>
  <c r="S1190" i="1"/>
  <c r="S1191" i="1"/>
  <c r="V1191" i="1" s="1"/>
  <c r="S1192" i="1"/>
  <c r="S1193" i="1"/>
  <c r="S1194" i="1"/>
  <c r="V1194" i="1" s="1"/>
  <c r="S1195" i="1"/>
  <c r="V1195" i="1" s="1"/>
  <c r="S1196" i="1"/>
  <c r="S1197" i="1"/>
  <c r="S1198" i="1"/>
  <c r="S1199" i="1"/>
  <c r="V1199" i="1" s="1"/>
  <c r="S1200" i="1"/>
  <c r="S1201" i="1"/>
  <c r="S1202" i="1"/>
  <c r="V1202" i="1" s="1"/>
  <c r="S1203" i="1"/>
  <c r="V1203" i="1" s="1"/>
  <c r="S1204" i="1"/>
  <c r="S1205" i="1"/>
  <c r="S1206" i="1"/>
  <c r="S1207" i="1"/>
  <c r="V1207" i="1" s="1"/>
  <c r="S1208" i="1"/>
  <c r="S1209" i="1"/>
  <c r="S1210" i="1"/>
  <c r="V1210" i="1" s="1"/>
  <c r="S1211" i="1"/>
  <c r="V1211" i="1" s="1"/>
  <c r="S1212" i="1"/>
  <c r="S1213" i="1"/>
  <c r="S1214" i="1"/>
  <c r="S1215" i="1"/>
  <c r="V1215" i="1" s="1"/>
  <c r="S1216" i="1"/>
  <c r="S1217" i="1"/>
  <c r="S1218" i="1"/>
  <c r="V1218" i="1" s="1"/>
  <c r="S1219" i="1"/>
  <c r="V1219" i="1" s="1"/>
  <c r="S1220" i="1"/>
  <c r="S1221" i="1"/>
  <c r="S1222" i="1"/>
  <c r="S1223" i="1"/>
  <c r="V1223" i="1" s="1"/>
  <c r="S1224" i="1"/>
  <c r="S1225" i="1"/>
  <c r="U1225" i="1" s="1"/>
  <c r="S1226" i="1"/>
  <c r="V1226" i="1" s="1"/>
  <c r="S1227" i="1"/>
  <c r="V1227" i="1" s="1"/>
  <c r="S1228" i="1"/>
  <c r="S1229" i="1"/>
  <c r="S1230" i="1"/>
  <c r="S1231" i="1"/>
  <c r="V1231" i="1" s="1"/>
  <c r="S1232" i="1"/>
  <c r="S1233" i="1"/>
  <c r="S1234" i="1"/>
  <c r="V1234" i="1" s="1"/>
  <c r="S1235" i="1"/>
  <c r="V1235" i="1" s="1"/>
  <c r="S1236" i="1"/>
  <c r="S1237" i="1"/>
  <c r="S1238" i="1"/>
  <c r="S1239" i="1"/>
  <c r="V1239" i="1" s="1"/>
  <c r="S1240" i="1"/>
  <c r="S1241" i="1"/>
  <c r="S1242" i="1"/>
  <c r="V1242" i="1" s="1"/>
  <c r="S1243" i="1"/>
  <c r="V1243" i="1" s="1"/>
  <c r="S1244" i="1"/>
  <c r="S1245" i="1"/>
  <c r="S1246" i="1"/>
  <c r="S1247" i="1"/>
  <c r="V1247" i="1" s="1"/>
  <c r="S1248" i="1"/>
  <c r="S1249" i="1"/>
  <c r="S1250" i="1"/>
  <c r="V1250" i="1" s="1"/>
  <c r="S1251" i="1"/>
  <c r="V1251" i="1" s="1"/>
  <c r="S1252" i="1"/>
  <c r="S1253" i="1"/>
  <c r="S1254" i="1"/>
  <c r="S1255" i="1"/>
  <c r="V1255" i="1" s="1"/>
  <c r="S1256" i="1"/>
  <c r="S1257" i="1"/>
  <c r="S1258" i="1"/>
  <c r="V1258" i="1" s="1"/>
  <c r="S1259" i="1"/>
  <c r="V1259" i="1" s="1"/>
  <c r="S1260" i="1"/>
  <c r="S1261" i="1"/>
  <c r="S1262" i="1"/>
  <c r="S1263" i="1"/>
  <c r="V1263" i="1" s="1"/>
  <c r="S1264" i="1"/>
  <c r="S1265" i="1"/>
  <c r="S1266" i="1"/>
  <c r="V1266" i="1" s="1"/>
  <c r="S1267" i="1"/>
  <c r="V1267" i="1" s="1"/>
  <c r="S1268" i="1"/>
  <c r="S1269" i="1"/>
  <c r="S1270" i="1"/>
  <c r="S1271" i="1"/>
  <c r="V1271" i="1" s="1"/>
  <c r="S1272" i="1"/>
  <c r="S1273" i="1"/>
  <c r="S1274" i="1"/>
  <c r="V1274" i="1" s="1"/>
  <c r="S1275" i="1"/>
  <c r="V1275" i="1" s="1"/>
  <c r="S1276" i="1"/>
  <c r="S1277" i="1"/>
  <c r="S1278" i="1"/>
  <c r="S1279" i="1"/>
  <c r="V1279" i="1" s="1"/>
  <c r="S1280" i="1"/>
  <c r="S1281" i="1"/>
  <c r="S1282" i="1"/>
  <c r="V1282" i="1" s="1"/>
  <c r="S1283" i="1"/>
  <c r="V1283" i="1" s="1"/>
  <c r="S1284" i="1"/>
  <c r="S1285" i="1"/>
  <c r="S1286" i="1"/>
  <c r="S1287" i="1"/>
  <c r="V1287" i="1" s="1"/>
  <c r="S1288" i="1"/>
  <c r="S1289" i="1"/>
  <c r="S1290" i="1"/>
  <c r="V1290" i="1" s="1"/>
  <c r="S1291" i="1"/>
  <c r="V1291" i="1" s="1"/>
  <c r="S1292" i="1"/>
  <c r="S1293" i="1"/>
  <c r="S1294" i="1"/>
  <c r="S1295" i="1"/>
  <c r="V1295" i="1" s="1"/>
  <c r="S1296" i="1"/>
  <c r="S1297" i="1"/>
  <c r="S1298" i="1"/>
  <c r="V1298" i="1" s="1"/>
  <c r="S1299" i="1"/>
  <c r="V1299" i="1" s="1"/>
  <c r="S1300" i="1"/>
  <c r="S1301" i="1"/>
  <c r="S1302" i="1"/>
  <c r="S1303" i="1"/>
  <c r="V1303" i="1" s="1"/>
  <c r="S1304" i="1"/>
  <c r="S1305" i="1"/>
  <c r="S1306" i="1"/>
  <c r="V1306" i="1" s="1"/>
  <c r="S1307" i="1"/>
  <c r="V1307" i="1" s="1"/>
  <c r="S1308" i="1"/>
  <c r="S1309" i="1"/>
  <c r="S1310" i="1"/>
  <c r="S1311" i="1"/>
  <c r="V1311" i="1" s="1"/>
  <c r="S1312" i="1"/>
  <c r="S1313" i="1"/>
  <c r="S1314" i="1"/>
  <c r="V1314" i="1" s="1"/>
  <c r="S1315" i="1"/>
  <c r="V1315" i="1" s="1"/>
  <c r="S1316" i="1"/>
  <c r="S1317" i="1"/>
  <c r="S1318" i="1"/>
  <c r="S1319" i="1"/>
  <c r="V1319" i="1" s="1"/>
  <c r="S1320" i="1"/>
  <c r="S1321" i="1"/>
  <c r="S1322" i="1"/>
  <c r="V1322" i="1" s="1"/>
  <c r="S1323" i="1"/>
  <c r="V1323" i="1" s="1"/>
  <c r="S1324" i="1"/>
  <c r="S1325" i="1"/>
  <c r="S1326" i="1"/>
  <c r="S1327" i="1"/>
  <c r="V1327" i="1" s="1"/>
  <c r="S1328" i="1"/>
  <c r="S1329" i="1"/>
  <c r="S1330" i="1"/>
  <c r="V1330" i="1" s="1"/>
  <c r="S1331" i="1"/>
  <c r="V1331" i="1" s="1"/>
  <c r="S1332" i="1"/>
  <c r="S1333" i="1"/>
  <c r="S1334" i="1"/>
  <c r="S1335" i="1"/>
  <c r="V1335" i="1" s="1"/>
  <c r="S1336" i="1"/>
  <c r="S1337" i="1"/>
  <c r="S1338" i="1"/>
  <c r="V1338" i="1" s="1"/>
  <c r="S1339" i="1"/>
  <c r="V1339" i="1" s="1"/>
  <c r="S1340" i="1"/>
  <c r="S1341" i="1"/>
  <c r="S1342" i="1"/>
  <c r="S1343" i="1"/>
  <c r="V1343" i="1" s="1"/>
  <c r="S1344" i="1"/>
  <c r="S1345" i="1"/>
  <c r="S1346" i="1"/>
  <c r="V1346" i="1" s="1"/>
  <c r="S1347" i="1"/>
  <c r="V1347" i="1" s="1"/>
  <c r="S1348" i="1"/>
  <c r="S1349" i="1"/>
  <c r="S1350" i="1"/>
  <c r="S1351" i="1"/>
  <c r="V1351" i="1" s="1"/>
  <c r="S1352" i="1"/>
  <c r="S1353" i="1"/>
  <c r="S1354" i="1"/>
  <c r="V1354" i="1" s="1"/>
  <c r="S1355" i="1"/>
  <c r="V1355" i="1" s="1"/>
  <c r="S1356" i="1"/>
  <c r="S1357" i="1"/>
  <c r="S1358" i="1"/>
  <c r="S1359" i="1"/>
  <c r="V1359" i="1" s="1"/>
  <c r="S1360" i="1"/>
  <c r="S1361" i="1"/>
  <c r="S1362" i="1"/>
  <c r="V1362" i="1" s="1"/>
  <c r="S1363" i="1"/>
  <c r="V1363" i="1" s="1"/>
  <c r="S1364" i="1"/>
  <c r="S1365" i="1"/>
  <c r="S1366" i="1"/>
  <c r="S1367" i="1"/>
  <c r="V1367" i="1" s="1"/>
  <c r="S1368" i="1"/>
  <c r="S1369" i="1"/>
  <c r="S1370" i="1"/>
  <c r="V1370" i="1" s="1"/>
  <c r="S1371" i="1"/>
  <c r="V1371" i="1" s="1"/>
  <c r="S1372" i="1"/>
  <c r="S1373" i="1"/>
  <c r="S1374" i="1"/>
  <c r="S1375" i="1"/>
  <c r="V1375" i="1" s="1"/>
  <c r="S1376" i="1"/>
  <c r="S1377" i="1"/>
  <c r="S1378" i="1"/>
  <c r="V1378" i="1" s="1"/>
  <c r="S1379" i="1"/>
  <c r="V1379" i="1" s="1"/>
  <c r="S1380" i="1"/>
  <c r="S1381" i="1"/>
  <c r="S1382" i="1"/>
  <c r="S1383" i="1"/>
  <c r="V1383" i="1" s="1"/>
  <c r="S1384" i="1"/>
  <c r="S1385" i="1"/>
  <c r="S1386" i="1"/>
  <c r="S1387" i="1"/>
  <c r="V1387" i="1" s="1"/>
  <c r="S1388" i="1"/>
  <c r="S1389" i="1"/>
  <c r="S1390" i="1"/>
  <c r="S1391" i="1"/>
  <c r="V1391" i="1" s="1"/>
  <c r="S1392" i="1"/>
  <c r="S1393" i="1"/>
  <c r="S1394" i="1"/>
  <c r="V1394" i="1" s="1"/>
  <c r="S1395" i="1"/>
  <c r="V1395" i="1" s="1"/>
  <c r="S1396" i="1"/>
  <c r="S1397" i="1"/>
  <c r="S1398" i="1"/>
  <c r="S1399" i="1"/>
  <c r="V1399" i="1" s="1"/>
  <c r="S1400" i="1"/>
  <c r="S1401" i="1"/>
  <c r="S1402" i="1"/>
  <c r="S1403" i="1"/>
  <c r="V1403" i="1" s="1"/>
  <c r="S1404" i="1"/>
  <c r="S1405" i="1"/>
  <c r="S1406" i="1"/>
  <c r="S1407" i="1"/>
  <c r="V1407" i="1" s="1"/>
  <c r="S1408" i="1"/>
  <c r="S1409" i="1"/>
  <c r="S1410" i="1"/>
  <c r="V1410" i="1" s="1"/>
  <c r="S1411" i="1"/>
  <c r="V1411" i="1" s="1"/>
  <c r="S1412" i="1"/>
  <c r="S1413" i="1"/>
  <c r="S1414" i="1"/>
  <c r="S1415" i="1"/>
  <c r="V1415" i="1" s="1"/>
  <c r="S1416" i="1"/>
  <c r="S1417" i="1"/>
  <c r="S1418" i="1"/>
  <c r="S1419" i="1"/>
  <c r="V1419" i="1" s="1"/>
  <c r="S1420" i="1"/>
  <c r="S1421" i="1"/>
  <c r="S1422" i="1"/>
  <c r="S1423" i="1"/>
  <c r="V1423" i="1" s="1"/>
  <c r="S1424" i="1"/>
  <c r="S1425" i="1"/>
  <c r="S1426" i="1"/>
  <c r="V1426" i="1" s="1"/>
  <c r="S1427" i="1"/>
  <c r="V1427" i="1" s="1"/>
  <c r="S1428" i="1"/>
  <c r="S1429" i="1"/>
  <c r="S1430" i="1"/>
  <c r="S1431" i="1"/>
  <c r="V1431" i="1" s="1"/>
  <c r="S1432" i="1"/>
  <c r="S1433" i="1"/>
  <c r="S1434" i="1"/>
  <c r="S1435" i="1"/>
  <c r="V1435" i="1" s="1"/>
  <c r="S1436" i="1"/>
  <c r="S1437" i="1"/>
  <c r="S1438" i="1"/>
  <c r="S1439" i="1"/>
  <c r="V1439" i="1" s="1"/>
  <c r="S1440" i="1"/>
  <c r="S1441" i="1"/>
  <c r="S1442" i="1"/>
  <c r="V1442" i="1" s="1"/>
  <c r="S1443" i="1"/>
  <c r="U1443" i="1" s="1"/>
  <c r="S1444" i="1"/>
  <c r="S1445" i="1"/>
  <c r="S1446" i="1"/>
  <c r="S1447" i="1"/>
  <c r="V1447" i="1" s="1"/>
  <c r="S1448" i="1"/>
  <c r="S1449" i="1"/>
  <c r="S1450" i="1"/>
  <c r="S1451" i="1"/>
  <c r="V1451" i="1" s="1"/>
  <c r="S1452" i="1"/>
  <c r="S1453" i="1"/>
  <c r="S1454" i="1"/>
  <c r="S1455" i="1"/>
  <c r="V1455" i="1" s="1"/>
  <c r="S1456" i="1"/>
  <c r="S1457" i="1"/>
  <c r="S1458" i="1"/>
  <c r="V1458" i="1" s="1"/>
  <c r="S1459" i="1"/>
  <c r="V1459" i="1" s="1"/>
  <c r="S1460" i="1"/>
  <c r="S1461" i="1"/>
  <c r="S1462" i="1"/>
  <c r="S1463" i="1"/>
  <c r="V1463" i="1" s="1"/>
  <c r="S1464" i="1"/>
  <c r="S1465" i="1"/>
  <c r="S1466" i="1"/>
  <c r="S1467" i="1"/>
  <c r="V1467" i="1" s="1"/>
  <c r="S1468" i="1"/>
  <c r="S1469" i="1"/>
  <c r="S1470" i="1"/>
  <c r="S1471" i="1"/>
  <c r="V1471" i="1" s="1"/>
  <c r="S1472" i="1"/>
  <c r="S1473" i="1"/>
  <c r="S1474" i="1"/>
  <c r="V1474" i="1" s="1"/>
  <c r="S1475" i="1"/>
  <c r="V1475" i="1" s="1"/>
  <c r="S1476" i="1"/>
  <c r="S1477" i="1"/>
  <c r="S1478" i="1"/>
  <c r="S1479" i="1"/>
  <c r="V1479" i="1" s="1"/>
  <c r="S1480" i="1"/>
  <c r="S1481" i="1"/>
  <c r="S1482" i="1"/>
  <c r="S1483" i="1"/>
  <c r="V1483" i="1" s="1"/>
  <c r="S1484" i="1"/>
  <c r="S1485" i="1"/>
  <c r="S1486" i="1"/>
  <c r="S1487" i="1"/>
  <c r="V1487" i="1" s="1"/>
  <c r="S1488" i="1"/>
  <c r="S1489" i="1"/>
  <c r="S1490" i="1"/>
  <c r="V1490" i="1" s="1"/>
  <c r="S1491" i="1"/>
  <c r="V1491" i="1" s="1"/>
  <c r="S1492" i="1"/>
  <c r="S1493" i="1"/>
  <c r="S1494" i="1"/>
  <c r="S1495" i="1"/>
  <c r="V1495" i="1" s="1"/>
  <c r="S1496" i="1"/>
  <c r="S1497" i="1"/>
  <c r="S1498" i="1"/>
  <c r="S1499" i="1"/>
  <c r="V1499" i="1" s="1"/>
  <c r="S1500" i="1"/>
  <c r="S1501" i="1"/>
  <c r="S1502" i="1"/>
  <c r="S1503" i="1"/>
  <c r="V1503" i="1" s="1"/>
  <c r="S1504" i="1"/>
  <c r="S1505" i="1"/>
  <c r="S1506" i="1"/>
  <c r="V1506" i="1" s="1"/>
  <c r="S1507" i="1"/>
  <c r="U1507" i="1" s="1"/>
  <c r="S1508" i="1"/>
  <c r="S1509" i="1"/>
  <c r="S1510" i="1"/>
  <c r="S1511" i="1"/>
  <c r="V1511" i="1" s="1"/>
  <c r="S1512" i="1"/>
  <c r="S1513" i="1"/>
  <c r="S1514" i="1"/>
  <c r="S1515" i="1"/>
  <c r="V1515" i="1" s="1"/>
  <c r="S1516" i="1"/>
  <c r="S1517" i="1"/>
  <c r="S1518" i="1"/>
  <c r="S1519" i="1"/>
  <c r="V1519" i="1" s="1"/>
  <c r="S1520" i="1"/>
  <c r="S1521" i="1"/>
  <c r="S1522" i="1"/>
  <c r="V1522" i="1" s="1"/>
  <c r="S1523" i="1"/>
  <c r="V1523" i="1" s="1"/>
  <c r="S1524" i="1"/>
  <c r="S1525" i="1"/>
  <c r="S1526" i="1"/>
  <c r="S1527" i="1"/>
  <c r="V1527" i="1" s="1"/>
  <c r="S1528" i="1"/>
  <c r="S1529" i="1"/>
  <c r="S1530" i="1"/>
  <c r="S1531" i="1"/>
  <c r="V1531" i="1" s="1"/>
  <c r="S1532" i="1"/>
  <c r="S1533" i="1"/>
  <c r="S1534" i="1"/>
  <c r="S1535" i="1"/>
  <c r="V1535" i="1" s="1"/>
  <c r="S1536" i="1"/>
  <c r="S1537" i="1"/>
  <c r="S1538" i="1"/>
  <c r="V1538" i="1" s="1"/>
  <c r="S1539" i="1"/>
  <c r="V1539" i="1" s="1"/>
  <c r="S1540" i="1"/>
  <c r="S1541" i="1"/>
  <c r="S1542" i="1"/>
  <c r="S1543" i="1"/>
  <c r="V1543" i="1" s="1"/>
  <c r="S1544" i="1"/>
  <c r="S1545" i="1"/>
  <c r="S1546" i="1"/>
  <c r="S1547" i="1"/>
  <c r="V1547" i="1" s="1"/>
  <c r="S1548" i="1"/>
  <c r="S1549" i="1"/>
  <c r="S1550" i="1"/>
  <c r="S1551" i="1"/>
  <c r="V1551" i="1" s="1"/>
  <c r="S1552" i="1"/>
  <c r="S1553" i="1"/>
  <c r="S1554" i="1"/>
  <c r="V1554" i="1" s="1"/>
  <c r="S1555" i="1"/>
  <c r="V1555" i="1" s="1"/>
  <c r="S1556" i="1"/>
  <c r="S1557" i="1"/>
  <c r="S1558" i="1"/>
  <c r="S1559" i="1"/>
  <c r="V1559" i="1" s="1"/>
  <c r="S1560" i="1"/>
  <c r="S1561" i="1"/>
  <c r="S1562" i="1"/>
  <c r="S1563" i="1"/>
  <c r="V1563" i="1" s="1"/>
  <c r="S1564" i="1"/>
  <c r="S1565" i="1"/>
  <c r="S1566" i="1"/>
  <c r="S1567" i="1"/>
  <c r="V1567" i="1" s="1"/>
  <c r="S1568" i="1"/>
  <c r="S1569" i="1"/>
  <c r="S1570" i="1"/>
  <c r="V1570" i="1" s="1"/>
  <c r="S1571" i="1"/>
  <c r="V1571" i="1" s="1"/>
  <c r="S1572" i="1"/>
  <c r="S1573" i="1"/>
  <c r="S1574" i="1"/>
  <c r="S1575" i="1"/>
  <c r="V1575" i="1" s="1"/>
  <c r="S1576" i="1"/>
  <c r="S1577" i="1"/>
  <c r="S1578" i="1"/>
  <c r="S1579" i="1"/>
  <c r="V1579" i="1" s="1"/>
  <c r="S1580" i="1"/>
  <c r="S1581" i="1"/>
  <c r="S1582" i="1"/>
  <c r="S1583" i="1"/>
  <c r="V1583" i="1" s="1"/>
  <c r="S1584" i="1"/>
  <c r="S1585" i="1"/>
  <c r="S1586" i="1"/>
  <c r="V1586" i="1" s="1"/>
  <c r="S1587" i="1"/>
  <c r="V1587" i="1" s="1"/>
  <c r="S1588" i="1"/>
  <c r="S1589" i="1"/>
  <c r="S1590" i="1"/>
  <c r="S1591" i="1"/>
  <c r="V1591" i="1" s="1"/>
  <c r="S1592" i="1"/>
  <c r="S1593" i="1"/>
  <c r="S1594" i="1"/>
  <c r="S1595" i="1"/>
  <c r="V1595" i="1" s="1"/>
  <c r="S1596" i="1"/>
  <c r="S1597" i="1"/>
  <c r="S1598" i="1"/>
  <c r="S1599" i="1"/>
  <c r="V1599" i="1" s="1"/>
  <c r="S1600" i="1"/>
  <c r="S1601" i="1"/>
  <c r="S1602" i="1"/>
  <c r="V1602" i="1" s="1"/>
  <c r="S1603" i="1"/>
  <c r="V1603" i="1" s="1"/>
  <c r="S1604" i="1"/>
  <c r="S1605" i="1"/>
  <c r="S1606" i="1"/>
  <c r="S1607" i="1"/>
  <c r="V1607" i="1" s="1"/>
  <c r="S1608" i="1"/>
  <c r="S1609" i="1"/>
  <c r="S1610" i="1"/>
  <c r="S1611" i="1"/>
  <c r="V1611" i="1" s="1"/>
  <c r="S1612" i="1"/>
  <c r="S1613" i="1"/>
  <c r="S1614" i="1"/>
  <c r="S1615" i="1"/>
  <c r="V1615" i="1" s="1"/>
  <c r="S1616" i="1"/>
  <c r="S1617" i="1"/>
  <c r="S1618" i="1"/>
  <c r="V1618" i="1" s="1"/>
  <c r="S1619" i="1"/>
  <c r="V1619" i="1" s="1"/>
  <c r="S1620" i="1"/>
  <c r="S1621" i="1"/>
  <c r="S1622" i="1"/>
  <c r="S1623" i="1"/>
  <c r="V1623" i="1" s="1"/>
  <c r="S1624" i="1"/>
  <c r="S1625" i="1"/>
  <c r="S1626" i="1"/>
  <c r="S1627" i="1"/>
  <c r="V1627" i="1" s="1"/>
  <c r="S1628" i="1"/>
  <c r="S1629" i="1"/>
  <c r="S1630" i="1"/>
  <c r="S1631" i="1"/>
  <c r="V1631" i="1" s="1"/>
  <c r="S1632" i="1"/>
  <c r="S1633" i="1"/>
  <c r="S1634" i="1"/>
  <c r="V1634" i="1" s="1"/>
  <c r="S1635" i="1"/>
  <c r="V1635" i="1" s="1"/>
  <c r="S1636" i="1"/>
  <c r="S1637" i="1"/>
  <c r="S1638" i="1"/>
  <c r="S1639" i="1"/>
  <c r="V1639" i="1" s="1"/>
  <c r="S1640" i="1"/>
  <c r="S1641" i="1"/>
  <c r="S1642" i="1"/>
  <c r="S1643" i="1"/>
  <c r="V1643" i="1" s="1"/>
  <c r="S1644" i="1"/>
  <c r="S1645" i="1"/>
  <c r="S1646" i="1"/>
  <c r="S1647" i="1"/>
  <c r="V1647" i="1" s="1"/>
  <c r="S1648" i="1"/>
  <c r="S1649" i="1"/>
  <c r="S1650" i="1"/>
  <c r="V1650" i="1" s="1"/>
  <c r="S1651" i="1"/>
  <c r="V1651" i="1" s="1"/>
  <c r="S1652" i="1"/>
  <c r="S1653" i="1"/>
  <c r="S1654" i="1"/>
  <c r="S1655" i="1"/>
  <c r="V1655" i="1" s="1"/>
  <c r="S1656" i="1"/>
  <c r="S1657" i="1"/>
  <c r="S1658" i="1"/>
  <c r="S1659" i="1"/>
  <c r="V1659" i="1" s="1"/>
  <c r="S1660" i="1"/>
  <c r="S1661" i="1"/>
  <c r="S1662" i="1"/>
  <c r="S1663" i="1"/>
  <c r="V1663" i="1" s="1"/>
  <c r="S1664" i="1"/>
  <c r="S1665" i="1"/>
  <c r="S1666" i="1"/>
  <c r="V1666" i="1" s="1"/>
  <c r="S1667" i="1"/>
  <c r="V1667" i="1" s="1"/>
  <c r="S1668" i="1"/>
  <c r="S1669" i="1"/>
  <c r="S1670" i="1"/>
  <c r="S1671" i="1"/>
  <c r="V1671" i="1" s="1"/>
  <c r="S1672" i="1"/>
  <c r="S1673" i="1"/>
  <c r="S1674" i="1"/>
  <c r="S1675" i="1"/>
  <c r="V1675" i="1" s="1"/>
  <c r="S1676" i="1"/>
  <c r="S1677" i="1"/>
  <c r="S1678" i="1"/>
  <c r="S1679" i="1"/>
  <c r="V1679" i="1" s="1"/>
  <c r="S1680" i="1"/>
  <c r="S1681" i="1"/>
  <c r="S1682" i="1"/>
  <c r="V1682" i="1" s="1"/>
  <c r="S1683" i="1"/>
  <c r="V1683" i="1" s="1"/>
  <c r="S1684" i="1"/>
  <c r="S1685" i="1"/>
  <c r="S1686" i="1"/>
  <c r="S1687" i="1"/>
  <c r="V1687" i="1" s="1"/>
  <c r="S1688" i="1"/>
  <c r="S1689" i="1"/>
  <c r="S1690" i="1"/>
  <c r="S1691" i="1"/>
  <c r="V1691" i="1" s="1"/>
  <c r="S1692" i="1"/>
  <c r="S1693" i="1"/>
  <c r="S1694" i="1"/>
  <c r="S1695" i="1"/>
  <c r="V1695" i="1" s="1"/>
  <c r="S1696" i="1"/>
  <c r="S1697" i="1"/>
  <c r="S1698" i="1"/>
  <c r="V1698" i="1" s="1"/>
  <c r="S1699" i="1"/>
  <c r="U1699" i="1" s="1"/>
  <c r="S1700" i="1"/>
  <c r="S1701" i="1"/>
  <c r="S1702" i="1"/>
  <c r="S1703" i="1"/>
  <c r="V1703" i="1" s="1"/>
  <c r="S1704" i="1"/>
  <c r="S1705" i="1"/>
  <c r="S1706" i="1"/>
  <c r="S1707" i="1"/>
  <c r="V1707" i="1" s="1"/>
  <c r="S1708" i="1"/>
  <c r="S1709" i="1"/>
  <c r="S1710" i="1"/>
  <c r="S1711" i="1"/>
  <c r="V1711" i="1" s="1"/>
  <c r="S1712" i="1"/>
  <c r="S1713" i="1"/>
  <c r="S1714" i="1"/>
  <c r="V1714" i="1" s="1"/>
  <c r="S1715" i="1"/>
  <c r="V1715" i="1" s="1"/>
  <c r="S1716" i="1"/>
  <c r="S1717" i="1"/>
  <c r="S1718" i="1"/>
  <c r="S1719" i="1"/>
  <c r="V1719" i="1" s="1"/>
  <c r="S1720" i="1"/>
  <c r="S1721" i="1"/>
  <c r="S1722" i="1"/>
  <c r="S1723" i="1"/>
  <c r="V1723" i="1" s="1"/>
  <c r="S1724" i="1"/>
  <c r="S1725" i="1"/>
  <c r="S1726" i="1"/>
  <c r="S1727" i="1"/>
  <c r="V1727" i="1" s="1"/>
  <c r="S1728" i="1"/>
  <c r="S1729" i="1"/>
  <c r="S1730" i="1"/>
  <c r="V1730" i="1" s="1"/>
  <c r="S1731" i="1"/>
  <c r="V1731" i="1" s="1"/>
  <c r="S1732" i="1"/>
  <c r="S1733" i="1"/>
  <c r="S1734" i="1"/>
  <c r="S1735" i="1"/>
  <c r="V1735" i="1" s="1"/>
  <c r="S1736" i="1"/>
  <c r="S1737" i="1"/>
  <c r="S1738" i="1"/>
  <c r="S1739" i="1"/>
  <c r="V1739" i="1" s="1"/>
  <c r="S1740" i="1"/>
  <c r="S1741" i="1"/>
  <c r="S1742" i="1"/>
  <c r="S1743" i="1"/>
  <c r="V1743" i="1" s="1"/>
  <c r="S1744" i="1"/>
  <c r="S1745" i="1"/>
  <c r="S1746" i="1"/>
  <c r="V1746" i="1" s="1"/>
  <c r="S1747" i="1"/>
  <c r="V1747" i="1" s="1"/>
  <c r="S1748" i="1"/>
  <c r="S1749" i="1"/>
  <c r="S1750" i="1"/>
  <c r="S1751" i="1"/>
  <c r="V1751" i="1" s="1"/>
  <c r="S1752" i="1"/>
  <c r="S1753" i="1"/>
  <c r="S1754" i="1"/>
  <c r="S1755" i="1"/>
  <c r="V1755" i="1" s="1"/>
  <c r="S1756" i="1"/>
  <c r="S1757" i="1"/>
  <c r="S1758" i="1"/>
  <c r="S1759" i="1"/>
  <c r="V1759" i="1" s="1"/>
  <c r="S1760" i="1"/>
  <c r="S1761" i="1"/>
  <c r="S1762" i="1"/>
  <c r="V1762" i="1" s="1"/>
  <c r="S1763" i="1"/>
  <c r="U1763" i="1" s="1"/>
  <c r="S1764" i="1"/>
  <c r="S1765" i="1"/>
  <c r="S1766" i="1"/>
  <c r="S1767" i="1"/>
  <c r="V1767" i="1" s="1"/>
  <c r="S1768" i="1"/>
  <c r="S1769" i="1"/>
  <c r="S1770" i="1"/>
  <c r="S1771" i="1"/>
  <c r="V1771" i="1" s="1"/>
  <c r="S1772" i="1"/>
  <c r="S1773" i="1"/>
  <c r="S1774" i="1"/>
  <c r="S1775" i="1"/>
  <c r="V1775" i="1" s="1"/>
  <c r="S1776" i="1"/>
  <c r="S1777" i="1"/>
  <c r="S1778" i="1"/>
  <c r="V1778" i="1" s="1"/>
  <c r="S1779" i="1"/>
  <c r="V1779" i="1" s="1"/>
  <c r="S1780" i="1"/>
  <c r="S1781" i="1"/>
  <c r="S1782" i="1"/>
  <c r="S1783" i="1"/>
  <c r="V1783" i="1" s="1"/>
  <c r="S1784" i="1"/>
  <c r="S1785" i="1"/>
  <c r="S1786" i="1"/>
  <c r="S1787" i="1"/>
  <c r="S1788" i="1"/>
  <c r="S1789" i="1"/>
  <c r="S1790" i="1"/>
  <c r="S1791" i="1"/>
  <c r="S1792" i="1"/>
  <c r="S1793" i="1"/>
  <c r="S1794" i="1"/>
  <c r="V1794" i="1" s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V1810" i="1" s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V1826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V1842" i="1" s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V1858" i="1" s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V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V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V1906" i="1" s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V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V1938" i="1" s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V1954" i="1" s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V1970" i="1" s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V1986" i="1" s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V2002" i="1" s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V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V2034" i="1" s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V2050" i="1" s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V2066" i="1" s="1"/>
  <c r="S2067" i="1"/>
  <c r="S2068" i="1"/>
  <c r="S2069" i="1"/>
  <c r="S2070" i="1"/>
  <c r="U2070" i="1" s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V2082" i="1" s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V2098" i="1" s="1"/>
  <c r="S2099" i="1"/>
  <c r="S2100" i="1"/>
  <c r="S2101" i="1"/>
  <c r="S2102" i="1"/>
  <c r="S2103" i="1"/>
  <c r="S2104" i="1"/>
  <c r="S2105" i="1"/>
  <c r="S2106" i="1"/>
  <c r="S2107" i="1"/>
  <c r="S2108" i="1"/>
  <c r="S2109" i="1"/>
  <c r="V2109" i="1" s="1"/>
  <c r="S2110" i="1"/>
  <c r="V2110" i="1" s="1"/>
  <c r="S2111" i="1"/>
  <c r="S2112" i="1"/>
  <c r="S2113" i="1"/>
  <c r="S2114" i="1"/>
  <c r="S2115" i="1"/>
  <c r="S2116" i="1"/>
  <c r="S2117" i="1"/>
  <c r="S2118" i="1"/>
  <c r="S2119" i="1"/>
  <c r="S2120" i="1"/>
  <c r="S2121" i="1"/>
  <c r="V2121" i="1" s="1"/>
  <c r="S2122" i="1"/>
  <c r="S2123" i="1"/>
  <c r="S2124" i="1"/>
  <c r="S2125" i="1"/>
  <c r="S2126" i="1"/>
  <c r="S2127" i="1"/>
  <c r="S2128" i="1"/>
  <c r="S2129" i="1"/>
  <c r="S2130" i="1"/>
  <c r="V2130" i="1" s="1"/>
  <c r="S2131" i="1"/>
  <c r="S2132" i="1"/>
  <c r="S2133" i="1"/>
  <c r="S2134" i="1"/>
  <c r="S2135" i="1"/>
  <c r="S2136" i="1"/>
  <c r="S2137" i="1"/>
  <c r="S2138" i="1"/>
  <c r="S2139" i="1"/>
  <c r="S2140" i="1"/>
  <c r="S2141" i="1"/>
  <c r="V2141" i="1" s="1"/>
  <c r="S2142" i="1"/>
  <c r="V2142" i="1" s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V2162" i="1" s="1"/>
  <c r="S2163" i="1"/>
  <c r="S2164" i="1"/>
  <c r="S2165" i="1"/>
  <c r="S2166" i="1"/>
  <c r="S2167" i="1"/>
  <c r="S2168" i="1"/>
  <c r="S2169" i="1"/>
  <c r="S2170" i="1"/>
  <c r="S2171" i="1"/>
  <c r="S2172" i="1"/>
  <c r="S2173" i="1"/>
  <c r="V2173" i="1" s="1"/>
  <c r="S2174" i="1"/>
  <c r="V2174" i="1" s="1"/>
  <c r="S2175" i="1"/>
  <c r="S2176" i="1"/>
  <c r="S2177" i="1"/>
  <c r="S2178" i="1"/>
  <c r="S2179" i="1"/>
  <c r="S2180" i="1"/>
  <c r="S2181" i="1"/>
  <c r="S2182" i="1"/>
  <c r="S2183" i="1"/>
  <c r="S2184" i="1"/>
  <c r="S2185" i="1"/>
  <c r="V2185" i="1" s="1"/>
  <c r="S2186" i="1"/>
  <c r="S2187" i="1"/>
  <c r="S2188" i="1"/>
  <c r="S2189" i="1"/>
  <c r="S2190" i="1"/>
  <c r="S2191" i="1"/>
  <c r="S2192" i="1"/>
  <c r="S2193" i="1"/>
  <c r="S2194" i="1"/>
  <c r="V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V2205" i="1" s="1"/>
  <c r="S2206" i="1"/>
  <c r="V2206" i="1" s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V2226" i="1" s="1"/>
  <c r="S2227" i="1"/>
  <c r="S2228" i="1"/>
  <c r="S2229" i="1"/>
  <c r="S2230" i="1"/>
  <c r="S2231" i="1"/>
  <c r="S2232" i="1"/>
  <c r="S2233" i="1"/>
  <c r="S2234" i="1"/>
  <c r="S2235" i="1"/>
  <c r="S2236" i="1"/>
  <c r="S2237" i="1"/>
  <c r="V2237" i="1" s="1"/>
  <c r="S2238" i="1"/>
  <c r="V2238" i="1" s="1"/>
  <c r="S2239" i="1"/>
  <c r="S2240" i="1"/>
  <c r="S2241" i="1"/>
  <c r="S2242" i="1"/>
  <c r="U2242" i="1" s="1"/>
  <c r="S2243" i="1"/>
  <c r="S2244" i="1"/>
  <c r="S2245" i="1"/>
  <c r="S2246" i="1"/>
  <c r="S2247" i="1"/>
  <c r="S2248" i="1"/>
  <c r="S2249" i="1"/>
  <c r="V2249" i="1" s="1"/>
  <c r="S2250" i="1"/>
  <c r="S2251" i="1"/>
  <c r="S2252" i="1"/>
  <c r="S2253" i="1"/>
  <c r="S2254" i="1"/>
  <c r="S2255" i="1"/>
  <c r="S2256" i="1"/>
  <c r="S2257" i="1"/>
  <c r="S2258" i="1"/>
  <c r="V2258" i="1" s="1"/>
  <c r="S2259" i="1"/>
  <c r="S2260" i="1"/>
  <c r="S2261" i="1"/>
  <c r="S2262" i="1"/>
  <c r="S2263" i="1"/>
  <c r="S2264" i="1"/>
  <c r="S2265" i="1"/>
  <c r="S2266" i="1"/>
  <c r="S2267" i="1"/>
  <c r="S2268" i="1"/>
  <c r="S2269" i="1"/>
  <c r="V2269" i="1" s="1"/>
  <c r="S2270" i="1"/>
  <c r="V2270" i="1" s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V2290" i="1" s="1"/>
  <c r="S2291" i="1"/>
  <c r="S2292" i="1"/>
  <c r="S2293" i="1"/>
  <c r="S2294" i="1"/>
  <c r="S2295" i="1"/>
  <c r="S2296" i="1"/>
  <c r="S2297" i="1"/>
  <c r="S2298" i="1"/>
  <c r="S2299" i="1"/>
  <c r="S2300" i="1"/>
  <c r="S2301" i="1"/>
  <c r="V2301" i="1" s="1"/>
  <c r="S2302" i="1"/>
  <c r="V2302" i="1" s="1"/>
  <c r="S2303" i="1"/>
  <c r="S2304" i="1"/>
  <c r="S2305" i="1"/>
  <c r="S2306" i="1"/>
  <c r="S2307" i="1"/>
  <c r="S2308" i="1"/>
  <c r="S2309" i="1"/>
  <c r="S2310" i="1"/>
  <c r="S2311" i="1"/>
  <c r="S2312" i="1"/>
  <c r="S2313" i="1"/>
  <c r="V2313" i="1" s="1"/>
  <c r="S2314" i="1"/>
  <c r="S2315" i="1"/>
  <c r="S2316" i="1"/>
  <c r="S2317" i="1"/>
  <c r="S2318" i="1"/>
  <c r="S2319" i="1"/>
  <c r="S2320" i="1"/>
  <c r="S2321" i="1"/>
  <c r="S2322" i="1"/>
  <c r="V2322" i="1" s="1"/>
  <c r="S2323" i="1"/>
  <c r="S2324" i="1"/>
  <c r="S2325" i="1"/>
  <c r="S2326" i="1"/>
  <c r="S2327" i="1"/>
  <c r="S2328" i="1"/>
  <c r="S2329" i="1"/>
  <c r="S2330" i="1"/>
  <c r="S2331" i="1"/>
  <c r="S2332" i="1"/>
  <c r="S2333" i="1"/>
  <c r="V2333" i="1" s="1"/>
  <c r="S2334" i="1"/>
  <c r="V2334" i="1" s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V2354" i="1" s="1"/>
  <c r="S2355" i="1"/>
  <c r="S2356" i="1"/>
  <c r="S2357" i="1"/>
  <c r="S2358" i="1"/>
  <c r="S2359" i="1"/>
  <c r="S2360" i="1"/>
  <c r="S2361" i="1"/>
  <c r="S2362" i="1"/>
  <c r="S2363" i="1"/>
  <c r="S2364" i="1"/>
  <c r="S2365" i="1"/>
  <c r="V2365" i="1" s="1"/>
  <c r="S2366" i="1"/>
  <c r="V2366" i="1" s="1"/>
  <c r="S2367" i="1"/>
  <c r="S2368" i="1"/>
  <c r="S2369" i="1"/>
  <c r="S2370" i="1"/>
  <c r="S2371" i="1"/>
  <c r="S2372" i="1"/>
  <c r="S2373" i="1"/>
  <c r="S2374" i="1"/>
  <c r="S2375" i="1"/>
  <c r="S2376" i="1"/>
  <c r="S2377" i="1"/>
  <c r="V2377" i="1" s="1"/>
  <c r="S2378" i="1"/>
  <c r="S2379" i="1"/>
  <c r="S2380" i="1"/>
  <c r="S2381" i="1"/>
  <c r="S2382" i="1"/>
  <c r="S2383" i="1"/>
  <c r="S2384" i="1"/>
  <c r="S2385" i="1"/>
  <c r="S2386" i="1"/>
  <c r="V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V2397" i="1" s="1"/>
  <c r="S2398" i="1"/>
  <c r="V2398" i="1" s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U2410" i="1" s="1"/>
  <c r="S2411" i="1"/>
  <c r="S2412" i="1"/>
  <c r="S2413" i="1"/>
  <c r="S2414" i="1"/>
  <c r="S2415" i="1"/>
  <c r="S2416" i="1"/>
  <c r="S2417" i="1"/>
  <c r="S2418" i="1"/>
  <c r="V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V2429" i="1" s="1"/>
  <c r="S2430" i="1"/>
  <c r="V2430" i="1" s="1"/>
  <c r="S2431" i="1"/>
  <c r="S2432" i="1"/>
  <c r="S2433" i="1"/>
  <c r="S2434" i="1"/>
  <c r="S2435" i="1"/>
  <c r="S2436" i="1"/>
  <c r="S2437" i="1"/>
  <c r="S2438" i="1"/>
  <c r="S2439" i="1"/>
  <c r="S2440" i="1"/>
  <c r="S2441" i="1"/>
  <c r="V2441" i="1" s="1"/>
  <c r="S2442" i="1"/>
  <c r="S2443" i="1"/>
  <c r="S2444" i="1"/>
  <c r="S2445" i="1"/>
  <c r="S2446" i="1"/>
  <c r="S2447" i="1"/>
  <c r="S2448" i="1"/>
  <c r="S2449" i="1"/>
  <c r="S2450" i="1"/>
  <c r="V2450" i="1" s="1"/>
  <c r="S2451" i="1"/>
  <c r="S2452" i="1"/>
  <c r="S2453" i="1"/>
  <c r="S2454" i="1"/>
  <c r="S2455" i="1"/>
  <c r="S2456" i="1"/>
  <c r="S2457" i="1"/>
  <c r="S2458" i="1"/>
  <c r="S2459" i="1"/>
  <c r="S2460" i="1"/>
  <c r="S2461" i="1"/>
  <c r="V2461" i="1" s="1"/>
  <c r="S2462" i="1"/>
  <c r="V2462" i="1" s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V2482" i="1" s="1"/>
  <c r="S2483" i="1"/>
  <c r="S2484" i="1"/>
  <c r="S2485" i="1"/>
  <c r="S2486" i="1"/>
  <c r="S2487" i="1"/>
  <c r="S2488" i="1"/>
  <c r="S2489" i="1"/>
  <c r="S2490" i="1"/>
  <c r="S2491" i="1"/>
  <c r="S2492" i="1"/>
  <c r="S2493" i="1"/>
  <c r="V2493" i="1" s="1"/>
  <c r="S2494" i="1"/>
  <c r="V2494" i="1" s="1"/>
  <c r="S2495" i="1"/>
  <c r="S2496" i="1"/>
  <c r="S2497" i="1"/>
  <c r="S2498" i="1"/>
  <c r="U2498" i="1" s="1"/>
  <c r="S2499" i="1"/>
  <c r="S2500" i="1"/>
  <c r="S2501" i="1"/>
  <c r="S2502" i="1"/>
  <c r="S2503" i="1"/>
  <c r="S2504" i="1"/>
  <c r="S2505" i="1"/>
  <c r="V2505" i="1" s="1"/>
  <c r="S2506" i="1"/>
  <c r="S2507" i="1"/>
  <c r="S2508" i="1"/>
  <c r="S2509" i="1"/>
  <c r="S2510" i="1"/>
  <c r="S2511" i="1"/>
  <c r="S2512" i="1"/>
  <c r="S2513" i="1"/>
  <c r="S2514" i="1"/>
  <c r="V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V2525" i="1" s="1"/>
  <c r="S2526" i="1"/>
  <c r="V2526" i="1" s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V2546" i="1" s="1"/>
  <c r="S2547" i="1"/>
  <c r="S2548" i="1"/>
  <c r="S2549" i="1"/>
  <c r="S2550" i="1"/>
  <c r="S2551" i="1"/>
  <c r="S2552" i="1"/>
  <c r="S2553" i="1"/>
  <c r="S2554" i="1"/>
  <c r="S2555" i="1"/>
  <c r="S2556" i="1"/>
  <c r="S2557" i="1"/>
  <c r="V2557" i="1" s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V2569" i="1" s="1"/>
  <c r="S2570" i="1"/>
  <c r="S2571" i="1"/>
  <c r="S2572" i="1"/>
  <c r="S2573" i="1"/>
  <c r="S2574" i="1"/>
  <c r="S2575" i="1"/>
  <c r="S2576" i="1"/>
  <c r="S2577" i="1"/>
  <c r="S2578" i="1"/>
  <c r="V2578" i="1" s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V2589" i="1" s="1"/>
  <c r="S2590" i="1"/>
  <c r="V2590" i="1" s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V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V2621" i="1" s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V2633" i="1" s="1"/>
  <c r="S2634" i="1"/>
  <c r="S2635" i="1"/>
  <c r="S2636" i="1"/>
  <c r="S2637" i="1"/>
  <c r="S2638" i="1"/>
  <c r="S2639" i="1"/>
  <c r="S2640" i="1"/>
  <c r="S2641" i="1"/>
  <c r="S2642" i="1"/>
  <c r="V2642" i="1" s="1"/>
  <c r="S2643" i="1"/>
  <c r="S2644" i="1"/>
  <c r="S2645" i="1"/>
  <c r="S2646" i="1"/>
  <c r="S2647" i="1"/>
  <c r="S2648" i="1"/>
  <c r="S2649" i="1"/>
  <c r="S2650" i="1"/>
  <c r="S2651" i="1"/>
  <c r="S2652" i="1"/>
  <c r="S2653" i="1"/>
  <c r="V2653" i="1" s="1"/>
  <c r="S2654" i="1"/>
  <c r="V2654" i="1" s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V2674" i="1" s="1"/>
  <c r="S2675" i="1"/>
  <c r="S2676" i="1"/>
  <c r="S2677" i="1"/>
  <c r="S2678" i="1"/>
  <c r="S2679" i="1"/>
  <c r="S2680" i="1"/>
  <c r="S2681" i="1"/>
  <c r="S2682" i="1"/>
  <c r="S2683" i="1"/>
  <c r="S2684" i="1"/>
  <c r="S2685" i="1"/>
  <c r="V2685" i="1" s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V2697" i="1" s="1"/>
  <c r="S2698" i="1"/>
  <c r="S2699" i="1"/>
  <c r="S2700" i="1"/>
  <c r="S2701" i="1"/>
  <c r="S2702" i="1"/>
  <c r="S2703" i="1"/>
  <c r="S2704" i="1"/>
  <c r="S2705" i="1"/>
  <c r="S2706" i="1"/>
  <c r="V2706" i="1" s="1"/>
  <c r="S2707" i="1"/>
  <c r="S2708" i="1"/>
  <c r="S2709" i="1"/>
  <c r="S2710" i="1"/>
  <c r="S2711" i="1"/>
  <c r="S2712" i="1"/>
  <c r="S2713" i="1"/>
  <c r="S2714" i="1"/>
  <c r="S2715" i="1"/>
  <c r="S2716" i="1"/>
  <c r="S2717" i="1"/>
  <c r="V2717" i="1" s="1"/>
  <c r="S2718" i="1"/>
  <c r="V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V2729" i="1" s="1"/>
  <c r="S2730" i="1"/>
  <c r="S2731" i="1"/>
  <c r="S2732" i="1"/>
  <c r="S2733" i="1"/>
  <c r="S2734" i="1"/>
  <c r="S2735" i="1"/>
  <c r="S2736" i="1"/>
  <c r="S2737" i="1"/>
  <c r="S2738" i="1"/>
  <c r="V2738" i="1" s="1"/>
  <c r="S2739" i="1"/>
  <c r="S2740" i="1"/>
  <c r="S2741" i="1"/>
  <c r="S2742" i="1"/>
  <c r="S2743" i="1"/>
  <c r="S2744" i="1"/>
  <c r="S2745" i="1"/>
  <c r="S2746" i="1"/>
  <c r="V2746" i="1" s="1"/>
  <c r="S2747" i="1"/>
  <c r="S2748" i="1"/>
  <c r="S2749" i="1"/>
  <c r="S2750" i="1"/>
  <c r="S2751" i="1"/>
  <c r="S2752" i="1"/>
  <c r="S2753" i="1"/>
  <c r="S2754" i="1"/>
  <c r="V2754" i="1" s="1"/>
  <c r="S2755" i="1"/>
  <c r="S2756" i="1"/>
  <c r="S2757" i="1"/>
  <c r="S2758" i="1"/>
  <c r="S2759" i="1"/>
  <c r="S2760" i="1"/>
  <c r="S2761" i="1"/>
  <c r="S2762" i="1"/>
  <c r="V2762" i="1" s="1"/>
  <c r="S2763" i="1"/>
  <c r="S2764" i="1"/>
  <c r="S2765" i="1"/>
  <c r="S2766" i="1"/>
  <c r="S2767" i="1"/>
  <c r="S2768" i="1"/>
  <c r="S2769" i="1"/>
  <c r="S2770" i="1"/>
  <c r="V2770" i="1" s="1"/>
  <c r="S2771" i="1"/>
  <c r="S2772" i="1"/>
  <c r="S2773" i="1"/>
  <c r="S2774" i="1"/>
  <c r="S2775" i="1"/>
  <c r="S2776" i="1"/>
  <c r="S2777" i="1"/>
  <c r="S2778" i="1"/>
  <c r="V2778" i="1" s="1"/>
  <c r="S2779" i="1"/>
  <c r="S2780" i="1"/>
  <c r="S2781" i="1"/>
  <c r="S2782" i="1"/>
  <c r="S2783" i="1"/>
  <c r="S2784" i="1"/>
  <c r="S2785" i="1"/>
  <c r="S2786" i="1"/>
  <c r="V2786" i="1" s="1"/>
  <c r="S2787" i="1"/>
  <c r="S2788" i="1"/>
  <c r="S2789" i="1"/>
  <c r="S2790" i="1"/>
  <c r="S2791" i="1"/>
  <c r="S2792" i="1"/>
  <c r="S2793" i="1"/>
  <c r="S2794" i="1"/>
  <c r="V2794" i="1" s="1"/>
  <c r="S2795" i="1"/>
  <c r="S2796" i="1"/>
  <c r="S2797" i="1"/>
  <c r="S2798" i="1"/>
  <c r="S2799" i="1"/>
  <c r="S2800" i="1"/>
  <c r="S2801" i="1"/>
  <c r="S2802" i="1"/>
  <c r="V2802" i="1" s="1"/>
  <c r="S2803" i="1"/>
  <c r="S2804" i="1"/>
  <c r="S2805" i="1"/>
  <c r="S2806" i="1"/>
  <c r="S2807" i="1"/>
  <c r="S2808" i="1"/>
  <c r="S2809" i="1"/>
  <c r="S2810" i="1"/>
  <c r="V2810" i="1" s="1"/>
  <c r="S2811" i="1"/>
  <c r="S2812" i="1"/>
  <c r="S2813" i="1"/>
  <c r="S2814" i="1"/>
  <c r="S2815" i="1"/>
  <c r="S2816" i="1"/>
  <c r="S2817" i="1"/>
  <c r="S2818" i="1"/>
  <c r="V2818" i="1" s="1"/>
  <c r="S2819" i="1"/>
  <c r="S2820" i="1"/>
  <c r="S2821" i="1"/>
  <c r="S2822" i="1"/>
  <c r="S2823" i="1"/>
  <c r="S2824" i="1"/>
  <c r="S2825" i="1"/>
  <c r="S2826" i="1"/>
  <c r="V2826" i="1" s="1"/>
  <c r="S2827" i="1"/>
  <c r="S2828" i="1"/>
  <c r="S2829" i="1"/>
  <c r="S2830" i="1"/>
  <c r="S2831" i="1"/>
  <c r="S2832" i="1"/>
  <c r="S2833" i="1"/>
  <c r="S2834" i="1"/>
  <c r="V2834" i="1" s="1"/>
  <c r="S2835" i="1"/>
  <c r="S2836" i="1"/>
  <c r="S2837" i="1"/>
  <c r="S2838" i="1"/>
  <c r="S2839" i="1"/>
  <c r="S2840" i="1"/>
  <c r="U2840" i="1" s="1"/>
  <c r="S2841" i="1"/>
  <c r="S2842" i="1"/>
  <c r="V2842" i="1" s="1"/>
  <c r="S2843" i="1"/>
  <c r="S2844" i="1"/>
  <c r="S2845" i="1"/>
  <c r="S2846" i="1"/>
  <c r="S2847" i="1"/>
  <c r="S2848" i="1"/>
  <c r="S2849" i="1"/>
  <c r="S2850" i="1"/>
  <c r="V2850" i="1" s="1"/>
  <c r="S2851" i="1"/>
  <c r="S2852" i="1"/>
  <c r="S2853" i="1"/>
  <c r="S2854" i="1"/>
  <c r="S2855" i="1"/>
  <c r="S2856" i="1"/>
  <c r="S2857" i="1"/>
  <c r="S2858" i="1"/>
  <c r="V2858" i="1" s="1"/>
  <c r="S2859" i="1"/>
  <c r="S2860" i="1"/>
  <c r="S2861" i="1"/>
  <c r="S2862" i="1"/>
  <c r="S2863" i="1"/>
  <c r="S2864" i="1"/>
  <c r="S2865" i="1"/>
  <c r="S2866" i="1"/>
  <c r="V2866" i="1" s="1"/>
  <c r="S2867" i="1"/>
  <c r="S2868" i="1"/>
  <c r="S2869" i="1"/>
  <c r="S2870" i="1"/>
  <c r="S2871" i="1"/>
  <c r="S2872" i="1"/>
  <c r="S2873" i="1"/>
  <c r="S2874" i="1"/>
  <c r="V2874" i="1" s="1"/>
  <c r="S2875" i="1"/>
  <c r="S2876" i="1"/>
  <c r="S2877" i="1"/>
  <c r="S2878" i="1"/>
  <c r="S2879" i="1"/>
  <c r="S2880" i="1"/>
  <c r="S2881" i="1"/>
  <c r="S2882" i="1"/>
  <c r="V2882" i="1" s="1"/>
  <c r="S2883" i="1"/>
  <c r="S2884" i="1"/>
  <c r="S2885" i="1"/>
  <c r="S2886" i="1"/>
  <c r="S2887" i="1"/>
  <c r="S2888" i="1"/>
  <c r="S2889" i="1"/>
  <c r="S2890" i="1"/>
  <c r="V2890" i="1" s="1"/>
  <c r="S2891" i="1"/>
  <c r="S2892" i="1"/>
  <c r="S2893" i="1"/>
  <c r="S2894" i="1"/>
  <c r="S2895" i="1"/>
  <c r="S2896" i="1"/>
  <c r="S2897" i="1"/>
  <c r="S2898" i="1"/>
  <c r="V2898" i="1" s="1"/>
  <c r="S2899" i="1"/>
  <c r="S2900" i="1"/>
  <c r="S2901" i="1"/>
  <c r="S2902" i="1"/>
  <c r="S2903" i="1"/>
  <c r="S2904" i="1"/>
  <c r="S2905" i="1"/>
  <c r="S2906" i="1"/>
  <c r="V2906" i="1" s="1"/>
  <c r="S2907" i="1"/>
  <c r="V2907" i="1" s="1"/>
  <c r="S2908" i="1"/>
  <c r="S2909" i="1"/>
  <c r="S2910" i="1"/>
  <c r="S2911" i="1"/>
  <c r="S2912" i="1"/>
  <c r="S2913" i="1"/>
  <c r="S2914" i="1"/>
  <c r="V2914" i="1" s="1"/>
  <c r="S2915" i="1"/>
  <c r="S2916" i="1"/>
  <c r="S2917" i="1"/>
  <c r="S2918" i="1"/>
  <c r="S2919" i="1"/>
  <c r="S2920" i="1"/>
  <c r="S2921" i="1"/>
  <c r="S2922" i="1"/>
  <c r="V2922" i="1" s="1"/>
  <c r="S2923" i="1"/>
  <c r="V2923" i="1" s="1"/>
  <c r="S2924" i="1"/>
  <c r="S2925" i="1"/>
  <c r="U2925" i="1" s="1"/>
  <c r="S2926" i="1"/>
  <c r="S2927" i="1"/>
  <c r="S2928" i="1"/>
  <c r="S2929" i="1"/>
  <c r="S2930" i="1"/>
  <c r="V2930" i="1" s="1"/>
  <c r="S2931" i="1"/>
  <c r="S2932" i="1"/>
  <c r="S2933" i="1"/>
  <c r="S2934" i="1"/>
  <c r="S2935" i="1"/>
  <c r="S2936" i="1"/>
  <c r="S2937" i="1"/>
  <c r="S2938" i="1"/>
  <c r="V2938" i="1" s="1"/>
  <c r="S2939" i="1"/>
  <c r="V2939" i="1" s="1"/>
  <c r="S2940" i="1"/>
  <c r="S2941" i="1"/>
  <c r="S2942" i="1"/>
  <c r="S2943" i="1"/>
  <c r="S2944" i="1"/>
  <c r="S2945" i="1"/>
  <c r="S2946" i="1"/>
  <c r="V2946" i="1" s="1"/>
  <c r="S2947" i="1"/>
  <c r="S2948" i="1"/>
  <c r="S2949" i="1"/>
  <c r="S2950" i="1"/>
  <c r="S2951" i="1"/>
  <c r="S2952" i="1"/>
  <c r="S2953" i="1"/>
  <c r="S2954" i="1"/>
  <c r="V2954" i="1" s="1"/>
  <c r="S2955" i="1"/>
  <c r="V2955" i="1" s="1"/>
  <c r="S2956" i="1"/>
  <c r="S2957" i="1"/>
  <c r="S2958" i="1"/>
  <c r="S2959" i="1"/>
  <c r="S2960" i="1"/>
  <c r="S2961" i="1"/>
  <c r="S2962" i="1"/>
  <c r="V2962" i="1" s="1"/>
  <c r="S2963" i="1"/>
  <c r="S2964" i="1"/>
  <c r="S2965" i="1"/>
  <c r="S2966" i="1"/>
  <c r="S2967" i="1"/>
  <c r="S2968" i="1"/>
  <c r="S2969" i="1"/>
  <c r="S2970" i="1"/>
  <c r="V2970" i="1" s="1"/>
  <c r="S2971" i="1"/>
  <c r="V2971" i="1" s="1"/>
  <c r="S2972" i="1"/>
  <c r="S2973" i="1"/>
  <c r="S2974" i="1"/>
  <c r="S2975" i="1"/>
  <c r="S2976" i="1"/>
  <c r="S2977" i="1"/>
  <c r="S2978" i="1"/>
  <c r="V2978" i="1" s="1"/>
  <c r="S2979" i="1"/>
  <c r="S2980" i="1"/>
  <c r="S2981" i="1"/>
  <c r="S2982" i="1"/>
  <c r="S2983" i="1"/>
  <c r="S2984" i="1"/>
  <c r="S2985" i="1"/>
  <c r="S2986" i="1"/>
  <c r="V2986" i="1" s="1"/>
  <c r="S2987" i="1"/>
  <c r="V2987" i="1" s="1"/>
  <c r="S2988" i="1"/>
  <c r="S2989" i="1"/>
  <c r="S2990" i="1"/>
  <c r="S2991" i="1"/>
  <c r="S2992" i="1"/>
  <c r="S2993" i="1"/>
  <c r="S2994" i="1"/>
  <c r="V2994" i="1" s="1"/>
  <c r="S2995" i="1"/>
  <c r="S2996" i="1"/>
  <c r="S2997" i="1"/>
  <c r="S2998" i="1"/>
  <c r="S2999" i="1"/>
  <c r="S3000" i="1"/>
  <c r="S3001" i="1"/>
  <c r="S3002" i="1"/>
  <c r="V3002" i="1" s="1"/>
  <c r="S3003" i="1"/>
  <c r="V3003" i="1" s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V3018" i="1" s="1"/>
  <c r="S3019" i="1"/>
  <c r="V3019" i="1" s="1"/>
  <c r="S3020" i="1"/>
  <c r="S3021" i="1"/>
  <c r="S3022" i="1"/>
  <c r="S3023" i="1"/>
  <c r="S3024" i="1"/>
  <c r="S3025" i="1"/>
  <c r="S3026" i="1"/>
  <c r="V3026" i="1" s="1"/>
  <c r="S3027" i="1"/>
  <c r="S3028" i="1"/>
  <c r="S3029" i="1"/>
  <c r="S3030" i="1"/>
  <c r="S3031" i="1"/>
  <c r="S3032" i="1"/>
  <c r="S3033" i="1"/>
  <c r="S3034" i="1"/>
  <c r="V3034" i="1" s="1"/>
  <c r="S3035" i="1"/>
  <c r="V3035" i="1" s="1"/>
  <c r="S3036" i="1"/>
  <c r="S3037" i="1"/>
  <c r="S3038" i="1"/>
  <c r="S3039" i="1"/>
  <c r="S3040" i="1"/>
  <c r="S3041" i="1"/>
  <c r="S3042" i="1"/>
  <c r="V3042" i="1" s="1"/>
  <c r="S3043" i="1"/>
  <c r="S3044" i="1"/>
  <c r="S3045" i="1"/>
  <c r="S3046" i="1"/>
  <c r="S3047" i="1"/>
  <c r="S3048" i="1"/>
  <c r="S3049" i="1"/>
  <c r="S3050" i="1"/>
  <c r="V3050" i="1" s="1"/>
  <c r="S3051" i="1"/>
  <c r="V3051" i="1" s="1"/>
  <c r="S3052" i="1"/>
  <c r="S3053" i="1"/>
  <c r="S3054" i="1"/>
  <c r="S3055" i="1"/>
  <c r="S3056" i="1"/>
  <c r="S3057" i="1"/>
  <c r="S3058" i="1"/>
  <c r="V3058" i="1" s="1"/>
  <c r="S3059" i="1"/>
  <c r="S3060" i="1"/>
  <c r="S3061" i="1"/>
  <c r="S3062" i="1"/>
  <c r="S3063" i="1"/>
  <c r="S3064" i="1"/>
  <c r="S3065" i="1"/>
  <c r="S3066" i="1"/>
  <c r="V3066" i="1" s="1"/>
  <c r="S3067" i="1"/>
  <c r="V3067" i="1" s="1"/>
  <c r="S3068" i="1"/>
  <c r="S3069" i="1"/>
  <c r="S3070" i="1"/>
  <c r="S3071" i="1"/>
  <c r="S3072" i="1"/>
  <c r="S3073" i="1"/>
  <c r="S3074" i="1"/>
  <c r="V3074" i="1" s="1"/>
  <c r="S3075" i="1"/>
  <c r="S3076" i="1"/>
  <c r="S3077" i="1"/>
  <c r="S3078" i="1"/>
  <c r="S3079" i="1"/>
  <c r="S3080" i="1"/>
  <c r="S3081" i="1"/>
  <c r="S3082" i="1"/>
  <c r="V3082" i="1" s="1"/>
  <c r="S3083" i="1"/>
  <c r="V3083" i="1" s="1"/>
  <c r="S3084" i="1"/>
  <c r="S3085" i="1"/>
  <c r="S3086" i="1"/>
  <c r="S3087" i="1"/>
  <c r="S3088" i="1"/>
  <c r="S3089" i="1"/>
  <c r="S3090" i="1"/>
  <c r="V3090" i="1" s="1"/>
  <c r="S3091" i="1"/>
  <c r="S3092" i="1"/>
  <c r="S3093" i="1"/>
  <c r="S3094" i="1"/>
  <c r="S3095" i="1"/>
  <c r="S3096" i="1"/>
  <c r="U3096" i="1" s="1"/>
  <c r="S3097" i="1"/>
  <c r="S3098" i="1"/>
  <c r="S3099" i="1"/>
  <c r="S3100" i="1"/>
  <c r="S3101" i="1"/>
  <c r="S3102" i="1"/>
  <c r="S3103" i="1"/>
  <c r="S3104" i="1"/>
  <c r="S3105" i="1"/>
  <c r="S3106" i="1"/>
  <c r="V3106" i="1" s="1"/>
  <c r="S3107" i="1"/>
  <c r="V3107" i="1" s="1"/>
  <c r="S3108" i="1"/>
  <c r="S3109" i="1"/>
  <c r="S3110" i="1"/>
  <c r="S3111" i="1"/>
  <c r="S3112" i="1"/>
  <c r="S3113" i="1"/>
  <c r="S3114" i="1"/>
  <c r="V3114" i="1" s="1"/>
  <c r="S3115" i="1"/>
  <c r="S3116" i="1"/>
  <c r="S3117" i="1"/>
  <c r="S3118" i="1"/>
  <c r="S3119" i="1"/>
  <c r="V3119" i="1" s="1"/>
  <c r="S3120" i="1"/>
  <c r="S3121" i="1"/>
  <c r="S3122" i="1"/>
  <c r="V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V3138" i="1" s="1"/>
  <c r="S3139" i="1"/>
  <c r="V3139" i="1" s="1"/>
  <c r="S3140" i="1"/>
  <c r="S3141" i="1"/>
  <c r="S3142" i="1"/>
  <c r="S3143" i="1"/>
  <c r="S3144" i="1"/>
  <c r="S3145" i="1"/>
  <c r="S3146" i="1"/>
  <c r="V3146" i="1" s="1"/>
  <c r="S3147" i="1"/>
  <c r="S3148" i="1"/>
  <c r="S3149" i="1"/>
  <c r="S3150" i="1"/>
  <c r="S3151" i="1"/>
  <c r="V3151" i="1" s="1"/>
  <c r="S3152" i="1"/>
  <c r="S3153" i="1"/>
  <c r="S3154" i="1"/>
  <c r="V3154" i="1" s="1"/>
  <c r="S3155" i="1"/>
  <c r="S3156" i="1"/>
  <c r="S3157" i="1"/>
  <c r="S3158" i="1"/>
  <c r="S3159" i="1"/>
  <c r="S3160" i="1"/>
  <c r="S3161" i="1"/>
  <c r="U3161" i="1" s="1"/>
  <c r="S3162" i="1"/>
  <c r="S3163" i="1"/>
  <c r="S3164" i="1"/>
  <c r="S3165" i="1"/>
  <c r="S3166" i="1"/>
  <c r="S3167" i="1"/>
  <c r="S3168" i="1"/>
  <c r="S3169" i="1"/>
  <c r="S3170" i="1"/>
  <c r="V3170" i="1" s="1"/>
  <c r="S3171" i="1"/>
  <c r="V3171" i="1" s="1"/>
  <c r="S3172" i="1"/>
  <c r="S3173" i="1"/>
  <c r="S3174" i="1"/>
  <c r="S3175" i="1"/>
  <c r="S3176" i="1"/>
  <c r="S3177" i="1"/>
  <c r="S3178" i="1"/>
  <c r="V3178" i="1" s="1"/>
  <c r="S3179" i="1"/>
  <c r="S3180" i="1"/>
  <c r="S3181" i="1"/>
  <c r="S3182" i="1"/>
  <c r="S3183" i="1"/>
  <c r="V3183" i="1" s="1"/>
  <c r="S3184" i="1"/>
  <c r="S3185" i="1"/>
  <c r="S3186" i="1"/>
  <c r="V3186" i="1" s="1"/>
  <c r="S3187" i="1"/>
  <c r="S3188" i="1"/>
  <c r="S3189" i="1"/>
  <c r="S3190" i="1"/>
  <c r="S3191" i="1"/>
  <c r="S3192" i="1"/>
  <c r="S3193" i="1"/>
  <c r="S3194" i="1"/>
  <c r="V3194" i="1" s="1"/>
  <c r="S3195" i="1"/>
  <c r="S3196" i="1"/>
  <c r="S3197" i="1"/>
  <c r="S3198" i="1"/>
  <c r="S3199" i="1"/>
  <c r="S3200" i="1"/>
  <c r="S3201" i="1"/>
  <c r="S3202" i="1"/>
  <c r="V3202" i="1" s="1"/>
  <c r="S3203" i="1"/>
  <c r="V3203" i="1" s="1"/>
  <c r="S3204" i="1"/>
  <c r="S3205" i="1"/>
  <c r="S3206" i="1"/>
  <c r="S3207" i="1"/>
  <c r="S3208" i="1"/>
  <c r="S3209" i="1"/>
  <c r="S3210" i="1"/>
  <c r="V3210" i="1" s="1"/>
  <c r="S3211" i="1"/>
  <c r="S3212" i="1"/>
  <c r="S3213" i="1"/>
  <c r="S3214" i="1"/>
  <c r="S3215" i="1"/>
  <c r="V3215" i="1" s="1"/>
  <c r="S3216" i="1"/>
  <c r="S3217" i="1"/>
  <c r="S3218" i="1"/>
  <c r="V3218" i="1" s="1"/>
  <c r="S3219" i="1"/>
  <c r="S3220" i="1"/>
  <c r="S3221" i="1"/>
  <c r="S3222" i="1"/>
  <c r="S3223" i="1"/>
  <c r="S3224" i="1"/>
  <c r="S3225" i="1"/>
  <c r="U3225" i="1" s="1"/>
  <c r="S3226" i="1"/>
  <c r="S3227" i="1"/>
  <c r="S3228" i="1"/>
  <c r="S3229" i="1"/>
  <c r="S3230" i="1"/>
  <c r="S3231" i="1"/>
  <c r="S3232" i="1"/>
  <c r="S3233" i="1"/>
  <c r="S3234" i="1"/>
  <c r="V3234" i="1" s="1"/>
  <c r="S3235" i="1"/>
  <c r="V3235" i="1" s="1"/>
  <c r="S3236" i="1"/>
  <c r="S3237" i="1"/>
  <c r="S3238" i="1"/>
  <c r="S3239" i="1"/>
  <c r="S3240" i="1"/>
  <c r="S3241" i="1"/>
  <c r="S3242" i="1"/>
  <c r="V3242" i="1" s="1"/>
  <c r="S3243" i="1"/>
  <c r="S3244" i="1"/>
  <c r="S3245" i="1"/>
  <c r="S3246" i="1"/>
  <c r="S3247" i="1"/>
  <c r="V3247" i="1" s="1"/>
  <c r="S3248" i="1"/>
  <c r="S3249" i="1"/>
  <c r="S3250" i="1"/>
  <c r="V3250" i="1" s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V3266" i="1" s="1"/>
  <c r="S3267" i="1"/>
  <c r="V3267" i="1" s="1"/>
  <c r="S3268" i="1"/>
  <c r="S3269" i="1"/>
  <c r="S3270" i="1"/>
  <c r="S3271" i="1"/>
  <c r="S3272" i="1"/>
  <c r="S3273" i="1"/>
  <c r="S3274" i="1"/>
  <c r="V3274" i="1" s="1"/>
  <c r="S3275" i="1"/>
  <c r="S3276" i="1"/>
  <c r="S3277" i="1"/>
  <c r="S3278" i="1"/>
  <c r="S3279" i="1"/>
  <c r="V3279" i="1" s="1"/>
  <c r="S3280" i="1"/>
  <c r="S3281" i="1"/>
  <c r="S3282" i="1"/>
  <c r="V3282" i="1" s="1"/>
  <c r="S3283" i="1"/>
  <c r="S3284" i="1"/>
  <c r="S3285" i="1"/>
  <c r="S3286" i="1"/>
  <c r="S3287" i="1"/>
  <c r="S3288" i="1"/>
  <c r="S3289" i="1"/>
  <c r="U3289" i="1" s="1"/>
  <c r="S3290" i="1"/>
  <c r="S3291" i="1"/>
  <c r="S3292" i="1"/>
  <c r="S3293" i="1"/>
  <c r="S3294" i="1"/>
  <c r="S3295" i="1"/>
  <c r="S3296" i="1"/>
  <c r="S3297" i="1"/>
  <c r="S3298" i="1"/>
  <c r="V3298" i="1" s="1"/>
  <c r="S3299" i="1"/>
  <c r="V3299" i="1" s="1"/>
  <c r="S3300" i="1"/>
  <c r="S3301" i="1"/>
  <c r="S3302" i="1"/>
  <c r="S3303" i="1"/>
  <c r="S3304" i="1"/>
  <c r="S3305" i="1"/>
  <c r="S3306" i="1"/>
  <c r="V3306" i="1" s="1"/>
  <c r="S3307" i="1"/>
  <c r="S3308" i="1"/>
  <c r="S3309" i="1"/>
  <c r="S3310" i="1"/>
  <c r="S3311" i="1"/>
  <c r="V3311" i="1" s="1"/>
  <c r="S3312" i="1"/>
  <c r="S3313" i="1"/>
  <c r="S3314" i="1"/>
  <c r="V3314" i="1" s="1"/>
  <c r="S3315" i="1"/>
  <c r="S3316" i="1"/>
  <c r="S3317" i="1"/>
  <c r="S3318" i="1"/>
  <c r="S3319" i="1"/>
  <c r="S3320" i="1"/>
  <c r="S3321" i="1"/>
  <c r="S3322" i="1"/>
  <c r="V3322" i="1" s="1"/>
  <c r="S3323" i="1"/>
  <c r="S3324" i="1"/>
  <c r="S3325" i="1"/>
  <c r="S3326" i="1"/>
  <c r="S3327" i="1"/>
  <c r="S3328" i="1"/>
  <c r="S3329" i="1"/>
  <c r="S3330" i="1"/>
  <c r="V3330" i="1" s="1"/>
  <c r="S3331" i="1"/>
  <c r="V3331" i="1" s="1"/>
  <c r="S3332" i="1"/>
  <c r="S3333" i="1"/>
  <c r="S3334" i="1"/>
  <c r="S3335" i="1"/>
  <c r="S3336" i="1"/>
  <c r="S3337" i="1"/>
  <c r="S3338" i="1"/>
  <c r="V3338" i="1" s="1"/>
  <c r="S3339" i="1"/>
  <c r="S3340" i="1"/>
  <c r="S3341" i="1"/>
  <c r="S3342" i="1"/>
  <c r="S3343" i="1"/>
  <c r="V3343" i="1" s="1"/>
  <c r="S3344" i="1"/>
  <c r="S3345" i="1"/>
  <c r="S3346" i="1"/>
  <c r="V3346" i="1" s="1"/>
  <c r="S3347" i="1"/>
  <c r="S3348" i="1"/>
  <c r="S3349" i="1"/>
  <c r="S3350" i="1"/>
  <c r="S3351" i="1"/>
  <c r="S3352" i="1"/>
  <c r="S3353" i="1"/>
  <c r="U3353" i="1" s="1"/>
  <c r="S3354" i="1"/>
  <c r="S3355" i="1"/>
  <c r="S3356" i="1"/>
  <c r="S3357" i="1"/>
  <c r="S3358" i="1"/>
  <c r="S3359" i="1"/>
  <c r="S3360" i="1"/>
  <c r="S3361" i="1"/>
  <c r="S3362" i="1"/>
  <c r="V3362" i="1" s="1"/>
  <c r="S3363" i="1"/>
  <c r="V3363" i="1" s="1"/>
  <c r="S3364" i="1"/>
  <c r="S3365" i="1"/>
  <c r="S3366" i="1"/>
  <c r="S3367" i="1"/>
  <c r="S3368" i="1"/>
  <c r="S3369" i="1"/>
  <c r="S3370" i="1"/>
  <c r="V3370" i="1" s="1"/>
  <c r="S3371" i="1"/>
  <c r="S3372" i="1"/>
  <c r="S3373" i="1"/>
  <c r="S3374" i="1"/>
  <c r="S3375" i="1"/>
  <c r="V3375" i="1" s="1"/>
  <c r="S3376" i="1"/>
  <c r="S3377" i="1"/>
  <c r="S3378" i="1"/>
  <c r="V3378" i="1" s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V3394" i="1" s="1"/>
  <c r="S3395" i="1"/>
  <c r="V3395" i="1" s="1"/>
  <c r="S3396" i="1"/>
  <c r="S3397" i="1"/>
  <c r="S3398" i="1"/>
  <c r="S3399" i="1"/>
  <c r="S3400" i="1"/>
  <c r="S3401" i="1"/>
  <c r="S3402" i="1"/>
  <c r="V3402" i="1" s="1"/>
  <c r="S3403" i="1"/>
  <c r="S3404" i="1"/>
  <c r="S3405" i="1"/>
  <c r="S3406" i="1"/>
  <c r="S3407" i="1"/>
  <c r="V3407" i="1" s="1"/>
  <c r="S3408" i="1"/>
  <c r="S3409" i="1"/>
  <c r="S3410" i="1"/>
  <c r="V3410" i="1" s="1"/>
  <c r="S3411" i="1"/>
  <c r="S3412" i="1"/>
  <c r="S3413" i="1"/>
  <c r="S3414" i="1"/>
  <c r="S3415" i="1"/>
  <c r="S3416" i="1"/>
  <c r="S3417" i="1"/>
  <c r="U3417" i="1" s="1"/>
  <c r="S3418" i="1"/>
  <c r="S3419" i="1"/>
  <c r="S3420" i="1"/>
  <c r="S3421" i="1"/>
  <c r="S3422" i="1"/>
  <c r="S3423" i="1"/>
  <c r="S3424" i="1"/>
  <c r="S3425" i="1"/>
  <c r="S3426" i="1"/>
  <c r="V3426" i="1" s="1"/>
  <c r="S3427" i="1"/>
  <c r="V3427" i="1" s="1"/>
  <c r="S3428" i="1"/>
  <c r="S3429" i="1"/>
  <c r="S3430" i="1"/>
  <c r="S3431" i="1"/>
  <c r="S3432" i="1"/>
  <c r="S3433" i="1"/>
  <c r="S3434" i="1"/>
  <c r="V3434" i="1" s="1"/>
  <c r="S3435" i="1"/>
  <c r="S3436" i="1"/>
  <c r="S3437" i="1"/>
  <c r="S3438" i="1"/>
  <c r="S3439" i="1"/>
  <c r="V3439" i="1" s="1"/>
  <c r="S3440" i="1"/>
  <c r="S3441" i="1"/>
  <c r="S3442" i="1"/>
  <c r="V3442" i="1" s="1"/>
  <c r="S3443" i="1"/>
  <c r="S3444" i="1"/>
  <c r="S3445" i="1"/>
  <c r="S3446" i="1"/>
  <c r="S3447" i="1"/>
  <c r="S3448" i="1"/>
  <c r="S3449" i="1"/>
  <c r="S3450" i="1"/>
  <c r="V3450" i="1" s="1"/>
  <c r="S3451" i="1"/>
  <c r="S3452" i="1"/>
  <c r="S3453" i="1"/>
  <c r="S3454" i="1"/>
  <c r="S3455" i="1"/>
  <c r="S3456" i="1"/>
  <c r="S3457" i="1"/>
  <c r="S3458" i="1"/>
  <c r="V3458" i="1" s="1"/>
  <c r="S3459" i="1"/>
  <c r="V3459" i="1" s="1"/>
  <c r="S3460" i="1"/>
  <c r="S3461" i="1"/>
  <c r="S3462" i="1"/>
  <c r="S3463" i="1"/>
  <c r="S3464" i="1"/>
  <c r="S3465" i="1"/>
  <c r="S3466" i="1"/>
  <c r="V3466" i="1" s="1"/>
  <c r="S3467" i="1"/>
  <c r="S3468" i="1"/>
  <c r="S3469" i="1"/>
  <c r="S3470" i="1"/>
  <c r="S3471" i="1"/>
  <c r="V3471" i="1" s="1"/>
  <c r="S3472" i="1"/>
  <c r="S3473" i="1"/>
  <c r="S3474" i="1"/>
  <c r="V3474" i="1" s="1"/>
  <c r="S3475" i="1"/>
  <c r="S3476" i="1"/>
  <c r="S3477" i="1"/>
  <c r="S3478" i="1"/>
  <c r="S3479" i="1"/>
  <c r="S3480" i="1"/>
  <c r="S3481" i="1"/>
  <c r="U3481" i="1" s="1"/>
  <c r="S3482" i="1"/>
  <c r="S3483" i="1"/>
  <c r="S3484" i="1"/>
  <c r="S3485" i="1"/>
  <c r="S3486" i="1"/>
  <c r="S3487" i="1"/>
  <c r="S3488" i="1"/>
  <c r="S3489" i="1"/>
  <c r="S3490" i="1"/>
  <c r="V3490" i="1" s="1"/>
  <c r="S3491" i="1"/>
  <c r="V3491" i="1" s="1"/>
  <c r="S3492" i="1"/>
  <c r="S3493" i="1"/>
  <c r="S3494" i="1"/>
  <c r="S3495" i="1"/>
  <c r="S3496" i="1"/>
  <c r="S3497" i="1"/>
  <c r="S3498" i="1"/>
  <c r="V3498" i="1" s="1"/>
  <c r="S3499" i="1"/>
  <c r="S3500" i="1"/>
  <c r="S3501" i="1"/>
  <c r="S3502" i="1"/>
  <c r="S3503" i="1"/>
  <c r="V3503" i="1" s="1"/>
  <c r="S3504" i="1"/>
  <c r="S3505" i="1"/>
  <c r="S3506" i="1"/>
  <c r="V3506" i="1" s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V3522" i="1" s="1"/>
  <c r="S3523" i="1"/>
  <c r="V3523" i="1" s="1"/>
  <c r="S3524" i="1"/>
  <c r="S3525" i="1"/>
  <c r="S3526" i="1"/>
  <c r="S3527" i="1"/>
  <c r="S3528" i="1"/>
  <c r="S3529" i="1"/>
  <c r="S3530" i="1"/>
  <c r="V3530" i="1" s="1"/>
  <c r="S3531" i="1"/>
  <c r="S3532" i="1"/>
  <c r="S3533" i="1"/>
  <c r="S3534" i="1"/>
  <c r="S3535" i="1"/>
  <c r="V3535" i="1" s="1"/>
  <c r="S3536" i="1"/>
  <c r="S3537" i="1"/>
  <c r="S3538" i="1"/>
  <c r="V3538" i="1" s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S3551" i="1"/>
  <c r="S3552" i="1"/>
  <c r="S3553" i="1"/>
  <c r="S3554" i="1"/>
  <c r="V3554" i="1" s="1"/>
  <c r="S3555" i="1"/>
  <c r="V3555" i="1" s="1"/>
  <c r="S3556" i="1"/>
  <c r="S3557" i="1"/>
  <c r="S3558" i="1"/>
  <c r="S3559" i="1"/>
  <c r="S3560" i="1"/>
  <c r="S3561" i="1"/>
  <c r="S3562" i="1"/>
  <c r="V3562" i="1" s="1"/>
  <c r="S3563" i="1"/>
  <c r="S3564" i="1"/>
  <c r="S3565" i="1"/>
  <c r="S3566" i="1"/>
  <c r="S3567" i="1"/>
  <c r="V3567" i="1" s="1"/>
  <c r="S3568" i="1"/>
  <c r="S3569" i="1"/>
  <c r="S3570" i="1"/>
  <c r="V3570" i="1" s="1"/>
  <c r="S3571" i="1"/>
  <c r="S3572" i="1"/>
  <c r="S3573" i="1"/>
  <c r="S3574" i="1"/>
  <c r="S3575" i="1"/>
  <c r="S3576" i="1"/>
  <c r="S3577" i="1"/>
  <c r="S3578" i="1"/>
  <c r="V3578" i="1" s="1"/>
  <c r="S3579" i="1"/>
  <c r="S3580" i="1"/>
  <c r="S3581" i="1"/>
  <c r="S3582" i="1"/>
  <c r="S3583" i="1"/>
  <c r="S3584" i="1"/>
  <c r="S3585" i="1"/>
  <c r="S3586" i="1"/>
  <c r="V3586" i="1" s="1"/>
  <c r="S3587" i="1"/>
  <c r="V3587" i="1" s="1"/>
  <c r="S3588" i="1"/>
  <c r="S3589" i="1"/>
  <c r="S3590" i="1"/>
  <c r="S3591" i="1"/>
  <c r="S3592" i="1"/>
  <c r="U3592" i="1" s="1"/>
  <c r="S3593" i="1"/>
  <c r="S3594" i="1"/>
  <c r="V3594" i="1" s="1"/>
  <c r="S3595" i="1"/>
  <c r="S3596" i="1"/>
  <c r="S3597" i="1"/>
  <c r="S3598" i="1"/>
  <c r="S3599" i="1"/>
  <c r="V3599" i="1" s="1"/>
  <c r="S3600" i="1"/>
  <c r="S3601" i="1"/>
  <c r="S3602" i="1"/>
  <c r="V3602" i="1" s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V3618" i="1" s="1"/>
  <c r="S3619" i="1"/>
  <c r="V3619" i="1" s="1"/>
  <c r="S3620" i="1"/>
  <c r="S3621" i="1"/>
  <c r="S3622" i="1"/>
  <c r="S3623" i="1"/>
  <c r="S3624" i="1"/>
  <c r="U3624" i="1" s="1"/>
  <c r="S3625" i="1"/>
  <c r="S3626" i="1"/>
  <c r="V3626" i="1" s="1"/>
  <c r="S3627" i="1"/>
  <c r="S3628" i="1"/>
  <c r="S3629" i="1"/>
  <c r="S3630" i="1"/>
  <c r="S3631" i="1"/>
  <c r="V3631" i="1" s="1"/>
  <c r="S3632" i="1"/>
  <c r="S3633" i="1"/>
  <c r="S3634" i="1"/>
  <c r="V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V3650" i="1" s="1"/>
  <c r="S3651" i="1"/>
  <c r="V3651" i="1" s="1"/>
  <c r="S3652" i="1"/>
  <c r="S3653" i="1"/>
  <c r="S3654" i="1"/>
  <c r="S3655" i="1"/>
  <c r="S3656" i="1"/>
  <c r="U3656" i="1" s="1"/>
  <c r="S3657" i="1"/>
  <c r="S3658" i="1"/>
  <c r="V3658" i="1" s="1"/>
  <c r="S3659" i="1"/>
  <c r="S3660" i="1"/>
  <c r="S3661" i="1"/>
  <c r="S3662" i="1"/>
  <c r="S3663" i="1"/>
  <c r="V3663" i="1" s="1"/>
  <c r="S3664" i="1"/>
  <c r="S3665" i="1"/>
  <c r="S3666" i="1"/>
  <c r="V3666" i="1" s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V3682" i="1" s="1"/>
  <c r="S3683" i="1"/>
  <c r="V3683" i="1" s="1"/>
  <c r="S3684" i="1"/>
  <c r="S3685" i="1"/>
  <c r="S3686" i="1"/>
  <c r="S3687" i="1"/>
  <c r="S3688" i="1"/>
  <c r="U3688" i="1" s="1"/>
  <c r="S3689" i="1"/>
  <c r="S3690" i="1"/>
  <c r="V3690" i="1" s="1"/>
  <c r="S3691" i="1"/>
  <c r="S3692" i="1"/>
  <c r="S3693" i="1"/>
  <c r="S3694" i="1"/>
  <c r="S3695" i="1"/>
  <c r="V3695" i="1" s="1"/>
  <c r="S3696" i="1"/>
  <c r="S3697" i="1"/>
  <c r="S3698" i="1"/>
  <c r="V3698" i="1" s="1"/>
  <c r="S3699" i="1"/>
  <c r="S3700" i="1"/>
  <c r="S3701" i="1"/>
  <c r="S3702" i="1"/>
  <c r="S3703" i="1"/>
  <c r="S3704" i="1"/>
  <c r="S3705" i="1"/>
  <c r="S3706" i="1"/>
  <c r="V3706" i="1" s="1"/>
  <c r="S3707" i="1"/>
  <c r="S3708" i="1"/>
  <c r="S3709" i="1"/>
  <c r="S3710" i="1"/>
  <c r="S3711" i="1"/>
  <c r="S3712" i="1"/>
  <c r="S3713" i="1"/>
  <c r="S3714" i="1"/>
  <c r="V3714" i="1" s="1"/>
  <c r="S3715" i="1"/>
  <c r="V3715" i="1" s="1"/>
  <c r="S3716" i="1"/>
  <c r="S3717" i="1"/>
  <c r="S3718" i="1"/>
  <c r="S3719" i="1"/>
  <c r="S3720" i="1"/>
  <c r="U3720" i="1" s="1"/>
  <c r="S3721" i="1"/>
  <c r="S3722" i="1"/>
  <c r="V3722" i="1" s="1"/>
  <c r="S3723" i="1"/>
  <c r="S3724" i="1"/>
  <c r="S3725" i="1"/>
  <c r="S3726" i="1"/>
  <c r="S3727" i="1"/>
  <c r="V3727" i="1" s="1"/>
  <c r="S3728" i="1"/>
  <c r="S3729" i="1"/>
  <c r="S3730" i="1"/>
  <c r="V3730" i="1" s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V3746" i="1" s="1"/>
  <c r="S3747" i="1"/>
  <c r="V3747" i="1" s="1"/>
  <c r="S3748" i="1"/>
  <c r="S3749" i="1"/>
  <c r="S3750" i="1"/>
  <c r="S3751" i="1"/>
  <c r="S3752" i="1"/>
  <c r="U3752" i="1" s="1"/>
  <c r="S3753" i="1"/>
  <c r="S3754" i="1"/>
  <c r="V3754" i="1" s="1"/>
  <c r="S3755" i="1"/>
  <c r="S3756" i="1"/>
  <c r="S3757" i="1"/>
  <c r="S3758" i="1"/>
  <c r="S3759" i="1"/>
  <c r="V3759" i="1" s="1"/>
  <c r="S3760" i="1"/>
  <c r="S3761" i="1"/>
  <c r="S3762" i="1"/>
  <c r="V3762" i="1" s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V3778" i="1" s="1"/>
  <c r="S3779" i="1"/>
  <c r="V3779" i="1" s="1"/>
  <c r="S3780" i="1"/>
  <c r="S3781" i="1"/>
  <c r="S3782" i="1"/>
  <c r="S3783" i="1"/>
  <c r="S3784" i="1"/>
  <c r="U3784" i="1" s="1"/>
  <c r="S3785" i="1"/>
  <c r="S3786" i="1"/>
  <c r="V3786" i="1" s="1"/>
  <c r="S3787" i="1"/>
  <c r="S3788" i="1"/>
  <c r="S3789" i="1"/>
  <c r="S3790" i="1"/>
  <c r="S3791" i="1"/>
  <c r="V3791" i="1" s="1"/>
  <c r="S3792" i="1"/>
  <c r="S3793" i="1"/>
  <c r="S3794" i="1"/>
  <c r="V3794" i="1" s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V3810" i="1" s="1"/>
  <c r="S3811" i="1"/>
  <c r="V3811" i="1" s="1"/>
  <c r="S3812" i="1"/>
  <c r="S3813" i="1"/>
  <c r="S3814" i="1"/>
  <c r="S3815" i="1"/>
  <c r="S3816" i="1"/>
  <c r="U3816" i="1" s="1"/>
  <c r="S3817" i="1"/>
  <c r="S3818" i="1"/>
  <c r="V3818" i="1" s="1"/>
  <c r="S3819" i="1"/>
  <c r="S3820" i="1"/>
  <c r="S3821" i="1"/>
  <c r="S3822" i="1"/>
  <c r="S3823" i="1"/>
  <c r="V3823" i="1" s="1"/>
  <c r="S3824" i="1"/>
  <c r="S3825" i="1"/>
  <c r="S3826" i="1"/>
  <c r="V3826" i="1" s="1"/>
  <c r="S3827" i="1"/>
  <c r="S3828" i="1"/>
  <c r="S3829" i="1"/>
  <c r="S3830" i="1"/>
  <c r="S3831" i="1"/>
  <c r="S3832" i="1"/>
  <c r="S3833" i="1"/>
  <c r="S3834" i="1"/>
  <c r="V3834" i="1" s="1"/>
  <c r="S3835" i="1"/>
  <c r="S3836" i="1"/>
  <c r="S3837" i="1"/>
  <c r="S3838" i="1"/>
  <c r="S3839" i="1"/>
  <c r="S3840" i="1"/>
  <c r="S3841" i="1"/>
  <c r="S3842" i="1"/>
  <c r="V3842" i="1" s="1"/>
  <c r="S3843" i="1"/>
  <c r="V3843" i="1" s="1"/>
  <c r="S3844" i="1"/>
  <c r="S3845" i="1"/>
  <c r="S3846" i="1"/>
  <c r="S3847" i="1"/>
  <c r="S3848" i="1"/>
  <c r="U3848" i="1" s="1"/>
  <c r="S3849" i="1"/>
  <c r="S3850" i="1"/>
  <c r="V3850" i="1" s="1"/>
  <c r="S3851" i="1"/>
  <c r="S3852" i="1"/>
  <c r="S3853" i="1"/>
  <c r="S3854" i="1"/>
  <c r="S3855" i="1"/>
  <c r="V3855" i="1" s="1"/>
  <c r="S3856" i="1"/>
  <c r="S3857" i="1"/>
  <c r="S3858" i="1"/>
  <c r="V3858" i="1" s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V3874" i="1" s="1"/>
  <c r="S3875" i="1"/>
  <c r="V3875" i="1" s="1"/>
  <c r="S3876" i="1"/>
  <c r="S3877" i="1"/>
  <c r="S3878" i="1"/>
  <c r="S3879" i="1"/>
  <c r="S3880" i="1"/>
  <c r="U3880" i="1" s="1"/>
  <c r="S3881" i="1"/>
  <c r="S3882" i="1"/>
  <c r="V3882" i="1" s="1"/>
  <c r="S3883" i="1"/>
  <c r="S3884" i="1"/>
  <c r="S3885" i="1"/>
  <c r="S3886" i="1"/>
  <c r="S3887" i="1"/>
  <c r="V3887" i="1" s="1"/>
  <c r="S3888" i="1"/>
  <c r="S3889" i="1"/>
  <c r="S3890" i="1"/>
  <c r="V3890" i="1" s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V3906" i="1" s="1"/>
  <c r="S3907" i="1"/>
  <c r="V3907" i="1" s="1"/>
  <c r="S3908" i="1"/>
  <c r="S3909" i="1"/>
  <c r="S3910" i="1"/>
  <c r="S3911" i="1"/>
  <c r="S3912" i="1"/>
  <c r="U3912" i="1" s="1"/>
  <c r="S3913" i="1"/>
  <c r="S3914" i="1"/>
  <c r="V3914" i="1" s="1"/>
  <c r="S3915" i="1"/>
  <c r="S3916" i="1"/>
  <c r="S3917" i="1"/>
  <c r="S3918" i="1"/>
  <c r="S3919" i="1"/>
  <c r="V3919" i="1" s="1"/>
  <c r="S3920" i="1"/>
  <c r="S3921" i="1"/>
  <c r="S3922" i="1"/>
  <c r="V3922" i="1" s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V3938" i="1" s="1"/>
  <c r="S3939" i="1"/>
  <c r="V3939" i="1" s="1"/>
  <c r="S3940" i="1"/>
  <c r="S3941" i="1"/>
  <c r="S3942" i="1"/>
  <c r="S3943" i="1"/>
  <c r="S3944" i="1"/>
  <c r="U3944" i="1" s="1"/>
  <c r="S3945" i="1"/>
  <c r="S3946" i="1"/>
  <c r="V3946" i="1" s="1"/>
  <c r="S3947" i="1"/>
  <c r="S3948" i="1"/>
  <c r="S3949" i="1"/>
  <c r="S3950" i="1"/>
  <c r="S3951" i="1"/>
  <c r="V3951" i="1" s="1"/>
  <c r="S3952" i="1"/>
  <c r="S3953" i="1"/>
  <c r="S3954" i="1"/>
  <c r="V3954" i="1" s="1"/>
  <c r="S3955" i="1"/>
  <c r="S3956" i="1"/>
  <c r="S3957" i="1"/>
  <c r="S3958" i="1"/>
  <c r="S3959" i="1"/>
  <c r="S3960" i="1"/>
  <c r="S3961" i="1"/>
  <c r="S3962" i="1"/>
  <c r="V3962" i="1" s="1"/>
  <c r="S3963" i="1"/>
  <c r="S3964" i="1"/>
  <c r="S3965" i="1"/>
  <c r="S3966" i="1"/>
  <c r="S3967" i="1"/>
  <c r="S3968" i="1"/>
  <c r="S3969" i="1"/>
  <c r="S3970" i="1"/>
  <c r="V3970" i="1" s="1"/>
  <c r="S3971" i="1"/>
  <c r="V3971" i="1" s="1"/>
  <c r="S3972" i="1"/>
  <c r="S3973" i="1"/>
  <c r="S3974" i="1"/>
  <c r="S3975" i="1"/>
  <c r="S3976" i="1"/>
  <c r="U3976" i="1" s="1"/>
  <c r="S3977" i="1"/>
  <c r="S3978" i="1"/>
  <c r="V3978" i="1" s="1"/>
  <c r="S3979" i="1"/>
  <c r="S3980" i="1"/>
  <c r="S3981" i="1"/>
  <c r="S3982" i="1"/>
  <c r="S3983" i="1"/>
  <c r="V3983" i="1" s="1"/>
  <c r="S3984" i="1"/>
  <c r="S3985" i="1"/>
  <c r="S3986" i="1"/>
  <c r="V3986" i="1" s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V4002" i="1" s="1"/>
  <c r="S4003" i="1"/>
  <c r="V4003" i="1" s="1"/>
  <c r="S4004" i="1"/>
  <c r="S4005" i="1"/>
  <c r="S4006" i="1"/>
  <c r="S4007" i="1"/>
  <c r="S4008" i="1"/>
  <c r="U4008" i="1" s="1"/>
  <c r="S4009" i="1"/>
  <c r="S4010" i="1"/>
  <c r="V4010" i="1" s="1"/>
  <c r="S4011" i="1"/>
  <c r="S4012" i="1"/>
  <c r="S4013" i="1"/>
  <c r="S4014" i="1"/>
  <c r="S4015" i="1"/>
  <c r="V4015" i="1" s="1"/>
  <c r="S4016" i="1"/>
  <c r="S4017" i="1"/>
  <c r="S4018" i="1"/>
  <c r="V4018" i="1" s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V4034" i="1" s="1"/>
  <c r="S4035" i="1"/>
  <c r="V4035" i="1" s="1"/>
  <c r="S4036" i="1"/>
  <c r="S4037" i="1"/>
  <c r="S4038" i="1"/>
  <c r="S4039" i="1"/>
  <c r="S4040" i="1"/>
  <c r="U4040" i="1" s="1"/>
  <c r="S4041" i="1"/>
  <c r="S4042" i="1"/>
  <c r="V4042" i="1" s="1"/>
  <c r="S4043" i="1"/>
  <c r="S4044" i="1"/>
  <c r="S4045" i="1"/>
  <c r="S4046" i="1"/>
  <c r="S4047" i="1"/>
  <c r="V4047" i="1" s="1"/>
  <c r="S4048" i="1"/>
  <c r="S4049" i="1"/>
  <c r="S4050" i="1"/>
  <c r="V4050" i="1" s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V4066" i="1" s="1"/>
  <c r="S4067" i="1"/>
  <c r="V4067" i="1" s="1"/>
  <c r="S4068" i="1"/>
  <c r="S4069" i="1"/>
  <c r="S4070" i="1"/>
  <c r="S4071" i="1"/>
  <c r="S4072" i="1"/>
  <c r="U4072" i="1" s="1"/>
  <c r="S4073" i="1"/>
  <c r="S4074" i="1"/>
  <c r="V4074" i="1" s="1"/>
  <c r="S4075" i="1"/>
  <c r="S4076" i="1"/>
  <c r="S4077" i="1"/>
  <c r="S4078" i="1"/>
  <c r="S4079" i="1"/>
  <c r="V4079" i="1" s="1"/>
  <c r="S4080" i="1"/>
  <c r="S4081" i="1"/>
  <c r="S4082" i="1"/>
  <c r="V4082" i="1" s="1"/>
  <c r="S4083" i="1"/>
  <c r="S4084" i="1"/>
  <c r="S4085" i="1"/>
  <c r="S4086" i="1"/>
  <c r="S4087" i="1"/>
  <c r="S4088" i="1"/>
  <c r="S4089" i="1"/>
  <c r="S4090" i="1"/>
  <c r="V4090" i="1" s="1"/>
  <c r="S4091" i="1"/>
  <c r="S4092" i="1"/>
  <c r="S4093" i="1"/>
  <c r="S4094" i="1"/>
  <c r="S4095" i="1"/>
  <c r="S4096" i="1"/>
  <c r="S4097" i="1"/>
  <c r="S4098" i="1"/>
  <c r="V4098" i="1" s="1"/>
  <c r="S4099" i="1"/>
  <c r="V4099" i="1" s="1"/>
  <c r="S4100" i="1"/>
  <c r="S4101" i="1"/>
  <c r="S4102" i="1"/>
  <c r="S4103" i="1"/>
  <c r="S4104" i="1"/>
  <c r="U4104" i="1" s="1"/>
  <c r="S4105" i="1"/>
  <c r="S4106" i="1"/>
  <c r="V4106" i="1" s="1"/>
  <c r="S4107" i="1"/>
  <c r="S4108" i="1"/>
  <c r="S4109" i="1"/>
  <c r="S4110" i="1"/>
  <c r="S4111" i="1"/>
  <c r="V4111" i="1" s="1"/>
  <c r="S4112" i="1"/>
  <c r="S4113" i="1"/>
  <c r="S4114" i="1"/>
  <c r="V4114" i="1" s="1"/>
  <c r="S4115" i="1"/>
  <c r="T2" i="1"/>
  <c r="S2" i="1"/>
  <c r="H11" i="8" l="1"/>
  <c r="G11" i="8"/>
  <c r="G9" i="8"/>
  <c r="G8" i="8"/>
  <c r="G2" i="8"/>
  <c r="H2" i="8"/>
  <c r="F2" i="8"/>
  <c r="U1691" i="1"/>
  <c r="U1579" i="1"/>
  <c r="U1467" i="1"/>
  <c r="U1362" i="1"/>
  <c r="U1275" i="1"/>
  <c r="U1187" i="1"/>
  <c r="U1123" i="1"/>
  <c r="U1059" i="1"/>
  <c r="U995" i="1"/>
  <c r="U931" i="1"/>
  <c r="U867" i="1"/>
  <c r="U778" i="1"/>
  <c r="U522" i="1"/>
  <c r="U294" i="1"/>
  <c r="U6" i="1"/>
  <c r="U1723" i="1"/>
  <c r="U1603" i="1"/>
  <c r="U1491" i="1"/>
  <c r="U1379" i="1"/>
  <c r="U1211" i="1"/>
  <c r="U1139" i="1"/>
  <c r="U1075" i="1"/>
  <c r="U1011" i="1"/>
  <c r="U947" i="1"/>
  <c r="U819" i="1"/>
  <c r="U1779" i="1"/>
  <c r="U1666" i="1"/>
  <c r="U1547" i="1"/>
  <c r="U1435" i="1"/>
  <c r="U1339" i="1"/>
  <c r="U1251" i="1"/>
  <c r="U1171" i="1"/>
  <c r="U1107" i="1"/>
  <c r="U1043" i="1"/>
  <c r="U979" i="1"/>
  <c r="U915" i="1"/>
  <c r="U851" i="1"/>
  <c r="U734" i="1"/>
  <c r="U470" i="1"/>
  <c r="U182" i="1"/>
  <c r="V3688" i="1"/>
  <c r="U883" i="1"/>
  <c r="U1747" i="1"/>
  <c r="U1635" i="1"/>
  <c r="U1523" i="1"/>
  <c r="U1410" i="1"/>
  <c r="U1315" i="1"/>
  <c r="U1234" i="1"/>
  <c r="U1155" i="1"/>
  <c r="U1091" i="1"/>
  <c r="U1027" i="1"/>
  <c r="U963" i="1"/>
  <c r="U899" i="1"/>
  <c r="U835" i="1"/>
  <c r="U682" i="1"/>
  <c r="U406" i="1"/>
  <c r="U118" i="1"/>
  <c r="V1507" i="1"/>
  <c r="V3930" i="1"/>
  <c r="U3930" i="1"/>
  <c r="V3898" i="1"/>
  <c r="U3898" i="1"/>
  <c r="V3802" i="1"/>
  <c r="U3802" i="1"/>
  <c r="V3674" i="1"/>
  <c r="U3674" i="1"/>
  <c r="V3514" i="1"/>
  <c r="U3514" i="1"/>
  <c r="V3482" i="1"/>
  <c r="U3482" i="1"/>
  <c r="V3354" i="1"/>
  <c r="U3354" i="1"/>
  <c r="V3258" i="1"/>
  <c r="U3258" i="1"/>
  <c r="V3226" i="1"/>
  <c r="U3226" i="1"/>
  <c r="V3098" i="1"/>
  <c r="U3098" i="1"/>
  <c r="U3010" i="1"/>
  <c r="V3010" i="1"/>
  <c r="V2686" i="1"/>
  <c r="U2686" i="1"/>
  <c r="U3194" i="1"/>
  <c r="V4026" i="1"/>
  <c r="U4026" i="1"/>
  <c r="V3994" i="1"/>
  <c r="U3994" i="1"/>
  <c r="V3866" i="1"/>
  <c r="U3866" i="1"/>
  <c r="V3642" i="1"/>
  <c r="U3642" i="1"/>
  <c r="V3546" i="1"/>
  <c r="U3546" i="1"/>
  <c r="V3418" i="1"/>
  <c r="U3418" i="1"/>
  <c r="V3290" i="1"/>
  <c r="U3290" i="1"/>
  <c r="V3162" i="1"/>
  <c r="U3162" i="1"/>
  <c r="V2622" i="1"/>
  <c r="U2622" i="1"/>
  <c r="V2558" i="1"/>
  <c r="U2558" i="1"/>
  <c r="U3706" i="1"/>
  <c r="U4090" i="1"/>
  <c r="U3578" i="1"/>
  <c r="U2729" i="1"/>
  <c r="U3962" i="1"/>
  <c r="U3450" i="1"/>
  <c r="V4058" i="1"/>
  <c r="U4058" i="1"/>
  <c r="V3770" i="1"/>
  <c r="U3770" i="1"/>
  <c r="V3738" i="1"/>
  <c r="U3738" i="1"/>
  <c r="V3610" i="1"/>
  <c r="U3610" i="1"/>
  <c r="V3386" i="1"/>
  <c r="U3386" i="1"/>
  <c r="V3130" i="1"/>
  <c r="U3130" i="1"/>
  <c r="U2669" i="1"/>
  <c r="V2669" i="1"/>
  <c r="V2665" i="1"/>
  <c r="U2665" i="1"/>
  <c r="V2601" i="1"/>
  <c r="U2601" i="1"/>
  <c r="V2537" i="1"/>
  <c r="U2537" i="1"/>
  <c r="V2473" i="1"/>
  <c r="U2473" i="1"/>
  <c r="V2409" i="1"/>
  <c r="U2409" i="1"/>
  <c r="V2345" i="1"/>
  <c r="U2345" i="1"/>
  <c r="V2281" i="1"/>
  <c r="U2281" i="1"/>
  <c r="V2217" i="1"/>
  <c r="U2217" i="1"/>
  <c r="V2153" i="1"/>
  <c r="U2153" i="1"/>
  <c r="V713" i="1"/>
  <c r="U713" i="1"/>
  <c r="V585" i="1"/>
  <c r="U585" i="1"/>
  <c r="V373" i="1"/>
  <c r="U373" i="1"/>
  <c r="V245" i="1"/>
  <c r="U245" i="1"/>
  <c r="V117" i="1"/>
  <c r="U117" i="1"/>
  <c r="U3834" i="1"/>
  <c r="U3322" i="1"/>
  <c r="V1763" i="1"/>
  <c r="U2430" i="1"/>
  <c r="U2302" i="1"/>
  <c r="U2174" i="1"/>
  <c r="U1771" i="1"/>
  <c r="U1739" i="1"/>
  <c r="U1715" i="1"/>
  <c r="U1683" i="1"/>
  <c r="U1659" i="1"/>
  <c r="U1627" i="1"/>
  <c r="U1602" i="1"/>
  <c r="U1571" i="1"/>
  <c r="U1539" i="1"/>
  <c r="U1515" i="1"/>
  <c r="U1483" i="1"/>
  <c r="U1459" i="1"/>
  <c r="U1427" i="1"/>
  <c r="U1403" i="1"/>
  <c r="U1378" i="1"/>
  <c r="U1355" i="1"/>
  <c r="U1331" i="1"/>
  <c r="U1314" i="1"/>
  <c r="U1291" i="1"/>
  <c r="U1267" i="1"/>
  <c r="U1250" i="1"/>
  <c r="U1227" i="1"/>
  <c r="U1203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766" i="1"/>
  <c r="U714" i="1"/>
  <c r="U670" i="1"/>
  <c r="U618" i="1"/>
  <c r="U574" i="1"/>
  <c r="U510" i="1"/>
  <c r="U454" i="1"/>
  <c r="U390" i="1"/>
  <c r="U342" i="1"/>
  <c r="U278" i="1"/>
  <c r="U230" i="1"/>
  <c r="U166" i="1"/>
  <c r="U54" i="1"/>
  <c r="V4072" i="1"/>
  <c r="V1699" i="1"/>
  <c r="V1443" i="1"/>
  <c r="U1731" i="1"/>
  <c r="U1707" i="1"/>
  <c r="U1675" i="1"/>
  <c r="U1651" i="1"/>
  <c r="U1619" i="1"/>
  <c r="U1595" i="1"/>
  <c r="U1563" i="1"/>
  <c r="U1538" i="1"/>
  <c r="U1475" i="1"/>
  <c r="U1451" i="1"/>
  <c r="U1419" i="1"/>
  <c r="U1395" i="1"/>
  <c r="U1371" i="1"/>
  <c r="U1347" i="1"/>
  <c r="U1330" i="1"/>
  <c r="U1307" i="1"/>
  <c r="U1283" i="1"/>
  <c r="U1266" i="1"/>
  <c r="U1243" i="1"/>
  <c r="U1219" i="1"/>
  <c r="U1202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0" i="1"/>
  <c r="U756" i="1"/>
  <c r="U650" i="1"/>
  <c r="U606" i="1"/>
  <c r="U554" i="1"/>
  <c r="U500" i="1"/>
  <c r="U438" i="1"/>
  <c r="U374" i="1"/>
  <c r="U326" i="1"/>
  <c r="U262" i="1"/>
  <c r="U214" i="1"/>
  <c r="U150" i="1"/>
  <c r="U102" i="1"/>
  <c r="U38" i="1"/>
  <c r="V3944" i="1"/>
  <c r="U2494" i="1"/>
  <c r="U2366" i="1"/>
  <c r="U2238" i="1"/>
  <c r="U2110" i="1"/>
  <c r="U1755" i="1"/>
  <c r="U1730" i="1"/>
  <c r="U1667" i="1"/>
  <c r="U1643" i="1"/>
  <c r="U1611" i="1"/>
  <c r="U1587" i="1"/>
  <c r="U1555" i="1"/>
  <c r="U1531" i="1"/>
  <c r="U1499" i="1"/>
  <c r="U1474" i="1"/>
  <c r="U1411" i="1"/>
  <c r="U1387" i="1"/>
  <c r="U1363" i="1"/>
  <c r="U1346" i="1"/>
  <c r="U1323" i="1"/>
  <c r="U1299" i="1"/>
  <c r="U1282" i="1"/>
  <c r="U1259" i="1"/>
  <c r="U1235" i="1"/>
  <c r="U1218" i="1"/>
  <c r="U1195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58" i="1"/>
  <c r="U842" i="1"/>
  <c r="U826" i="1"/>
  <c r="U798" i="1"/>
  <c r="U746" i="1"/>
  <c r="U702" i="1"/>
  <c r="U638" i="1"/>
  <c r="U586" i="1"/>
  <c r="U542" i="1"/>
  <c r="U486" i="1"/>
  <c r="U422" i="1"/>
  <c r="U310" i="1"/>
  <c r="U246" i="1"/>
  <c r="U198" i="1"/>
  <c r="U134" i="1"/>
  <c r="U86" i="1"/>
  <c r="U22" i="1"/>
  <c r="V3816" i="1"/>
  <c r="V2242" i="1"/>
  <c r="V642" i="1"/>
  <c r="V4107" i="1"/>
  <c r="U4107" i="1"/>
  <c r="V4071" i="1"/>
  <c r="U4071" i="1"/>
  <c r="V4027" i="1"/>
  <c r="U4027" i="1"/>
  <c r="V4023" i="1"/>
  <c r="U4023" i="1"/>
  <c r="V3999" i="1"/>
  <c r="U3999" i="1"/>
  <c r="V3995" i="1"/>
  <c r="U3995" i="1"/>
  <c r="V3991" i="1"/>
  <c r="U3991" i="1"/>
  <c r="V3987" i="1"/>
  <c r="U3987" i="1"/>
  <c r="V3979" i="1"/>
  <c r="U3979" i="1"/>
  <c r="V3975" i="1"/>
  <c r="U3975" i="1"/>
  <c r="V3947" i="1"/>
  <c r="U3947" i="1"/>
  <c r="V3943" i="1"/>
  <c r="U3943" i="1"/>
  <c r="V3935" i="1"/>
  <c r="U3935" i="1"/>
  <c r="V3903" i="1"/>
  <c r="U3903" i="1"/>
  <c r="V3899" i="1"/>
  <c r="U3899" i="1"/>
  <c r="V3895" i="1"/>
  <c r="U3895" i="1"/>
  <c r="V3891" i="1"/>
  <c r="U3891" i="1"/>
  <c r="V3851" i="1"/>
  <c r="U3851" i="1"/>
  <c r="V3815" i="1"/>
  <c r="U3815" i="1"/>
  <c r="V3787" i="1"/>
  <c r="U3787" i="1"/>
  <c r="V3783" i="1"/>
  <c r="U3783" i="1"/>
  <c r="V3743" i="1"/>
  <c r="U3743" i="1"/>
  <c r="V3735" i="1"/>
  <c r="U3735" i="1"/>
  <c r="V3711" i="1"/>
  <c r="U3711" i="1"/>
  <c r="V3707" i="1"/>
  <c r="U3707" i="1"/>
  <c r="V3703" i="1"/>
  <c r="U3703" i="1"/>
  <c r="V3699" i="1"/>
  <c r="U3699" i="1"/>
  <c r="V3691" i="1"/>
  <c r="U3691" i="1"/>
  <c r="V3655" i="1"/>
  <c r="U3655" i="1"/>
  <c r="V3627" i="1"/>
  <c r="U3627" i="1"/>
  <c r="V3623" i="1"/>
  <c r="U3623" i="1"/>
  <c r="V3583" i="1"/>
  <c r="U3583" i="1"/>
  <c r="V3575" i="1"/>
  <c r="U3575" i="1"/>
  <c r="V3551" i="1"/>
  <c r="U3551" i="1"/>
  <c r="V3547" i="1"/>
  <c r="U3547" i="1"/>
  <c r="V3543" i="1"/>
  <c r="U3543" i="1"/>
  <c r="V3539" i="1"/>
  <c r="U3539" i="1"/>
  <c r="V3531" i="1"/>
  <c r="U3531" i="1"/>
  <c r="V3463" i="1"/>
  <c r="U3463" i="1"/>
  <c r="V3435" i="1"/>
  <c r="U3435" i="1"/>
  <c r="V3431" i="1"/>
  <c r="U3431" i="1"/>
  <c r="V3387" i="1"/>
  <c r="U3387" i="1"/>
  <c r="V3383" i="1"/>
  <c r="U3383" i="1"/>
  <c r="V3359" i="1"/>
  <c r="U3359" i="1"/>
  <c r="V3355" i="1"/>
  <c r="U3355" i="1"/>
  <c r="V3351" i="1"/>
  <c r="U3351" i="1"/>
  <c r="V3347" i="1"/>
  <c r="U3347" i="1"/>
  <c r="V3339" i="1"/>
  <c r="U3339" i="1"/>
  <c r="V3327" i="1"/>
  <c r="U3327" i="1"/>
  <c r="V3323" i="1"/>
  <c r="U3323" i="1"/>
  <c r="V3315" i="1"/>
  <c r="U3315" i="1"/>
  <c r="V3295" i="1"/>
  <c r="U3295" i="1"/>
  <c r="V3291" i="1"/>
  <c r="U3291" i="1"/>
  <c r="V3287" i="1"/>
  <c r="U3287" i="1"/>
  <c r="V3283" i="1"/>
  <c r="U3283" i="1"/>
  <c r="V3275" i="1"/>
  <c r="U3275" i="1"/>
  <c r="V3243" i="1"/>
  <c r="U3243" i="1"/>
  <c r="V3239" i="1"/>
  <c r="U3239" i="1"/>
  <c r="V3135" i="1"/>
  <c r="U3135" i="1"/>
  <c r="V3131" i="1"/>
  <c r="U3131" i="1"/>
  <c r="V3127" i="1"/>
  <c r="U3127" i="1"/>
  <c r="V3123" i="1"/>
  <c r="U3123" i="1"/>
  <c r="V3011" i="1"/>
  <c r="U3011" i="1"/>
  <c r="V2983" i="1"/>
  <c r="U2983" i="1"/>
  <c r="V2979" i="1"/>
  <c r="U2979" i="1"/>
  <c r="V2975" i="1"/>
  <c r="U2975" i="1"/>
  <c r="V2967" i="1"/>
  <c r="U2967" i="1"/>
  <c r="V2963" i="1"/>
  <c r="U2963" i="1"/>
  <c r="V2935" i="1"/>
  <c r="U2935" i="1"/>
  <c r="V2931" i="1"/>
  <c r="U2931" i="1"/>
  <c r="V2927" i="1"/>
  <c r="U2927" i="1"/>
  <c r="V2919" i="1"/>
  <c r="U2919" i="1"/>
  <c r="V2915" i="1"/>
  <c r="U2915" i="1"/>
  <c r="V2903" i="1"/>
  <c r="U2903" i="1"/>
  <c r="V2895" i="1"/>
  <c r="U2895" i="1"/>
  <c r="V2887" i="1"/>
  <c r="U2887" i="1"/>
  <c r="V2879" i="1"/>
  <c r="U2879" i="1"/>
  <c r="V2867" i="1"/>
  <c r="U2867" i="1"/>
  <c r="V2855" i="1"/>
  <c r="U2855" i="1"/>
  <c r="V2847" i="1"/>
  <c r="U2847" i="1"/>
  <c r="V2835" i="1"/>
  <c r="U2835" i="1"/>
  <c r="V2831" i="1"/>
  <c r="U2831" i="1"/>
  <c r="V2819" i="1"/>
  <c r="U2819" i="1"/>
  <c r="V2811" i="1"/>
  <c r="U2811" i="1"/>
  <c r="V2799" i="1"/>
  <c r="U2799" i="1"/>
  <c r="V2787" i="1"/>
  <c r="U2787" i="1"/>
  <c r="V2779" i="1"/>
  <c r="U2779" i="1"/>
  <c r="V2767" i="1"/>
  <c r="U2767" i="1"/>
  <c r="V2759" i="1"/>
  <c r="U2759" i="1"/>
  <c r="V2743" i="1"/>
  <c r="U2743" i="1"/>
  <c r="V2735" i="1"/>
  <c r="U2735" i="1"/>
  <c r="V2723" i="1"/>
  <c r="U2723" i="1"/>
  <c r="V2719" i="1"/>
  <c r="U2719" i="1"/>
  <c r="V2707" i="1"/>
  <c r="U2707" i="1"/>
  <c r="V2695" i="1"/>
  <c r="U2695" i="1"/>
  <c r="V2687" i="1"/>
  <c r="U2687" i="1"/>
  <c r="V2675" i="1"/>
  <c r="U2675" i="1"/>
  <c r="V2659" i="1"/>
  <c r="U2659" i="1"/>
  <c r="V2651" i="1"/>
  <c r="U2651" i="1"/>
  <c r="V2639" i="1"/>
  <c r="U2639" i="1"/>
  <c r="V2635" i="1"/>
  <c r="U2635" i="1"/>
  <c r="V2623" i="1"/>
  <c r="U2623" i="1"/>
  <c r="V2615" i="1"/>
  <c r="U2615" i="1"/>
  <c r="V2603" i="1"/>
  <c r="U2603" i="1"/>
  <c r="V2599" i="1"/>
  <c r="U2599" i="1"/>
  <c r="V2587" i="1"/>
  <c r="U2587" i="1"/>
  <c r="V2575" i="1"/>
  <c r="U2575" i="1"/>
  <c r="V2563" i="1"/>
  <c r="U2563" i="1"/>
  <c r="V2555" i="1"/>
  <c r="U2555" i="1"/>
  <c r="V2543" i="1"/>
  <c r="U2543" i="1"/>
  <c r="V2535" i="1"/>
  <c r="U2535" i="1"/>
  <c r="V2527" i="1"/>
  <c r="U2527" i="1"/>
  <c r="V2511" i="1"/>
  <c r="U2511" i="1"/>
  <c r="V2503" i="1"/>
  <c r="U2503" i="1"/>
  <c r="V2491" i="1"/>
  <c r="U2491" i="1"/>
  <c r="V2483" i="1"/>
  <c r="U2483" i="1"/>
  <c r="V2471" i="1"/>
  <c r="U2471" i="1"/>
  <c r="V2463" i="1"/>
  <c r="U2463" i="1"/>
  <c r="V2455" i="1"/>
  <c r="U2455" i="1"/>
  <c r="V2447" i="1"/>
  <c r="U2447" i="1"/>
  <c r="V2435" i="1"/>
  <c r="U2435" i="1"/>
  <c r="V2427" i="1"/>
  <c r="U2427" i="1"/>
  <c r="V2415" i="1"/>
  <c r="U2415" i="1"/>
  <c r="V2403" i="1"/>
  <c r="U2403" i="1"/>
  <c r="V2391" i="1"/>
  <c r="U2391" i="1"/>
  <c r="V2383" i="1"/>
  <c r="U2383" i="1"/>
  <c r="V2371" i="1"/>
  <c r="U2371" i="1"/>
  <c r="V2363" i="1"/>
  <c r="U2363" i="1"/>
  <c r="V2351" i="1"/>
  <c r="U2351" i="1"/>
  <c r="V2339" i="1"/>
  <c r="U2339" i="1"/>
  <c r="V2327" i="1"/>
  <c r="U2327" i="1"/>
  <c r="V2319" i="1"/>
  <c r="U2319" i="1"/>
  <c r="V2307" i="1"/>
  <c r="U2307" i="1"/>
  <c r="V2295" i="1"/>
  <c r="U2295" i="1"/>
  <c r="U2283" i="1"/>
  <c r="V2283" i="1"/>
  <c r="V2275" i="1"/>
  <c r="U2275" i="1"/>
  <c r="V2263" i="1"/>
  <c r="U2263" i="1"/>
  <c r="V2255" i="1"/>
  <c r="U2255" i="1"/>
  <c r="V2247" i="1"/>
  <c r="U2247" i="1"/>
  <c r="V2235" i="1"/>
  <c r="U2235" i="1"/>
  <c r="V2223" i="1"/>
  <c r="U2223" i="1"/>
  <c r="V2215" i="1"/>
  <c r="U2215" i="1"/>
  <c r="V2207" i="1"/>
  <c r="U2207" i="1"/>
  <c r="V2195" i="1"/>
  <c r="U2195" i="1"/>
  <c r="V2187" i="1"/>
  <c r="U2187" i="1"/>
  <c r="V2175" i="1"/>
  <c r="U2175" i="1"/>
  <c r="V2167" i="1"/>
  <c r="U2167" i="1"/>
  <c r="U2155" i="1"/>
  <c r="V2155" i="1"/>
  <c r="V2151" i="1"/>
  <c r="U2151" i="1"/>
  <c r="V2139" i="1"/>
  <c r="U2139" i="1"/>
  <c r="V2127" i="1"/>
  <c r="U2127" i="1"/>
  <c r="V2115" i="1"/>
  <c r="U2115" i="1"/>
  <c r="V2107" i="1"/>
  <c r="U2107" i="1"/>
  <c r="V2099" i="1"/>
  <c r="U2099" i="1"/>
  <c r="V2091" i="1"/>
  <c r="U2091" i="1"/>
  <c r="V2079" i="1"/>
  <c r="U2079" i="1"/>
  <c r="V2063" i="1"/>
  <c r="U2063" i="1"/>
  <c r="V2055" i="1"/>
  <c r="U2055" i="1"/>
  <c r="V2043" i="1"/>
  <c r="U2043" i="1"/>
  <c r="V2035" i="1"/>
  <c r="U2035" i="1"/>
  <c r="V2027" i="1"/>
  <c r="U2027" i="1"/>
  <c r="V2015" i="1"/>
  <c r="U2015" i="1"/>
  <c r="V2007" i="1"/>
  <c r="U2007" i="1"/>
  <c r="V1995" i="1"/>
  <c r="U1995" i="1"/>
  <c r="V1983" i="1"/>
  <c r="U1983" i="1"/>
  <c r="V1971" i="1"/>
  <c r="U1971" i="1"/>
  <c r="V1963" i="1"/>
  <c r="U1963" i="1"/>
  <c r="V1951" i="1"/>
  <c r="U1951" i="1"/>
  <c r="V1939" i="1"/>
  <c r="U1939" i="1"/>
  <c r="V1923" i="1"/>
  <c r="U1923" i="1"/>
  <c r="V1815" i="1"/>
  <c r="U1815" i="1"/>
  <c r="U4111" i="1"/>
  <c r="U4067" i="1"/>
  <c r="U3983" i="1"/>
  <c r="U3939" i="1"/>
  <c r="U3855" i="1"/>
  <c r="U3811" i="1"/>
  <c r="U3727" i="1"/>
  <c r="U3683" i="1"/>
  <c r="U3599" i="1"/>
  <c r="U3555" i="1"/>
  <c r="U3471" i="1"/>
  <c r="U3427" i="1"/>
  <c r="U3343" i="1"/>
  <c r="U3299" i="1"/>
  <c r="U3215" i="1"/>
  <c r="U3171" i="1"/>
  <c r="U3083" i="1"/>
  <c r="U3019" i="1"/>
  <c r="U2955" i="1"/>
  <c r="U4099" i="1"/>
  <c r="U4015" i="1"/>
  <c r="U3971" i="1"/>
  <c r="U3887" i="1"/>
  <c r="U3843" i="1"/>
  <c r="U3759" i="1"/>
  <c r="U3715" i="1"/>
  <c r="U3631" i="1"/>
  <c r="U3587" i="1"/>
  <c r="U3503" i="1"/>
  <c r="U3459" i="1"/>
  <c r="U3375" i="1"/>
  <c r="U3331" i="1"/>
  <c r="U3247" i="1"/>
  <c r="U3203" i="1"/>
  <c r="U3119" i="1"/>
  <c r="U3067" i="1"/>
  <c r="U3003" i="1"/>
  <c r="U2939" i="1"/>
  <c r="V4095" i="1"/>
  <c r="U4095" i="1"/>
  <c r="V4091" i="1"/>
  <c r="U4091" i="1"/>
  <c r="V4087" i="1"/>
  <c r="U4087" i="1"/>
  <c r="V4083" i="1"/>
  <c r="U4083" i="1"/>
  <c r="V4075" i="1"/>
  <c r="U4075" i="1"/>
  <c r="V4039" i="1"/>
  <c r="U4039" i="1"/>
  <c r="V4011" i="1"/>
  <c r="U4011" i="1"/>
  <c r="V4007" i="1"/>
  <c r="U4007" i="1"/>
  <c r="V3963" i="1"/>
  <c r="U3963" i="1"/>
  <c r="V3959" i="1"/>
  <c r="U3959" i="1"/>
  <c r="V3955" i="1"/>
  <c r="U3955" i="1"/>
  <c r="V3931" i="1"/>
  <c r="U3931" i="1"/>
  <c r="V3927" i="1"/>
  <c r="U3927" i="1"/>
  <c r="V3923" i="1"/>
  <c r="U3923" i="1"/>
  <c r="V3915" i="1"/>
  <c r="U3915" i="1"/>
  <c r="V3911" i="1"/>
  <c r="U3911" i="1"/>
  <c r="V3883" i="1"/>
  <c r="U3883" i="1"/>
  <c r="V3879" i="1"/>
  <c r="U3879" i="1"/>
  <c r="V3871" i="1"/>
  <c r="U3871" i="1"/>
  <c r="V3863" i="1"/>
  <c r="U3863" i="1"/>
  <c r="V3839" i="1"/>
  <c r="U3839" i="1"/>
  <c r="V3835" i="1"/>
  <c r="U3835" i="1"/>
  <c r="V3831" i="1"/>
  <c r="U3831" i="1"/>
  <c r="V3827" i="1"/>
  <c r="U3827" i="1"/>
  <c r="V3819" i="1"/>
  <c r="U3819" i="1"/>
  <c r="V3807" i="1"/>
  <c r="U3807" i="1"/>
  <c r="V3803" i="1"/>
  <c r="U3803" i="1"/>
  <c r="V3775" i="1"/>
  <c r="U3775" i="1"/>
  <c r="V3771" i="1"/>
  <c r="U3771" i="1"/>
  <c r="V3767" i="1"/>
  <c r="U3767" i="1"/>
  <c r="V3763" i="1"/>
  <c r="U3763" i="1"/>
  <c r="V3755" i="1"/>
  <c r="U3755" i="1"/>
  <c r="V3723" i="1"/>
  <c r="U3723" i="1"/>
  <c r="V3719" i="1"/>
  <c r="U3719" i="1"/>
  <c r="V3643" i="1"/>
  <c r="U3643" i="1"/>
  <c r="V3639" i="1"/>
  <c r="U3639" i="1"/>
  <c r="V3615" i="1"/>
  <c r="U3615" i="1"/>
  <c r="V3611" i="1"/>
  <c r="U3611" i="1"/>
  <c r="V3607" i="1"/>
  <c r="U3607" i="1"/>
  <c r="V3603" i="1"/>
  <c r="U3603" i="1"/>
  <c r="V3595" i="1"/>
  <c r="U3595" i="1"/>
  <c r="V3563" i="1"/>
  <c r="U3563" i="1"/>
  <c r="V3559" i="1"/>
  <c r="U3559" i="1"/>
  <c r="V3487" i="1"/>
  <c r="U3487" i="1"/>
  <c r="V3479" i="1"/>
  <c r="U3479" i="1"/>
  <c r="V3455" i="1"/>
  <c r="U3455" i="1"/>
  <c r="V3451" i="1"/>
  <c r="U3451" i="1"/>
  <c r="V3447" i="1"/>
  <c r="U3447" i="1"/>
  <c r="V3443" i="1"/>
  <c r="U3443" i="1"/>
  <c r="V3371" i="1"/>
  <c r="U3371" i="1"/>
  <c r="V3367" i="1"/>
  <c r="U3367" i="1"/>
  <c r="V3335" i="1"/>
  <c r="U3335" i="1"/>
  <c r="V3307" i="1"/>
  <c r="U3307" i="1"/>
  <c r="V3303" i="1"/>
  <c r="U3303" i="1"/>
  <c r="V3259" i="1"/>
  <c r="U3259" i="1"/>
  <c r="V3255" i="1"/>
  <c r="U3255" i="1"/>
  <c r="V3231" i="1"/>
  <c r="U3231" i="1"/>
  <c r="V3227" i="1"/>
  <c r="U3227" i="1"/>
  <c r="V3223" i="1"/>
  <c r="U3223" i="1"/>
  <c r="V3219" i="1"/>
  <c r="U3219" i="1"/>
  <c r="V3211" i="1"/>
  <c r="U3211" i="1"/>
  <c r="V3147" i="1"/>
  <c r="U3147" i="1"/>
  <c r="V3143" i="1"/>
  <c r="U3143" i="1"/>
  <c r="V3115" i="1"/>
  <c r="U3115" i="1"/>
  <c r="V3111" i="1"/>
  <c r="U3111" i="1"/>
  <c r="V3103" i="1"/>
  <c r="U3103" i="1"/>
  <c r="V3095" i="1"/>
  <c r="U3095" i="1"/>
  <c r="V3059" i="1"/>
  <c r="U3059" i="1"/>
  <c r="V3027" i="1"/>
  <c r="U3027" i="1"/>
  <c r="V2999" i="1"/>
  <c r="U2999" i="1"/>
  <c r="V2995" i="1"/>
  <c r="U2995" i="1"/>
  <c r="V2991" i="1"/>
  <c r="U2991" i="1"/>
  <c r="V2951" i="1"/>
  <c r="U2951" i="1"/>
  <c r="V2947" i="1"/>
  <c r="U2947" i="1"/>
  <c r="V2943" i="1"/>
  <c r="U2943" i="1"/>
  <c r="V2899" i="1"/>
  <c r="U2899" i="1"/>
  <c r="V2883" i="1"/>
  <c r="U2883" i="1"/>
  <c r="V2875" i="1"/>
  <c r="U2875" i="1"/>
  <c r="V2863" i="1"/>
  <c r="U2863" i="1"/>
  <c r="V2851" i="1"/>
  <c r="U2851" i="1"/>
  <c r="V2839" i="1"/>
  <c r="U2839" i="1"/>
  <c r="V2827" i="1"/>
  <c r="U2827" i="1"/>
  <c r="V2815" i="1"/>
  <c r="U2815" i="1"/>
  <c r="V2807" i="1"/>
  <c r="U2807" i="1"/>
  <c r="V2795" i="1"/>
  <c r="U2795" i="1"/>
  <c r="V2783" i="1"/>
  <c r="U2783" i="1"/>
  <c r="V2775" i="1"/>
  <c r="U2775" i="1"/>
  <c r="V2763" i="1"/>
  <c r="U2763" i="1"/>
  <c r="V2755" i="1"/>
  <c r="U2755" i="1"/>
  <c r="V2747" i="1"/>
  <c r="U2747" i="1"/>
  <c r="V2739" i="1"/>
  <c r="U2739" i="1"/>
  <c r="V2727" i="1"/>
  <c r="U2727" i="1"/>
  <c r="V2711" i="1"/>
  <c r="U2711" i="1"/>
  <c r="V2703" i="1"/>
  <c r="U2703" i="1"/>
  <c r="V2691" i="1"/>
  <c r="U2691" i="1"/>
  <c r="V2683" i="1"/>
  <c r="U2683" i="1"/>
  <c r="V2671" i="1"/>
  <c r="U2671" i="1"/>
  <c r="V2663" i="1"/>
  <c r="U2663" i="1"/>
  <c r="V2655" i="1"/>
  <c r="U2655" i="1"/>
  <c r="V2643" i="1"/>
  <c r="U2643" i="1"/>
  <c r="V2631" i="1"/>
  <c r="U2631" i="1"/>
  <c r="V2619" i="1"/>
  <c r="U2619" i="1"/>
  <c r="V2611" i="1"/>
  <c r="U2611" i="1"/>
  <c r="V2595" i="1"/>
  <c r="U2595" i="1"/>
  <c r="V2583" i="1"/>
  <c r="U2583" i="1"/>
  <c r="V2579" i="1"/>
  <c r="U2579" i="1"/>
  <c r="V2567" i="1"/>
  <c r="U2567" i="1"/>
  <c r="V2559" i="1"/>
  <c r="U2559" i="1"/>
  <c r="V2547" i="1"/>
  <c r="U2547" i="1"/>
  <c r="V2531" i="1"/>
  <c r="U2531" i="1"/>
  <c r="V2523" i="1"/>
  <c r="U2523" i="1"/>
  <c r="V2515" i="1"/>
  <c r="U2515" i="1"/>
  <c r="V2507" i="1"/>
  <c r="U2507" i="1"/>
  <c r="V2495" i="1"/>
  <c r="U2495" i="1"/>
  <c r="V2487" i="1"/>
  <c r="U2487" i="1"/>
  <c r="V2475" i="1"/>
  <c r="U2475" i="1"/>
  <c r="V2467" i="1"/>
  <c r="U2467" i="1"/>
  <c r="V2451" i="1"/>
  <c r="U2451" i="1"/>
  <c r="V2443" i="1"/>
  <c r="U2443" i="1"/>
  <c r="V2431" i="1"/>
  <c r="U2431" i="1"/>
  <c r="V2419" i="1"/>
  <c r="U2419" i="1"/>
  <c r="V2411" i="1"/>
  <c r="U2411" i="1"/>
  <c r="V2399" i="1"/>
  <c r="U2399" i="1"/>
  <c r="V2395" i="1"/>
  <c r="U2395" i="1"/>
  <c r="V2379" i="1"/>
  <c r="U2379" i="1"/>
  <c r="V2367" i="1"/>
  <c r="U2367" i="1"/>
  <c r="V2359" i="1"/>
  <c r="U2359" i="1"/>
  <c r="V2347" i="1"/>
  <c r="U2347" i="1"/>
  <c r="V2343" i="1"/>
  <c r="U2343" i="1"/>
  <c r="V2331" i="1"/>
  <c r="U2331" i="1"/>
  <c r="V2323" i="1"/>
  <c r="U2323" i="1"/>
  <c r="V2311" i="1"/>
  <c r="U2311" i="1"/>
  <c r="V2299" i="1"/>
  <c r="U2299" i="1"/>
  <c r="V2291" i="1"/>
  <c r="U2291" i="1"/>
  <c r="V2279" i="1"/>
  <c r="U2279" i="1"/>
  <c r="V2271" i="1"/>
  <c r="U2271" i="1"/>
  <c r="V2259" i="1"/>
  <c r="U2259" i="1"/>
  <c r="V2243" i="1"/>
  <c r="U2243" i="1"/>
  <c r="V2239" i="1"/>
  <c r="U2239" i="1"/>
  <c r="V2227" i="1"/>
  <c r="U2227" i="1"/>
  <c r="V2211" i="1"/>
  <c r="U2211" i="1"/>
  <c r="V2203" i="1"/>
  <c r="U2203" i="1"/>
  <c r="V2191" i="1"/>
  <c r="U2191" i="1"/>
  <c r="V2179" i="1"/>
  <c r="U2179" i="1"/>
  <c r="V2171" i="1"/>
  <c r="U2171" i="1"/>
  <c r="V2159" i="1"/>
  <c r="U2159" i="1"/>
  <c r="V2147" i="1"/>
  <c r="U2147" i="1"/>
  <c r="V2135" i="1"/>
  <c r="U2135" i="1"/>
  <c r="V2131" i="1"/>
  <c r="U2131" i="1"/>
  <c r="V2119" i="1"/>
  <c r="U2119" i="1"/>
  <c r="V2111" i="1"/>
  <c r="U2111" i="1"/>
  <c r="V2095" i="1"/>
  <c r="U2095" i="1"/>
  <c r="V2083" i="1"/>
  <c r="U2083" i="1"/>
  <c r="V2075" i="1"/>
  <c r="U2075" i="1"/>
  <c r="V2067" i="1"/>
  <c r="U2067" i="1"/>
  <c r="V2059" i="1"/>
  <c r="U2059" i="1"/>
  <c r="V2047" i="1"/>
  <c r="U2047" i="1"/>
  <c r="V2031" i="1"/>
  <c r="U2031" i="1"/>
  <c r="V2023" i="1"/>
  <c r="U2023" i="1"/>
  <c r="V2011" i="1"/>
  <c r="U2011" i="1"/>
  <c r="V2003" i="1"/>
  <c r="U2003" i="1"/>
  <c r="V1991" i="1"/>
  <c r="U1991" i="1"/>
  <c r="V1987" i="1"/>
  <c r="U1987" i="1"/>
  <c r="V1975" i="1"/>
  <c r="U1975" i="1"/>
  <c r="V1959" i="1"/>
  <c r="U1959" i="1"/>
  <c r="V1947" i="1"/>
  <c r="U1947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7" i="1"/>
  <c r="U1867" i="1"/>
  <c r="V1859" i="1"/>
  <c r="U1859" i="1"/>
  <c r="V1851" i="1"/>
  <c r="U1851" i="1"/>
  <c r="V1843" i="1"/>
  <c r="U1843" i="1"/>
  <c r="V1835" i="1"/>
  <c r="U1835" i="1"/>
  <c r="V1831" i="1"/>
  <c r="U1831" i="1"/>
  <c r="V1823" i="1"/>
  <c r="U1823" i="1"/>
  <c r="V1811" i="1"/>
  <c r="U1811" i="1"/>
  <c r="V1803" i="1"/>
  <c r="U1803" i="1"/>
  <c r="V1791" i="1"/>
  <c r="U1791" i="1"/>
  <c r="U4047" i="1"/>
  <c r="U4003" i="1"/>
  <c r="U3919" i="1"/>
  <c r="U3663" i="1"/>
  <c r="U3619" i="1"/>
  <c r="U3535" i="1"/>
  <c r="U3491" i="1"/>
  <c r="U3363" i="1"/>
  <c r="V4115" i="1"/>
  <c r="U4115" i="1"/>
  <c r="V4103" i="1"/>
  <c r="U4103" i="1"/>
  <c r="V4063" i="1"/>
  <c r="U4063" i="1"/>
  <c r="V4059" i="1"/>
  <c r="U4059" i="1"/>
  <c r="V4055" i="1"/>
  <c r="U4055" i="1"/>
  <c r="V4051" i="1"/>
  <c r="U4051" i="1"/>
  <c r="V4043" i="1"/>
  <c r="U4043" i="1"/>
  <c r="V4031" i="1"/>
  <c r="U4031" i="1"/>
  <c r="V4019" i="1"/>
  <c r="U4019" i="1"/>
  <c r="V3967" i="1"/>
  <c r="U3967" i="1"/>
  <c r="V3867" i="1"/>
  <c r="U3867" i="1"/>
  <c r="V3859" i="1"/>
  <c r="U3859" i="1"/>
  <c r="V3847" i="1"/>
  <c r="U3847" i="1"/>
  <c r="V3799" i="1"/>
  <c r="U3799" i="1"/>
  <c r="V3795" i="1"/>
  <c r="U3795" i="1"/>
  <c r="V3751" i="1"/>
  <c r="U3751" i="1"/>
  <c r="V3739" i="1"/>
  <c r="U3739" i="1"/>
  <c r="V3731" i="1"/>
  <c r="U3731" i="1"/>
  <c r="V3687" i="1"/>
  <c r="U3687" i="1"/>
  <c r="V3679" i="1"/>
  <c r="U3679" i="1"/>
  <c r="V3675" i="1"/>
  <c r="U3675" i="1"/>
  <c r="V3671" i="1"/>
  <c r="U3671" i="1"/>
  <c r="V3667" i="1"/>
  <c r="U3667" i="1"/>
  <c r="V3659" i="1"/>
  <c r="U3659" i="1"/>
  <c r="V3647" i="1"/>
  <c r="U3647" i="1"/>
  <c r="V3635" i="1"/>
  <c r="U3635" i="1"/>
  <c r="V3591" i="1"/>
  <c r="U3591" i="1"/>
  <c r="V3579" i="1"/>
  <c r="U3579" i="1"/>
  <c r="V3571" i="1"/>
  <c r="U3571" i="1"/>
  <c r="V3527" i="1"/>
  <c r="U3527" i="1"/>
  <c r="V3519" i="1"/>
  <c r="U3519" i="1"/>
  <c r="V3515" i="1"/>
  <c r="U3515" i="1"/>
  <c r="V3511" i="1"/>
  <c r="U3511" i="1"/>
  <c r="V3507" i="1"/>
  <c r="U3507" i="1"/>
  <c r="V3499" i="1"/>
  <c r="U3499" i="1"/>
  <c r="V3495" i="1"/>
  <c r="U3495" i="1"/>
  <c r="V3483" i="1"/>
  <c r="U3483" i="1"/>
  <c r="V3475" i="1"/>
  <c r="U3475" i="1"/>
  <c r="V3467" i="1"/>
  <c r="U3467" i="1"/>
  <c r="V3423" i="1"/>
  <c r="U3423" i="1"/>
  <c r="V3419" i="1"/>
  <c r="U3419" i="1"/>
  <c r="V3415" i="1"/>
  <c r="U3415" i="1"/>
  <c r="V3411" i="1"/>
  <c r="U3411" i="1"/>
  <c r="V3403" i="1"/>
  <c r="U3403" i="1"/>
  <c r="V3399" i="1"/>
  <c r="U3399" i="1"/>
  <c r="V3391" i="1"/>
  <c r="U3391" i="1"/>
  <c r="V3379" i="1"/>
  <c r="U3379" i="1"/>
  <c r="V3319" i="1"/>
  <c r="U3319" i="1"/>
  <c r="V3271" i="1"/>
  <c r="U3271" i="1"/>
  <c r="V3263" i="1"/>
  <c r="U3263" i="1"/>
  <c r="V3251" i="1"/>
  <c r="U3251" i="1"/>
  <c r="V3207" i="1"/>
  <c r="U3207" i="1"/>
  <c r="V3199" i="1"/>
  <c r="U3199" i="1"/>
  <c r="V3195" i="1"/>
  <c r="U3195" i="1"/>
  <c r="V3191" i="1"/>
  <c r="U3191" i="1"/>
  <c r="V3187" i="1"/>
  <c r="U3187" i="1"/>
  <c r="V3179" i="1"/>
  <c r="U3179" i="1"/>
  <c r="V3175" i="1"/>
  <c r="U3175" i="1"/>
  <c r="V3167" i="1"/>
  <c r="U3167" i="1"/>
  <c r="V3163" i="1"/>
  <c r="U3163" i="1"/>
  <c r="V3159" i="1"/>
  <c r="U3159" i="1"/>
  <c r="V3155" i="1"/>
  <c r="U3155" i="1"/>
  <c r="V3099" i="1"/>
  <c r="U3099" i="1"/>
  <c r="V3091" i="1"/>
  <c r="U3091" i="1"/>
  <c r="V3087" i="1"/>
  <c r="U3087" i="1"/>
  <c r="V3079" i="1"/>
  <c r="U3079" i="1"/>
  <c r="V3075" i="1"/>
  <c r="U3075" i="1"/>
  <c r="V3071" i="1"/>
  <c r="U3071" i="1"/>
  <c r="V3063" i="1"/>
  <c r="U3063" i="1"/>
  <c r="V3055" i="1"/>
  <c r="U3055" i="1"/>
  <c r="V3047" i="1"/>
  <c r="U3047" i="1"/>
  <c r="V3043" i="1"/>
  <c r="U3043" i="1"/>
  <c r="V3039" i="1"/>
  <c r="U3039" i="1"/>
  <c r="V3031" i="1"/>
  <c r="U3031" i="1"/>
  <c r="V3023" i="1"/>
  <c r="U3023" i="1"/>
  <c r="V3015" i="1"/>
  <c r="U3015" i="1"/>
  <c r="V3007" i="1"/>
  <c r="U3007" i="1"/>
  <c r="V2959" i="1"/>
  <c r="U2959" i="1"/>
  <c r="V2911" i="1"/>
  <c r="U2911" i="1"/>
  <c r="V2891" i="1"/>
  <c r="U2891" i="1"/>
  <c r="V2871" i="1"/>
  <c r="U2871" i="1"/>
  <c r="V2859" i="1"/>
  <c r="U2859" i="1"/>
  <c r="V2843" i="1"/>
  <c r="U2843" i="1"/>
  <c r="V2823" i="1"/>
  <c r="U2823" i="1"/>
  <c r="V2803" i="1"/>
  <c r="U2803" i="1"/>
  <c r="V2791" i="1"/>
  <c r="U2791" i="1"/>
  <c r="V2771" i="1"/>
  <c r="U2771" i="1"/>
  <c r="V2751" i="1"/>
  <c r="U2751" i="1"/>
  <c r="V2731" i="1"/>
  <c r="U2731" i="1"/>
  <c r="V2715" i="1"/>
  <c r="U2715" i="1"/>
  <c r="V2699" i="1"/>
  <c r="U2699" i="1"/>
  <c r="V2679" i="1"/>
  <c r="U2679" i="1"/>
  <c r="V2667" i="1"/>
  <c r="U2667" i="1"/>
  <c r="V2647" i="1"/>
  <c r="U2647" i="1"/>
  <c r="V2627" i="1"/>
  <c r="U2627" i="1"/>
  <c r="V2607" i="1"/>
  <c r="U2607" i="1"/>
  <c r="V2591" i="1"/>
  <c r="U2591" i="1"/>
  <c r="V2571" i="1"/>
  <c r="U2571" i="1"/>
  <c r="V2551" i="1"/>
  <c r="U2551" i="1"/>
  <c r="V2539" i="1"/>
  <c r="U2539" i="1"/>
  <c r="V2519" i="1"/>
  <c r="U2519" i="1"/>
  <c r="V2499" i="1"/>
  <c r="U2499" i="1"/>
  <c r="V2479" i="1"/>
  <c r="U2479" i="1"/>
  <c r="V2459" i="1"/>
  <c r="U2459" i="1"/>
  <c r="V2439" i="1"/>
  <c r="U2439" i="1"/>
  <c r="V2423" i="1"/>
  <c r="U2423" i="1"/>
  <c r="V2407" i="1"/>
  <c r="U2407" i="1"/>
  <c r="V2387" i="1"/>
  <c r="U2387" i="1"/>
  <c r="V2375" i="1"/>
  <c r="U2375" i="1"/>
  <c r="V2355" i="1"/>
  <c r="U2355" i="1"/>
  <c r="V2335" i="1"/>
  <c r="U2335" i="1"/>
  <c r="V2315" i="1"/>
  <c r="U2315" i="1"/>
  <c r="V2303" i="1"/>
  <c r="U2303" i="1"/>
  <c r="V2287" i="1"/>
  <c r="U2287" i="1"/>
  <c r="V2267" i="1"/>
  <c r="U2267" i="1"/>
  <c r="V2251" i="1"/>
  <c r="U2251" i="1"/>
  <c r="V2231" i="1"/>
  <c r="U2231" i="1"/>
  <c r="V2219" i="1"/>
  <c r="U2219" i="1"/>
  <c r="V2199" i="1"/>
  <c r="U2199" i="1"/>
  <c r="V2183" i="1"/>
  <c r="U2183" i="1"/>
  <c r="V2163" i="1"/>
  <c r="U2163" i="1"/>
  <c r="V2143" i="1"/>
  <c r="U2143" i="1"/>
  <c r="V2123" i="1"/>
  <c r="U2123" i="1"/>
  <c r="V2103" i="1"/>
  <c r="U2103" i="1"/>
  <c r="V2087" i="1"/>
  <c r="U2087" i="1"/>
  <c r="V2071" i="1"/>
  <c r="U2071" i="1"/>
  <c r="V2051" i="1"/>
  <c r="U2051" i="1"/>
  <c r="V2039" i="1"/>
  <c r="U2039" i="1"/>
  <c r="V2019" i="1"/>
  <c r="U2019" i="1"/>
  <c r="V1999" i="1"/>
  <c r="U1999" i="1"/>
  <c r="V1979" i="1"/>
  <c r="U1979" i="1"/>
  <c r="V1967" i="1"/>
  <c r="U1967" i="1"/>
  <c r="V1955" i="1"/>
  <c r="U1955" i="1"/>
  <c r="V1943" i="1"/>
  <c r="U1943" i="1"/>
  <c r="V1931" i="1"/>
  <c r="U1931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3" i="1"/>
  <c r="U1863" i="1"/>
  <c r="V1855" i="1"/>
  <c r="U1855" i="1"/>
  <c r="V1847" i="1"/>
  <c r="U1847" i="1"/>
  <c r="V1839" i="1"/>
  <c r="U1839" i="1"/>
  <c r="V1827" i="1"/>
  <c r="U1827" i="1"/>
  <c r="V1819" i="1"/>
  <c r="U1819" i="1"/>
  <c r="V1807" i="1"/>
  <c r="U1807" i="1"/>
  <c r="V1799" i="1"/>
  <c r="U1799" i="1"/>
  <c r="V1795" i="1"/>
  <c r="U1795" i="1"/>
  <c r="V1787" i="1"/>
  <c r="U1787" i="1"/>
  <c r="U3875" i="1"/>
  <c r="U3791" i="1"/>
  <c r="U3747" i="1"/>
  <c r="U3407" i="1"/>
  <c r="U3279" i="1"/>
  <c r="U3235" i="1"/>
  <c r="U3151" i="1"/>
  <c r="U3107" i="1"/>
  <c r="U3051" i="1"/>
  <c r="U2987" i="1"/>
  <c r="U2923" i="1"/>
  <c r="U4079" i="1"/>
  <c r="U4035" i="1"/>
  <c r="U3951" i="1"/>
  <c r="U3907" i="1"/>
  <c r="U3823" i="1"/>
  <c r="U3779" i="1"/>
  <c r="U3695" i="1"/>
  <c r="U3651" i="1"/>
  <c r="U3567" i="1"/>
  <c r="U3523" i="1"/>
  <c r="U3439" i="1"/>
  <c r="U3395" i="1"/>
  <c r="U3311" i="1"/>
  <c r="U3267" i="1"/>
  <c r="U3183" i="1"/>
  <c r="U3139" i="1"/>
  <c r="U3035" i="1"/>
  <c r="U2971" i="1"/>
  <c r="U2907" i="1"/>
  <c r="V3545" i="1"/>
  <c r="V3289" i="1"/>
  <c r="V2" i="1"/>
  <c r="U2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30" i="1"/>
  <c r="U2730" i="1"/>
  <c r="V2726" i="1"/>
  <c r="U2726" i="1"/>
  <c r="V2722" i="1"/>
  <c r="U2722" i="1"/>
  <c r="V2714" i="1"/>
  <c r="U2714" i="1"/>
  <c r="U2710" i="1"/>
  <c r="V2710" i="1"/>
  <c r="V2702" i="1"/>
  <c r="U2702" i="1"/>
  <c r="V2698" i="1"/>
  <c r="U2698" i="1"/>
  <c r="V2694" i="1"/>
  <c r="U2694" i="1"/>
  <c r="V2690" i="1"/>
  <c r="U2690" i="1"/>
  <c r="V2682" i="1"/>
  <c r="U2682" i="1"/>
  <c r="V2678" i="1"/>
  <c r="U2678" i="1"/>
  <c r="V2670" i="1"/>
  <c r="U2670" i="1"/>
  <c r="V2666" i="1"/>
  <c r="U2666" i="1"/>
  <c r="V2662" i="1"/>
  <c r="U2662" i="1"/>
  <c r="V2658" i="1"/>
  <c r="U2658" i="1"/>
  <c r="V2650" i="1"/>
  <c r="U2650" i="1"/>
  <c r="U2646" i="1"/>
  <c r="V2646" i="1"/>
  <c r="V2638" i="1"/>
  <c r="U2638" i="1"/>
  <c r="V2634" i="1"/>
  <c r="U2634" i="1"/>
  <c r="V2630" i="1"/>
  <c r="U2630" i="1"/>
  <c r="V2626" i="1"/>
  <c r="U2626" i="1"/>
  <c r="V2618" i="1"/>
  <c r="U2618" i="1"/>
  <c r="V2614" i="1"/>
  <c r="U2614" i="1"/>
  <c r="V2606" i="1"/>
  <c r="U2606" i="1"/>
  <c r="V2602" i="1"/>
  <c r="U2602" i="1"/>
  <c r="V2598" i="1"/>
  <c r="U2598" i="1"/>
  <c r="V2594" i="1"/>
  <c r="U2594" i="1"/>
  <c r="V2586" i="1"/>
  <c r="U2586" i="1"/>
  <c r="U2582" i="1"/>
  <c r="V2582" i="1"/>
  <c r="V2574" i="1"/>
  <c r="U2574" i="1"/>
  <c r="V2570" i="1"/>
  <c r="U2570" i="1"/>
  <c r="V2566" i="1"/>
  <c r="U2566" i="1"/>
  <c r="U2562" i="1"/>
  <c r="V2562" i="1"/>
  <c r="V2554" i="1"/>
  <c r="U2554" i="1"/>
  <c r="V2550" i="1"/>
  <c r="U2550" i="1"/>
  <c r="V2542" i="1"/>
  <c r="U2542" i="1"/>
  <c r="V2538" i="1"/>
  <c r="U2538" i="1"/>
  <c r="V2534" i="1"/>
  <c r="U2534" i="1"/>
  <c r="V2530" i="1"/>
  <c r="U2530" i="1"/>
  <c r="V2522" i="1"/>
  <c r="U2522" i="1"/>
  <c r="U2518" i="1"/>
  <c r="V2518" i="1"/>
  <c r="V2510" i="1"/>
  <c r="U2510" i="1"/>
  <c r="V2506" i="1"/>
  <c r="U2506" i="1"/>
  <c r="V2502" i="1"/>
  <c r="U2502" i="1"/>
  <c r="V2490" i="1"/>
  <c r="U2490" i="1"/>
  <c r="V2486" i="1"/>
  <c r="U2486" i="1"/>
  <c r="V2478" i="1"/>
  <c r="U2478" i="1"/>
  <c r="V2474" i="1"/>
  <c r="U2474" i="1"/>
  <c r="V2470" i="1"/>
  <c r="U2470" i="1"/>
  <c r="V2466" i="1"/>
  <c r="U2466" i="1"/>
  <c r="V2458" i="1"/>
  <c r="U2458" i="1"/>
  <c r="U2454" i="1"/>
  <c r="V2454" i="1"/>
  <c r="V2446" i="1"/>
  <c r="U2446" i="1"/>
  <c r="V2442" i="1"/>
  <c r="U2442" i="1"/>
  <c r="V2438" i="1"/>
  <c r="U2438" i="1"/>
  <c r="V2434" i="1"/>
  <c r="U2434" i="1"/>
  <c r="V2426" i="1"/>
  <c r="U2426" i="1"/>
  <c r="V2422" i="1"/>
  <c r="U2422" i="1"/>
  <c r="V2414" i="1"/>
  <c r="U2414" i="1"/>
  <c r="V2406" i="1"/>
  <c r="U2406" i="1"/>
  <c r="V2402" i="1"/>
  <c r="U2402" i="1"/>
  <c r="V2394" i="1"/>
  <c r="U2394" i="1"/>
  <c r="V2390" i="1"/>
  <c r="U2390" i="1"/>
  <c r="V2382" i="1"/>
  <c r="U2382" i="1"/>
  <c r="V2378" i="1"/>
  <c r="U2378" i="1"/>
  <c r="V2374" i="1"/>
  <c r="U2374" i="1"/>
  <c r="U2370" i="1"/>
  <c r="V2370" i="1"/>
  <c r="V2362" i="1"/>
  <c r="U2362" i="1"/>
  <c r="V2358" i="1"/>
  <c r="U2358" i="1"/>
  <c r="V2350" i="1"/>
  <c r="U2350" i="1"/>
  <c r="V2346" i="1"/>
  <c r="U2346" i="1"/>
  <c r="V2342" i="1"/>
  <c r="U2342" i="1"/>
  <c r="V2338" i="1"/>
  <c r="U2338" i="1"/>
  <c r="V2330" i="1"/>
  <c r="U2330" i="1"/>
  <c r="U2326" i="1"/>
  <c r="V2326" i="1"/>
  <c r="V2318" i="1"/>
  <c r="U2318" i="1"/>
  <c r="V2314" i="1"/>
  <c r="U2314" i="1"/>
  <c r="V2310" i="1"/>
  <c r="U2310" i="1"/>
  <c r="V2306" i="1"/>
  <c r="U2306" i="1"/>
  <c r="V2298" i="1"/>
  <c r="U2298" i="1"/>
  <c r="V2294" i="1"/>
  <c r="U2294" i="1"/>
  <c r="V2286" i="1"/>
  <c r="U2286" i="1"/>
  <c r="U2282" i="1"/>
  <c r="V2282" i="1"/>
  <c r="V2278" i="1"/>
  <c r="U2278" i="1"/>
  <c r="V2274" i="1"/>
  <c r="U2274" i="1"/>
  <c r="V2266" i="1"/>
  <c r="U2266" i="1"/>
  <c r="V2262" i="1"/>
  <c r="U2262" i="1"/>
  <c r="V2254" i="1"/>
  <c r="U2254" i="1"/>
  <c r="V2250" i="1"/>
  <c r="U2250" i="1"/>
  <c r="V2246" i="1"/>
  <c r="U2246" i="1"/>
  <c r="V2234" i="1"/>
  <c r="U2234" i="1"/>
  <c r="V2230" i="1"/>
  <c r="U2230" i="1"/>
  <c r="V2222" i="1"/>
  <c r="U2222" i="1"/>
  <c r="V2218" i="1"/>
  <c r="U2218" i="1"/>
  <c r="V2214" i="1"/>
  <c r="U2214" i="1"/>
  <c r="V2210" i="1"/>
  <c r="U2210" i="1"/>
  <c r="V2202" i="1"/>
  <c r="U2202" i="1"/>
  <c r="U2198" i="1"/>
  <c r="V2198" i="1"/>
  <c r="V2190" i="1"/>
  <c r="U2190" i="1"/>
  <c r="V2186" i="1"/>
  <c r="U2186" i="1"/>
  <c r="V2182" i="1"/>
  <c r="U2182" i="1"/>
  <c r="V2178" i="1"/>
  <c r="U2178" i="1"/>
  <c r="V2170" i="1"/>
  <c r="U2170" i="1"/>
  <c r="V2166" i="1"/>
  <c r="U2166" i="1"/>
  <c r="V2158" i="1"/>
  <c r="U2158" i="1"/>
  <c r="U2154" i="1"/>
  <c r="V2154" i="1"/>
  <c r="V2150" i="1"/>
  <c r="U2150" i="1"/>
  <c r="V2146" i="1"/>
  <c r="U2146" i="1"/>
  <c r="V2138" i="1"/>
  <c r="U2138" i="1"/>
  <c r="V2134" i="1"/>
  <c r="U2134" i="1"/>
  <c r="V2126" i="1"/>
  <c r="U2126" i="1"/>
  <c r="V2122" i="1"/>
  <c r="U2122" i="1"/>
  <c r="V2118" i="1"/>
  <c r="U2118" i="1"/>
  <c r="V2114" i="1"/>
  <c r="U2114" i="1"/>
  <c r="V2106" i="1"/>
  <c r="U2106" i="1"/>
  <c r="V2102" i="1"/>
  <c r="U2102" i="1"/>
  <c r="V2094" i="1"/>
  <c r="U2094" i="1"/>
  <c r="V2090" i="1"/>
  <c r="U2090" i="1"/>
  <c r="V2086" i="1"/>
  <c r="U2086" i="1"/>
  <c r="V2078" i="1"/>
  <c r="U2078" i="1"/>
  <c r="V2074" i="1"/>
  <c r="U2074" i="1"/>
  <c r="V2062" i="1"/>
  <c r="U2062" i="1"/>
  <c r="V2058" i="1"/>
  <c r="U2058" i="1"/>
  <c r="V2054" i="1"/>
  <c r="U2054" i="1"/>
  <c r="V2046" i="1"/>
  <c r="U2046" i="1"/>
  <c r="V2042" i="1"/>
  <c r="U2042" i="1"/>
  <c r="V2038" i="1"/>
  <c r="U2038" i="1"/>
  <c r="V2030" i="1"/>
  <c r="U2030" i="1"/>
  <c r="V2026" i="1"/>
  <c r="U2026" i="1"/>
  <c r="V2022" i="1"/>
  <c r="U2022" i="1"/>
  <c r="V2014" i="1"/>
  <c r="U2014" i="1"/>
  <c r="V2010" i="1"/>
  <c r="U2010" i="1"/>
  <c r="V2006" i="1"/>
  <c r="U2006" i="1"/>
  <c r="V1998" i="1"/>
  <c r="U1998" i="1"/>
  <c r="V1994" i="1"/>
  <c r="U1994" i="1"/>
  <c r="V1990" i="1"/>
  <c r="U1990" i="1"/>
  <c r="V1982" i="1"/>
  <c r="U1982" i="1"/>
  <c r="V1978" i="1"/>
  <c r="U1978" i="1"/>
  <c r="V1974" i="1"/>
  <c r="U1974" i="1"/>
  <c r="V1966" i="1"/>
  <c r="U1966" i="1"/>
  <c r="V1962" i="1"/>
  <c r="U1962" i="1"/>
  <c r="V1958" i="1"/>
  <c r="U1958" i="1"/>
  <c r="V1950" i="1"/>
  <c r="U1950" i="1"/>
  <c r="V1946" i="1"/>
  <c r="U1946" i="1"/>
  <c r="V1942" i="1"/>
  <c r="U1942" i="1"/>
  <c r="V1934" i="1"/>
  <c r="U1934" i="1"/>
  <c r="V1930" i="1"/>
  <c r="U1930" i="1"/>
  <c r="V1926" i="1"/>
  <c r="U1926" i="1"/>
  <c r="V1918" i="1"/>
  <c r="U1918" i="1"/>
  <c r="V1914" i="1"/>
  <c r="U1914" i="1"/>
  <c r="V1910" i="1"/>
  <c r="U1910" i="1"/>
  <c r="V1902" i="1"/>
  <c r="U1902" i="1"/>
  <c r="V1898" i="1"/>
  <c r="U1898" i="1"/>
  <c r="V1894" i="1"/>
  <c r="U1894" i="1"/>
  <c r="V1886" i="1"/>
  <c r="U1886" i="1"/>
  <c r="V1882" i="1"/>
  <c r="U1882" i="1"/>
  <c r="V1878" i="1"/>
  <c r="U1878" i="1"/>
  <c r="V1870" i="1"/>
  <c r="U1870" i="1"/>
  <c r="V1866" i="1"/>
  <c r="U1866" i="1"/>
  <c r="V1862" i="1"/>
  <c r="U1862" i="1"/>
  <c r="V1854" i="1"/>
  <c r="U1854" i="1"/>
  <c r="V1850" i="1"/>
  <c r="U1850" i="1"/>
  <c r="V1846" i="1"/>
  <c r="U1846" i="1"/>
  <c r="V1838" i="1"/>
  <c r="U1838" i="1"/>
  <c r="V1834" i="1"/>
  <c r="U1834" i="1"/>
  <c r="V1830" i="1"/>
  <c r="U1830" i="1"/>
  <c r="V1822" i="1"/>
  <c r="U1822" i="1"/>
  <c r="V1818" i="1"/>
  <c r="U1818" i="1"/>
  <c r="V1814" i="1"/>
  <c r="U1814" i="1"/>
  <c r="V1806" i="1"/>
  <c r="U1806" i="1"/>
  <c r="V1802" i="1"/>
  <c r="U1802" i="1"/>
  <c r="V1798" i="1"/>
  <c r="U1798" i="1"/>
  <c r="V1790" i="1"/>
  <c r="U1790" i="1"/>
  <c r="V1786" i="1"/>
  <c r="U1786" i="1"/>
  <c r="V1782" i="1"/>
  <c r="U1782" i="1"/>
  <c r="V1774" i="1"/>
  <c r="U1774" i="1"/>
  <c r="V1770" i="1"/>
  <c r="U1770" i="1"/>
  <c r="V1766" i="1"/>
  <c r="U1766" i="1"/>
  <c r="V1758" i="1"/>
  <c r="U1758" i="1"/>
  <c r="V1754" i="1"/>
  <c r="U1754" i="1"/>
  <c r="V1750" i="1"/>
  <c r="U1750" i="1"/>
  <c r="V1742" i="1"/>
  <c r="U1742" i="1"/>
  <c r="V1738" i="1"/>
  <c r="U1738" i="1"/>
  <c r="V1734" i="1"/>
  <c r="U1734" i="1"/>
  <c r="V1726" i="1"/>
  <c r="U1726" i="1"/>
  <c r="V1722" i="1"/>
  <c r="U1722" i="1"/>
  <c r="V1718" i="1"/>
  <c r="U1718" i="1"/>
  <c r="V1710" i="1"/>
  <c r="U1710" i="1"/>
  <c r="V1706" i="1"/>
  <c r="U1706" i="1"/>
  <c r="V1702" i="1"/>
  <c r="U1702" i="1"/>
  <c r="V1694" i="1"/>
  <c r="U1694" i="1"/>
  <c r="V1690" i="1"/>
  <c r="U1690" i="1"/>
  <c r="V1686" i="1"/>
  <c r="U1686" i="1"/>
  <c r="V1678" i="1"/>
  <c r="U1678" i="1"/>
  <c r="V1674" i="1"/>
  <c r="U1674" i="1"/>
  <c r="V1670" i="1"/>
  <c r="U1670" i="1"/>
  <c r="V1662" i="1"/>
  <c r="U1662" i="1"/>
  <c r="V1658" i="1"/>
  <c r="U1658" i="1"/>
  <c r="V1654" i="1"/>
  <c r="U1654" i="1"/>
  <c r="V1646" i="1"/>
  <c r="U1646" i="1"/>
  <c r="V1642" i="1"/>
  <c r="U1642" i="1"/>
  <c r="V1638" i="1"/>
  <c r="U1638" i="1"/>
  <c r="V1630" i="1"/>
  <c r="U1630" i="1"/>
  <c r="V1626" i="1"/>
  <c r="U1626" i="1"/>
  <c r="V1622" i="1"/>
  <c r="U1622" i="1"/>
  <c r="V1614" i="1"/>
  <c r="U1614" i="1"/>
  <c r="V1610" i="1"/>
  <c r="U1610" i="1"/>
  <c r="V1606" i="1"/>
  <c r="U1606" i="1"/>
  <c r="V1598" i="1"/>
  <c r="U1598" i="1"/>
  <c r="V1594" i="1"/>
  <c r="U1594" i="1"/>
  <c r="V1590" i="1"/>
  <c r="U1590" i="1"/>
  <c r="V1582" i="1"/>
  <c r="U1582" i="1"/>
  <c r="V1578" i="1"/>
  <c r="U1578" i="1"/>
  <c r="V1574" i="1"/>
  <c r="U1574" i="1"/>
  <c r="V1566" i="1"/>
  <c r="U1566" i="1"/>
  <c r="V1562" i="1"/>
  <c r="U1562" i="1"/>
  <c r="V1558" i="1"/>
  <c r="U1558" i="1"/>
  <c r="V1550" i="1"/>
  <c r="U1550" i="1"/>
  <c r="V1546" i="1"/>
  <c r="U1546" i="1"/>
  <c r="V1542" i="1"/>
  <c r="U1542" i="1"/>
  <c r="V1534" i="1"/>
  <c r="U1534" i="1"/>
  <c r="V1530" i="1"/>
  <c r="U1530" i="1"/>
  <c r="V1526" i="1"/>
  <c r="U1526" i="1"/>
  <c r="V1518" i="1"/>
  <c r="U1518" i="1"/>
  <c r="V1514" i="1"/>
  <c r="U1514" i="1"/>
  <c r="V1510" i="1"/>
  <c r="U1510" i="1"/>
  <c r="V1502" i="1"/>
  <c r="U1502" i="1"/>
  <c r="V1498" i="1"/>
  <c r="U1498" i="1"/>
  <c r="V1494" i="1"/>
  <c r="U1494" i="1"/>
  <c r="V1486" i="1"/>
  <c r="U1486" i="1"/>
  <c r="V1482" i="1"/>
  <c r="U1482" i="1"/>
  <c r="V1478" i="1"/>
  <c r="U1478" i="1"/>
  <c r="V1470" i="1"/>
  <c r="U1470" i="1"/>
  <c r="V1466" i="1"/>
  <c r="U1466" i="1"/>
  <c r="V1462" i="1"/>
  <c r="U1462" i="1"/>
  <c r="V1454" i="1"/>
  <c r="U1454" i="1"/>
  <c r="V1450" i="1"/>
  <c r="U1450" i="1"/>
  <c r="V1446" i="1"/>
  <c r="U1446" i="1"/>
  <c r="V1438" i="1"/>
  <c r="U1438" i="1"/>
  <c r="V1434" i="1"/>
  <c r="U1434" i="1"/>
  <c r="V1430" i="1"/>
  <c r="U1430" i="1"/>
  <c r="V1422" i="1"/>
  <c r="U1422" i="1"/>
  <c r="V1418" i="1"/>
  <c r="U1418" i="1"/>
  <c r="V1414" i="1"/>
  <c r="U1414" i="1"/>
  <c r="V1406" i="1"/>
  <c r="U1406" i="1"/>
  <c r="V1402" i="1"/>
  <c r="U1402" i="1"/>
  <c r="V1398" i="1"/>
  <c r="U1398" i="1"/>
  <c r="V1390" i="1"/>
  <c r="U1390" i="1"/>
  <c r="V1386" i="1"/>
  <c r="U1386" i="1"/>
  <c r="V1382" i="1"/>
  <c r="U1382" i="1"/>
  <c r="U4098" i="1"/>
  <c r="U4066" i="1"/>
  <c r="U4034" i="1"/>
  <c r="U4002" i="1"/>
  <c r="U3970" i="1"/>
  <c r="U3938" i="1"/>
  <c r="U3906" i="1"/>
  <c r="U3874" i="1"/>
  <c r="U3842" i="1"/>
  <c r="U3810" i="1"/>
  <c r="U3778" i="1"/>
  <c r="U3746" i="1"/>
  <c r="U3714" i="1"/>
  <c r="U3682" i="1"/>
  <c r="U3650" i="1"/>
  <c r="U3618" i="1"/>
  <c r="U3586" i="1"/>
  <c r="U3554" i="1"/>
  <c r="U3522" i="1"/>
  <c r="U3490" i="1"/>
  <c r="U3458" i="1"/>
  <c r="U3426" i="1"/>
  <c r="U3394" i="1"/>
  <c r="U3362" i="1"/>
  <c r="U3330" i="1"/>
  <c r="U3298" i="1"/>
  <c r="U3266" i="1"/>
  <c r="U3234" i="1"/>
  <c r="U3202" i="1"/>
  <c r="U3170" i="1"/>
  <c r="U3138" i="1"/>
  <c r="U3106" i="1"/>
  <c r="U3082" i="1"/>
  <c r="U3066" i="1"/>
  <c r="U3050" i="1"/>
  <c r="U3034" i="1"/>
  <c r="U3018" i="1"/>
  <c r="U3002" i="1"/>
  <c r="U2986" i="1"/>
  <c r="U2970" i="1"/>
  <c r="U2954" i="1"/>
  <c r="U2938" i="1"/>
  <c r="U2922" i="1"/>
  <c r="U2906" i="1"/>
  <c r="U2890" i="1"/>
  <c r="U2874" i="1"/>
  <c r="U2858" i="1"/>
  <c r="U2842" i="1"/>
  <c r="U2826" i="1"/>
  <c r="U2810" i="1"/>
  <c r="U2794" i="1"/>
  <c r="U2778" i="1"/>
  <c r="U2762" i="1"/>
  <c r="U2746" i="1"/>
  <c r="U2706" i="1"/>
  <c r="U2685" i="1"/>
  <c r="U2642" i="1"/>
  <c r="U2621" i="1"/>
  <c r="U2578" i="1"/>
  <c r="U2557" i="1"/>
  <c r="U2514" i="1"/>
  <c r="U2493" i="1"/>
  <c r="U2450" i="1"/>
  <c r="U2429" i="1"/>
  <c r="U2386" i="1"/>
  <c r="U2365" i="1"/>
  <c r="U2322" i="1"/>
  <c r="U2301" i="1"/>
  <c r="U2258" i="1"/>
  <c r="U2237" i="1"/>
  <c r="U2194" i="1"/>
  <c r="U2173" i="1"/>
  <c r="U2130" i="1"/>
  <c r="U2109" i="1"/>
  <c r="U2082" i="1"/>
  <c r="U2050" i="1"/>
  <c r="U2018" i="1"/>
  <c r="U1986" i="1"/>
  <c r="U1954" i="1"/>
  <c r="U1922" i="1"/>
  <c r="U1890" i="1"/>
  <c r="U1858" i="1"/>
  <c r="U1826" i="1"/>
  <c r="U1794" i="1"/>
  <c r="U1746" i="1"/>
  <c r="U1682" i="1"/>
  <c r="U1618" i="1"/>
  <c r="U1554" i="1"/>
  <c r="U1490" i="1"/>
  <c r="U1426" i="1"/>
  <c r="U405" i="1"/>
  <c r="U277" i="1"/>
  <c r="U149" i="1"/>
  <c r="U21" i="1"/>
  <c r="V4040" i="1"/>
  <c r="V3912" i="1"/>
  <c r="V3784" i="1"/>
  <c r="V3656" i="1"/>
  <c r="V3481" i="1"/>
  <c r="V3225" i="1"/>
  <c r="V2925" i="1"/>
  <c r="V2584" i="1"/>
  <c r="V2070" i="1"/>
  <c r="V1225" i="1"/>
  <c r="V4109" i="1"/>
  <c r="U4109" i="1"/>
  <c r="V4097" i="1"/>
  <c r="U4097" i="1"/>
  <c r="V4085" i="1"/>
  <c r="U4085" i="1"/>
  <c r="U4073" i="1"/>
  <c r="V4073" i="1"/>
  <c r="V4061" i="1"/>
  <c r="U4061" i="1"/>
  <c r="V4053" i="1"/>
  <c r="U4053" i="1"/>
  <c r="U4041" i="1"/>
  <c r="V4041" i="1"/>
  <c r="V4033" i="1"/>
  <c r="U4033" i="1"/>
  <c r="V4021" i="1"/>
  <c r="U4021" i="1"/>
  <c r="U4009" i="1"/>
  <c r="V4009" i="1"/>
  <c r="V4001" i="1"/>
  <c r="U4001" i="1"/>
  <c r="V3989" i="1"/>
  <c r="U3989" i="1"/>
  <c r="U3977" i="1"/>
  <c r="V3977" i="1"/>
  <c r="V3965" i="1"/>
  <c r="U3965" i="1"/>
  <c r="V3953" i="1"/>
  <c r="U3953" i="1"/>
  <c r="U3945" i="1"/>
  <c r="V3945" i="1"/>
  <c r="U3929" i="1"/>
  <c r="V3929" i="1"/>
  <c r="V3921" i="1"/>
  <c r="U3921" i="1"/>
  <c r="V3909" i="1"/>
  <c r="U3909" i="1"/>
  <c r="U3897" i="1"/>
  <c r="V3897" i="1"/>
  <c r="V3885" i="1"/>
  <c r="U3885" i="1"/>
  <c r="V3873" i="1"/>
  <c r="U3873" i="1"/>
  <c r="V3861" i="1"/>
  <c r="U3861" i="1"/>
  <c r="V3853" i="1"/>
  <c r="U3853" i="1"/>
  <c r="V3845" i="1"/>
  <c r="U3845" i="1"/>
  <c r="U3833" i="1"/>
  <c r="V3833" i="1"/>
  <c r="V3825" i="1"/>
  <c r="U3825" i="1"/>
  <c r="V3813" i="1"/>
  <c r="U3813" i="1"/>
  <c r="U3801" i="1"/>
  <c r="V3801" i="1"/>
  <c r="V3793" i="1"/>
  <c r="U3793" i="1"/>
  <c r="V3781" i="1"/>
  <c r="U3781" i="1"/>
  <c r="U3769" i="1"/>
  <c r="V3769" i="1"/>
  <c r="V3761" i="1"/>
  <c r="U3761" i="1"/>
  <c r="V3749" i="1"/>
  <c r="U3749" i="1"/>
  <c r="U3737" i="1"/>
  <c r="V3737" i="1"/>
  <c r="V3725" i="1"/>
  <c r="U3725" i="1"/>
  <c r="V3717" i="1"/>
  <c r="U3717" i="1"/>
  <c r="V3701" i="1"/>
  <c r="U3701" i="1"/>
  <c r="U3689" i="1"/>
  <c r="V3689" i="1"/>
  <c r="V3677" i="1"/>
  <c r="U3677" i="1"/>
  <c r="V3669" i="1"/>
  <c r="U3669" i="1"/>
  <c r="V3661" i="1"/>
  <c r="U3661" i="1"/>
  <c r="V3653" i="1"/>
  <c r="U3653" i="1"/>
  <c r="U3641" i="1"/>
  <c r="V3641" i="1"/>
  <c r="V3633" i="1"/>
  <c r="U3633" i="1"/>
  <c r="V3621" i="1"/>
  <c r="U3621" i="1"/>
  <c r="V3613" i="1"/>
  <c r="U3613" i="1"/>
  <c r="V3601" i="1"/>
  <c r="U3601" i="1"/>
  <c r="V3589" i="1"/>
  <c r="U3589" i="1"/>
  <c r="U3577" i="1"/>
  <c r="V3577" i="1"/>
  <c r="V3569" i="1"/>
  <c r="U3569" i="1"/>
  <c r="V3565" i="1"/>
  <c r="U3565" i="1"/>
  <c r="U3561" i="1"/>
  <c r="V3561" i="1"/>
  <c r="V3557" i="1"/>
  <c r="U3557" i="1"/>
  <c r="V3553" i="1"/>
  <c r="U3553" i="1"/>
  <c r="V3549" i="1"/>
  <c r="U3549" i="1"/>
  <c r="V3541" i="1"/>
  <c r="U3541" i="1"/>
  <c r="U3529" i="1"/>
  <c r="V3529" i="1"/>
  <c r="V3521" i="1"/>
  <c r="U3521" i="1"/>
  <c r="U3513" i="1"/>
  <c r="V3513" i="1"/>
  <c r="V3509" i="1"/>
  <c r="U3509" i="1"/>
  <c r="V3505" i="1"/>
  <c r="U3505" i="1"/>
  <c r="V3501" i="1"/>
  <c r="U3501" i="1"/>
  <c r="U3497" i="1"/>
  <c r="V3497" i="1"/>
  <c r="V3493" i="1"/>
  <c r="U3493" i="1"/>
  <c r="V3489" i="1"/>
  <c r="U3489" i="1"/>
  <c r="V3485" i="1"/>
  <c r="U3485" i="1"/>
  <c r="V3477" i="1"/>
  <c r="U3477" i="1"/>
  <c r="U3465" i="1"/>
  <c r="V3465" i="1"/>
  <c r="V3453" i="1"/>
  <c r="U3453" i="1"/>
  <c r="U3449" i="1"/>
  <c r="V3449" i="1"/>
  <c r="V3441" i="1"/>
  <c r="U3441" i="1"/>
  <c r="V3437" i="1"/>
  <c r="U3437" i="1"/>
  <c r="U3433" i="1"/>
  <c r="V3433" i="1"/>
  <c r="V3429" i="1"/>
  <c r="U3429" i="1"/>
  <c r="V3425" i="1"/>
  <c r="U3425" i="1"/>
  <c r="V3421" i="1"/>
  <c r="U3421" i="1"/>
  <c r="V3409" i="1"/>
  <c r="U3409" i="1"/>
  <c r="U3401" i="1"/>
  <c r="V3401" i="1"/>
  <c r="V3389" i="1"/>
  <c r="U3389" i="1"/>
  <c r="U3385" i="1"/>
  <c r="V3385" i="1"/>
  <c r="V3377" i="1"/>
  <c r="U3377" i="1"/>
  <c r="V3373" i="1"/>
  <c r="U3373" i="1"/>
  <c r="U3369" i="1"/>
  <c r="V3369" i="1"/>
  <c r="V3365" i="1"/>
  <c r="U3365" i="1"/>
  <c r="V3361" i="1"/>
  <c r="U3361" i="1"/>
  <c r="V3357" i="1"/>
  <c r="U3357" i="1"/>
  <c r="V3349" i="1"/>
  <c r="U3349" i="1"/>
  <c r="U3337" i="1"/>
  <c r="V3337" i="1"/>
  <c r="V3329" i="1"/>
  <c r="U3329" i="1"/>
  <c r="U3321" i="1"/>
  <c r="V3321" i="1"/>
  <c r="V3285" i="1"/>
  <c r="U3285" i="1"/>
  <c r="V3281" i="1"/>
  <c r="U3281" i="1"/>
  <c r="U3273" i="1"/>
  <c r="V3273" i="1"/>
  <c r="V3269" i="1"/>
  <c r="U3269" i="1"/>
  <c r="V3265" i="1"/>
  <c r="U3265" i="1"/>
  <c r="V3261" i="1"/>
  <c r="U3261" i="1"/>
  <c r="U3257" i="1"/>
  <c r="V3257" i="1"/>
  <c r="V3253" i="1"/>
  <c r="U3253" i="1"/>
  <c r="V3249" i="1"/>
  <c r="U3249" i="1"/>
  <c r="V3245" i="1"/>
  <c r="U3245" i="1"/>
  <c r="U3241" i="1"/>
  <c r="V3241" i="1"/>
  <c r="V3237" i="1"/>
  <c r="U3237" i="1"/>
  <c r="V3233" i="1"/>
  <c r="U3233" i="1"/>
  <c r="V3229" i="1"/>
  <c r="U3229" i="1"/>
  <c r="V3221" i="1"/>
  <c r="U3221" i="1"/>
  <c r="V3217" i="1"/>
  <c r="U3217" i="1"/>
  <c r="V3213" i="1"/>
  <c r="U3213" i="1"/>
  <c r="U3209" i="1"/>
  <c r="V3209" i="1"/>
  <c r="V3205" i="1"/>
  <c r="U3205" i="1"/>
  <c r="V3201" i="1"/>
  <c r="U3201" i="1"/>
  <c r="V3197" i="1"/>
  <c r="U3197" i="1"/>
  <c r="U3193" i="1"/>
  <c r="V3193" i="1"/>
  <c r="V3189" i="1"/>
  <c r="U3189" i="1"/>
  <c r="V3185" i="1"/>
  <c r="U3185" i="1"/>
  <c r="V3181" i="1"/>
  <c r="U3181" i="1"/>
  <c r="U3177" i="1"/>
  <c r="V3177" i="1"/>
  <c r="V3173" i="1"/>
  <c r="U3173" i="1"/>
  <c r="V3169" i="1"/>
  <c r="U3169" i="1"/>
  <c r="V3165" i="1"/>
  <c r="U3165" i="1"/>
  <c r="V3157" i="1"/>
  <c r="U3157" i="1"/>
  <c r="V3153" i="1"/>
  <c r="U3153" i="1"/>
  <c r="V3149" i="1"/>
  <c r="U3149" i="1"/>
  <c r="U3145" i="1"/>
  <c r="V3145" i="1"/>
  <c r="V3141" i="1"/>
  <c r="U3141" i="1"/>
  <c r="V3137" i="1"/>
  <c r="U3137" i="1"/>
  <c r="V3133" i="1"/>
  <c r="U3133" i="1"/>
  <c r="U3129" i="1"/>
  <c r="V3129" i="1"/>
  <c r="V3125" i="1"/>
  <c r="U3125" i="1"/>
  <c r="V3121" i="1"/>
  <c r="U3121" i="1"/>
  <c r="V3117" i="1"/>
  <c r="U3117" i="1"/>
  <c r="U3113" i="1"/>
  <c r="V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U3073" i="1"/>
  <c r="V3073" i="1"/>
  <c r="V3069" i="1"/>
  <c r="U3069" i="1"/>
  <c r="V3065" i="1"/>
  <c r="U3065" i="1"/>
  <c r="V3061" i="1"/>
  <c r="U3061" i="1"/>
  <c r="V3057" i="1"/>
  <c r="U3057" i="1"/>
  <c r="U3053" i="1"/>
  <c r="V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U3009" i="1"/>
  <c r="V3009" i="1"/>
  <c r="V3005" i="1"/>
  <c r="U3005" i="1"/>
  <c r="V3001" i="1"/>
  <c r="U3001" i="1"/>
  <c r="V2997" i="1"/>
  <c r="U2997" i="1"/>
  <c r="V2993" i="1"/>
  <c r="U2993" i="1"/>
  <c r="U2989" i="1"/>
  <c r="V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U2945" i="1"/>
  <c r="V2945" i="1"/>
  <c r="V2941" i="1"/>
  <c r="U2941" i="1"/>
  <c r="V2937" i="1"/>
  <c r="U2937" i="1"/>
  <c r="V2933" i="1"/>
  <c r="U2933" i="1"/>
  <c r="V2929" i="1"/>
  <c r="U2929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U2881" i="1"/>
  <c r="V2881" i="1"/>
  <c r="V2877" i="1"/>
  <c r="U2877" i="1"/>
  <c r="V2873" i="1"/>
  <c r="U2873" i="1"/>
  <c r="V2869" i="1"/>
  <c r="U2869" i="1"/>
  <c r="V2865" i="1"/>
  <c r="U2865" i="1"/>
  <c r="U2861" i="1"/>
  <c r="V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U2817" i="1"/>
  <c r="V2817" i="1"/>
  <c r="V2813" i="1"/>
  <c r="U2813" i="1"/>
  <c r="V2809" i="1"/>
  <c r="U2809" i="1"/>
  <c r="V2805" i="1"/>
  <c r="U2805" i="1"/>
  <c r="V2801" i="1"/>
  <c r="U2801" i="1"/>
  <c r="U2797" i="1"/>
  <c r="V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U2753" i="1"/>
  <c r="V2753" i="1"/>
  <c r="V2749" i="1"/>
  <c r="U2749" i="1"/>
  <c r="V2745" i="1"/>
  <c r="U2745" i="1"/>
  <c r="V2741" i="1"/>
  <c r="U2741" i="1"/>
  <c r="V2737" i="1"/>
  <c r="U2737" i="1"/>
  <c r="U2733" i="1"/>
  <c r="V2733" i="1"/>
  <c r="V2725" i="1"/>
  <c r="U2725" i="1"/>
  <c r="V2721" i="1"/>
  <c r="U2721" i="1"/>
  <c r="V2713" i="1"/>
  <c r="U2713" i="1"/>
  <c r="V2709" i="1"/>
  <c r="U2709" i="1"/>
  <c r="V2705" i="1"/>
  <c r="U2705" i="1"/>
  <c r="V2701" i="1"/>
  <c r="U2701" i="1"/>
  <c r="V2693" i="1"/>
  <c r="U2693" i="1"/>
  <c r="U2689" i="1"/>
  <c r="V2689" i="1"/>
  <c r="V2681" i="1"/>
  <c r="U2681" i="1"/>
  <c r="V2677" i="1"/>
  <c r="U2677" i="1"/>
  <c r="V2673" i="1"/>
  <c r="U2673" i="1"/>
  <c r="V2661" i="1"/>
  <c r="U2661" i="1"/>
  <c r="V2657" i="1"/>
  <c r="U2657" i="1"/>
  <c r="V2649" i="1"/>
  <c r="U2649" i="1"/>
  <c r="V2645" i="1"/>
  <c r="U2645" i="1"/>
  <c r="V2641" i="1"/>
  <c r="U2641" i="1"/>
  <c r="V2637" i="1"/>
  <c r="U2637" i="1"/>
  <c r="V2629" i="1"/>
  <c r="U2629" i="1"/>
  <c r="U2625" i="1"/>
  <c r="V2625" i="1"/>
  <c r="V2617" i="1"/>
  <c r="U2617" i="1"/>
  <c r="V2613" i="1"/>
  <c r="U2613" i="1"/>
  <c r="V2609" i="1"/>
  <c r="U2609" i="1"/>
  <c r="V2605" i="1"/>
  <c r="U2605" i="1"/>
  <c r="V2597" i="1"/>
  <c r="U2597" i="1"/>
  <c r="V2593" i="1"/>
  <c r="U2593" i="1"/>
  <c r="V2585" i="1"/>
  <c r="U2585" i="1"/>
  <c r="V2581" i="1"/>
  <c r="U2581" i="1"/>
  <c r="V2577" i="1"/>
  <c r="U2577" i="1"/>
  <c r="V2573" i="1"/>
  <c r="U2573" i="1"/>
  <c r="V2565" i="1"/>
  <c r="U2565" i="1"/>
  <c r="U2561" i="1"/>
  <c r="V2561" i="1"/>
  <c r="V2553" i="1"/>
  <c r="U2553" i="1"/>
  <c r="V2549" i="1"/>
  <c r="U2549" i="1"/>
  <c r="V2545" i="1"/>
  <c r="U2545" i="1"/>
  <c r="V2541" i="1"/>
  <c r="U2541" i="1"/>
  <c r="V2533" i="1"/>
  <c r="U2533" i="1"/>
  <c r="V2529" i="1"/>
  <c r="U2529" i="1"/>
  <c r="V2521" i="1"/>
  <c r="U2521" i="1"/>
  <c r="V2517" i="1"/>
  <c r="U2517" i="1"/>
  <c r="V2513" i="1"/>
  <c r="U2513" i="1"/>
  <c r="V2509" i="1"/>
  <c r="U2509" i="1"/>
  <c r="V2501" i="1"/>
  <c r="U2501" i="1"/>
  <c r="U2497" i="1"/>
  <c r="V2497" i="1"/>
  <c r="V2489" i="1"/>
  <c r="U2489" i="1"/>
  <c r="V2485" i="1"/>
  <c r="U2485" i="1"/>
  <c r="V2481" i="1"/>
  <c r="U2481" i="1"/>
  <c r="U2477" i="1"/>
  <c r="V2477" i="1"/>
  <c r="V2469" i="1"/>
  <c r="U2469" i="1"/>
  <c r="V2465" i="1"/>
  <c r="U2465" i="1"/>
  <c r="V2457" i="1"/>
  <c r="U2457" i="1"/>
  <c r="V2453" i="1"/>
  <c r="U2453" i="1"/>
  <c r="V2449" i="1"/>
  <c r="U2449" i="1"/>
  <c r="V2445" i="1"/>
  <c r="U2445" i="1"/>
  <c r="V2437" i="1"/>
  <c r="U2437" i="1"/>
  <c r="U2433" i="1"/>
  <c r="V2433" i="1"/>
  <c r="V2425" i="1"/>
  <c r="U2425" i="1"/>
  <c r="V2421" i="1"/>
  <c r="U2421" i="1"/>
  <c r="V2417" i="1"/>
  <c r="U2417" i="1"/>
  <c r="V2413" i="1"/>
  <c r="U2413" i="1"/>
  <c r="V2405" i="1"/>
  <c r="U2405" i="1"/>
  <c r="V2401" i="1"/>
  <c r="U2401" i="1"/>
  <c r="V2393" i="1"/>
  <c r="U2393" i="1"/>
  <c r="V2389" i="1"/>
  <c r="U2389" i="1"/>
  <c r="V2385" i="1"/>
  <c r="U2385" i="1"/>
  <c r="V2381" i="1"/>
  <c r="U2381" i="1"/>
  <c r="V2373" i="1"/>
  <c r="U2373" i="1"/>
  <c r="V2369" i="1"/>
  <c r="U2369" i="1"/>
  <c r="V2361" i="1"/>
  <c r="U2361" i="1"/>
  <c r="V2357" i="1"/>
  <c r="U2357" i="1"/>
  <c r="V2353" i="1"/>
  <c r="U2353" i="1"/>
  <c r="V2349" i="1"/>
  <c r="U2349" i="1"/>
  <c r="V2341" i="1"/>
  <c r="U2341" i="1"/>
  <c r="V2337" i="1"/>
  <c r="U2337" i="1"/>
  <c r="V2329" i="1"/>
  <c r="U2329" i="1"/>
  <c r="V2325" i="1"/>
  <c r="U2325" i="1"/>
  <c r="V2321" i="1"/>
  <c r="U2321" i="1"/>
  <c r="V2317" i="1"/>
  <c r="U2317" i="1"/>
  <c r="V2309" i="1"/>
  <c r="U2309" i="1"/>
  <c r="V2305" i="1"/>
  <c r="U2305" i="1"/>
  <c r="V2297" i="1"/>
  <c r="U2297" i="1"/>
  <c r="V2293" i="1"/>
  <c r="U2293" i="1"/>
  <c r="V2289" i="1"/>
  <c r="U2289" i="1"/>
  <c r="V2285" i="1"/>
  <c r="U2285" i="1"/>
  <c r="V2277" i="1"/>
  <c r="U2277" i="1"/>
  <c r="V2273" i="1"/>
  <c r="U2273" i="1"/>
  <c r="V2265" i="1"/>
  <c r="U2265" i="1"/>
  <c r="V2261" i="1"/>
  <c r="U2261" i="1"/>
  <c r="V2257" i="1"/>
  <c r="U2257" i="1"/>
  <c r="V2253" i="1"/>
  <c r="U2253" i="1"/>
  <c r="V2245" i="1"/>
  <c r="U2245" i="1"/>
  <c r="V2241" i="1"/>
  <c r="U2241" i="1"/>
  <c r="V2233" i="1"/>
  <c r="U2233" i="1"/>
  <c r="V2229" i="1"/>
  <c r="U2229" i="1"/>
  <c r="V2225" i="1"/>
  <c r="U2225" i="1"/>
  <c r="V2221" i="1"/>
  <c r="U2221" i="1"/>
  <c r="V2213" i="1"/>
  <c r="U2213" i="1"/>
  <c r="V2209" i="1"/>
  <c r="U2209" i="1"/>
  <c r="V2201" i="1"/>
  <c r="U2201" i="1"/>
  <c r="V2197" i="1"/>
  <c r="U2197" i="1"/>
  <c r="V2193" i="1"/>
  <c r="U2193" i="1"/>
  <c r="V2189" i="1"/>
  <c r="U2189" i="1"/>
  <c r="V2181" i="1"/>
  <c r="U2181" i="1"/>
  <c r="V2177" i="1"/>
  <c r="U2177" i="1"/>
  <c r="V2169" i="1"/>
  <c r="U2169" i="1"/>
  <c r="V2165" i="1"/>
  <c r="U2165" i="1"/>
  <c r="V2161" i="1"/>
  <c r="U2161" i="1"/>
  <c r="V2157" i="1"/>
  <c r="U2157" i="1"/>
  <c r="V2149" i="1"/>
  <c r="U2149" i="1"/>
  <c r="V2145" i="1"/>
  <c r="U2145" i="1"/>
  <c r="V2137" i="1"/>
  <c r="U2137" i="1"/>
  <c r="V2133" i="1"/>
  <c r="U2133" i="1"/>
  <c r="V2129" i="1"/>
  <c r="U2129" i="1"/>
  <c r="V2125" i="1"/>
  <c r="U2125" i="1"/>
  <c r="V2117" i="1"/>
  <c r="U2117" i="1"/>
  <c r="V2113" i="1"/>
  <c r="U2113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U1409" i="1"/>
  <c r="V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U1353" i="1"/>
  <c r="V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U1289" i="1"/>
  <c r="V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U1161" i="1"/>
  <c r="V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U1097" i="1"/>
  <c r="V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U1021" i="1"/>
  <c r="V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U897" i="1"/>
  <c r="V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3" i="1"/>
  <c r="U773" i="1"/>
  <c r="U769" i="1"/>
  <c r="V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5" i="1"/>
  <c r="U645" i="1"/>
  <c r="U641" i="1"/>
  <c r="V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17" i="1"/>
  <c r="U17" i="1"/>
  <c r="V13" i="1"/>
  <c r="U13" i="1"/>
  <c r="V9" i="1"/>
  <c r="U9" i="1"/>
  <c r="V5" i="1"/>
  <c r="U5" i="1"/>
  <c r="U4106" i="1"/>
  <c r="U4074" i="1"/>
  <c r="U4042" i="1"/>
  <c r="U4010" i="1"/>
  <c r="U3978" i="1"/>
  <c r="U3946" i="1"/>
  <c r="U3914" i="1"/>
  <c r="U3882" i="1"/>
  <c r="U3850" i="1"/>
  <c r="U3818" i="1"/>
  <c r="U3786" i="1"/>
  <c r="U3754" i="1"/>
  <c r="U3722" i="1"/>
  <c r="U3690" i="1"/>
  <c r="U3658" i="1"/>
  <c r="U3626" i="1"/>
  <c r="U3594" i="1"/>
  <c r="U3562" i="1"/>
  <c r="U3530" i="1"/>
  <c r="U3498" i="1"/>
  <c r="U3466" i="1"/>
  <c r="U3434" i="1"/>
  <c r="U3402" i="1"/>
  <c r="U3370" i="1"/>
  <c r="U3338" i="1"/>
  <c r="U3306" i="1"/>
  <c r="U3274" i="1"/>
  <c r="U3242" i="1"/>
  <c r="U3210" i="1"/>
  <c r="U3178" i="1"/>
  <c r="U3146" i="1"/>
  <c r="U3114" i="1"/>
  <c r="U2718" i="1"/>
  <c r="U2697" i="1"/>
  <c r="U2654" i="1"/>
  <c r="U2633" i="1"/>
  <c r="U2590" i="1"/>
  <c r="U2569" i="1"/>
  <c r="U2526" i="1"/>
  <c r="U2505" i="1"/>
  <c r="U2462" i="1"/>
  <c r="U2441" i="1"/>
  <c r="U2398" i="1"/>
  <c r="U2377" i="1"/>
  <c r="U2334" i="1"/>
  <c r="U2313" i="1"/>
  <c r="U2270" i="1"/>
  <c r="U2249" i="1"/>
  <c r="U2206" i="1"/>
  <c r="U2185" i="1"/>
  <c r="U2142" i="1"/>
  <c r="U2121" i="1"/>
  <c r="U1762" i="1"/>
  <c r="U1698" i="1"/>
  <c r="U1634" i="1"/>
  <c r="U1570" i="1"/>
  <c r="U1506" i="1"/>
  <c r="U1442" i="1"/>
  <c r="U777" i="1"/>
  <c r="U692" i="1"/>
  <c r="U649" i="1"/>
  <c r="U564" i="1"/>
  <c r="U521" i="1"/>
  <c r="U437" i="1"/>
  <c r="U309" i="1"/>
  <c r="U181" i="1"/>
  <c r="U53" i="1"/>
  <c r="V4008" i="1"/>
  <c r="V3880" i="1"/>
  <c r="V3752" i="1"/>
  <c r="V3624" i="1"/>
  <c r="V3417" i="1"/>
  <c r="V3161" i="1"/>
  <c r="V2840" i="1"/>
  <c r="V2498" i="1"/>
  <c r="V4113" i="1"/>
  <c r="U4113" i="1"/>
  <c r="U4105" i="1"/>
  <c r="V4105" i="1"/>
  <c r="V4101" i="1"/>
  <c r="U4101" i="1"/>
  <c r="V4093" i="1"/>
  <c r="U4093" i="1"/>
  <c r="U4089" i="1"/>
  <c r="V4089" i="1"/>
  <c r="V4081" i="1"/>
  <c r="U4081" i="1"/>
  <c r="V4077" i="1"/>
  <c r="U4077" i="1"/>
  <c r="V4069" i="1"/>
  <c r="U4069" i="1"/>
  <c r="V4065" i="1"/>
  <c r="U4065" i="1"/>
  <c r="U4057" i="1"/>
  <c r="V4057" i="1"/>
  <c r="V4049" i="1"/>
  <c r="U4049" i="1"/>
  <c r="V4045" i="1"/>
  <c r="U4045" i="1"/>
  <c r="V4037" i="1"/>
  <c r="U4037" i="1"/>
  <c r="V4029" i="1"/>
  <c r="U4029" i="1"/>
  <c r="U4025" i="1"/>
  <c r="V4025" i="1"/>
  <c r="V4017" i="1"/>
  <c r="U4017" i="1"/>
  <c r="V4013" i="1"/>
  <c r="U4013" i="1"/>
  <c r="V4005" i="1"/>
  <c r="U4005" i="1"/>
  <c r="V3997" i="1"/>
  <c r="U3997" i="1"/>
  <c r="U3993" i="1"/>
  <c r="V3993" i="1"/>
  <c r="V3985" i="1"/>
  <c r="U3985" i="1"/>
  <c r="V3981" i="1"/>
  <c r="U3981" i="1"/>
  <c r="V3973" i="1"/>
  <c r="U3973" i="1"/>
  <c r="V3969" i="1"/>
  <c r="U3969" i="1"/>
  <c r="U3961" i="1"/>
  <c r="V3961" i="1"/>
  <c r="V3957" i="1"/>
  <c r="U3957" i="1"/>
  <c r="V3949" i="1"/>
  <c r="U3949" i="1"/>
  <c r="V3941" i="1"/>
  <c r="U3941" i="1"/>
  <c r="V3937" i="1"/>
  <c r="U3937" i="1"/>
  <c r="V3933" i="1"/>
  <c r="U3933" i="1"/>
  <c r="V3925" i="1"/>
  <c r="U3925" i="1"/>
  <c r="V3917" i="1"/>
  <c r="U3917" i="1"/>
  <c r="U3913" i="1"/>
  <c r="V3913" i="1"/>
  <c r="V3905" i="1"/>
  <c r="U3905" i="1"/>
  <c r="V3901" i="1"/>
  <c r="U3901" i="1"/>
  <c r="V3893" i="1"/>
  <c r="U3893" i="1"/>
  <c r="V3889" i="1"/>
  <c r="U3889" i="1"/>
  <c r="U3881" i="1"/>
  <c r="V3881" i="1"/>
  <c r="V3877" i="1"/>
  <c r="U3877" i="1"/>
  <c r="V3869" i="1"/>
  <c r="U3869" i="1"/>
  <c r="U3865" i="1"/>
  <c r="V3865" i="1"/>
  <c r="V3857" i="1"/>
  <c r="U3857" i="1"/>
  <c r="U3849" i="1"/>
  <c r="V3849" i="1"/>
  <c r="V3841" i="1"/>
  <c r="U3841" i="1"/>
  <c r="V3837" i="1"/>
  <c r="U3837" i="1"/>
  <c r="V3829" i="1"/>
  <c r="U3829" i="1"/>
  <c r="V3821" i="1"/>
  <c r="U3821" i="1"/>
  <c r="U3817" i="1"/>
  <c r="V3817" i="1"/>
  <c r="V3809" i="1"/>
  <c r="U3809" i="1"/>
  <c r="V3805" i="1"/>
  <c r="U3805" i="1"/>
  <c r="V3797" i="1"/>
  <c r="U3797" i="1"/>
  <c r="V3789" i="1"/>
  <c r="U3789" i="1"/>
  <c r="U3785" i="1"/>
  <c r="V3785" i="1"/>
  <c r="V3777" i="1"/>
  <c r="U3777" i="1"/>
  <c r="V3773" i="1"/>
  <c r="U3773" i="1"/>
  <c r="V3765" i="1"/>
  <c r="U3765" i="1"/>
  <c r="V3757" i="1"/>
  <c r="U3757" i="1"/>
  <c r="U3753" i="1"/>
  <c r="V3753" i="1"/>
  <c r="V3745" i="1"/>
  <c r="U3745" i="1"/>
  <c r="V3741" i="1"/>
  <c r="U3741" i="1"/>
  <c r="V3733" i="1"/>
  <c r="U3733" i="1"/>
  <c r="V3729" i="1"/>
  <c r="U3729" i="1"/>
  <c r="U3721" i="1"/>
  <c r="V3721" i="1"/>
  <c r="V3713" i="1"/>
  <c r="U3713" i="1"/>
  <c r="V3709" i="1"/>
  <c r="U3709" i="1"/>
  <c r="U3705" i="1"/>
  <c r="V3705" i="1"/>
  <c r="V3697" i="1"/>
  <c r="U3697" i="1"/>
  <c r="V3693" i="1"/>
  <c r="U3693" i="1"/>
  <c r="V3685" i="1"/>
  <c r="U3685" i="1"/>
  <c r="V3681" i="1"/>
  <c r="U3681" i="1"/>
  <c r="U3673" i="1"/>
  <c r="V3673" i="1"/>
  <c r="V3665" i="1"/>
  <c r="U3665" i="1"/>
  <c r="U3657" i="1"/>
  <c r="V3657" i="1"/>
  <c r="V3649" i="1"/>
  <c r="U3649" i="1"/>
  <c r="V3645" i="1"/>
  <c r="U3645" i="1"/>
  <c r="V3637" i="1"/>
  <c r="U3637" i="1"/>
  <c r="V3629" i="1"/>
  <c r="U3629" i="1"/>
  <c r="U3625" i="1"/>
  <c r="V3625" i="1"/>
  <c r="V3617" i="1"/>
  <c r="U3617" i="1"/>
  <c r="U3609" i="1"/>
  <c r="V3609" i="1"/>
  <c r="V3605" i="1"/>
  <c r="U3605" i="1"/>
  <c r="V3597" i="1"/>
  <c r="U3597" i="1"/>
  <c r="U3593" i="1"/>
  <c r="V3593" i="1"/>
  <c r="V3585" i="1"/>
  <c r="U3585" i="1"/>
  <c r="V3581" i="1"/>
  <c r="U3581" i="1"/>
  <c r="V3573" i="1"/>
  <c r="U3573" i="1"/>
  <c r="V3537" i="1"/>
  <c r="U3537" i="1"/>
  <c r="V3533" i="1"/>
  <c r="U3533" i="1"/>
  <c r="V3525" i="1"/>
  <c r="U3525" i="1"/>
  <c r="V3517" i="1"/>
  <c r="U3517" i="1"/>
  <c r="V3473" i="1"/>
  <c r="U3473" i="1"/>
  <c r="V3469" i="1"/>
  <c r="U3469" i="1"/>
  <c r="V3461" i="1"/>
  <c r="U3461" i="1"/>
  <c r="V3457" i="1"/>
  <c r="U3457" i="1"/>
  <c r="V3445" i="1"/>
  <c r="U3445" i="1"/>
  <c r="V3413" i="1"/>
  <c r="U3413" i="1"/>
  <c r="V3405" i="1"/>
  <c r="U3405" i="1"/>
  <c r="V3397" i="1"/>
  <c r="U3397" i="1"/>
  <c r="V3393" i="1"/>
  <c r="U3393" i="1"/>
  <c r="V3381" i="1"/>
  <c r="U3381" i="1"/>
  <c r="V3345" i="1"/>
  <c r="U3345" i="1"/>
  <c r="V3341" i="1"/>
  <c r="U3341" i="1"/>
  <c r="V3333" i="1"/>
  <c r="U3333" i="1"/>
  <c r="V3325" i="1"/>
  <c r="U3325" i="1"/>
  <c r="V3317" i="1"/>
  <c r="U3317" i="1"/>
  <c r="V3313" i="1"/>
  <c r="U3313" i="1"/>
  <c r="V3309" i="1"/>
  <c r="U3309" i="1"/>
  <c r="U3305" i="1"/>
  <c r="V3305" i="1"/>
  <c r="V3301" i="1"/>
  <c r="U3301" i="1"/>
  <c r="V3297" i="1"/>
  <c r="U3297" i="1"/>
  <c r="V3293" i="1"/>
  <c r="U3293" i="1"/>
  <c r="V3277" i="1"/>
  <c r="U3277" i="1"/>
  <c r="V4112" i="1"/>
  <c r="U4112" i="1"/>
  <c r="V4108" i="1"/>
  <c r="U4108" i="1"/>
  <c r="V4100" i="1"/>
  <c r="U4100" i="1"/>
  <c r="V4096" i="1"/>
  <c r="U4096" i="1"/>
  <c r="V4092" i="1"/>
  <c r="U4092" i="1"/>
  <c r="U4088" i="1"/>
  <c r="V4088" i="1"/>
  <c r="V4084" i="1"/>
  <c r="U4084" i="1"/>
  <c r="V4080" i="1"/>
  <c r="U4080" i="1"/>
  <c r="V4076" i="1"/>
  <c r="U4076" i="1"/>
  <c r="V4068" i="1"/>
  <c r="U4068" i="1"/>
  <c r="V4064" i="1"/>
  <c r="U4064" i="1"/>
  <c r="V4060" i="1"/>
  <c r="U4060" i="1"/>
  <c r="U4056" i="1"/>
  <c r="V4056" i="1"/>
  <c r="V4052" i="1"/>
  <c r="U4052" i="1"/>
  <c r="V4048" i="1"/>
  <c r="U4048" i="1"/>
  <c r="V4044" i="1"/>
  <c r="U4044" i="1"/>
  <c r="V4036" i="1"/>
  <c r="U4036" i="1"/>
  <c r="V4032" i="1"/>
  <c r="U4032" i="1"/>
  <c r="V4028" i="1"/>
  <c r="U4028" i="1"/>
  <c r="U4024" i="1"/>
  <c r="V4024" i="1"/>
  <c r="V4020" i="1"/>
  <c r="U4020" i="1"/>
  <c r="V4016" i="1"/>
  <c r="U4016" i="1"/>
  <c r="V4012" i="1"/>
  <c r="U4012" i="1"/>
  <c r="V4004" i="1"/>
  <c r="U4004" i="1"/>
  <c r="V4000" i="1"/>
  <c r="U4000" i="1"/>
  <c r="V3996" i="1"/>
  <c r="U3996" i="1"/>
  <c r="U3992" i="1"/>
  <c r="V3992" i="1"/>
  <c r="V3988" i="1"/>
  <c r="U3988" i="1"/>
  <c r="V3984" i="1"/>
  <c r="U3984" i="1"/>
  <c r="V3980" i="1"/>
  <c r="U3980" i="1"/>
  <c r="V3972" i="1"/>
  <c r="U3972" i="1"/>
  <c r="V3968" i="1"/>
  <c r="U3968" i="1"/>
  <c r="V3964" i="1"/>
  <c r="U3964" i="1"/>
  <c r="U3960" i="1"/>
  <c r="V3960" i="1"/>
  <c r="V3956" i="1"/>
  <c r="U3956" i="1"/>
  <c r="V3952" i="1"/>
  <c r="U3952" i="1"/>
  <c r="V3948" i="1"/>
  <c r="U3948" i="1"/>
  <c r="V3940" i="1"/>
  <c r="U3940" i="1"/>
  <c r="V3936" i="1"/>
  <c r="U3936" i="1"/>
  <c r="V3932" i="1"/>
  <c r="U3932" i="1"/>
  <c r="U3928" i="1"/>
  <c r="V3928" i="1"/>
  <c r="V3924" i="1"/>
  <c r="U3924" i="1"/>
  <c r="V3920" i="1"/>
  <c r="U3920" i="1"/>
  <c r="V3916" i="1"/>
  <c r="U3916" i="1"/>
  <c r="V3908" i="1"/>
  <c r="U3908" i="1"/>
  <c r="V3904" i="1"/>
  <c r="U3904" i="1"/>
  <c r="V3900" i="1"/>
  <c r="U3900" i="1"/>
  <c r="U3896" i="1"/>
  <c r="V3896" i="1"/>
  <c r="V3892" i="1"/>
  <c r="U3892" i="1"/>
  <c r="V3888" i="1"/>
  <c r="U3888" i="1"/>
  <c r="V3884" i="1"/>
  <c r="U3884" i="1"/>
  <c r="V3876" i="1"/>
  <c r="U3876" i="1"/>
  <c r="V3872" i="1"/>
  <c r="U3872" i="1"/>
  <c r="V3868" i="1"/>
  <c r="U3868" i="1"/>
  <c r="U3864" i="1"/>
  <c r="V3864" i="1"/>
  <c r="V3860" i="1"/>
  <c r="U3860" i="1"/>
  <c r="V3856" i="1"/>
  <c r="U3856" i="1"/>
  <c r="V3852" i="1"/>
  <c r="U3852" i="1"/>
  <c r="V3844" i="1"/>
  <c r="U3844" i="1"/>
  <c r="V3840" i="1"/>
  <c r="U3840" i="1"/>
  <c r="V3836" i="1"/>
  <c r="U3836" i="1"/>
  <c r="U3832" i="1"/>
  <c r="V3832" i="1"/>
  <c r="V3828" i="1"/>
  <c r="U3828" i="1"/>
  <c r="V3824" i="1"/>
  <c r="U3824" i="1"/>
  <c r="V3820" i="1"/>
  <c r="U3820" i="1"/>
  <c r="V3812" i="1"/>
  <c r="U3812" i="1"/>
  <c r="V3808" i="1"/>
  <c r="U3808" i="1"/>
  <c r="V3804" i="1"/>
  <c r="U3804" i="1"/>
  <c r="U3800" i="1"/>
  <c r="V3800" i="1"/>
  <c r="V3796" i="1"/>
  <c r="U3796" i="1"/>
  <c r="V3792" i="1"/>
  <c r="U3792" i="1"/>
  <c r="V3788" i="1"/>
  <c r="U3788" i="1"/>
  <c r="V3780" i="1"/>
  <c r="U3780" i="1"/>
  <c r="V3776" i="1"/>
  <c r="U3776" i="1"/>
  <c r="V3772" i="1"/>
  <c r="U3772" i="1"/>
  <c r="U3768" i="1"/>
  <c r="V3768" i="1"/>
  <c r="V3764" i="1"/>
  <c r="U3764" i="1"/>
  <c r="V3760" i="1"/>
  <c r="U3760" i="1"/>
  <c r="V3756" i="1"/>
  <c r="U3756" i="1"/>
  <c r="V3748" i="1"/>
  <c r="U3748" i="1"/>
  <c r="V3744" i="1"/>
  <c r="U3744" i="1"/>
  <c r="V3740" i="1"/>
  <c r="U3740" i="1"/>
  <c r="U3736" i="1"/>
  <c r="V3736" i="1"/>
  <c r="V3732" i="1"/>
  <c r="U3732" i="1"/>
  <c r="V3728" i="1"/>
  <c r="U3728" i="1"/>
  <c r="V3724" i="1"/>
  <c r="U3724" i="1"/>
  <c r="V3716" i="1"/>
  <c r="U3716" i="1"/>
  <c r="V3712" i="1"/>
  <c r="U3712" i="1"/>
  <c r="V3708" i="1"/>
  <c r="U3708" i="1"/>
  <c r="U3704" i="1"/>
  <c r="V3704" i="1"/>
  <c r="V3700" i="1"/>
  <c r="U3700" i="1"/>
  <c r="V3696" i="1"/>
  <c r="U3696" i="1"/>
  <c r="V3692" i="1"/>
  <c r="U3692" i="1"/>
  <c r="V3684" i="1"/>
  <c r="U3684" i="1"/>
  <c r="V3680" i="1"/>
  <c r="U3680" i="1"/>
  <c r="V3676" i="1"/>
  <c r="U3676" i="1"/>
  <c r="U3672" i="1"/>
  <c r="V3672" i="1"/>
  <c r="V3668" i="1"/>
  <c r="U3668" i="1"/>
  <c r="V3664" i="1"/>
  <c r="U3664" i="1"/>
  <c r="V3660" i="1"/>
  <c r="U3660" i="1"/>
  <c r="V3652" i="1"/>
  <c r="U3652" i="1"/>
  <c r="V3648" i="1"/>
  <c r="U3648" i="1"/>
  <c r="V3644" i="1"/>
  <c r="U3644" i="1"/>
  <c r="U3640" i="1"/>
  <c r="V3640" i="1"/>
  <c r="V3636" i="1"/>
  <c r="U3636" i="1"/>
  <c r="V3632" i="1"/>
  <c r="U3632" i="1"/>
  <c r="V3628" i="1"/>
  <c r="U3628" i="1"/>
  <c r="V3620" i="1"/>
  <c r="U3620" i="1"/>
  <c r="V3616" i="1"/>
  <c r="U3616" i="1"/>
  <c r="V3612" i="1"/>
  <c r="U3612" i="1"/>
  <c r="U3608" i="1"/>
  <c r="V3608" i="1"/>
  <c r="V3604" i="1"/>
  <c r="U3604" i="1"/>
  <c r="V3600" i="1"/>
  <c r="U3600" i="1"/>
  <c r="V3596" i="1"/>
  <c r="U3596" i="1"/>
  <c r="V3588" i="1"/>
  <c r="U3588" i="1"/>
  <c r="V3584" i="1"/>
  <c r="U3584" i="1"/>
  <c r="V3580" i="1"/>
  <c r="U3580" i="1"/>
  <c r="U3576" i="1"/>
  <c r="V3576" i="1"/>
  <c r="V3572" i="1"/>
  <c r="U3572" i="1"/>
  <c r="V3568" i="1"/>
  <c r="U3568" i="1"/>
  <c r="V3564" i="1"/>
  <c r="U3564" i="1"/>
  <c r="U3560" i="1"/>
  <c r="V3560" i="1"/>
  <c r="V3556" i="1"/>
  <c r="U3556" i="1"/>
  <c r="V3552" i="1"/>
  <c r="U3552" i="1"/>
  <c r="V3548" i="1"/>
  <c r="U3548" i="1"/>
  <c r="U3544" i="1"/>
  <c r="V3544" i="1"/>
  <c r="V3540" i="1"/>
  <c r="U3540" i="1"/>
  <c r="V3536" i="1"/>
  <c r="U3536" i="1"/>
  <c r="V3532" i="1"/>
  <c r="U3532" i="1"/>
  <c r="U3528" i="1"/>
  <c r="V3528" i="1"/>
  <c r="V3524" i="1"/>
  <c r="U3524" i="1"/>
  <c r="V3520" i="1"/>
  <c r="U3520" i="1"/>
  <c r="V3516" i="1"/>
  <c r="U3516" i="1"/>
  <c r="U3512" i="1"/>
  <c r="V3512" i="1"/>
  <c r="V3508" i="1"/>
  <c r="U3508" i="1"/>
  <c r="V3504" i="1"/>
  <c r="U3504" i="1"/>
  <c r="V3500" i="1"/>
  <c r="U3500" i="1"/>
  <c r="U3496" i="1"/>
  <c r="V3496" i="1"/>
  <c r="V3492" i="1"/>
  <c r="U3492" i="1"/>
  <c r="V3488" i="1"/>
  <c r="U3488" i="1"/>
  <c r="V3484" i="1"/>
  <c r="U3484" i="1"/>
  <c r="U3480" i="1"/>
  <c r="V3480" i="1"/>
  <c r="V3476" i="1"/>
  <c r="U3476" i="1"/>
  <c r="V3472" i="1"/>
  <c r="U3472" i="1"/>
  <c r="V3468" i="1"/>
  <c r="U3468" i="1"/>
  <c r="U3464" i="1"/>
  <c r="V3464" i="1"/>
  <c r="V3460" i="1"/>
  <c r="U3460" i="1"/>
  <c r="V3456" i="1"/>
  <c r="U3456" i="1"/>
  <c r="V3452" i="1"/>
  <c r="U3452" i="1"/>
  <c r="U3448" i="1"/>
  <c r="V3448" i="1"/>
  <c r="V3444" i="1"/>
  <c r="U3444" i="1"/>
  <c r="V3440" i="1"/>
  <c r="U3440" i="1"/>
  <c r="V3436" i="1"/>
  <c r="U3436" i="1"/>
  <c r="U3432" i="1"/>
  <c r="V3432" i="1"/>
  <c r="V3428" i="1"/>
  <c r="U3428" i="1"/>
  <c r="V3424" i="1"/>
  <c r="U3424" i="1"/>
  <c r="V3420" i="1"/>
  <c r="U3420" i="1"/>
  <c r="U3416" i="1"/>
  <c r="V3416" i="1"/>
  <c r="V3412" i="1"/>
  <c r="U3412" i="1"/>
  <c r="V3408" i="1"/>
  <c r="U3408" i="1"/>
  <c r="V3404" i="1"/>
  <c r="U3404" i="1"/>
  <c r="U3400" i="1"/>
  <c r="V3400" i="1"/>
  <c r="V3396" i="1"/>
  <c r="U3396" i="1"/>
  <c r="V3392" i="1"/>
  <c r="U3392" i="1"/>
  <c r="V3388" i="1"/>
  <c r="U3388" i="1"/>
  <c r="U3384" i="1"/>
  <c r="V3384" i="1"/>
  <c r="V3380" i="1"/>
  <c r="U3380" i="1"/>
  <c r="V3376" i="1"/>
  <c r="U3376" i="1"/>
  <c r="V3372" i="1"/>
  <c r="U3372" i="1"/>
  <c r="U3368" i="1"/>
  <c r="V3368" i="1"/>
  <c r="V3364" i="1"/>
  <c r="U3364" i="1"/>
  <c r="V3360" i="1"/>
  <c r="U3360" i="1"/>
  <c r="V3356" i="1"/>
  <c r="U3356" i="1"/>
  <c r="U3352" i="1"/>
  <c r="V3352" i="1"/>
  <c r="V3348" i="1"/>
  <c r="U3348" i="1"/>
  <c r="V3344" i="1"/>
  <c r="U3344" i="1"/>
  <c r="V3340" i="1"/>
  <c r="U3340" i="1"/>
  <c r="U3336" i="1"/>
  <c r="V3336" i="1"/>
  <c r="V3332" i="1"/>
  <c r="U3332" i="1"/>
  <c r="V3328" i="1"/>
  <c r="U3328" i="1"/>
  <c r="V3324" i="1"/>
  <c r="U3324" i="1"/>
  <c r="U3320" i="1"/>
  <c r="V3320" i="1"/>
  <c r="V3316" i="1"/>
  <c r="U3316" i="1"/>
  <c r="V3312" i="1"/>
  <c r="U3312" i="1"/>
  <c r="V3308" i="1"/>
  <c r="U3308" i="1"/>
  <c r="U3304" i="1"/>
  <c r="V3304" i="1"/>
  <c r="V3300" i="1"/>
  <c r="U3300" i="1"/>
  <c r="V3296" i="1"/>
  <c r="U3296" i="1"/>
  <c r="V3292" i="1"/>
  <c r="U3292" i="1"/>
  <c r="U3288" i="1"/>
  <c r="V3288" i="1"/>
  <c r="V3284" i="1"/>
  <c r="U3284" i="1"/>
  <c r="V3280" i="1"/>
  <c r="U3280" i="1"/>
  <c r="V3276" i="1"/>
  <c r="U3276" i="1"/>
  <c r="U3272" i="1"/>
  <c r="V3272" i="1"/>
  <c r="V3268" i="1"/>
  <c r="U3268" i="1"/>
  <c r="V3264" i="1"/>
  <c r="U3264" i="1"/>
  <c r="V3260" i="1"/>
  <c r="U3260" i="1"/>
  <c r="U3256" i="1"/>
  <c r="V3256" i="1"/>
  <c r="V3252" i="1"/>
  <c r="U3252" i="1"/>
  <c r="V3248" i="1"/>
  <c r="U3248" i="1"/>
  <c r="V3244" i="1"/>
  <c r="U3244" i="1"/>
  <c r="U3240" i="1"/>
  <c r="V3240" i="1"/>
  <c r="V3236" i="1"/>
  <c r="U3236" i="1"/>
  <c r="V3232" i="1"/>
  <c r="U3232" i="1"/>
  <c r="V3228" i="1"/>
  <c r="U3228" i="1"/>
  <c r="U3224" i="1"/>
  <c r="V3224" i="1"/>
  <c r="V3220" i="1"/>
  <c r="U3220" i="1"/>
  <c r="V3216" i="1"/>
  <c r="U3216" i="1"/>
  <c r="V3212" i="1"/>
  <c r="U3212" i="1"/>
  <c r="U3208" i="1"/>
  <c r="V3208" i="1"/>
  <c r="V3204" i="1"/>
  <c r="U3204" i="1"/>
  <c r="V3200" i="1"/>
  <c r="U3200" i="1"/>
  <c r="V3196" i="1"/>
  <c r="U3196" i="1"/>
  <c r="U3192" i="1"/>
  <c r="V3192" i="1"/>
  <c r="V3188" i="1"/>
  <c r="U3188" i="1"/>
  <c r="V3184" i="1"/>
  <c r="U3184" i="1"/>
  <c r="V3180" i="1"/>
  <c r="U3180" i="1"/>
  <c r="U3176" i="1"/>
  <c r="V3176" i="1"/>
  <c r="V3172" i="1"/>
  <c r="U3172" i="1"/>
  <c r="V3168" i="1"/>
  <c r="U3168" i="1"/>
  <c r="V3164" i="1"/>
  <c r="U3164" i="1"/>
  <c r="U3160" i="1"/>
  <c r="V3160" i="1"/>
  <c r="V3156" i="1"/>
  <c r="U3156" i="1"/>
  <c r="V3152" i="1"/>
  <c r="U3152" i="1"/>
  <c r="V3148" i="1"/>
  <c r="U3148" i="1"/>
  <c r="U3144" i="1"/>
  <c r="V3144" i="1"/>
  <c r="V3140" i="1"/>
  <c r="U3140" i="1"/>
  <c r="V3136" i="1"/>
  <c r="U3136" i="1"/>
  <c r="V3132" i="1"/>
  <c r="U3132" i="1"/>
  <c r="U3128" i="1"/>
  <c r="V3128" i="1"/>
  <c r="V3124" i="1"/>
  <c r="U3124" i="1"/>
  <c r="V3120" i="1"/>
  <c r="U3120" i="1"/>
  <c r="V3116" i="1"/>
  <c r="U3116" i="1"/>
  <c r="U3112" i="1"/>
  <c r="V3112" i="1"/>
  <c r="V3108" i="1"/>
  <c r="U3108" i="1"/>
  <c r="V3104" i="1"/>
  <c r="U3104" i="1"/>
  <c r="V3100" i="1"/>
  <c r="U3100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U3064" i="1"/>
  <c r="V3064" i="1"/>
  <c r="V3060" i="1"/>
  <c r="U3060" i="1"/>
  <c r="V3056" i="1"/>
  <c r="U3056" i="1"/>
  <c r="U3052" i="1"/>
  <c r="V3052" i="1"/>
  <c r="V3048" i="1"/>
  <c r="U3048" i="1"/>
  <c r="V3044" i="1"/>
  <c r="U3044" i="1"/>
  <c r="V3040" i="1"/>
  <c r="U3040" i="1"/>
  <c r="V3036" i="1"/>
  <c r="U3036" i="1"/>
  <c r="U3032" i="1"/>
  <c r="V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U3000" i="1"/>
  <c r="V3000" i="1"/>
  <c r="V2996" i="1"/>
  <c r="U2996" i="1"/>
  <c r="V2992" i="1"/>
  <c r="U2992" i="1"/>
  <c r="U2988" i="1"/>
  <c r="V2988" i="1"/>
  <c r="V2984" i="1"/>
  <c r="U2984" i="1"/>
  <c r="V2980" i="1"/>
  <c r="U2980" i="1"/>
  <c r="V2976" i="1"/>
  <c r="U2976" i="1"/>
  <c r="V2972" i="1"/>
  <c r="U2972" i="1"/>
  <c r="U2968" i="1"/>
  <c r="V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U2936" i="1"/>
  <c r="V2936" i="1"/>
  <c r="V2932" i="1"/>
  <c r="U2932" i="1"/>
  <c r="V2928" i="1"/>
  <c r="U2928" i="1"/>
  <c r="U2924" i="1"/>
  <c r="V2924" i="1"/>
  <c r="V2920" i="1"/>
  <c r="U2920" i="1"/>
  <c r="V2916" i="1"/>
  <c r="U2916" i="1"/>
  <c r="V2912" i="1"/>
  <c r="U2912" i="1"/>
  <c r="V2908" i="1"/>
  <c r="U2908" i="1"/>
  <c r="U2904" i="1"/>
  <c r="V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U2872" i="1"/>
  <c r="V2872" i="1"/>
  <c r="V2868" i="1"/>
  <c r="U2868" i="1"/>
  <c r="V2864" i="1"/>
  <c r="U2864" i="1"/>
  <c r="U2860" i="1"/>
  <c r="V2860" i="1"/>
  <c r="V2856" i="1"/>
  <c r="U2856" i="1"/>
  <c r="V2852" i="1"/>
  <c r="U2852" i="1"/>
  <c r="V2848" i="1"/>
  <c r="U2848" i="1"/>
  <c r="V2844" i="1"/>
  <c r="U2844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U2808" i="1"/>
  <c r="V2808" i="1"/>
  <c r="V2804" i="1"/>
  <c r="U2804" i="1"/>
  <c r="V2800" i="1"/>
  <c r="U2800" i="1"/>
  <c r="U2796" i="1"/>
  <c r="V2796" i="1"/>
  <c r="V2792" i="1"/>
  <c r="U2792" i="1"/>
  <c r="V2788" i="1"/>
  <c r="U2788" i="1"/>
  <c r="V2784" i="1"/>
  <c r="U2784" i="1"/>
  <c r="V2780" i="1"/>
  <c r="U2780" i="1"/>
  <c r="U2776" i="1"/>
  <c r="V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U2744" i="1"/>
  <c r="V2744" i="1"/>
  <c r="V2740" i="1"/>
  <c r="U2740" i="1"/>
  <c r="V2736" i="1"/>
  <c r="U2736" i="1"/>
  <c r="U2732" i="1"/>
  <c r="V2732" i="1"/>
  <c r="U2728" i="1"/>
  <c r="V2728" i="1"/>
  <c r="V2724" i="1"/>
  <c r="U2724" i="1"/>
  <c r="V2720" i="1"/>
  <c r="U2720" i="1"/>
  <c r="V2716" i="1"/>
  <c r="U2716" i="1"/>
  <c r="U2712" i="1"/>
  <c r="V2712" i="1"/>
  <c r="V2708" i="1"/>
  <c r="U2708" i="1"/>
  <c r="V2704" i="1"/>
  <c r="U2704" i="1"/>
  <c r="U2700" i="1"/>
  <c r="V2700" i="1"/>
  <c r="U2696" i="1"/>
  <c r="V2696" i="1"/>
  <c r="V2692" i="1"/>
  <c r="U2692" i="1"/>
  <c r="V2688" i="1"/>
  <c r="U2688" i="1"/>
  <c r="V2684" i="1"/>
  <c r="U2684" i="1"/>
  <c r="U2680" i="1"/>
  <c r="V2680" i="1"/>
  <c r="V2676" i="1"/>
  <c r="U2676" i="1"/>
  <c r="V2672" i="1"/>
  <c r="U2672" i="1"/>
  <c r="U2668" i="1"/>
  <c r="V2668" i="1"/>
  <c r="U2664" i="1"/>
  <c r="V2664" i="1"/>
  <c r="V2660" i="1"/>
  <c r="U2660" i="1"/>
  <c r="V2656" i="1"/>
  <c r="U2656" i="1"/>
  <c r="V2652" i="1"/>
  <c r="U2652" i="1"/>
  <c r="U2648" i="1"/>
  <c r="V2648" i="1"/>
  <c r="V2644" i="1"/>
  <c r="U2644" i="1"/>
  <c r="V2640" i="1"/>
  <c r="U2640" i="1"/>
  <c r="U2636" i="1"/>
  <c r="V2636" i="1"/>
  <c r="U2632" i="1"/>
  <c r="V2632" i="1"/>
  <c r="V2628" i="1"/>
  <c r="U2628" i="1"/>
  <c r="V2624" i="1"/>
  <c r="U2624" i="1"/>
  <c r="V2620" i="1"/>
  <c r="U2620" i="1"/>
  <c r="U2616" i="1"/>
  <c r="V2616" i="1"/>
  <c r="V2612" i="1"/>
  <c r="U2612" i="1"/>
  <c r="V2608" i="1"/>
  <c r="U2608" i="1"/>
  <c r="U2604" i="1"/>
  <c r="V2604" i="1"/>
  <c r="U2600" i="1"/>
  <c r="V2600" i="1"/>
  <c r="V2596" i="1"/>
  <c r="U2596" i="1"/>
  <c r="V2592" i="1"/>
  <c r="U2592" i="1"/>
  <c r="V2588" i="1"/>
  <c r="U2588" i="1"/>
  <c r="V2580" i="1"/>
  <c r="U2580" i="1"/>
  <c r="V2576" i="1"/>
  <c r="U2576" i="1"/>
  <c r="U2572" i="1"/>
  <c r="V2572" i="1"/>
  <c r="U2568" i="1"/>
  <c r="V2568" i="1"/>
  <c r="V2564" i="1"/>
  <c r="U2564" i="1"/>
  <c r="V2560" i="1"/>
  <c r="U2560" i="1"/>
  <c r="V2556" i="1"/>
  <c r="U2556" i="1"/>
  <c r="U2552" i="1"/>
  <c r="V2552" i="1"/>
  <c r="V2548" i="1"/>
  <c r="U2548" i="1"/>
  <c r="V2544" i="1"/>
  <c r="U2544" i="1"/>
  <c r="U2540" i="1"/>
  <c r="V2540" i="1"/>
  <c r="U2536" i="1"/>
  <c r="V2536" i="1"/>
  <c r="V2532" i="1"/>
  <c r="U2532" i="1"/>
  <c r="V2528" i="1"/>
  <c r="U2528" i="1"/>
  <c r="V2524" i="1"/>
  <c r="U2524" i="1"/>
  <c r="U2520" i="1"/>
  <c r="V2520" i="1"/>
  <c r="V2516" i="1"/>
  <c r="U2516" i="1"/>
  <c r="V2512" i="1"/>
  <c r="U2512" i="1"/>
  <c r="U2508" i="1"/>
  <c r="V2508" i="1"/>
  <c r="U2504" i="1"/>
  <c r="V2504" i="1"/>
  <c r="V2500" i="1"/>
  <c r="U2500" i="1"/>
  <c r="V2496" i="1"/>
  <c r="U2496" i="1"/>
  <c r="V2492" i="1"/>
  <c r="U2492" i="1"/>
  <c r="U2488" i="1"/>
  <c r="V2488" i="1"/>
  <c r="V2484" i="1"/>
  <c r="U2484" i="1"/>
  <c r="V2480" i="1"/>
  <c r="U2480" i="1"/>
  <c r="U2476" i="1"/>
  <c r="V2476" i="1"/>
  <c r="U2472" i="1"/>
  <c r="V2472" i="1"/>
  <c r="V2468" i="1"/>
  <c r="U2468" i="1"/>
  <c r="V2464" i="1"/>
  <c r="U2464" i="1"/>
  <c r="V2460" i="1"/>
  <c r="U2460" i="1"/>
  <c r="U2456" i="1"/>
  <c r="V2456" i="1"/>
  <c r="V2452" i="1"/>
  <c r="U2452" i="1"/>
  <c r="V2448" i="1"/>
  <c r="U2448" i="1"/>
  <c r="U2444" i="1"/>
  <c r="V2444" i="1"/>
  <c r="U2440" i="1"/>
  <c r="V2440" i="1"/>
  <c r="V2436" i="1"/>
  <c r="U2436" i="1"/>
  <c r="V2432" i="1"/>
  <c r="U2432" i="1"/>
  <c r="V2428" i="1"/>
  <c r="U2428" i="1"/>
  <c r="U2424" i="1"/>
  <c r="V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U1408" i="1"/>
  <c r="V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U1352" i="1"/>
  <c r="V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U1288" i="1"/>
  <c r="V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U1224" i="1"/>
  <c r="V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U1160" i="1"/>
  <c r="V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U1096" i="1"/>
  <c r="V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U472" i="1"/>
  <c r="V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U344" i="1"/>
  <c r="V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4" i="1"/>
  <c r="U4082" i="1"/>
  <c r="U4050" i="1"/>
  <c r="U4018" i="1"/>
  <c r="U3986" i="1"/>
  <c r="U3954" i="1"/>
  <c r="U3922" i="1"/>
  <c r="U3890" i="1"/>
  <c r="U3858" i="1"/>
  <c r="U3826" i="1"/>
  <c r="U3794" i="1"/>
  <c r="U3762" i="1"/>
  <c r="U3730" i="1"/>
  <c r="U3698" i="1"/>
  <c r="U3666" i="1"/>
  <c r="U3634" i="1"/>
  <c r="U3602" i="1"/>
  <c r="U3570" i="1"/>
  <c r="U3538" i="1"/>
  <c r="U3506" i="1"/>
  <c r="U3474" i="1"/>
  <c r="U3442" i="1"/>
  <c r="U3410" i="1"/>
  <c r="U3378" i="1"/>
  <c r="U3346" i="1"/>
  <c r="U3314" i="1"/>
  <c r="U3282" i="1"/>
  <c r="U3250" i="1"/>
  <c r="U3218" i="1"/>
  <c r="U3186" i="1"/>
  <c r="U3154" i="1"/>
  <c r="U3122" i="1"/>
  <c r="U3090" i="1"/>
  <c r="U3074" i="1"/>
  <c r="U3058" i="1"/>
  <c r="U3042" i="1"/>
  <c r="U3026" i="1"/>
  <c r="U2994" i="1"/>
  <c r="U2978" i="1"/>
  <c r="U2962" i="1"/>
  <c r="U2946" i="1"/>
  <c r="U2930" i="1"/>
  <c r="U2914" i="1"/>
  <c r="U2898" i="1"/>
  <c r="U2882" i="1"/>
  <c r="U2866" i="1"/>
  <c r="U2850" i="1"/>
  <c r="U2834" i="1"/>
  <c r="U2818" i="1"/>
  <c r="U2802" i="1"/>
  <c r="U2786" i="1"/>
  <c r="U2770" i="1"/>
  <c r="U2754" i="1"/>
  <c r="U2738" i="1"/>
  <c r="U2717" i="1"/>
  <c r="U2674" i="1"/>
  <c r="U2653" i="1"/>
  <c r="U2610" i="1"/>
  <c r="U2589" i="1"/>
  <c r="U2546" i="1"/>
  <c r="U2525" i="1"/>
  <c r="U2482" i="1"/>
  <c r="U2461" i="1"/>
  <c r="U2418" i="1"/>
  <c r="U2397" i="1"/>
  <c r="U2354" i="1"/>
  <c r="U2333" i="1"/>
  <c r="U2290" i="1"/>
  <c r="U2269" i="1"/>
  <c r="U2226" i="1"/>
  <c r="U2205" i="1"/>
  <c r="U2162" i="1"/>
  <c r="U2141" i="1"/>
  <c r="U2098" i="1"/>
  <c r="U2066" i="1"/>
  <c r="U2034" i="1"/>
  <c r="U2002" i="1"/>
  <c r="U1970" i="1"/>
  <c r="U1938" i="1"/>
  <c r="U1906" i="1"/>
  <c r="U1874" i="1"/>
  <c r="U1842" i="1"/>
  <c r="U1810" i="1"/>
  <c r="U1778" i="1"/>
  <c r="U1714" i="1"/>
  <c r="U1650" i="1"/>
  <c r="U1586" i="1"/>
  <c r="U1522" i="1"/>
  <c r="U1458" i="1"/>
  <c r="U1394" i="1"/>
  <c r="U469" i="1"/>
  <c r="U341" i="1"/>
  <c r="U213" i="1"/>
  <c r="U85" i="1"/>
  <c r="V4104" i="1"/>
  <c r="V3976" i="1"/>
  <c r="V3848" i="1"/>
  <c r="V3720" i="1"/>
  <c r="V3592" i="1"/>
  <c r="V3353" i="1"/>
  <c r="V3096" i="1"/>
  <c r="V2410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U1370" i="1"/>
  <c r="U1354" i="1"/>
  <c r="U1338" i="1"/>
  <c r="U1322" i="1"/>
  <c r="U1306" i="1"/>
  <c r="U1290" i="1"/>
  <c r="U1274" i="1"/>
  <c r="U1258" i="1"/>
  <c r="U1242" i="1"/>
  <c r="U1226" i="1"/>
  <c r="U1210" i="1"/>
  <c r="U1194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U343" i="1"/>
  <c r="V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794" i="1"/>
  <c r="U762" i="1"/>
  <c r="U730" i="1"/>
  <c r="U698" i="1"/>
  <c r="U666" i="1"/>
  <c r="U634" i="1"/>
  <c r="U602" i="1"/>
  <c r="U570" i="1"/>
  <c r="U538" i="1"/>
  <c r="U506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V1022" i="1"/>
  <c r="V770" i="1"/>
  <c r="V806" i="1"/>
  <c r="U806" i="1"/>
  <c r="V802" i="1"/>
  <c r="U802" i="1"/>
  <c r="V790" i="1"/>
  <c r="U790" i="1"/>
  <c r="V786" i="1"/>
  <c r="U786" i="1"/>
  <c r="V774" i="1"/>
  <c r="U774" i="1"/>
  <c r="V758" i="1"/>
  <c r="U758" i="1"/>
  <c r="V754" i="1"/>
  <c r="U754" i="1"/>
  <c r="V742" i="1"/>
  <c r="U742" i="1"/>
  <c r="V738" i="1"/>
  <c r="U738" i="1"/>
  <c r="V726" i="1"/>
  <c r="U726" i="1"/>
  <c r="V722" i="1"/>
  <c r="U722" i="1"/>
  <c r="V710" i="1"/>
  <c r="U710" i="1"/>
  <c r="V706" i="1"/>
  <c r="U706" i="1"/>
  <c r="V694" i="1"/>
  <c r="U694" i="1"/>
  <c r="V690" i="1"/>
  <c r="U690" i="1"/>
  <c r="V678" i="1"/>
  <c r="U678" i="1"/>
  <c r="V674" i="1"/>
  <c r="U674" i="1"/>
  <c r="V662" i="1"/>
  <c r="U662" i="1"/>
  <c r="V658" i="1"/>
  <c r="U658" i="1"/>
  <c r="V646" i="1"/>
  <c r="U646" i="1"/>
  <c r="V630" i="1"/>
  <c r="U630" i="1"/>
  <c r="V626" i="1"/>
  <c r="U626" i="1"/>
  <c r="V614" i="1"/>
  <c r="U614" i="1"/>
  <c r="V610" i="1"/>
  <c r="U610" i="1"/>
  <c r="V598" i="1"/>
  <c r="U598" i="1"/>
  <c r="V594" i="1"/>
  <c r="U594" i="1"/>
  <c r="V582" i="1"/>
  <c r="U582" i="1"/>
  <c r="V578" i="1"/>
  <c r="U578" i="1"/>
  <c r="V566" i="1"/>
  <c r="U566" i="1"/>
  <c r="V562" i="1"/>
  <c r="U562" i="1"/>
  <c r="V550" i="1"/>
  <c r="U550" i="1"/>
  <c r="V546" i="1"/>
  <c r="U546" i="1"/>
  <c r="V534" i="1"/>
  <c r="U534" i="1"/>
  <c r="V530" i="1"/>
  <c r="U530" i="1"/>
  <c r="V518" i="1"/>
  <c r="U518" i="1"/>
  <c r="V514" i="1"/>
  <c r="U514" i="1"/>
  <c r="V502" i="1"/>
  <c r="U502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782" i="1"/>
  <c r="U750" i="1"/>
  <c r="U718" i="1"/>
  <c r="U686" i="1"/>
  <c r="U654" i="1"/>
  <c r="U622" i="1"/>
  <c r="U590" i="1"/>
  <c r="U558" i="1"/>
  <c r="U526" i="1"/>
  <c r="V471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<sst xmlns="http://schemas.openxmlformats.org/spreadsheetml/2006/main" count="24822" uniqueCount="8403">
  <si>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</si>
  <si>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</si>
  <si>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</si>
  <si>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</si>
  <si>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</si>
  <si>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</si>
  <si>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</si>
  <si>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</si>
  <si>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</si>
  <si>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</si>
  <si>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</si>
  <si>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</si>
  <si>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</si>
  <si>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</si>
  <si>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</si>
  <si>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</si>
  <si>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</si>
  <si>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</si>
  <si>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</si>
  <si>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</si>
  <si>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</si>
  <si>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</si>
  <si>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</si>
  <si>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</si>
  <si>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</si>
  <si>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</si>
  <si>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</si>
  <si>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</si>
  <si>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</si>
  <si>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</si>
  <si>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</si>
  <si>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</si>
  <si>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</si>
  <si>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</si>
  <si>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</si>
  <si>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</si>
  <si>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</si>
  <si>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</si>
  <si>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</si>
  <si>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</si>
  <si>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</si>
  <si>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</si>
  <si>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</si>
  <si>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</si>
  <si>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</si>
  <si>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</si>
  <si>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</si>
  <si>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</si>
  <si>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</si>
  <si>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</si>
  <si>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</si>
  <si>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</si>
  <si>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</si>
  <si>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</si>
  <si>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</si>
  <si>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</si>
  <si>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</si>
  <si>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</si>
  <si>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</si>
  <si>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</si>
  <si>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</si>
  <si>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</si>
  <si>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</si>
  <si>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</si>
  <si>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</si>
  <si>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</si>
  <si>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</si>
  <si>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</si>
  <si>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</si>
  <si>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</si>
  <si>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</si>
  <si>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</si>
  <si>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</si>
  <si>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</si>
  <si>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</si>
  <si>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</si>
  <si>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</si>
  <si>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</si>
  <si>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</si>
  <si>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</si>
  <si>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</si>
  <si>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</si>
  <si>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</si>
  <si>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</si>
  <si>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</si>
  <si>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</si>
  <si>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</si>
  <si>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</si>
  <si>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</si>
  <si>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</si>
  <si>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</si>
  <si>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</si>
  <si>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</si>
  <si>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</si>
  <si>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</si>
  <si>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</si>
  <si>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</si>
  <si>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</si>
  <si>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</si>
  <si>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</si>
  <si>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</si>
  <si>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</si>
  <si>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</si>
  <si>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</si>
  <si>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</si>
  <si>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</si>
  <si>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</si>
  <si>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</si>
  <si>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</si>
  <si>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</si>
  <si>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</si>
  <si>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</si>
  <si>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</si>
  <si>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</si>
  <si>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</si>
  <si>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</si>
  <si>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</si>
  <si>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</si>
  <si>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</si>
  <si>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</si>
  <si>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</si>
  <si>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</si>
  <si>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</si>
  <si>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</si>
  <si>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</si>
  <si>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</si>
  <si>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</si>
  <si>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</si>
  <si>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</si>
  <si>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</si>
  <si>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</si>
  <si>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</si>
  <si>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</si>
  <si>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</si>
  <si>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</si>
  <si>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</si>
  <si>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</si>
  <si>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</si>
  <si>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</si>
  <si>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</si>
  <si>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</si>
  <si>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</si>
  <si>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</si>
  <si>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</si>
  <si>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</si>
  <si>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</si>
  <si>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</si>
  <si>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</si>
  <si>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</si>
  <si>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</si>
  <si>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</si>
  <si>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</si>
  <si>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</si>
  <si>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</si>
  <si>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</si>
  <si>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</si>
  <si>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</si>
  <si>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</si>
  <si>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</si>
  <si>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</si>
  <si>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</si>
  <si>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</si>
  <si>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</si>
  <si>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</si>
  <si>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</si>
  <si>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</si>
  <si>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</si>
  <si>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</si>
  <si>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</si>
  <si>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</si>
  <si>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</si>
  <si>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</si>
  <si>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</si>
  <si>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</si>
  <si>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</si>
  <si>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</si>
  <si>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</si>
  <si>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</si>
  <si>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</si>
  <si>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</si>
  <si>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</si>
  <si>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</si>
  <si>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</si>
  <si>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</si>
  <si>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</si>
  <si>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</si>
  <si>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</si>
  <si>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</si>
  <si>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</si>
  <si>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</si>
  <si>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</si>
  <si>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</si>
  <si>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</si>
  <si>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</si>
  <si>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</si>
  <si>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</si>
  <si>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</si>
  <si>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</si>
  <si>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</si>
  <si>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</si>
  <si>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</si>
  <si>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</si>
  <si>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</si>
  <si>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</si>
  <si>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</si>
  <si>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</si>
  <si>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</si>
  <si>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</si>
  <si>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</si>
  <si>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</si>
  <si>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</si>
  <si>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</si>
  <si>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</si>
  <si>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</si>
  <si>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</si>
  <si>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</si>
  <si>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</si>
  <si>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</si>
  <si>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</si>
  <si>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</si>
  <si>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</si>
  <si>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</si>
  <si>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</si>
  <si>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</si>
  <si>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</si>
  <si>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</si>
  <si>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</si>
  <si>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</si>
  <si>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</si>
  <si>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</si>
  <si>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</si>
  <si>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</si>
  <si>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</si>
  <si>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</si>
  <si>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</si>
  <si>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</si>
  <si>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</si>
  <si>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</si>
  <si>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</si>
  <si>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</si>
  <si>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</si>
  <si>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</si>
  <si>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</si>
  <si>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</si>
  <si>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</si>
  <si>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</si>
  <si>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</si>
  <si>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</si>
  <si>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</si>
  <si>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</si>
  <si>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</si>
  <si>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</si>
  <si>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</si>
  <si>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</si>
  <si>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</si>
  <si>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</si>
  <si>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</si>
  <si>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</si>
  <si>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</si>
  <si>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</si>
  <si>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</si>
  <si>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</si>
  <si>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</si>
  <si>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</si>
  <si>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</si>
  <si>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</si>
  <si>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</si>
  <si>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</si>
  <si>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</si>
  <si>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</si>
  <si>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</si>
  <si>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</si>
  <si>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</si>
  <si>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</si>
  <si>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</si>
  <si>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</si>
  <si>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</si>
  <si>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</si>
  <si>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</si>
  <si>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</si>
  <si>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</si>
  <si>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</si>
  <si>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</si>
  <si>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</si>
  <si>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</si>
  <si>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</si>
  <si>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</si>
  <si>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</si>
  <si>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</si>
  <si>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</si>
  <si>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</si>
  <si>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</si>
  <si>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</si>
  <si>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</si>
  <si>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</si>
  <si>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</si>
  <si>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</si>
  <si>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</si>
  <si>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</si>
  <si>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</si>
  <si>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</si>
  <si>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</si>
  <si>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</si>
  <si>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</si>
  <si>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</si>
  <si>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</si>
  <si>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</si>
  <si>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</si>
  <si>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</si>
  <si>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</si>
  <si>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</si>
  <si>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</si>
  <si>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</si>
  <si>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</si>
  <si>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</si>
  <si>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</si>
  <si>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</si>
  <si>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</si>
  <si>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</si>
  <si>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</si>
  <si>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</si>
  <si>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</si>
  <si>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</si>
  <si>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</si>
  <si>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</si>
  <si>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</si>
  <si>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</si>
  <si>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</si>
  <si>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</si>
  <si>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</si>
  <si>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</si>
  <si>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</si>
  <si>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</si>
  <si>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</si>
  <si>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</si>
  <si>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</si>
  <si>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</si>
  <si>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</si>
  <si>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</si>
  <si>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</si>
  <si>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</si>
  <si>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</si>
  <si>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</si>
  <si>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</si>
  <si>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</si>
  <si>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</si>
  <si>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</si>
  <si>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</si>
  <si>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</si>
  <si>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</si>
  <si>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</si>
  <si>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</si>
  <si>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</si>
  <si>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</si>
  <si>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</si>
  <si>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</si>
  <si>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</si>
  <si>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</si>
  <si>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</si>
  <si>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</si>
  <si>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</si>
  <si>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</si>
  <si>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</si>
  <si>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</si>
  <si>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</si>
  <si>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</si>
  <si>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</si>
  <si>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</si>
  <si>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</si>
  <si>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</si>
  <si>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</si>
  <si>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</si>
  <si>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</si>
  <si>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</si>
  <si>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</si>
  <si>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</si>
  <si>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</si>
  <si>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</si>
  <si>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</si>
  <si>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</si>
  <si>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</si>
  <si>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</si>
  <si>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</si>
  <si>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</si>
  <si>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</si>
  <si>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</si>
  <si>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</si>
  <si>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</si>
  <si>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</si>
  <si>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</si>
  <si>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</si>
  <si>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</si>
  <si>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</si>
  <si>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</si>
  <si>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</si>
  <si>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</si>
  <si>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</si>
  <si>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</si>
  <si>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</si>
  <si>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</si>
  <si>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</si>
  <si>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</si>
  <si>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</si>
  <si>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</si>
  <si>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</si>
  <si>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</si>
  <si>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</si>
  <si>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</si>
  <si>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</si>
  <si>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</si>
  <si>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</si>
  <si>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</si>
  <si>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</si>
  <si>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</si>
  <si>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</si>
  <si>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</si>
  <si>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</si>
  <si>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</si>
  <si>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</si>
  <si>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</si>
  <si>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</si>
  <si>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</si>
  <si>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</si>
  <si>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</si>
  <si>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</si>
  <si>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</si>
  <si>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</si>
  <si>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</si>
  <si>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</si>
  <si>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</si>
  <si>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</si>
  <si>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</si>
  <si>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</si>
  <si>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</si>
  <si>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</si>
  <si>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</si>
  <si>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</si>
  <si>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</si>
  <si>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</si>
  <si>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</si>
  <si>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</si>
  <si>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</si>
  <si>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</si>
  <si>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</si>
  <si>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</si>
  <si>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</si>
  <si>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</si>
  <si>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</si>
  <si>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</si>
  <si>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</si>
  <si>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</si>
  <si>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</si>
  <si>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</si>
  <si>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</si>
  <si>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</si>
  <si>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</si>
  <si>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</si>
  <si>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</si>
  <si>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</si>
  <si>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</si>
  <si>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</si>
  <si>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</si>
  <si>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</si>
  <si>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</si>
  <si>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</si>
  <si>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</si>
  <si>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</si>
  <si>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</si>
  <si>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</si>
  <si>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</si>
  <si>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</si>
  <si>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</si>
  <si>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</si>
  <si>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</si>
  <si>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</si>
  <si>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</si>
  <si>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</si>
  <si>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</si>
  <si>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</si>
  <si>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</si>
  <si>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</si>
  <si>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</si>
  <si>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</si>
  <si>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</si>
  <si>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</si>
  <si>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</si>
  <si>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</si>
  <si>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</si>
  <si>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</si>
  <si>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</si>
  <si>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</si>
  <si>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</si>
  <si>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</si>
  <si>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</si>
  <si>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</si>
  <si>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</si>
  <si>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</si>
  <si>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</si>
  <si>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</si>
  <si>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</si>
  <si>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</si>
  <si>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</si>
  <si>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</si>
  <si>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</si>
  <si>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</si>
  <si>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</si>
  <si>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</si>
  <si>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</si>
  <si>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</si>
  <si>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</si>
  <si>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</si>
  <si>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</si>
  <si>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</si>
  <si>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</si>
  <si>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</si>
  <si>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</si>
  <si>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</si>
  <si>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</si>
  <si>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</si>
  <si>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</si>
  <si>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</si>
  <si>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</si>
  <si>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</si>
  <si>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</si>
  <si>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</si>
  <si>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</si>
  <si>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</si>
  <si>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</si>
  <si>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</si>
  <si>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</si>
  <si>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</si>
  <si>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</si>
  <si>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</si>
  <si>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</si>
  <si>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</si>
  <si>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</si>
  <si>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</si>
  <si>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</si>
  <si>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</si>
  <si>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</si>
  <si>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</si>
  <si>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</si>
  <si>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</si>
  <si>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</si>
  <si>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</si>
  <si>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</si>
  <si>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</si>
  <si>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</si>
  <si>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</si>
  <si>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</si>
  <si>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</si>
  <si>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</si>
  <si>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</si>
  <si>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</si>
  <si>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</si>
  <si>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</si>
  <si>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</si>
  <si>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</si>
  <si>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</si>
  <si>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</si>
  <si>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</si>
  <si>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</si>
  <si>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</si>
  <si>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</si>
  <si>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</si>
  <si>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</si>
  <si>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</si>
  <si>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</si>
  <si>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</si>
  <si>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</si>
  <si>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</si>
  <si>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</si>
  <si>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</si>
  <si>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</si>
  <si>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</si>
  <si>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</si>
  <si>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</si>
  <si>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</si>
  <si>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</si>
  <si>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</si>
  <si>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</si>
  <si>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</si>
  <si>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</si>
  <si>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</si>
  <si>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</si>
  <si>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</si>
  <si>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</si>
  <si>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</si>
  <si>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</si>
  <si>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</si>
  <si>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</si>
  <si>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</si>
  <si>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</si>
  <si>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</si>
  <si>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</si>
  <si>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</si>
  <si>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</si>
  <si>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</si>
  <si>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</si>
  <si>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</si>
  <si>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</si>
  <si>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</si>
  <si>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</si>
  <si>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</si>
  <si>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</si>
  <si>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</si>
  <si>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</si>
  <si>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</si>
  <si>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</si>
  <si>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</si>
  <si>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</si>
  <si>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</si>
  <si>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</si>
  <si>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</si>
  <si>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</si>
  <si>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</si>
  <si>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</si>
  <si>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</si>
  <si>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</si>
  <si>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</si>
  <si>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</si>
  <si>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</si>
  <si>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</si>
  <si>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</si>
  <si>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</si>
  <si>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</si>
  <si>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</si>
  <si>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</si>
  <si>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</si>
  <si>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</si>
  <si>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</si>
  <si>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</si>
  <si>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</si>
  <si>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</si>
  <si>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</si>
  <si>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</si>
  <si>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</si>
  <si>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</si>
  <si>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</si>
  <si>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</si>
  <si>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</si>
  <si>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</si>
  <si>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</si>
  <si>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</si>
  <si>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</si>
  <si>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</si>
  <si>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</si>
  <si>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</si>
  <si>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</si>
  <si>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</si>
  <si>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</si>
  <si>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</si>
  <si>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</si>
  <si>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</si>
  <si>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</si>
  <si>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</si>
  <si>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</si>
  <si>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</si>
  <si>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</si>
  <si>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</si>
  <si>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</si>
  <si>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</si>
  <si>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</si>
  <si>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</si>
  <si>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</si>
  <si>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</si>
  <si>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</si>
  <si>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</si>
  <si>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</si>
  <si>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</si>
  <si>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</si>
  <si>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</si>
  <si>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</si>
  <si>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</si>
  <si>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</si>
  <si>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</si>
  <si>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</si>
  <si>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</si>
  <si>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</si>
  <si>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</si>
  <si>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</si>
  <si>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</si>
  <si>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</si>
  <si>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</si>
  <si>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</si>
  <si>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</si>
  <si>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</si>
  <si>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</si>
  <si>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</si>
  <si>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</si>
  <si>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</si>
  <si>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</si>
  <si>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</si>
  <si>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</si>
  <si>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</si>
  <si>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</si>
  <si>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</si>
  <si>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</si>
  <si>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</si>
  <si>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</si>
  <si>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</si>
  <si>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</si>
  <si>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</si>
  <si>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</si>
  <si>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</si>
  <si>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</si>
  <si>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</si>
  <si>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</si>
  <si>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</si>
  <si>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</si>
  <si>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</si>
  <si>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</si>
  <si>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</si>
  <si>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</si>
  <si>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</si>
  <si>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</si>
  <si>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</si>
  <si>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</si>
  <si>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</si>
  <si>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</si>
  <si>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</si>
  <si>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</si>
  <si>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</si>
  <si>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</si>
  <si>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</si>
  <si>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</si>
  <si>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</si>
  <si>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</si>
  <si>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</si>
  <si>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</si>
  <si>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</si>
  <si>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</si>
  <si>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</si>
  <si>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</si>
  <si>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</si>
  <si>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</si>
  <si>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</si>
  <si>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</si>
  <si>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</si>
  <si>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</si>
  <si>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</si>
  <si>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</si>
  <si>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</si>
  <si>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</si>
  <si>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</si>
  <si>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</si>
  <si>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</si>
  <si>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</si>
  <si>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</si>
  <si>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</si>
  <si>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</si>
  <si>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</si>
  <si>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</si>
  <si>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</si>
  <si>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</si>
  <si>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</si>
  <si>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</si>
  <si>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</si>
  <si>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</si>
  <si>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</si>
  <si>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</si>
  <si>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</si>
  <si>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</si>
  <si>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</si>
  <si>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</si>
  <si>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</si>
  <si>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</si>
  <si>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</si>
  <si>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</si>
  <si>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</si>
  <si>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</si>
  <si>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</si>
  <si>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</si>
  <si>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</si>
  <si>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</si>
  <si>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</si>
  <si>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</si>
  <si>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</si>
  <si>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</si>
  <si>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</si>
  <si>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</si>
  <si>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</si>
  <si>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</si>
  <si>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</si>
  <si>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</si>
  <si>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</si>
  <si>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</si>
  <si>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</si>
  <si>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</si>
  <si>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</si>
  <si>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</si>
  <si>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</si>
  <si>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</si>
  <si>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</si>
  <si>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</si>
  <si>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</si>
  <si>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</si>
  <si>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</si>
  <si>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</si>
  <si>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</si>
  <si>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</si>
  <si>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</si>
  <si>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</si>
  <si>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</si>
  <si>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</si>
  <si>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</si>
  <si>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</si>
  <si>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</si>
  <si>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</si>
  <si>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</si>
  <si>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</si>
  <si>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</si>
  <si>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</si>
  <si>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</si>
  <si>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</si>
  <si>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</si>
  <si>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</si>
  <si>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</si>
  <si>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</si>
  <si>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</si>
  <si>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</si>
  <si>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</si>
  <si>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</si>
  <si>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</si>
  <si>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</si>
  <si>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</si>
  <si>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</si>
  <si>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</si>
  <si>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</si>
  <si>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</si>
  <si>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</si>
  <si>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</si>
  <si>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</si>
  <si>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</si>
  <si>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</si>
  <si>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</si>
  <si>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</si>
  <si>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</si>
  <si>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</si>
  <si>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</si>
  <si>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</si>
  <si>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</si>
  <si>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</si>
  <si>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</si>
  <si>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</si>
  <si>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</si>
  <si>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</si>
  <si>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</si>
  <si>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</si>
  <si>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</si>
  <si>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</si>
  <si>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</si>
  <si>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</si>
  <si>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</si>
  <si>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</si>
  <si>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</si>
  <si>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</si>
  <si>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</si>
  <si>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</si>
  <si>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</si>
  <si>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</si>
  <si>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</si>
  <si>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</si>
  <si>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</si>
  <si>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</si>
  <si>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</si>
  <si>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</si>
  <si>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</si>
  <si>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</si>
  <si>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</si>
  <si>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</si>
  <si>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</si>
  <si>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</si>
  <si>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</si>
  <si>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</si>
  <si>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</si>
  <si>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</si>
  <si>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</si>
  <si>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</si>
  <si>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</si>
  <si>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</si>
  <si>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</si>
  <si>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</si>
  <si>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</si>
  <si>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</si>
  <si>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</si>
  <si>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</si>
  <si>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</si>
  <si>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</si>
  <si>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</si>
  <si>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</si>
  <si>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</si>
  <si>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</si>
  <si>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</si>
  <si>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</si>
  <si>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</si>
  <si>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</si>
  <si>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</si>
  <si>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</si>
  <si>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</si>
  <si>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</si>
  <si>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</si>
  <si>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</si>
  <si>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</si>
  <si>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</si>
  <si>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</si>
  <si>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</si>
  <si>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</si>
  <si>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</si>
  <si>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</si>
  <si>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</si>
  <si>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</si>
  <si>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</si>
  <si>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</si>
  <si>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</si>
  <si>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</si>
  <si>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</si>
  <si>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</si>
  <si>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</si>
  <si>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</si>
  <si>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</si>
  <si>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</si>
  <si>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</si>
  <si>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</si>
  <si>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</si>
  <si>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</si>
  <si>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</si>
  <si>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</si>
  <si>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</si>
  <si>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</si>
  <si>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</si>
  <si>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</si>
  <si>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</si>
  <si>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</si>
  <si>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</si>
  <si>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</si>
  <si>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</si>
  <si>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</si>
  <si>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</si>
  <si>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</si>
  <si>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</si>
  <si>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</si>
  <si>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</si>
  <si>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</si>
  <si>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</si>
  <si>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</si>
  <si>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</si>
  <si>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</si>
  <si>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</si>
  <si>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</si>
  <si>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</si>
  <si>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</si>
  <si>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</si>
  <si>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</si>
  <si>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</si>
  <si>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</si>
  <si>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</si>
  <si>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</si>
  <si>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</si>
  <si>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</si>
  <si>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</si>
  <si>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</si>
  <si>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</si>
  <si>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</si>
  <si>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</si>
  <si>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</si>
  <si>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</si>
  <si>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</si>
  <si>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</si>
  <si>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</si>
  <si>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</si>
  <si>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</si>
  <si>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</si>
  <si>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</si>
  <si>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</si>
  <si>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</si>
  <si>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</si>
  <si>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</si>
  <si>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</si>
  <si>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</si>
  <si>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</si>
  <si>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</si>
  <si>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</si>
  <si>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</si>
  <si>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</si>
  <si>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</si>
  <si>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</si>
  <si>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</si>
  <si>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</si>
  <si>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</si>
  <si>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</si>
  <si>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</si>
  <si>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</si>
  <si>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</si>
  <si>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</si>
  <si>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</si>
  <si>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</si>
  <si>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</si>
  <si>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</si>
  <si>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</si>
  <si>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</si>
  <si>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</si>
  <si>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</si>
  <si>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</si>
  <si>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</si>
  <si>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</si>
  <si>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</si>
  <si>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</si>
  <si>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</si>
  <si>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</si>
  <si>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</si>
  <si>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</si>
  <si>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</si>
  <si>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</si>
  <si>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</si>
  <si>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</si>
  <si>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</si>
  <si>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</si>
  <si>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</si>
  <si>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</si>
  <si>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</si>
  <si>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</si>
  <si>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</si>
  <si>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</si>
  <si>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</si>
  <si>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</si>
  <si>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</si>
  <si>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</si>
  <si>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</si>
  <si>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</si>
  <si>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</si>
  <si>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</si>
  <si>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</si>
  <si>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</si>
  <si>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</si>
  <si>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</si>
  <si>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</si>
  <si>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</si>
  <si>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</si>
  <si>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</si>
  <si>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</si>
  <si>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</si>
  <si>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</si>
  <si>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</si>
  <si>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</si>
  <si>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</si>
  <si>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</si>
  <si>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</si>
  <si>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</si>
  <si>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</si>
  <si>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</si>
  <si>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</si>
  <si>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</si>
  <si>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</si>
  <si>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</si>
  <si>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</si>
  <si>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</si>
  <si>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</si>
  <si>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</si>
  <si>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</si>
  <si>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</si>
  <si>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</si>
  <si>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</si>
  <si>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</si>
  <si>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</si>
  <si>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</si>
  <si>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</si>
  <si>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</si>
  <si>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</si>
  <si>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</si>
  <si>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</si>
  <si>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</si>
  <si>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</si>
  <si>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</si>
  <si>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</si>
  <si>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</si>
  <si>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</si>
  <si>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</si>
  <si>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</si>
  <si>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</si>
  <si>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</si>
  <si>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</si>
  <si>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</si>
  <si>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</si>
  <si>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</si>
  <si>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</si>
  <si>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</si>
  <si>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</si>
  <si>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</si>
  <si>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</si>
  <si>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</si>
  <si>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</si>
  <si>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</si>
  <si>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</si>
  <si>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</si>
  <si>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</si>
  <si>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</si>
  <si>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</si>
  <si>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</si>
  <si>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</si>
  <si>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</si>
  <si>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</si>
  <si>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</si>
  <si>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</si>
  <si>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</si>
  <si>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</si>
  <si>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</si>
  <si>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</si>
  <si>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</si>
  <si>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</si>
  <si>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</si>
  <si>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</si>
  <si>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</si>
  <si>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</si>
  <si>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</si>
  <si>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</si>
  <si>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</si>
  <si>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</si>
  <si>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</si>
  <si>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</si>
  <si>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</si>
  <si>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</si>
  <si>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</si>
  <si>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</si>
  <si>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</si>
  <si>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</si>
  <si>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</si>
  <si>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</si>
  <si>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</si>
  <si>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</si>
  <si>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</si>
  <si>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</si>
  <si>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</si>
  <si>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</si>
  <si>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</si>
  <si>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</si>
  <si>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</si>
  <si>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</si>
  <si>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</si>
  <si>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</si>
  <si>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</si>
  <si>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</si>
  <si>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</si>
  <si>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</si>
  <si>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</si>
  <si>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</si>
  <si>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</si>
  <si>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</si>
  <si>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</si>
  <si>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</si>
  <si>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</si>
  <si>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</si>
  <si>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</si>
  <si>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</si>
  <si>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</si>
  <si>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</si>
  <si>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</si>
  <si>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</si>
  <si>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</si>
  <si>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</si>
  <si>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</si>
  <si>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</si>
  <si>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</si>
  <si>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</si>
  <si>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</si>
  <si>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</si>
  <si>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</si>
  <si>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</si>
  <si>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</si>
  <si>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</si>
  <si>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</si>
  <si>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</si>
  <si>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</si>
  <si>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</si>
  <si>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</si>
  <si>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</si>
  <si>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</si>
  <si>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</si>
  <si>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</si>
  <si>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</si>
  <si>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</si>
  <si>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</si>
  <si>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</si>
  <si>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</si>
  <si>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</si>
  <si>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</si>
  <si>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</si>
  <si>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</si>
  <si>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</si>
  <si>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</si>
  <si>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</si>
  <si>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</si>
  <si>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</si>
  <si>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</si>
  <si>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</si>
  <si>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</si>
  <si>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</si>
  <si>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</si>
  <si>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</si>
  <si>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</si>
  <si>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</si>
  <si>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</si>
  <si>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</si>
  <si>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</si>
  <si>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</si>
  <si>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</si>
  <si>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</si>
  <si>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</si>
  <si>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</si>
  <si>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</si>
  <si>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</si>
  <si>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</si>
  <si>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</si>
  <si>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</si>
  <si>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</si>
  <si>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</si>
  <si>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</si>
  <si>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</si>
  <si>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</si>
  <si>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</si>
  <si>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</si>
  <si>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</si>
  <si>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</si>
  <si>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</si>
  <si>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</si>
  <si>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</si>
  <si>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</si>
  <si>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</si>
  <si>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</si>
  <si>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</si>
  <si>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</si>
  <si>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</si>
  <si>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</si>
  <si>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</si>
  <si>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</si>
  <si>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</si>
  <si>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</si>
  <si>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</si>
  <si>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</si>
  <si>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</si>
  <si>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</si>
  <si>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</si>
  <si>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</si>
  <si>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</si>
  <si>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</si>
  <si>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</si>
  <si>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</si>
  <si>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</si>
  <si>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</si>
  <si>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</si>
  <si>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</si>
  <si>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</si>
  <si>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</si>
  <si>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</si>
  <si>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</si>
  <si>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</si>
  <si>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</si>
  <si>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</si>
  <si>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</si>
  <si>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</si>
  <si>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</si>
  <si>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</si>
  <si>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</si>
  <si>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</si>
  <si>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</si>
  <si>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</si>
  <si>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</si>
  <si>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</si>
  <si>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</si>
  <si>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</si>
  <si>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</si>
  <si>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</si>
  <si>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</si>
  <si>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</si>
  <si>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</si>
  <si>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</si>
  <si>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</si>
  <si>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</si>
  <si>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</si>
  <si>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</si>
  <si>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</si>
  <si>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</si>
  <si>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</si>
  <si>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</si>
  <si>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</si>
  <si>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</si>
  <si>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</si>
  <si>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</si>
  <si>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</si>
  <si>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</si>
  <si>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</si>
  <si>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</si>
  <si>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</si>
  <si>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</si>
  <si>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</si>
  <si>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</si>
  <si>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</si>
  <si>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</si>
  <si>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</si>
  <si>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</si>
  <si>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</si>
  <si>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</si>
  <si>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</si>
  <si>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</si>
  <si>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</si>
  <si>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</si>
  <si>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</si>
  <si>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</si>
  <si>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</si>
  <si>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</si>
  <si>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</si>
  <si>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</si>
  <si>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</si>
  <si>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</si>
  <si>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</si>
  <si>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</si>
  <si>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</si>
  <si>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</si>
  <si>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</si>
  <si>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</si>
  <si>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</si>
  <si>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</si>
  <si>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</si>
  <si>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</si>
  <si>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</si>
  <si>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</si>
  <si>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</si>
  <si>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</si>
  <si>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</si>
  <si>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</si>
  <si>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</si>
  <si>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</si>
  <si>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</si>
  <si>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</si>
  <si>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</si>
  <si>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</si>
  <si>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</si>
  <si>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</si>
  <si>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</si>
  <si>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</si>
  <si>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</si>
  <si>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</si>
  <si>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</si>
  <si>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</si>
  <si>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</si>
  <si>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</si>
  <si>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</si>
  <si>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</si>
  <si>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</si>
  <si>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</si>
  <si>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</si>
  <si>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</si>
  <si>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</si>
  <si>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</si>
  <si>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</si>
  <si>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</si>
  <si>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</si>
  <si>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</si>
  <si>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</si>
  <si>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</si>
  <si>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</si>
  <si>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</si>
  <si>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</si>
  <si>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</si>
  <si>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</si>
  <si>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</si>
  <si>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</si>
  <si>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</si>
  <si>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</si>
  <si>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</si>
  <si>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</si>
  <si>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</si>
  <si>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</si>
  <si>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</si>
  <si>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</si>
  <si>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</si>
  <si>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</si>
  <si>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</si>
  <si>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</si>
  <si>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</si>
  <si>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</si>
  <si>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</si>
  <si>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</si>
  <si>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</si>
  <si>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</si>
  <si>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</si>
  <si>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</si>
  <si>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</si>
  <si>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</si>
  <si>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</si>
  <si>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</si>
  <si>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</si>
  <si>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</si>
  <si>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</si>
  <si>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</si>
  <si>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</si>
  <si>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</si>
  <si>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</si>
  <si>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</si>
  <si>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</si>
  <si>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</si>
  <si>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</si>
  <si>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</si>
  <si>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</si>
  <si>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</si>
  <si>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</si>
  <si>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</si>
  <si>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</si>
  <si>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</si>
  <si>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</si>
  <si>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</si>
  <si>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</si>
  <si>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</si>
  <si>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</si>
  <si>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</si>
  <si>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</si>
  <si>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</si>
  <si>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</si>
  <si>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</si>
  <si>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</si>
  <si>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</si>
  <si>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</si>
  <si>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</si>
  <si>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</si>
  <si>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</si>
  <si>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</si>
  <si>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</si>
  <si>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</si>
  <si>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</si>
  <si>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</si>
  <si>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</si>
  <si>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</si>
  <si>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</si>
  <si>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</si>
  <si>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</si>
  <si>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</si>
  <si>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</si>
  <si>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</si>
  <si>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</si>
  <si>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</si>
  <si>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</si>
  <si>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</si>
  <si>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</si>
  <si>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</si>
  <si>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</si>
  <si>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</si>
  <si>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</si>
  <si>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</si>
  <si>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</si>
  <si>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</si>
  <si>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</si>
  <si>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</si>
  <si>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</si>
  <si>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</si>
  <si>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</si>
  <si>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</si>
  <si>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</si>
  <si>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</si>
  <si>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</si>
  <si>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</si>
  <si>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</si>
  <si>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</si>
  <si>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</si>
  <si>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</si>
  <si>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</si>
  <si>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</si>
  <si>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</si>
  <si>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</si>
  <si>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</si>
  <si>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</si>
  <si>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</si>
  <si>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</si>
  <si>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</si>
  <si>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</si>
  <si>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</si>
  <si>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</si>
  <si>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</si>
  <si>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</si>
  <si>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</si>
  <si>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</si>
  <si>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</si>
  <si>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</si>
  <si>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</si>
  <si>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</si>
  <si>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</si>
  <si>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</si>
  <si>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</si>
  <si>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</si>
  <si>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</si>
  <si>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</si>
  <si>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</si>
  <si>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</si>
  <si>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</si>
  <si>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</si>
  <si>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</si>
  <si>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</si>
  <si>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</si>
  <si>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</si>
  <si>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</si>
  <si>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</si>
  <si>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</si>
  <si>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</si>
  <si>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</si>
  <si>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</si>
  <si>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</si>
  <si>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</si>
  <si>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</si>
  <si>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</si>
  <si>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</si>
  <si>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</si>
  <si>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</si>
  <si>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</si>
  <si>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</si>
  <si>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</si>
  <si>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</si>
  <si>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</si>
  <si>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</si>
  <si>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</si>
  <si>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</si>
  <si>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</si>
  <si>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</si>
  <si>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</si>
  <si>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</si>
  <si>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</si>
  <si>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</si>
  <si>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</si>
  <si>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</si>
  <si>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</si>
  <si>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</si>
  <si>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</si>
  <si>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</si>
  <si>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</si>
  <si>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</si>
  <si>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</si>
  <si>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</si>
  <si>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</si>
  <si>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</si>
  <si>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</si>
  <si>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</si>
  <si>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</si>
  <si>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</si>
  <si>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</si>
  <si>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</si>
  <si>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</si>
  <si>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</si>
  <si>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</si>
  <si>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</si>
  <si>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</si>
  <si>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</si>
  <si>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</si>
  <si>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</si>
  <si>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</si>
  <si>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</si>
  <si>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</si>
  <si>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</si>
  <si>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</si>
  <si>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</si>
  <si>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</si>
  <si>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</si>
  <si>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</si>
  <si>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</si>
  <si>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</si>
  <si>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</si>
  <si>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</si>
  <si>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</si>
  <si>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</si>
  <si>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</si>
  <si>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</si>
  <si>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</si>
  <si>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</si>
  <si>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</si>
  <si>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</si>
  <si>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</si>
  <si>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</si>
  <si>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</si>
  <si>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</si>
  <si>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</si>
  <si>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</si>
  <si>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</si>
  <si>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</si>
  <si>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</si>
  <si>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</si>
  <si>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</si>
  <si>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</si>
  <si>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</si>
  <si>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</si>
  <si>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</si>
  <si>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</si>
  <si>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</si>
  <si>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</si>
  <si>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</si>
  <si>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</si>
  <si>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</si>
  <si>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</si>
  <si>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</si>
  <si>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</si>
  <si>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</si>
  <si>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</si>
  <si>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</si>
  <si>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</si>
  <si>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</si>
  <si>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</si>
  <si>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</si>
  <si>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</si>
  <si>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</si>
  <si>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</si>
  <si>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</si>
  <si>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</si>
  <si>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</si>
  <si>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</si>
  <si>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</si>
  <si>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</si>
  <si>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</si>
  <si>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</si>
  <si>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</si>
  <si>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</si>
  <si>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</si>
  <si>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</si>
  <si>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</si>
  <si>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</si>
  <si>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</si>
  <si>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</si>
  <si>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</si>
  <si>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</si>
  <si>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</si>
  <si>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</si>
  <si>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</si>
  <si>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</si>
  <si>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</si>
  <si>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</si>
  <si>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</si>
  <si>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</si>
  <si>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</si>
  <si>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</si>
  <si>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</si>
  <si>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</si>
  <si>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</si>
  <si>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</si>
  <si>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</si>
  <si>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</si>
  <si>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</si>
  <si>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</si>
  <si>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</si>
  <si>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</si>
  <si>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</si>
  <si>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</si>
  <si>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</si>
  <si>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</si>
  <si>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</si>
  <si>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</si>
  <si>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</si>
  <si>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</si>
  <si>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</si>
  <si>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</si>
  <si>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</si>
  <si>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</si>
  <si>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</si>
  <si>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</si>
  <si>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</si>
  <si>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</si>
  <si>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</si>
  <si>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</si>
  <si>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</si>
  <si>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</si>
  <si>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</si>
  <si>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</si>
  <si>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</si>
  <si>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</si>
  <si>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</si>
  <si>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</si>
  <si>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</si>
  <si>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</si>
  <si>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</si>
  <si>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</si>
  <si>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</si>
  <si>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</si>
  <si>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</si>
  <si>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</si>
  <si>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</si>
  <si>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</si>
  <si>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</si>
  <si>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</si>
  <si>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</si>
  <si>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</si>
  <si>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</si>
  <si>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</si>
  <si>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</si>
  <si>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</si>
  <si>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</si>
  <si>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</si>
  <si>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</si>
  <si>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</si>
  <si>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</si>
  <si>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</si>
  <si>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</si>
  <si>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</si>
  <si>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</si>
  <si>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</si>
  <si>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</si>
  <si>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</si>
  <si>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</si>
  <si>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</si>
  <si>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</si>
  <si>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</si>
  <si>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</si>
  <si>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</si>
  <si>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</si>
  <si>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</si>
  <si>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</si>
  <si>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</si>
  <si>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</si>
  <si>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</si>
  <si>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</si>
  <si>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</si>
  <si>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</si>
  <si>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</si>
  <si>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</si>
  <si>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</si>
  <si>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</si>
  <si>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</si>
  <si>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</si>
  <si>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</si>
  <si>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</si>
  <si>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</si>
  <si>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</si>
  <si>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</si>
  <si>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</si>
  <si>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</si>
  <si>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</si>
  <si>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</si>
  <si>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</si>
  <si>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</si>
  <si>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</si>
  <si>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</si>
  <si>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</si>
  <si>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</si>
  <si>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</si>
  <si>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</si>
  <si>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</si>
  <si>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</si>
  <si>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</si>
  <si>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</si>
  <si>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</si>
  <si>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</si>
  <si>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</si>
  <si>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</si>
  <si>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</si>
  <si>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</si>
  <si>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</si>
  <si>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</si>
  <si>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</si>
  <si>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</si>
  <si>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</si>
  <si>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</si>
  <si>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</si>
  <si>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</si>
  <si>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</si>
  <si>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</si>
  <si>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</si>
  <si>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</si>
  <si>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</si>
  <si>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</si>
  <si>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</si>
  <si>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</si>
  <si>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</si>
  <si>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</si>
  <si>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</si>
  <si>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</si>
  <si>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</si>
  <si>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</si>
  <si>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</si>
  <si>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</si>
  <si>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</si>
  <si>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</si>
  <si>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</si>
  <si>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</si>
  <si>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</si>
  <si>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</si>
  <si>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</si>
  <si>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</si>
  <si>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</si>
  <si>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</si>
  <si>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</si>
  <si>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</si>
  <si>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</si>
  <si>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</si>
  <si>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</si>
  <si>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</si>
  <si>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</si>
  <si>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</si>
  <si>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</si>
  <si>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</si>
  <si>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</si>
  <si>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</si>
  <si>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</si>
  <si>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</si>
  <si>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</si>
  <si>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</si>
  <si>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</si>
  <si>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</si>
  <si>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</si>
  <si>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</si>
  <si>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</si>
  <si>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</si>
  <si>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</si>
  <si>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</si>
  <si>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</si>
  <si>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</si>
  <si>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</si>
  <si>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</si>
  <si>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</si>
  <si>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</si>
  <si>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</si>
  <si>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</si>
  <si>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</si>
  <si>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</si>
  <si>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</si>
  <si>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</si>
  <si>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</si>
  <si>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</si>
  <si>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</si>
  <si>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</si>
  <si>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</si>
  <si>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</si>
  <si>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</si>
  <si>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</si>
  <si>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</si>
  <si>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</si>
  <si>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</si>
  <si>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</si>
  <si>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</si>
  <si>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</si>
  <si>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</si>
  <si>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</si>
  <si>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</si>
  <si>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</si>
  <si>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</si>
  <si>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</si>
  <si>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</si>
  <si>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</si>
  <si>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</si>
  <si>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</si>
  <si>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</si>
  <si>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</si>
  <si>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</si>
  <si>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</si>
  <si>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</si>
  <si>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</si>
  <si>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</si>
  <si>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</si>
  <si>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</si>
  <si>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</si>
  <si>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</si>
  <si>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</si>
  <si>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</si>
  <si>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</si>
  <si>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</si>
  <si>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</si>
  <si>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</si>
  <si>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</si>
  <si>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</si>
  <si>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</si>
  <si>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</si>
  <si>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</si>
  <si>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</si>
  <si>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</si>
  <si>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</si>
  <si>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</si>
  <si>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</si>
  <si>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</si>
  <si>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</si>
  <si>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</si>
  <si>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</si>
  <si>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</si>
  <si>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</si>
  <si>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</si>
  <si>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</si>
  <si>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</si>
  <si>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</si>
  <si>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</si>
  <si>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</si>
  <si>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</si>
  <si>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</si>
  <si>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</si>
  <si>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</si>
  <si>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</si>
  <si>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</si>
  <si>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</si>
  <si>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</si>
  <si>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</si>
  <si>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</si>
  <si>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</si>
  <si>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</si>
  <si>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</si>
  <si>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</si>
  <si>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</si>
  <si>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</si>
  <si>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</si>
  <si>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</si>
  <si>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</si>
  <si>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</si>
  <si>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</si>
  <si>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</si>
  <si>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</si>
  <si>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</si>
  <si>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</si>
  <si>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</si>
  <si>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</si>
  <si>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</si>
  <si>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</si>
  <si>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</si>
  <si>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</si>
  <si>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</si>
  <si>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</si>
  <si>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</si>
  <si>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</si>
  <si>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</si>
  <si>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</si>
  <si>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</si>
  <si>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</si>
  <si>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</si>
  <si>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</si>
  <si>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</si>
  <si>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</si>
  <si>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</si>
  <si>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</si>
  <si>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</si>
  <si>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</si>
  <si>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</si>
  <si>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</si>
  <si>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</si>
  <si>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</si>
  <si>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</si>
  <si>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</si>
  <si>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</si>
  <si>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</si>
  <si>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</si>
  <si>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</si>
  <si>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</si>
  <si>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</si>
  <si>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</si>
  <si>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</si>
  <si>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</si>
  <si>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</si>
  <si>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</si>
  <si>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</si>
  <si>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</si>
  <si>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</si>
  <si>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</si>
  <si>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</si>
  <si>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</si>
  <si>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</si>
  <si>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</si>
  <si>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</si>
  <si>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</si>
  <si>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</si>
  <si>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</si>
  <si>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</si>
  <si>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</si>
  <si>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</si>
  <si>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</si>
  <si>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</si>
  <si>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</si>
  <si>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</si>
  <si>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</si>
  <si>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</si>
  <si>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</si>
  <si>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</si>
  <si>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</si>
  <si>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</si>
  <si>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</si>
  <si>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</si>
  <si>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</si>
  <si>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</si>
  <si>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</si>
  <si>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</si>
  <si>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</si>
  <si>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</si>
  <si>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</si>
  <si>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</si>
  <si>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</si>
  <si>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</si>
  <si>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</si>
  <si>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</si>
  <si>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</si>
  <si>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</si>
  <si>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</si>
  <si>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</si>
  <si>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</si>
  <si>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</si>
  <si>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</si>
  <si>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</si>
  <si>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</si>
  <si>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</si>
  <si>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</si>
  <si>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</si>
  <si>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</si>
  <si>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</si>
  <si>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</si>
  <si>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</si>
  <si>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</si>
  <si>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</si>
  <si>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</si>
  <si>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</si>
  <si>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</si>
  <si>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</si>
  <si>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</si>
  <si>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</si>
  <si>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</si>
  <si>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</si>
  <si>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</si>
  <si>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</si>
  <si>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</si>
  <si>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</si>
  <si>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</si>
  <si>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</si>
  <si>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</si>
  <si>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</si>
  <si>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</si>
  <si>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</si>
  <si>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</si>
  <si>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</si>
  <si>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</si>
  <si>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</si>
  <si>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</si>
  <si>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</si>
  <si>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</si>
  <si>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</si>
  <si>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</si>
  <si>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</si>
  <si>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</si>
  <si>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</si>
  <si>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</si>
  <si>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</si>
  <si>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</si>
  <si>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</si>
  <si>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</si>
  <si>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</si>
  <si>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</si>
  <si>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</si>
  <si>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</si>
  <si>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</si>
  <si>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</si>
  <si>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</si>
  <si>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</si>
  <si>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</si>
  <si>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</si>
  <si>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</si>
  <si>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</si>
  <si>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</si>
  <si>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</si>
  <si>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</si>
  <si>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</si>
  <si>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</si>
  <si>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</si>
  <si>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</si>
  <si>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</si>
  <si>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</si>
  <si>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</si>
  <si>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</si>
  <si>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</si>
  <si>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</si>
  <si>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</si>
  <si>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</si>
  <si>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</si>
  <si>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</si>
  <si>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</si>
  <si>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</si>
  <si>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</si>
  <si>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</si>
  <si>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</si>
  <si>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</si>
  <si>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</si>
  <si>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</si>
  <si>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</si>
  <si>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</si>
  <si>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</si>
  <si>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</si>
  <si>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</si>
  <si>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</si>
  <si>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</si>
  <si>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</si>
  <si>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</si>
  <si>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</si>
  <si>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</si>
  <si>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</si>
  <si>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</si>
  <si>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</si>
  <si>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</si>
  <si>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</si>
  <si>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</si>
  <si>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</si>
  <si>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</si>
  <si>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</si>
  <si>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</si>
  <si>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</si>
  <si>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</si>
  <si>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</si>
  <si>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</si>
  <si>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</si>
  <si>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</si>
  <si>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</si>
  <si>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</si>
  <si>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</si>
  <si>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</si>
  <si>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</si>
  <si>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</si>
  <si>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</si>
  <si>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</si>
  <si>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</si>
  <si>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</si>
  <si>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</si>
  <si>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</si>
  <si>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</si>
  <si>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</si>
  <si>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</si>
  <si>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</si>
  <si>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</si>
  <si>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</si>
  <si>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</si>
  <si>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</si>
  <si>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</si>
  <si>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</si>
  <si>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</si>
  <si>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</si>
  <si>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</si>
  <si>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</si>
  <si>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</si>
  <si>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</si>
  <si>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</si>
  <si>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</si>
  <si>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</si>
  <si>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</si>
  <si>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</si>
  <si>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</si>
  <si>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</si>
  <si>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</si>
  <si>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</si>
  <si>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</si>
  <si>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</si>
  <si>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</si>
  <si>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</si>
  <si>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</si>
  <si>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</si>
  <si>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</si>
  <si>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</si>
  <si>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</si>
  <si>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</si>
  <si>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</si>
  <si>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</si>
  <si>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</si>
  <si>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</si>
  <si>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</si>
  <si>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</si>
  <si>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</si>
  <si>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</si>
  <si>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</si>
  <si>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</si>
  <si>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</si>
  <si>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</si>
  <si>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</si>
  <si>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</si>
  <si>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</si>
  <si>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</si>
  <si>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</si>
  <si>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</si>
  <si>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</si>
  <si>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</si>
  <si>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</si>
  <si>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</si>
  <si>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</si>
  <si>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</si>
  <si>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</si>
  <si>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</si>
  <si>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</si>
  <si>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</si>
  <si>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</si>
  <si>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</si>
  <si>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</si>
  <si>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</si>
  <si>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</si>
  <si>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</si>
  <si>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</si>
  <si>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</si>
  <si>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</si>
  <si>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</si>
  <si>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</si>
  <si>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</si>
  <si>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</si>
  <si>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</si>
  <si>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</si>
  <si>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</si>
  <si>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</si>
  <si>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</si>
  <si>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</si>
  <si>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</si>
  <si>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</si>
  <si>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</si>
  <si>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</si>
  <si>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</si>
  <si>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</si>
  <si>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</si>
  <si>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</si>
  <si>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</si>
  <si>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</si>
  <si>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</si>
  <si>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</si>
  <si>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</si>
  <si>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</si>
  <si>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</si>
  <si>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</si>
  <si>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</si>
  <si>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</si>
  <si>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</si>
  <si>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</si>
  <si>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</si>
  <si>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</si>
  <si>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</si>
  <si>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</si>
  <si>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</si>
  <si>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</si>
  <si>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</si>
  <si>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</si>
  <si>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</si>
  <si>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</si>
  <si>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</si>
  <si>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</si>
  <si>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</si>
  <si>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</si>
  <si>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</si>
  <si>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</si>
  <si>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</si>
  <si>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</si>
  <si>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</si>
  <si>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</si>
  <si>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</si>
  <si>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</si>
  <si>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</si>
  <si>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</si>
  <si>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</si>
  <si>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</si>
  <si>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</si>
  <si>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</si>
  <si>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</si>
  <si>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</si>
  <si>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</si>
  <si>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</si>
  <si>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</si>
  <si>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</si>
  <si>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</si>
  <si>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</si>
  <si>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</si>
  <si>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</si>
  <si>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</si>
  <si>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</si>
  <si>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</si>
  <si>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</si>
  <si>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</si>
  <si>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</si>
  <si>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</si>
  <si>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</si>
  <si>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</si>
  <si>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</si>
  <si>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</si>
  <si>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</si>
  <si>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</si>
  <si>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</si>
  <si>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</si>
  <si>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</si>
  <si>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</si>
  <si>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</si>
  <si>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</si>
  <si>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</si>
  <si>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</si>
  <si>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</si>
  <si>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</si>
  <si>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</si>
  <si>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</si>
  <si>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</si>
  <si>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</si>
  <si>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</si>
  <si>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</si>
  <si>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</si>
  <si>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</si>
  <si>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</si>
  <si>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</si>
  <si>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</si>
  <si>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</si>
  <si>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</si>
  <si>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</si>
  <si>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</si>
  <si>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</si>
  <si>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</si>
  <si>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</si>
  <si>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</si>
  <si>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</si>
  <si>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</si>
  <si>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</si>
  <si>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</si>
  <si>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</si>
  <si>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</si>
  <si>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</si>
  <si>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</si>
  <si>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</si>
  <si>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</si>
  <si>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</si>
  <si>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</si>
  <si>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</si>
  <si>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</si>
  <si>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</si>
  <si>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</si>
  <si>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</si>
  <si>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</si>
  <si>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</si>
  <si>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</si>
  <si>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</si>
  <si>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</si>
  <si>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</si>
  <si>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</si>
  <si>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</si>
  <si>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</si>
  <si>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</si>
  <si>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</si>
  <si>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</si>
  <si>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</si>
  <si>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</si>
  <si>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</si>
  <si>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</si>
  <si>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</si>
  <si>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</si>
  <si>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</si>
  <si>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</si>
  <si>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</si>
  <si>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</si>
  <si>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</si>
  <si>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</si>
  <si>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</si>
  <si>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</si>
  <si>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</si>
  <si>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</si>
  <si>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</si>
  <si>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</si>
  <si>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</si>
  <si>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</si>
  <si>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</si>
  <si>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</si>
  <si>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</si>
  <si>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</si>
  <si>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</si>
  <si>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</si>
  <si>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</si>
  <si>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</si>
  <si>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</si>
  <si>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</si>
  <si>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</si>
  <si>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</si>
  <si>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</si>
  <si>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</si>
  <si>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</si>
  <si>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</si>
  <si>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</si>
  <si>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</si>
  <si>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</si>
  <si>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</si>
  <si>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</si>
  <si>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</si>
  <si>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</si>
  <si>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</si>
  <si>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</si>
  <si>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</si>
  <si>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</si>
  <si>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</si>
  <si>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</si>
  <si>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</si>
  <si>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</si>
  <si>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</si>
  <si>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</si>
  <si>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</si>
  <si>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</si>
  <si>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</si>
  <si>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</si>
  <si>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</si>
  <si>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</si>
  <si>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</si>
  <si>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</si>
  <si>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</si>
  <si>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</si>
  <si>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</si>
  <si>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</si>
  <si>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</si>
  <si>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</si>
  <si>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</si>
  <si>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</si>
  <si>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</si>
  <si>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</si>
  <si>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</si>
  <si>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</si>
  <si>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</si>
  <si>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</si>
  <si>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</si>
  <si>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</si>
  <si>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</si>
  <si>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</si>
  <si>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</si>
  <si>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</si>
  <si>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</si>
  <si>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</si>
  <si>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</si>
  <si>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</si>
  <si>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</si>
  <si>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</si>
  <si>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</si>
  <si>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</si>
  <si>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</si>
  <si>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</si>
  <si>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</si>
  <si>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</si>
  <si>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</si>
  <si>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</si>
  <si>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</si>
  <si>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</si>
  <si>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</si>
  <si>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</si>
  <si>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</si>
  <si>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</si>
  <si>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</si>
  <si>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</si>
  <si>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</si>
  <si>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</si>
  <si>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</si>
  <si>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</si>
  <si>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</si>
  <si>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</si>
  <si>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</si>
  <si>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</si>
  <si>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</si>
  <si>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</si>
  <si>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</si>
  <si>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</si>
  <si>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</si>
  <si>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</si>
  <si>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</si>
  <si>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</si>
  <si>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</si>
  <si>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</si>
  <si>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</si>
  <si>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</si>
  <si>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</si>
  <si>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</si>
  <si>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</si>
  <si>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</si>
  <si>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</si>
  <si>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</si>
  <si>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</si>
  <si>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</si>
  <si>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</si>
  <si>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</si>
  <si>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</si>
  <si>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</si>
  <si>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</si>
  <si>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</si>
  <si>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</si>
  <si>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</si>
  <si>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</si>
  <si>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</si>
  <si>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</si>
  <si>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</si>
  <si>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</si>
  <si>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</si>
  <si>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</si>
  <si>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</si>
  <si>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</si>
  <si>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</si>
  <si>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</si>
  <si>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</si>
  <si>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</si>
  <si>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</si>
  <si>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</si>
  <si>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</si>
  <si>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</si>
  <si>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</si>
  <si>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</si>
  <si>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</si>
  <si>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</si>
  <si>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</si>
  <si>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</si>
  <si>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</si>
  <si>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</si>
  <si>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</si>
  <si>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</si>
  <si>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</si>
  <si>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</si>
  <si>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</si>
  <si>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</si>
  <si>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</si>
  <si>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</si>
  <si>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</si>
  <si>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</si>
  <si>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</si>
  <si>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</si>
  <si>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</si>
  <si>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</si>
  <si>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</si>
  <si>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</si>
  <si>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</si>
  <si>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</si>
  <si>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</si>
  <si>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</si>
  <si>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</si>
  <si>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</si>
  <si>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</si>
  <si>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</si>
  <si>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</si>
  <si>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</si>
  <si>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</si>
  <si>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</si>
  <si>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</si>
  <si>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</si>
  <si>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</si>
  <si>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</si>
  <si>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</si>
  <si>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</si>
  <si>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</si>
  <si>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</si>
  <si>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</si>
  <si>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</si>
  <si>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</si>
  <si>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</si>
  <si>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</si>
  <si>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</si>
  <si>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</si>
  <si>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</si>
  <si>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</si>
  <si>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</si>
  <si>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</si>
  <si>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</si>
  <si>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</si>
  <si>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</si>
  <si>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</si>
  <si>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</si>
  <si>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</si>
  <si>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</si>
  <si>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</si>
  <si>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</si>
  <si>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</si>
  <si>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</si>
  <si>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</si>
  <si>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</si>
  <si>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</si>
  <si>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</si>
  <si>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</si>
  <si>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</si>
  <si>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</si>
  <si>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</si>
  <si>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</si>
  <si>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</si>
  <si>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</si>
  <si>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</si>
  <si>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</si>
  <si>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</si>
  <si>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</si>
  <si>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</si>
  <si>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</si>
  <si>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</si>
  <si>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</si>
  <si>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</si>
  <si>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</si>
  <si>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</si>
  <si>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</si>
  <si>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</si>
  <si>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</si>
  <si>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</si>
  <si>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</si>
  <si>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</si>
  <si>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</si>
  <si>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</si>
  <si>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</si>
  <si>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</si>
  <si>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</si>
  <si>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</si>
  <si>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</si>
  <si>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</si>
  <si>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</si>
  <si>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</si>
  <si>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</si>
  <si>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</si>
  <si>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</si>
  <si>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</si>
  <si>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</si>
  <si>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</si>
  <si>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</si>
  <si>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</si>
  <si>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</si>
  <si>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</si>
  <si>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</si>
  <si>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</si>
  <si>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</si>
  <si>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</si>
  <si>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</si>
  <si>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</si>
  <si>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</si>
  <si>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</si>
  <si>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</si>
  <si>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</si>
  <si>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</si>
  <si>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</si>
  <si>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</si>
  <si>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</si>
  <si>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</si>
  <si>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</si>
  <si>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</si>
  <si>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</si>
  <si>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</si>
  <si>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</si>
  <si>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</si>
  <si>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</si>
  <si>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</si>
  <si>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</si>
  <si>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</si>
  <si>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</si>
  <si>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</si>
  <si>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</si>
  <si>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</si>
  <si>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</si>
  <si>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</si>
  <si>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</si>
  <si>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</si>
  <si>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</si>
  <si>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</si>
  <si>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</si>
  <si>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</si>
  <si>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</si>
  <si>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</si>
  <si>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</si>
  <si>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</si>
  <si>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</si>
  <si>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</si>
  <si>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</si>
  <si>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</si>
  <si>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</si>
  <si>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</si>
  <si>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</si>
  <si>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</si>
  <si>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</si>
  <si>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</si>
  <si>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</si>
  <si>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</si>
  <si>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</si>
  <si>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</si>
  <si>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</si>
  <si>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</si>
  <si>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</si>
  <si>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</si>
  <si>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</si>
  <si>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</si>
  <si>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</si>
  <si>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</si>
  <si>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</si>
  <si>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</si>
  <si>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</si>
  <si>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</si>
  <si>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</si>
  <si>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</si>
  <si>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</si>
  <si>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</si>
  <si>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</si>
  <si>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</si>
  <si>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</si>
  <si>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</si>
  <si>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</si>
  <si>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</si>
  <si>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</si>
  <si>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</si>
  <si>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</si>
  <si>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</si>
  <si>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</si>
  <si>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</si>
  <si>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</si>
  <si>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</si>
  <si>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</si>
  <si>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</si>
  <si>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</si>
  <si>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</si>
  <si>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</si>
  <si>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</si>
  <si>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</si>
  <si>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</si>
  <si>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</si>
  <si>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</si>
  <si>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</si>
  <si>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</si>
  <si>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</si>
  <si>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</si>
  <si>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</si>
  <si>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</si>
  <si>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</si>
  <si>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</si>
  <si>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</si>
  <si>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</si>
  <si>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</si>
  <si>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</si>
  <si>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</si>
  <si>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</si>
  <si>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</si>
  <si>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</si>
  <si>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</si>
  <si>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</si>
  <si>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</si>
  <si>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</si>
  <si>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</si>
  <si>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</si>
  <si>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</si>
  <si>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</si>
  <si>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</si>
  <si>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</si>
  <si>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</si>
  <si>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</si>
  <si>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</si>
  <si>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</si>
  <si>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</si>
  <si>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</si>
  <si>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</si>
  <si>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</si>
  <si>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</si>
  <si>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</si>
  <si>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</si>
  <si>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</si>
  <si>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</si>
  <si>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</si>
  <si>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</si>
  <si>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</si>
  <si>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</si>
  <si>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</si>
  <si>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</si>
  <si>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</si>
  <si>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</si>
  <si>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</si>
  <si>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</si>
  <si>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</si>
  <si>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</si>
  <si>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</si>
  <si>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</si>
  <si>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</si>
  <si>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</si>
  <si>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</si>
  <si>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</si>
  <si>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</si>
  <si>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</si>
  <si>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</si>
  <si>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</si>
  <si>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</si>
  <si>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</si>
  <si>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</si>
  <si>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</si>
  <si>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</si>
  <si>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</si>
  <si>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</si>
  <si>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</si>
  <si>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</si>
  <si>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</si>
  <si>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</si>
  <si>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</si>
  <si>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</si>
  <si>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</si>
  <si>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</si>
  <si>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</si>
  <si>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</si>
  <si>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</si>
  <si>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</si>
  <si>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</si>
  <si>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</si>
  <si>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</si>
  <si>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</si>
  <si>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</si>
  <si>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</si>
  <si>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</si>
  <si>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</si>
  <si>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</si>
  <si>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</si>
  <si>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</si>
  <si>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</si>
  <si>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</si>
  <si>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</si>
  <si>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</si>
  <si>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</si>
  <si>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</si>
  <si>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</si>
  <si>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</si>
  <si>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</si>
  <si>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</si>
  <si>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</si>
  <si>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</si>
  <si>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</si>
  <si>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</si>
  <si>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</si>
  <si>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</si>
  <si>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</si>
  <si>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</si>
  <si>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</si>
  <si>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</si>
  <si>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</si>
  <si>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</si>
  <si>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</si>
  <si>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</si>
  <si>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</si>
  <si>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</si>
  <si>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</si>
  <si>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</si>
  <si>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</si>
  <si>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</si>
  <si>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</si>
  <si>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</si>
  <si>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</si>
  <si>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</si>
  <si>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</si>
  <si>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</si>
  <si>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</si>
  <si>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</si>
  <si>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</si>
  <si>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</si>
  <si>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</si>
  <si>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</si>
  <si>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</si>
  <si>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</si>
  <si>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</si>
  <si>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</si>
  <si>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</si>
  <si>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</si>
  <si>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</si>
  <si>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</si>
  <si>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</si>
  <si>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</si>
  <si>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</si>
  <si>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</si>
  <si>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</si>
  <si>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</si>
  <si>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</si>
  <si>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</si>
  <si>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</si>
  <si>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</si>
  <si>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</si>
  <si>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</si>
  <si>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</si>
  <si>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</si>
  <si>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</si>
  <si>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</si>
  <si>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</si>
  <si>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</si>
  <si>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</si>
  <si>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</si>
  <si>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</si>
  <si>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</si>
  <si>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</si>
  <si>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</si>
  <si>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</si>
  <si>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</si>
  <si>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</si>
  <si>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</si>
  <si>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</si>
  <si>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</si>
  <si>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</si>
  <si>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</si>
  <si>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</si>
  <si>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</si>
  <si>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</si>
  <si>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</si>
  <si>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</si>
  <si>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</si>
  <si>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</si>
  <si>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</si>
  <si>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</si>
  <si>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</si>
  <si>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</si>
  <si>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</si>
  <si>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</si>
  <si>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</si>
  <si>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</si>
  <si>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</si>
  <si>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</si>
  <si>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</si>
  <si>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</si>
  <si>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</si>
  <si>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</si>
  <si>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</si>
  <si>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</si>
  <si>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</si>
  <si>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</si>
  <si>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</si>
  <si>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</si>
  <si>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</si>
  <si>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</si>
  <si>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</si>
  <si>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</si>
  <si>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</si>
  <si>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</si>
  <si>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</si>
  <si>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</si>
  <si>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</si>
  <si>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</si>
  <si>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</si>
  <si>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</si>
  <si>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</si>
  <si>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</si>
  <si>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</si>
  <si>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</si>
  <si>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</si>
  <si>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</si>
  <si>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</si>
  <si>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</si>
  <si>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</si>
  <si>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</si>
  <si>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</si>
  <si>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</si>
  <si>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</si>
  <si>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</si>
  <si>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</si>
  <si>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</si>
  <si>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</si>
  <si>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</si>
  <si>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</si>
  <si>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</si>
  <si>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</si>
  <si>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</si>
  <si>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</si>
  <si>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</si>
  <si>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</si>
  <si>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</si>
  <si>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</si>
  <si>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</si>
  <si>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</si>
  <si>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</si>
  <si>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</si>
  <si>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</si>
  <si>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</si>
  <si>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</si>
  <si>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</si>
  <si>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</si>
  <si>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</si>
  <si>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</si>
  <si>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</si>
  <si>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</si>
  <si>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</si>
  <si>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</si>
  <si>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</si>
  <si>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</si>
  <si>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</si>
  <si>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</si>
  <si>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</si>
  <si>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</si>
  <si>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</si>
  <si>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</si>
  <si>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</si>
  <si>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</si>
  <si>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</si>
  <si>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</si>
  <si>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</si>
  <si>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</si>
  <si>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</si>
  <si>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</si>
  <si>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</si>
  <si>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</si>
  <si>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</si>
  <si>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</si>
  <si>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</si>
  <si>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</si>
  <si>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</si>
  <si>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</si>
  <si>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</si>
  <si>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</si>
  <si>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</si>
  <si>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</si>
  <si>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</si>
  <si>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</si>
  <si>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</si>
  <si>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</si>
  <si>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</si>
  <si>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</si>
  <si>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</si>
  <si>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</si>
  <si>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</si>
  <si>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</si>
  <si>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</si>
  <si>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</si>
  <si>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</si>
  <si>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</si>
  <si>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</si>
  <si>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</si>
  <si>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</si>
  <si>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</si>
  <si>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</si>
  <si>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</si>
  <si>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</si>
  <si>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</si>
  <si>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</si>
  <si>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</si>
  <si>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</si>
  <si>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</si>
  <si>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</si>
  <si>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</si>
  <si>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</si>
  <si>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</si>
  <si>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</si>
  <si>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</si>
  <si>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</si>
  <si>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</si>
  <si>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</si>
  <si>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</si>
  <si>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</si>
  <si>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</si>
  <si>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</si>
  <si>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</si>
  <si>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</si>
  <si>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</si>
  <si>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</si>
  <si>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</si>
  <si>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</si>
  <si>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</si>
  <si>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</si>
  <si>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</si>
  <si>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</si>
  <si>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</si>
  <si>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</si>
  <si>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</si>
  <si>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</si>
  <si>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</si>
  <si>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</si>
  <si>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</si>
  <si>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</si>
  <si>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</si>
  <si>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</si>
  <si>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</si>
  <si>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</si>
  <si>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</si>
  <si>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</si>
  <si>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</si>
  <si>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</si>
  <si>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</si>
  <si>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</si>
  <si>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</si>
  <si>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</si>
  <si>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</si>
  <si>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</si>
  <si>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</si>
  <si>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</si>
  <si>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</si>
  <si>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</si>
  <si>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</si>
  <si>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</si>
  <si>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</si>
  <si>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</si>
  <si>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</si>
  <si>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</si>
  <si>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</si>
  <si>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</si>
  <si>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</si>
  <si>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</si>
  <si>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</si>
  <si>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</si>
  <si>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</si>
  <si>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</si>
  <si>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</si>
  <si>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</si>
  <si>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</si>
  <si>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</si>
  <si>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</si>
  <si>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</si>
  <si>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</si>
  <si>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</si>
  <si>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</si>
  <si>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</si>
  <si>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</si>
  <si>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</si>
  <si>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</si>
  <si>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</si>
  <si>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</si>
  <si>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</si>
  <si>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</si>
  <si>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</si>
  <si>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</si>
  <si>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</si>
  <si>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</si>
  <si>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</si>
  <si>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</si>
  <si>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</si>
  <si>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</si>
  <si>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</si>
  <si>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</si>
  <si>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</si>
  <si>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</si>
  <si>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</si>
  <si>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</si>
  <si>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</si>
  <si>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</si>
  <si>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</si>
  <si>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</si>
  <si>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</si>
  <si>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</si>
  <si>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</si>
  <si>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</si>
  <si>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</si>
  <si>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</si>
  <si>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</si>
  <si>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</si>
  <si>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</si>
  <si>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</si>
  <si>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</si>
  <si>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</si>
  <si>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</si>
  <si>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</si>
  <si>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</si>
  <si>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</si>
  <si>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</si>
  <si>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</si>
  <si>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</si>
  <si>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</si>
  <si>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</si>
  <si>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</si>
  <si>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</si>
  <si>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</si>
  <si>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</si>
  <si>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</si>
  <si>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</si>
  <si>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</si>
  <si>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</si>
  <si>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</si>
  <si>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</si>
  <si>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</si>
  <si>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</si>
  <si>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</si>
  <si>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</si>
  <si>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</si>
  <si>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</si>
  <si>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</si>
  <si>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</si>
  <si>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</si>
  <si>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</si>
  <si>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</si>
  <si>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</si>
  <si>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</si>
  <si>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</si>
  <si>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</si>
  <si>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</si>
  <si>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</si>
  <si>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</si>
  <si>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</si>
  <si>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</si>
  <si>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</si>
  <si>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</si>
  <si>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</si>
  <si>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</si>
  <si>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</si>
  <si>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</si>
  <si>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</si>
  <si>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</si>
  <si>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</si>
  <si>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</si>
  <si>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</si>
  <si>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</si>
  <si>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</si>
  <si>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</si>
  <si>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</si>
  <si>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</si>
  <si>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</si>
  <si>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</si>
  <si>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</si>
  <si>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</si>
  <si>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</si>
  <si>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</si>
  <si>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</si>
  <si>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</si>
  <si>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</si>
  <si>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</si>
  <si>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</si>
  <si>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</si>
  <si>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</si>
  <si>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</si>
  <si>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</si>
  <si>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</si>
  <si>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</si>
  <si>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</si>
  <si>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</si>
  <si>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</si>
  <si>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</si>
  <si>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</si>
  <si>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</si>
  <si>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</si>
  <si>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</si>
  <si>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</si>
  <si>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</si>
  <si>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</si>
  <si>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</si>
  <si>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</si>
  <si>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</si>
  <si>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</si>
  <si>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</si>
  <si>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</si>
  <si>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</si>
  <si>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</si>
  <si>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</si>
  <si>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</si>
  <si>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</si>
  <si>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</si>
  <si>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</si>
  <si>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</si>
  <si>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</si>
  <si>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</si>
  <si>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</si>
  <si>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</si>
  <si>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</si>
  <si>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</si>
  <si>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</si>
  <si>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</si>
  <si>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</si>
  <si>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</si>
  <si>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</si>
  <si>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</si>
  <si>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</si>
  <si>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</si>
  <si>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</si>
  <si>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</si>
  <si>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</si>
  <si>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</si>
  <si>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</si>
  <si>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</si>
  <si>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</si>
  <si>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</si>
  <si>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</si>
  <si>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</si>
  <si>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</si>
  <si>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</si>
  <si>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</si>
  <si>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</si>
  <si>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</si>
  <si>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</si>
  <si>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</si>
  <si>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</si>
  <si>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</si>
  <si>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</si>
  <si>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</si>
  <si>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</si>
  <si>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</si>
  <si>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</si>
  <si>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</si>
  <si>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</si>
  <si>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</si>
  <si>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</si>
  <si>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</si>
  <si>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</si>
  <si>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</si>
  <si>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</si>
  <si>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</si>
  <si>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</si>
  <si>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</si>
  <si>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</si>
  <si>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</si>
  <si>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</si>
  <si>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</si>
  <si>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</si>
  <si>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</si>
  <si>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</si>
  <si>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</si>
  <si>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</si>
  <si>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</si>
  <si>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</si>
  <si>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</si>
  <si>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</si>
  <si>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</si>
  <si>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</si>
  <si>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</si>
  <si>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</si>
  <si>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</si>
  <si>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</si>
  <si>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</si>
  <si>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</si>
  <si>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</si>
  <si>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</si>
  <si>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</si>
  <si>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</si>
  <si>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</si>
  <si>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</si>
  <si>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</si>
  <si>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</si>
  <si>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</si>
  <si>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</si>
  <si>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</si>
  <si>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</si>
  <si>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</si>
  <si>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</si>
  <si>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</si>
  <si>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</si>
  <si>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</si>
  <si>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</si>
  <si>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</si>
  <si>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</si>
  <si>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</si>
  <si>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</si>
  <si>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</si>
  <si>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</si>
  <si>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</si>
  <si>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</si>
  <si>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</si>
  <si>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</si>
  <si>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</si>
  <si>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</si>
  <si>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</si>
  <si>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</si>
  <si>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</si>
  <si>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</si>
  <si>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</si>
  <si>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</si>
  <si>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</si>
  <si>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</si>
  <si>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</si>
  <si>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</si>
  <si>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</si>
  <si>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</si>
  <si>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</si>
  <si>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</si>
  <si>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</si>
  <si>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</si>
  <si>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</si>
  <si>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</si>
  <si>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</si>
  <si>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</si>
  <si>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</si>
  <si>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</si>
  <si>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</si>
  <si>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</si>
  <si>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</si>
  <si>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</si>
  <si>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</si>
  <si>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</si>
  <si>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</si>
  <si>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</si>
  <si>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</si>
  <si>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</si>
  <si>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</si>
  <si>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</si>
  <si>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</si>
  <si>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</si>
  <si>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</si>
  <si>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</si>
  <si>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</si>
  <si>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</si>
  <si>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</si>
  <si>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</si>
  <si>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</si>
  <si>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</si>
  <si>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</si>
  <si>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</si>
  <si>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</si>
  <si>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</si>
  <si>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</si>
  <si>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</si>
  <si>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</si>
  <si>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</si>
  <si>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</si>
  <si>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</si>
  <si>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</si>
  <si>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</si>
  <si>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</si>
  <si>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</si>
  <si>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</si>
  <si>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</si>
  <si>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</si>
  <si>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</si>
  <si>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</si>
  <si>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</si>
  <si>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</si>
  <si>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</si>
  <si>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</si>
  <si>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</si>
  <si>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</si>
  <si>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</si>
  <si>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</si>
  <si>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</si>
  <si>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</si>
  <si>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</si>
  <si>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</si>
  <si>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</si>
  <si>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</si>
  <si>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</si>
  <si>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</si>
  <si>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</si>
  <si>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</si>
  <si>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</si>
  <si>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</si>
  <si>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</si>
  <si>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</si>
  <si>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</si>
  <si>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</si>
  <si>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</si>
  <si>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</si>
  <si>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</si>
  <si>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</si>
  <si>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</si>
  <si>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</si>
  <si>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</si>
  <si>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</si>
  <si>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</si>
  <si>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</si>
  <si>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</si>
  <si>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</si>
  <si>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</si>
  <si>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</si>
  <si>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</si>
  <si>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</si>
  <si>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</si>
  <si>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</si>
  <si>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</si>
  <si>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</si>
  <si>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</si>
  <si>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</si>
  <si>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</si>
  <si>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</si>
  <si>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</si>
  <si>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</si>
  <si>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</si>
  <si>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</si>
  <si>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</si>
  <si>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</si>
  <si>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</si>
  <si>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</si>
  <si>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</si>
  <si>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</si>
  <si>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</si>
  <si>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</si>
  <si>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</si>
  <si>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</si>
  <si>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</si>
  <si>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</si>
  <si>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</si>
  <si>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</si>
  <si>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</si>
  <si>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</si>
  <si>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</si>
  <si>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</si>
  <si>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</si>
  <si>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</si>
  <si>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</si>
  <si>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</si>
  <si>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</si>
  <si>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</si>
  <si>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</si>
  <si>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</si>
  <si>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</si>
  <si>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</si>
  <si>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</si>
  <si>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</si>
  <si>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</si>
  <si>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</si>
  <si>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</si>
  <si>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</si>
  <si>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</si>
  <si>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</si>
  <si>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</si>
  <si>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</si>
  <si>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</si>
  <si>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</si>
  <si>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</si>
  <si>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</si>
  <si>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</si>
  <si>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</si>
  <si>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</si>
  <si>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</si>
  <si>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</si>
  <si>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</si>
  <si>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</si>
  <si>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</si>
  <si>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</si>
  <si>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</si>
  <si>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</si>
  <si>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</si>
  <si>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</si>
  <si>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</si>
  <si>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</si>
  <si>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</si>
  <si>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</si>
  <si>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</si>
  <si>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</si>
  <si>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</si>
  <si>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</si>
  <si>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</si>
  <si>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</si>
  <si>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</si>
  <si>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</si>
  <si>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</si>
  <si>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</si>
  <si>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</si>
  <si>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</si>
  <si>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</si>
  <si>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</si>
  <si>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</si>
  <si>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</si>
  <si>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</si>
  <si>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</si>
  <si>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</si>
  <si>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</si>
  <si>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</si>
  <si>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</si>
  <si>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</si>
  <si>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</si>
  <si>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</si>
  <si>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</si>
  <si>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</si>
  <si>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</si>
  <si>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</si>
  <si>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</si>
  <si>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</si>
  <si>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</si>
  <si>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</si>
  <si>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</si>
  <si>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</si>
  <si>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</si>
  <si>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</si>
  <si>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</si>
  <si>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</si>
  <si>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</si>
  <si>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</si>
  <si>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</si>
  <si>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</si>
  <si>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</si>
  <si>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</si>
  <si>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</si>
  <si>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</si>
  <si>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</si>
  <si>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</si>
  <si>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</si>
  <si>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</si>
  <si>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</si>
  <si>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</si>
  <si>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</si>
  <si>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</si>
  <si>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</si>
  <si>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</si>
  <si>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</si>
  <si>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</si>
  <si>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</si>
  <si>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</si>
  <si>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</si>
  <si>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</si>
  <si>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</si>
  <si>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</si>
  <si>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</si>
  <si>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</si>
  <si>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</si>
  <si>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</si>
  <si>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</si>
  <si>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</si>
  <si>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</si>
  <si>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</si>
  <si>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</si>
  <si>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</si>
  <si>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</si>
  <si>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</si>
  <si>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</si>
  <si>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</si>
  <si>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</si>
  <si>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</si>
  <si>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</si>
  <si>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</si>
  <si>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</si>
  <si>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</si>
  <si>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</si>
  <si>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</si>
  <si>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</si>
  <si>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</si>
  <si>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</si>
  <si>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</si>
  <si>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</si>
  <si>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</si>
  <si>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</si>
  <si>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</si>
  <si>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</si>
  <si>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</si>
  <si>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</si>
  <si>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</si>
  <si>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</si>
  <si>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</si>
  <si>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</si>
  <si>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</si>
  <si>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</si>
  <si>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</si>
  <si>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</si>
  <si>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</si>
  <si>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</si>
  <si>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</si>
  <si>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</si>
  <si>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</si>
  <si>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</si>
  <si>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</si>
  <si>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</si>
  <si>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</si>
  <si>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</si>
  <si>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</si>
  <si>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</si>
  <si>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</si>
  <si>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</si>
  <si>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</si>
  <si>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</si>
  <si>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</si>
  <si>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</si>
  <si>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</si>
  <si>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</si>
  <si>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</si>
  <si>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</si>
  <si>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</si>
  <si>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</si>
  <si>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</si>
  <si>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</si>
  <si>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</si>
  <si>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</si>
  <si>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</si>
  <si>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</si>
  <si>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</si>
  <si>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</si>
  <si>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</si>
  <si>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</si>
  <si>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</si>
  <si>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</si>
  <si>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</si>
  <si>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</si>
  <si>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</si>
  <si>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</si>
  <si>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</si>
  <si>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</si>
  <si>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</si>
  <si>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</si>
  <si>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</si>
  <si>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</si>
  <si>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</si>
  <si>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</si>
  <si>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</si>
  <si>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</si>
  <si>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</si>
  <si>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</si>
  <si>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</si>
  <si>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</si>
  <si>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</si>
  <si>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</si>
  <si>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</si>
  <si>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</si>
  <si>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</si>
  <si>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</si>
  <si>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</si>
  <si>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</si>
  <si>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</si>
  <si>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</si>
  <si>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</si>
  <si>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</si>
  <si>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</si>
  <si>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</si>
  <si>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</si>
  <si>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</si>
  <si>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</si>
  <si>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</si>
  <si>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</si>
  <si>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</si>
  <si>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</si>
  <si>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</si>
  <si>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</si>
  <si>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</si>
  <si>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</si>
  <si>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</si>
  <si>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</si>
  <si>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</si>
  <si>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</si>
  <si>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</si>
  <si>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</si>
  <si>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</si>
  <si>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</si>
  <si>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</si>
  <si>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</si>
  <si>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</si>
  <si>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</si>
  <si>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</si>
  <si>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</si>
  <si>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</si>
  <si>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</si>
  <si>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</si>
  <si>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</si>
  <si>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</si>
  <si>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</si>
  <si>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</si>
  <si>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</si>
  <si>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</si>
  <si>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</si>
  <si>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</si>
  <si>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</si>
  <si>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</si>
  <si>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</si>
  <si>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</si>
  <si>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</si>
  <si>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</si>
  <si>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</si>
  <si>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</si>
  <si>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</si>
  <si>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</si>
  <si>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</si>
  <si>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</si>
  <si>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</si>
  <si>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</si>
  <si>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</si>
  <si>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</si>
  <si>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</si>
  <si>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</si>
  <si>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</si>
  <si>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</si>
  <si>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</si>
  <si>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</si>
  <si>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</si>
  <si>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</si>
  <si>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</si>
  <si>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</si>
  <si>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</si>
  <si>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</si>
  <si>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</si>
  <si>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</si>
  <si>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</si>
  <si>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</si>
  <si>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</si>
  <si>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</si>
  <si>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</si>
  <si>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</si>
  <si>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</si>
  <si>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</si>
  <si>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</si>
  <si>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</si>
  <si>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</si>
  <si>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</si>
  <si>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</si>
  <si>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</si>
  <si>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</si>
  <si>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</si>
  <si>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</si>
  <si>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</si>
  <si>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</si>
  <si>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</si>
  <si>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</si>
  <si>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</si>
  <si>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</si>
  <si>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</si>
  <si>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</si>
  <si>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</si>
  <si>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</si>
  <si>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</si>
  <si>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</si>
  <si>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</si>
  <si>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</si>
  <si>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</si>
  <si>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</si>
  <si>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</si>
  <si>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</si>
  <si>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</si>
  <si>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</si>
  <si>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</si>
  <si>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</si>
  <si>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</si>
  <si>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</si>
  <si>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</si>
  <si>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</si>
  <si>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</si>
  <si>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</si>
  <si>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</si>
  <si>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</si>
  <si>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</si>
  <si>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</si>
  <si>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</si>
  <si>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</si>
  <si>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</si>
  <si>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</si>
  <si>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</si>
  <si>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</si>
  <si>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</si>
  <si>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</si>
  <si>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</si>
  <si>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</si>
  <si>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</si>
  <si>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</si>
  <si>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</si>
  <si>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</si>
  <si>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</si>
  <si>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</si>
  <si>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</si>
  <si>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</si>
  <si>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</si>
  <si>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</si>
  <si>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</si>
  <si>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</si>
  <si>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</si>
  <si>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</si>
  <si>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</si>
  <si>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</si>
  <si>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</si>
  <si>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</si>
  <si>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</si>
  <si>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</si>
  <si>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</si>
  <si>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</si>
  <si>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</si>
  <si>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</si>
  <si>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</si>
  <si>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</si>
  <si>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</si>
  <si>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</si>
  <si>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</si>
  <si>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</si>
  <si>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</si>
  <si>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</si>
  <si>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</si>
  <si>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</si>
  <si>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</si>
  <si>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</si>
  <si>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</si>
  <si>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</si>
  <si>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</si>
  <si>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</si>
  <si>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</si>
  <si>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</si>
  <si>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</si>
  <si>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</si>
  <si>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</si>
  <si>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</si>
  <si>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</si>
  <si>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</si>
  <si>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</si>
  <si>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</si>
  <si>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</si>
  <si>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</si>
  <si>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</si>
  <si>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</si>
  <si>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</si>
  <si>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</si>
  <si>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</si>
  <si>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</si>
  <si>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</si>
  <si>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</si>
  <si>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</si>
  <si>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</si>
  <si>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</si>
  <si>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</si>
  <si>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</si>
  <si>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</si>
  <si>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</si>
  <si>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</si>
  <si>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</si>
  <si>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</si>
  <si>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</si>
  <si>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</si>
  <si>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</si>
  <si>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</si>
  <si>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</si>
  <si>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</si>
  <si>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</si>
  <si>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</si>
  <si>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</si>
  <si>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</si>
  <si>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</si>
  <si>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</si>
  <si>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</si>
  <si>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</si>
  <si>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</si>
  <si>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</si>
  <si>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</si>
  <si>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</si>
  <si>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</si>
  <si>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</si>
  <si>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</si>
  <si>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</si>
  <si>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</si>
  <si>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</si>
  <si>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</si>
  <si>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</si>
  <si>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</si>
  <si>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</si>
  <si>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</si>
  <si>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</si>
  <si>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</si>
  <si>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</si>
  <si>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</si>
  <si>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</si>
  <si>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</si>
  <si>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</si>
  <si>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</si>
  <si>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</si>
  <si>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</si>
  <si>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</si>
  <si>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</si>
  <si>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</si>
  <si>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</si>
  <si>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</si>
  <si>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</si>
  <si>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</si>
  <si>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</si>
  <si>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</si>
  <si>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</si>
  <si>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</si>
  <si>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</si>
  <si>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</si>
  <si>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</si>
  <si>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</si>
  <si>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</si>
  <si>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</si>
  <si>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</si>
  <si>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</si>
  <si>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</si>
  <si>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</si>
  <si>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</si>
  <si>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</si>
  <si>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</si>
  <si>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</si>
  <si>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</si>
  <si>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</si>
  <si>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</si>
  <si>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</si>
  <si>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</si>
  <si>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</si>
  <si>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</si>
  <si>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</si>
  <si>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</si>
  <si>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</si>
  <si>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</si>
  <si>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</si>
  <si>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</si>
  <si>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</si>
  <si>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</si>
  <si>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</si>
  <si>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</si>
  <si>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</si>
  <si>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</si>
  <si>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</si>
  <si>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</si>
  <si>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</si>
  <si>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</si>
  <si>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</si>
  <si>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</si>
  <si>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</si>
  <si>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</si>
  <si>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</si>
  <si>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</si>
  <si>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</si>
  <si>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</si>
  <si>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</si>
  <si>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</si>
  <si>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</si>
  <si>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</si>
  <si>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</si>
  <si>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</si>
  <si>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</si>
  <si>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</si>
  <si>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</si>
  <si>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</si>
  <si>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</si>
  <si>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</si>
  <si>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</si>
  <si>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</si>
  <si>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</si>
  <si>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</si>
  <si>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</si>
  <si>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</si>
  <si>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</si>
  <si>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</si>
  <si>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</si>
  <si>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</si>
  <si>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</si>
  <si>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</si>
  <si>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</si>
  <si>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</si>
  <si>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</si>
  <si>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</si>
  <si>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</si>
  <si>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</si>
  <si>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</si>
  <si>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</si>
  <si>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</si>
  <si>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</si>
  <si>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</si>
  <si>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</si>
  <si>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</si>
  <si>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</si>
  <si>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</si>
  <si>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</si>
  <si>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</si>
  <si>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</si>
  <si>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</si>
  <si>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</si>
  <si>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</si>
  <si>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</si>
  <si>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</si>
  <si>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</si>
  <si>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</si>
  <si>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</si>
  <si>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</si>
  <si>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</si>
  <si>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</si>
  <si>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</si>
  <si>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</si>
  <si>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</si>
  <si>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</si>
  <si>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</si>
  <si>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</si>
  <si>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</si>
  <si>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</si>
  <si>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</si>
  <si>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</si>
  <si>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</si>
  <si>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</si>
  <si>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</si>
  <si>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</si>
  <si>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</si>
  <si>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</si>
  <si>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</si>
  <si>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</si>
  <si>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</si>
  <si>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</si>
  <si>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</si>
  <si>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</si>
  <si>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</si>
  <si>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</si>
  <si>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</si>
  <si>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</si>
  <si>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</si>
  <si>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</si>
  <si>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</si>
  <si>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</si>
  <si>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</si>
  <si>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</si>
  <si>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</si>
  <si>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</si>
  <si>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</si>
  <si>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</si>
  <si>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</si>
  <si>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</si>
  <si>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</si>
  <si>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</si>
  <si>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</si>
  <si>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</si>
  <si>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</si>
  <si>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</si>
  <si>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</si>
  <si>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</si>
  <si>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</si>
  <si>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</si>
  <si>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</si>
  <si>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</si>
  <si>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</si>
  <si>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</si>
  <si>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</si>
  <si>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</si>
  <si>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</si>
  <si>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</si>
  <si>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</si>
  <si>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</si>
  <si>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</si>
  <si>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</si>
  <si>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</si>
  <si>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</si>
  <si>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</si>
  <si>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</si>
  <si>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</si>
  <si>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</si>
  <si>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</si>
  <si>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</si>
  <si>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</si>
  <si>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</si>
  <si>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</si>
  <si>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</si>
  <si>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</si>
  <si>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</si>
  <si>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</si>
  <si>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</si>
  <si>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</si>
  <si>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</si>
  <si>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</si>
  <si>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</si>
  <si>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</si>
  <si>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</si>
  <si>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</si>
  <si>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</si>
  <si>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</si>
  <si>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</si>
  <si>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</si>
  <si>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</si>
  <si>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</si>
  <si>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</si>
  <si>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</si>
  <si>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</si>
  <si>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</si>
  <si>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</si>
  <si>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</si>
  <si>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</si>
  <si>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</si>
  <si>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</si>
  <si>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</si>
  <si>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</si>
  <si>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</si>
  <si>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</si>
  <si>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</si>
  <si>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</si>
  <si>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</si>
  <si>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</si>
  <si>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</si>
  <si>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</si>
  <si>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</si>
  <si>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</si>
  <si>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</si>
  <si>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</si>
  <si>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</si>
  <si>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</si>
  <si>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</si>
  <si>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</si>
  <si>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</si>
  <si>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</si>
  <si>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</si>
  <si>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</si>
  <si>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</si>
  <si>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</si>
  <si>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</si>
  <si>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</si>
  <si>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</si>
  <si>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</si>
  <si>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</si>
  <si>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</si>
  <si>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</si>
  <si>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</si>
  <si>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</si>
  <si>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</si>
  <si>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</si>
  <si>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</si>
  <si>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</si>
  <si>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</si>
  <si>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</si>
  <si>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</si>
  <si>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</si>
  <si>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</si>
  <si>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</si>
  <si>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</si>
  <si>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</si>
  <si>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</si>
  <si>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</si>
  <si>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</si>
  <si>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</si>
  <si>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</si>
  <si>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</si>
  <si>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</si>
  <si>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</si>
  <si>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</si>
  <si>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</si>
  <si>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</si>
  <si>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</si>
  <si>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</si>
  <si>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</si>
  <si>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</si>
  <si>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</si>
  <si>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</si>
  <si>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</si>
  <si>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</si>
  <si>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</si>
  <si>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</si>
  <si>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</si>
  <si>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</si>
  <si>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</si>
  <si>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</si>
  <si>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</si>
  <si>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</si>
  <si>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</si>
  <si>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</si>
  <si>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</si>
  <si>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</si>
  <si>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</si>
  <si>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</si>
  <si>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</si>
  <si>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</si>
  <si>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</si>
  <si>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</si>
  <si>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</si>
  <si>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</si>
  <si>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</si>
  <si>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</si>
  <si>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</si>
  <si>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</si>
  <si>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</si>
  <si>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</si>
  <si>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</si>
  <si>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</si>
  <si>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</si>
  <si>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</si>
  <si>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</si>
  <si>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</si>
  <si>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</si>
  <si>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</si>
  <si>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</si>
  <si>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</si>
  <si>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</si>
  <si>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</si>
  <si>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</si>
  <si>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</si>
  <si>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</si>
  <si>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</si>
  <si>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</si>
  <si>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</si>
  <si>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</si>
  <si>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</si>
  <si>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</si>
  <si>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</si>
  <si>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</si>
  <si>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</si>
  <si>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</si>
  <si>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</si>
  <si>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</si>
  <si>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</si>
  <si>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</si>
  <si>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</si>
  <si>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</si>
  <si>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</si>
  <si>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</si>
  <si>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</si>
  <si>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</si>
  <si>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</si>
  <si>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</si>
  <si>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</si>
  <si>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</si>
  <si>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</si>
  <si>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</si>
  <si>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</si>
  <si>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</si>
  <si>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</si>
  <si>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</si>
  <si>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</si>
  <si>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</si>
  <si>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</si>
  <si>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</si>
  <si>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</si>
  <si>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</si>
  <si>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</si>
  <si>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</si>
  <si>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</si>
  <si>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</si>
  <si>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</si>
  <si>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</si>
  <si>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</si>
  <si>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</si>
  <si>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</si>
  <si>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</si>
  <si>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</si>
  <si>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</si>
  <si>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</si>
  <si>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</si>
  <si>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</si>
  <si>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</si>
  <si>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</si>
  <si>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</si>
  <si>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</si>
  <si>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</si>
  <si>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</si>
  <si>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</si>
  <si>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</si>
  <si>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</si>
  <si>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</si>
  <si>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</si>
  <si>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</si>
  <si>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</si>
  <si>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</si>
  <si>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</si>
  <si>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</si>
  <si>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</si>
  <si>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</si>
  <si>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</si>
  <si>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</si>
  <si>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</si>
  <si>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</si>
  <si>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</si>
  <si>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</si>
  <si>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</si>
  <si>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</si>
  <si>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</si>
  <si>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</si>
  <si>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</si>
  <si>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</si>
  <si>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</si>
  <si>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</si>
  <si>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</si>
  <si>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</si>
  <si>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</si>
  <si>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</si>
  <si>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</si>
  <si>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</si>
  <si>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</si>
  <si>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</si>
  <si>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</si>
  <si>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</si>
  <si>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</si>
  <si>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</si>
  <si>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</si>
  <si>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</si>
  <si>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</si>
  <si>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</si>
  <si>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</si>
  <si>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</si>
  <si>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</si>
  <si>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</si>
  <si>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</si>
  <si>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</si>
  <si>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</si>
  <si>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</si>
  <si>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</si>
  <si>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</si>
  <si>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</si>
  <si>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</si>
  <si>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</si>
  <si>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</si>
  <si>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</si>
  <si>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</si>
  <si>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</si>
  <si>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</si>
  <si>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</si>
  <si>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</si>
  <si>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</si>
  <si>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</si>
  <si>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</si>
  <si>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</si>
  <si>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</si>
  <si>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</si>
  <si>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</si>
  <si>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</si>
  <si>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</si>
  <si>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</si>
  <si>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</si>
  <si>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</si>
  <si>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</si>
  <si>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</si>
  <si>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</si>
  <si>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</si>
  <si>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</si>
  <si>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</si>
  <si>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</si>
  <si>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</si>
  <si>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</si>
  <si>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</si>
  <si>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</si>
  <si>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</si>
  <si>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</si>
  <si>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</si>
  <si>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</si>
  <si>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</si>
  <si>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</si>
  <si>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</si>
  <si>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</si>
  <si>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</si>
  <si>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</si>
  <si>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</si>
  <si>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</si>
  <si>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</si>
  <si>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</si>
  <si>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</si>
  <si>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</si>
  <si>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</si>
  <si>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</si>
  <si>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</si>
  <si>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</si>
  <si>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</si>
  <si>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</si>
  <si>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</si>
  <si>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</si>
  <si>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</si>
  <si>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</si>
  <si>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</si>
  <si>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</si>
  <si>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</si>
  <si>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</si>
  <si>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</si>
  <si>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</si>
  <si>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</si>
  <si>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</si>
  <si>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</si>
  <si>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</si>
  <si>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</si>
  <si>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</si>
  <si>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</si>
  <si>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</si>
  <si>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</si>
  <si>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</si>
  <si>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</si>
  <si>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</si>
  <si>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</si>
  <si>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</si>
  <si>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</si>
  <si>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</si>
  <si>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</si>
  <si>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</si>
  <si>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</si>
  <si>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</si>
  <si>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</si>
  <si>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</si>
  <si>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</si>
  <si>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</si>
  <si>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</si>
  <si>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</si>
  <si>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</si>
  <si>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</si>
  <si>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</si>
  <si>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</si>
  <si>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</si>
  <si>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</si>
  <si>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</si>
  <si>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</si>
  <si>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</si>
  <si>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</si>
  <si>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</si>
  <si>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</si>
  <si>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</si>
  <si>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</si>
  <si>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</si>
  <si>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</si>
  <si>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</si>
  <si>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</si>
  <si>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</si>
  <si>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</si>
  <si>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</si>
  <si>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</si>
  <si>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</si>
  <si>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</si>
  <si>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</si>
  <si>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</si>
  <si>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</si>
  <si>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</si>
  <si>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</si>
  <si>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</si>
  <si>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</si>
  <si>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</si>
  <si>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</si>
  <si>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</si>
  <si>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</si>
  <si>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</si>
  <si>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</si>
  <si>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</si>
  <si>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</si>
  <si>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</si>
  <si>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</si>
  <si>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</si>
  <si>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</si>
  <si>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</si>
  <si>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</si>
  <si>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</si>
  <si>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</si>
  <si>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</si>
  <si>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</si>
  <si>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</si>
  <si>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</si>
  <si>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</si>
  <si>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</si>
  <si>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</si>
  <si>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</si>
  <si>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</si>
  <si>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</si>
  <si>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</si>
  <si>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</si>
  <si>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</si>
  <si>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</si>
  <si>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</si>
  <si>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</si>
  <si>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</si>
  <si>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</si>
  <si>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</si>
  <si>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</si>
  <si>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</si>
  <si>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</si>
  <si>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</si>
  <si>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</si>
  <si>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</si>
  <si>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</si>
  <si>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</si>
  <si>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</si>
  <si>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</si>
  <si>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</si>
  <si>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</si>
  <si>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</si>
  <si>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</si>
  <si>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</si>
  <si>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</si>
  <si>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</si>
  <si>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</si>
  <si>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</si>
  <si>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</si>
  <si>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</si>
  <si>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</si>
  <si>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</si>
  <si>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</si>
  <si>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</si>
  <si>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</si>
  <si>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</si>
  <si>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</si>
  <si>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</si>
  <si>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</si>
  <si>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</si>
  <si>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</si>
  <si>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</si>
  <si>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</si>
  <si>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</si>
  <si>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</si>
  <si>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</si>
  <si>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</si>
  <si>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</si>
  <si>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</si>
  <si>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</si>
  <si>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</si>
  <si>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</si>
  <si>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</si>
  <si>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</si>
  <si>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</si>
  <si>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</si>
  <si>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</si>
  <si>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</si>
  <si>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</si>
  <si>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</si>
  <si>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</si>
  <si>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</si>
  <si>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</si>
  <si>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</si>
  <si>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</si>
  <si>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</si>
  <si>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</si>
  <si>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</si>
  <si>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</si>
  <si>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</si>
  <si>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</si>
  <si>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</si>
  <si>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</si>
  <si>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</si>
  <si>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</si>
  <si>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</si>
  <si>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</si>
  <si>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</si>
  <si>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</si>
  <si>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</si>
  <si>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</si>
  <si>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</si>
  <si>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</si>
  <si>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</si>
  <si>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</si>
  <si>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</si>
  <si>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</si>
  <si>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</si>
  <si>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</si>
  <si>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</si>
  <si>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</si>
  <si>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</si>
  <si>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</si>
  <si>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</si>
  <si>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</si>
  <si>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</si>
  <si>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</si>
  <si>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</si>
  <si>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</si>
  <si>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</si>
  <si>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</si>
  <si>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</si>
  <si>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</si>
  <si>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</si>
  <si>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</si>
  <si>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</si>
  <si>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</si>
  <si>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</si>
  <si>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</si>
  <si>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</si>
  <si>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</si>
  <si>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</si>
  <si>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</si>
  <si>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</si>
  <si>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</si>
  <si>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</si>
  <si>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</si>
  <si>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</si>
  <si>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</si>
  <si>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</si>
  <si>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</si>
  <si>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</si>
  <si>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</si>
  <si>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</si>
  <si>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</si>
  <si>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</si>
  <si>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</si>
  <si>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</si>
  <si>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</si>
  <si>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</si>
  <si>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</si>
  <si>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</si>
  <si>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</si>
  <si>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</si>
  <si>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</si>
  <si>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</si>
  <si>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</si>
  <si>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</si>
  <si>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</si>
  <si>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</si>
  <si>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</si>
  <si>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</si>
  <si>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</si>
  <si>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</si>
  <si>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</si>
  <si>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</si>
  <si>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</si>
  <si>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</si>
  <si>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</si>
  <si>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</si>
  <si>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</si>
  <si>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</si>
  <si>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</si>
  <si>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</si>
  <si>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</si>
  <si>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</si>
  <si>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</si>
  <si>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</si>
  <si>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</si>
  <si>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</si>
  <si>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</si>
  <si>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</si>
  <si>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</si>
  <si>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</si>
  <si>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</si>
  <si>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</si>
  <si>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</si>
  <si>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</si>
  <si>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</si>
  <si>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</si>
  <si>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</si>
  <si>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</si>
  <si>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</si>
  <si>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</si>
  <si>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</si>
  <si>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</si>
  <si>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</si>
  <si>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</si>
  <si>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</si>
  <si>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</si>
  <si>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</si>
  <si>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</si>
  <si>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</si>
  <si>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</si>
  <si>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</si>
  <si>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</si>
  <si>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</si>
  <si>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</si>
  <si>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</si>
  <si>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</si>
  <si>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</si>
  <si>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</si>
  <si>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</si>
  <si>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</si>
  <si>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</si>
  <si>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</si>
  <si>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</si>
  <si>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</si>
  <si>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</si>
  <si>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</si>
  <si>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</si>
  <si>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</si>
  <si>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</si>
  <si>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</si>
  <si>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</si>
  <si>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</si>
  <si>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</si>
  <si>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</si>
  <si>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</si>
  <si>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</si>
  <si>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</si>
  <si>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</si>
  <si>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</si>
  <si>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</si>
  <si>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</si>
  <si>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</si>
  <si>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</si>
  <si>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</si>
  <si>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</si>
  <si>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</si>
  <si>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</si>
  <si>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</si>
  <si>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</si>
  <si>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</si>
  <si>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</si>
  <si>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</si>
  <si>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</si>
  <si>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</si>
  <si>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</si>
  <si>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</si>
  <si>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</si>
  <si>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</si>
  <si>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</si>
  <si>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</si>
  <si>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</si>
  <si>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</si>
  <si>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</si>
  <si>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</si>
  <si>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</si>
  <si>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</si>
  <si>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</si>
  <si>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</si>
  <si>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</si>
  <si>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</si>
  <si>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</si>
  <si>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</si>
  <si>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</si>
  <si>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</si>
  <si>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</si>
  <si>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</si>
  <si>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</si>
  <si>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</si>
  <si>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</si>
  <si>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</si>
  <si>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</si>
  <si>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</si>
  <si>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</si>
  <si>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</si>
  <si>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</si>
  <si>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</si>
  <si>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</si>
  <si>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</si>
  <si>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</si>
  <si>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</si>
  <si>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</si>
  <si>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</si>
  <si>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</si>
  <si>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</si>
  <si>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</si>
  <si>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</si>
  <si>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</si>
  <si>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</si>
  <si>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</si>
  <si>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</si>
  <si>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</si>
  <si>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</si>
  <si>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</si>
  <si>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</si>
  <si>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</si>
  <si>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</si>
  <si>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</si>
  <si>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</si>
  <si>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</si>
  <si>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</si>
  <si>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</si>
  <si>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</si>
  <si>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</si>
  <si>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</si>
  <si>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</si>
  <si>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</si>
  <si>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</si>
  <si>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</si>
  <si>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</si>
  <si>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</si>
  <si>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</si>
  <si>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</si>
  <si>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</si>
  <si>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</si>
  <si>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</si>
  <si>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</si>
  <si>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</si>
  <si>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</si>
  <si>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</si>
  <si>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</si>
  <si>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</si>
  <si>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</si>
  <si>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</si>
  <si>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</si>
  <si>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</si>
  <si>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</si>
  <si>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</si>
  <si>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</si>
  <si>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</si>
  <si>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</si>
  <si>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</si>
  <si>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</si>
  <si>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</si>
  <si>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</si>
  <si>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</si>
  <si>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</si>
  <si>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</si>
  <si>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</si>
  <si>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</si>
  <si>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</si>
  <si>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</si>
  <si>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</si>
  <si>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</si>
  <si>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</si>
  <si>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</si>
  <si>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</si>
  <si>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</si>
  <si>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</si>
  <si>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</si>
  <si>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</si>
  <si>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</si>
  <si>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</si>
  <si>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</si>
  <si>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</si>
  <si>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</si>
  <si>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</si>
  <si>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</si>
  <si>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</si>
  <si>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</si>
  <si>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</si>
  <si>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</si>
  <si>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</si>
  <si>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</si>
  <si>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</si>
  <si>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</si>
  <si>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</si>
  <si>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</si>
  <si>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</si>
  <si>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</si>
  <si>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</si>
  <si>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</si>
  <si>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</si>
  <si>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</si>
  <si>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</si>
  <si>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</si>
  <si>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</si>
  <si>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</si>
  <si>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</si>
  <si>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</si>
  <si>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</si>
  <si>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</si>
  <si>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</si>
  <si>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</si>
  <si>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</si>
  <si>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</si>
  <si>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</si>
  <si>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</si>
  <si>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</si>
  <si>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</si>
  <si>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</si>
  <si>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</si>
  <si>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</si>
  <si>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</si>
  <si>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</si>
  <si>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</si>
  <si>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</si>
  <si>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</si>
  <si>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</si>
  <si>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</si>
  <si>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</si>
  <si>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</si>
  <si>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</si>
  <si>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</si>
  <si>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</si>
  <si>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</si>
  <si>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</si>
  <si>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</si>
  <si>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</si>
  <si>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</si>
  <si>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</si>
  <si>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</si>
  <si>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</si>
  <si>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</si>
  <si>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</si>
  <si>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</si>
  <si>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</si>
  <si>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</si>
  <si>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</si>
  <si>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</si>
  <si>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</si>
  <si>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</si>
  <si>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</si>
  <si>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</si>
  <si>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</si>
  <si>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</si>
  <si>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</si>
  <si>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</si>
  <si>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</si>
  <si>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</si>
  <si>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</si>
  <si>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</si>
  <si>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</si>
  <si>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</si>
  <si>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</si>
  <si>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</si>
  <si>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</si>
  <si>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</si>
  <si>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</si>
  <si>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</si>
  <si>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</si>
  <si>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</si>
  <si>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</si>
  <si>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</si>
  <si>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</si>
  <si>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</si>
  <si>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</si>
  <si>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</si>
  <si>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</si>
  <si>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</si>
  <si>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</si>
  <si>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</si>
  <si>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</si>
  <si>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</si>
  <si>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</si>
  <si>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</si>
  <si>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</si>
  <si>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</si>
  <si>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</si>
  <si>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</si>
  <si>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</si>
  <si>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</si>
  <si>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</si>
  <si>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</si>
  <si>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</si>
  <si>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</si>
  <si>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</si>
  <si>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</si>
  <si>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</si>
  <si>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</si>
  <si>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</si>
  <si>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</si>
  <si>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</si>
  <si>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</si>
  <si>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</si>
  <si>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</si>
  <si>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</si>
  <si>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</si>
  <si>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</si>
  <si>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</si>
  <si>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</si>
  <si>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</si>
  <si>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</si>
  <si>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</si>
  <si>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</si>
  <si>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</si>
  <si>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</si>
  <si>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</si>
  <si>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</si>
  <si>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</si>
  <si>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</si>
  <si>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</si>
  <si>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</si>
  <si>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</si>
  <si>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</si>
  <si>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</si>
  <si>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</si>
  <si>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</si>
  <si>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</si>
  <si>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</si>
  <si>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</si>
  <si>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</si>
  <si>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</si>
  <si>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</si>
  <si>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</si>
  <si>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</si>
  <si>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</si>
  <si>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</si>
  <si>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</si>
  <si>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</si>
  <si>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</si>
  <si>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</si>
  <si>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</si>
  <si>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</si>
  <si>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</si>
  <si>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</si>
  <si>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</si>
  <si>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</si>
  <si>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</si>
  <si>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</si>
  <si>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</si>
  <si>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</si>
  <si>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</si>
  <si>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</si>
  <si>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</si>
  <si>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</si>
  <si>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</si>
  <si>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</si>
  <si>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</si>
  <si>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</si>
  <si>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</si>
  <si>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</si>
  <si>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</si>
  <si>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</si>
  <si>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</si>
  <si>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</si>
  <si>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</si>
  <si>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</si>
  <si>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</si>
  <si>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</si>
  <si>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</si>
  <si>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</si>
  <si>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</si>
  <si>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</si>
  <si>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</si>
  <si>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</si>
  <si>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</si>
  <si>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</si>
  <si>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</si>
  <si>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</si>
  <si>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</si>
  <si>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</si>
  <si>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</si>
  <si>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</si>
  <si>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</si>
  <si>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</si>
  <si>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</si>
  <si>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</si>
  <si>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</si>
  <si>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</si>
  <si>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</si>
  <si>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</si>
  <si>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</si>
  <si>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</si>
  <si>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</si>
  <si>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</si>
  <si>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</si>
  <si>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</si>
  <si>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</si>
  <si>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</si>
  <si>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</si>
  <si>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</si>
  <si>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</si>
  <si>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</si>
  <si>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</si>
  <si>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</si>
  <si>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</si>
  <si>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</si>
  <si>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</si>
  <si>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</si>
  <si>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</si>
  <si>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</si>
  <si>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</si>
  <si>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</si>
  <si>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</si>
  <si>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</si>
  <si>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</si>
  <si>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</si>
  <si>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</si>
  <si>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</si>
  <si>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</si>
  <si>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</si>
  <si>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</si>
  <si>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</si>
  <si>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</si>
  <si>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</si>
  <si>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</si>
  <si>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</si>
  <si>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</si>
  <si>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</si>
  <si>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</si>
  <si>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</si>
  <si>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</si>
  <si>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</si>
  <si>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</si>
  <si>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</si>
  <si>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</si>
  <si>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</si>
  <si>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</si>
  <si>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</si>
  <si>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</si>
  <si>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</si>
  <si>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</si>
  <si>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</si>
  <si>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</si>
  <si>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</si>
  <si>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</si>
  <si>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</si>
  <si>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</si>
  <si>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</si>
  <si>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</si>
  <si>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</si>
  <si>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</si>
  <si>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</si>
  <si>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</si>
  <si>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</si>
  <si>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</si>
  <si>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</si>
  <si>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</si>
  <si>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</si>
  <si>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</si>
  <si>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</si>
  <si>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</si>
  <si>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</si>
  <si>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</si>
  <si>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</si>
  <si>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</si>
  <si>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</si>
  <si>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</si>
  <si>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</si>
  <si>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</si>
  <si>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</si>
  <si>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</si>
  <si>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</si>
  <si>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</si>
  <si>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</si>
  <si>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</si>
  <si>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</si>
  <si>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</si>
  <si>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</si>
  <si>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</si>
  <si>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</si>
  <si>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</si>
  <si>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</si>
  <si>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</si>
  <si>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</si>
  <si>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</si>
  <si>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</si>
  <si>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</si>
  <si>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</si>
  <si>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</si>
  <si>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</si>
  <si>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</si>
  <si>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</si>
  <si>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</si>
  <si>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</si>
  <si>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</si>
  <si>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</si>
  <si>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</si>
  <si>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</si>
  <si>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</si>
  <si>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</si>
  <si>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</si>
  <si>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</si>
  <si>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</si>
  <si>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</si>
  <si>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</si>
  <si>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</si>
  <si>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</si>
  <si>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</si>
  <si>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</si>
  <si>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</si>
  <si>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</si>
  <si>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</si>
  <si>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</si>
  <si>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</si>
  <si>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</si>
  <si>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</si>
  <si>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</si>
  <si>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</si>
  <si>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</si>
  <si>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</si>
  <si>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</si>
  <si>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</si>
  <si>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</si>
  <si>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</si>
  <si>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</si>
  <si>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</si>
  <si>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</si>
  <si>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</si>
  <si>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</si>
  <si>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</si>
  <si>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</si>
  <si>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</si>
  <si>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</si>
  <si>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</si>
  <si>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</si>
  <si>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</si>
  <si>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</si>
  <si>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</si>
  <si>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</si>
  <si>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</si>
  <si>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</si>
  <si>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</si>
  <si>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</si>
  <si>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</si>
  <si>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</si>
  <si>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</si>
  <si>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</si>
  <si>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</si>
  <si>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</si>
  <si>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</si>
  <si>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</si>
  <si>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</si>
  <si>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</si>
  <si>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</si>
  <si>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</si>
  <si>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</si>
  <si>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</si>
  <si>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</si>
  <si>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</si>
  <si>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</si>
  <si>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</si>
  <si>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</si>
  <si>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</si>
  <si>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</si>
  <si>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</si>
  <si>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</si>
  <si>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</si>
  <si>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</si>
  <si>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</si>
  <si>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</si>
  <si>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</si>
  <si>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</si>
  <si>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</si>
  <si>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</si>
  <si>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</si>
  <si>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</si>
  <si>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</si>
  <si>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</si>
  <si>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</si>
  <si>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</si>
  <si>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</si>
  <si>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</si>
  <si>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</si>
  <si>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</si>
  <si>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</si>
  <si>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</si>
  <si>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</si>
  <si>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</si>
  <si>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</si>
  <si>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</si>
  <si>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</si>
  <si>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</si>
  <si>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</si>
  <si>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</si>
  <si>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</si>
  <si>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</si>
  <si>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</si>
  <si>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</si>
  <si>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</si>
  <si>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</si>
  <si>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</si>
  <si>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</si>
  <si>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</si>
  <si>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</si>
  <si>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</si>
  <si>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</si>
  <si>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</si>
  <si>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</si>
  <si>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</si>
  <si>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</si>
  <si>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</si>
  <si>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</si>
  <si>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</si>
  <si>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</si>
  <si>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</si>
  <si>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</si>
  <si>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</si>
  <si>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</si>
  <si>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</si>
  <si>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</si>
  <si>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</si>
  <si>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</si>
  <si>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</si>
  <si>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</si>
  <si>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</si>
  <si>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</si>
  <si>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</si>
  <si>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</si>
  <si>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</si>
  <si>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</si>
  <si>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</si>
  <si>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</si>
  <si>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</si>
  <si>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</si>
  <si>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</si>
  <si>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</si>
  <si>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</si>
  <si>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</si>
  <si>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</si>
  <si>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</si>
  <si>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</si>
  <si>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</si>
  <si>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</si>
  <si>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</si>
  <si>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</si>
  <si>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</si>
  <si>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</si>
  <si>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</si>
  <si>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</si>
  <si>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</si>
  <si>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</si>
  <si>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</si>
  <si>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</si>
  <si>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</si>
  <si>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</si>
  <si>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</si>
  <si>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</si>
  <si>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</si>
  <si>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</si>
  <si>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</si>
  <si>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</si>
  <si>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</si>
  <si>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</si>
  <si>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</si>
  <si>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</si>
  <si>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</si>
  <si>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</si>
  <si>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</si>
  <si>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</si>
  <si>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</si>
  <si>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</si>
  <si>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</si>
  <si>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</si>
  <si>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</si>
  <si>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</si>
  <si>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</si>
  <si>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</si>
  <si>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</si>
  <si>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</si>
  <si>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</si>
  <si>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</si>
  <si>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</si>
  <si>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</si>
  <si>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</si>
  <si>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</si>
  <si>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</si>
  <si>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</si>
  <si>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</si>
  <si>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</si>
  <si>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</si>
  <si>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</si>
  <si>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</si>
  <si>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</si>
  <si>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</si>
  <si>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</si>
  <si>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</si>
  <si>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</si>
  <si>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</si>
  <si>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</si>
  <si>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</si>
  <si>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</si>
  <si>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</si>
  <si>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</si>
  <si>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</si>
  <si>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</si>
  <si>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</si>
  <si>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</si>
  <si>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</si>
  <si>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</si>
  <si>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</si>
  <si>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</si>
  <si>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</si>
  <si>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</si>
  <si>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</si>
  <si>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</si>
  <si>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</si>
  <si>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</si>
  <si>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</si>
  <si>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</si>
  <si>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</si>
  <si>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</si>
  <si>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</si>
  <si>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</si>
  <si>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</si>
  <si>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</si>
  <si>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</si>
  <si>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</si>
  <si>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</si>
  <si>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</si>
  <si>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</si>
  <si>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</si>
  <si>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</si>
  <si>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</si>
  <si>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</si>
  <si>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</si>
  <si>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</si>
  <si>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</si>
  <si>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</si>
  <si>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</si>
  <si>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</si>
  <si>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</si>
  <si>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</si>
  <si>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</si>
  <si>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</si>
  <si>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</si>
  <si>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</si>
  <si>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</si>
  <si>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</si>
  <si>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</si>
  <si>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</si>
  <si>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</si>
  <si>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</si>
  <si>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</si>
  <si>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</si>
  <si>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</si>
  <si>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</si>
  <si>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</si>
  <si>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</si>
  <si>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</si>
  <si>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</si>
  <si>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</si>
  <si>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</si>
  <si>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</si>
  <si>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</si>
  <si>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</si>
  <si>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</si>
  <si>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</si>
  <si>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</si>
  <si>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</si>
  <si>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</si>
  <si>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</si>
  <si>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</si>
  <si>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</si>
  <si>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</si>
  <si>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</si>
  <si>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</si>
  <si>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</si>
  <si>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</si>
  <si>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</si>
  <si>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</si>
  <si>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</si>
  <si>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</si>
  <si>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</si>
  <si>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</si>
  <si>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</si>
  <si>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</si>
  <si>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</si>
  <si>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</si>
  <si>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</si>
  <si>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</si>
  <si>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</si>
  <si>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</si>
  <si>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</si>
  <si>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</si>
  <si>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</si>
  <si>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</si>
  <si>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</si>
  <si>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</si>
  <si>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</si>
  <si>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</si>
  <si>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</si>
  <si>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</si>
  <si>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</si>
  <si>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</si>
  <si>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</si>
  <si>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</si>
  <si>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</si>
  <si>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</si>
  <si>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</si>
  <si>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</si>
  <si>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</si>
  <si>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</si>
  <si>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</si>
  <si>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</si>
  <si>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</si>
  <si>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</si>
  <si>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</si>
  <si>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</si>
  <si>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</si>
  <si>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</si>
  <si>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</si>
  <si>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</si>
  <si>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</si>
  <si>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</si>
  <si>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</si>
  <si>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</si>
  <si>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</si>
  <si>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</si>
  <si>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</si>
  <si>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</si>
  <si>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</si>
  <si>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</si>
  <si>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</si>
  <si>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</si>
  <si>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</si>
  <si>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</si>
  <si>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</si>
  <si>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</si>
  <si>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</si>
  <si>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</si>
  <si>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</si>
  <si>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</si>
  <si>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</si>
  <si>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</si>
  <si>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</si>
  <si>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</si>
  <si>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</si>
  <si>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</si>
  <si>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</si>
  <si>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</si>
  <si>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</si>
  <si>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</si>
  <si>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</si>
  <si>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</si>
  <si>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</si>
  <si>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</si>
  <si>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</si>
  <si>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</si>
  <si>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</si>
  <si>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</si>
  <si>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</si>
  <si>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</si>
  <si>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</si>
  <si>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</si>
  <si>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</si>
  <si>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</si>
  <si>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</si>
  <si>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</si>
  <si>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</si>
  <si>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</si>
  <si>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</si>
  <si>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</si>
  <si>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</si>
  <si>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</si>
  <si>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</si>
  <si>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</si>
  <si>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</si>
  <si>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</si>
  <si>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</si>
  <si>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</si>
  <si>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</si>
  <si>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</si>
  <si>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</si>
  <si>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</si>
  <si>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</si>
  <si>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</si>
  <si>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</si>
  <si>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</si>
  <si>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</si>
  <si>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</si>
  <si>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</si>
  <si>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</si>
  <si>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</si>
  <si>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</si>
  <si>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</si>
  <si>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</si>
  <si>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</si>
  <si>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</si>
  <si>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</si>
  <si>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</si>
  <si>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</si>
  <si>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</si>
  <si>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</si>
  <si>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</si>
  <si>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</si>
  <si>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</si>
  <si>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</si>
  <si>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</si>
  <si>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</si>
  <si>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</si>
  <si>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</si>
  <si>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</si>
  <si>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</si>
  <si>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</si>
  <si>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</si>
  <si>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</si>
  <si>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</si>
  <si>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</si>
  <si>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</si>
  <si>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</si>
  <si>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</si>
  <si>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</si>
  <si>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</si>
  <si>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</si>
  <si>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</si>
  <si>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</si>
  <si>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</si>
  <si>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</si>
  <si>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</si>
  <si>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</si>
  <si>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</si>
  <si>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</si>
  <si>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</si>
  <si>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</si>
  <si>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</si>
  <si>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</si>
  <si>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</si>
  <si>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</si>
  <si>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</si>
  <si>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</si>
  <si>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</si>
  <si>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</si>
  <si>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</si>
  <si>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</si>
  <si>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</si>
  <si>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</si>
  <si>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</si>
  <si>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</si>
  <si>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</si>
  <si>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</si>
  <si>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</si>
  <si>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</si>
  <si>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</si>
  <si>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</si>
  <si>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</si>
  <si>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</si>
  <si>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</si>
  <si>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</si>
  <si>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</si>
  <si>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</si>
  <si>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</si>
  <si>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</si>
  <si>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</si>
  <si>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</si>
  <si>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</si>
  <si>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</si>
  <si>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</si>
  <si>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</si>
  <si>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</si>
  <si>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</si>
  <si>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</si>
  <si>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</si>
  <si>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</si>
  <si>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</si>
  <si>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</si>
  <si>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</si>
  <si>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</si>
  <si>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</si>
  <si>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</si>
  <si>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</si>
  <si>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</si>
  <si>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</si>
  <si>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</si>
  <si>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</si>
  <si>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</si>
  <si>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</si>
  <si>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</si>
  <si>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</si>
  <si>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</si>
  <si>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</si>
  <si>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</si>
  <si>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</si>
  <si>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</si>
  <si>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</si>
  <si>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</si>
  <si>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</si>
  <si>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</si>
  <si>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</si>
  <si>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</si>
  <si>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</si>
  <si>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</si>
  <si>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</si>
  <si>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</si>
  <si>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</si>
  <si>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</si>
  <si>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</si>
  <si>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</si>
  <si>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</si>
  <si>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</si>
  <si>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</si>
  <si>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</si>
  <si>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</si>
  <si>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</si>
  <si>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</si>
  <si>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</si>
  <si>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</si>
  <si>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</si>
  <si>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</si>
  <si>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</si>
  <si>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</si>
  <si>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</si>
  <si>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</si>
  <si>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</si>
  <si>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</si>
  <si>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</si>
  <si>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</si>
  <si>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</si>
  <si>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</si>
  <si>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</si>
  <si>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</si>
  <si>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</si>
  <si>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</si>
  <si>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</si>
  <si>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</si>
  <si>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</si>
  <si>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</si>
  <si>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</si>
  <si>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</si>
  <si>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</si>
  <si>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</si>
  <si>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</si>
  <si>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</si>
  <si>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</si>
  <si>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</si>
  <si>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</si>
  <si>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</si>
  <si>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</si>
  <si>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</si>
  <si>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</si>
  <si>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</si>
  <si>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</si>
  <si>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</si>
  <si>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</si>
  <si>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</si>
  <si>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</si>
  <si>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</si>
  <si>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</si>
  <si>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</si>
  <si>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</si>
  <si>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</si>
  <si>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</si>
  <si>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</si>
  <si>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</si>
  <si>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</si>
  <si>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</si>
  <si>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</si>
  <si>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</si>
  <si>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</si>
  <si>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</si>
  <si>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</si>
  <si>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</si>
  <si>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</si>
  <si>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</si>
  <si>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</si>
  <si>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</si>
  <si>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</si>
  <si>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</si>
  <si>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</si>
  <si>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</si>
  <si>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</si>
  <si>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</si>
  <si>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</si>
  <si>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</si>
  <si>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</si>
  <si>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</si>
  <si>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</si>
  <si>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</si>
  <si>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</si>
  <si>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</si>
  <si>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</si>
  <si>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</si>
  <si>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</si>
  <si>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</si>
  <si>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</si>
  <si>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</si>
  <si>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</si>
  <si>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</si>
  <si>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</si>
  <si>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</si>
  <si>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</si>
  <si>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</si>
  <si>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</si>
  <si>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</si>
  <si>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</si>
  <si>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</si>
  <si>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</si>
  <si>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</si>
  <si>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</si>
  <si>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</si>
  <si>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</si>
  <si>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</si>
  <si>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</si>
  <si>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</si>
  <si>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</si>
  <si>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</si>
  <si>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</si>
  <si>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</si>
  <si>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</si>
  <si>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</si>
  <si>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</si>
  <si>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</si>
  <si>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</si>
  <si>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</si>
  <si>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</si>
  <si>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</si>
  <si>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</si>
  <si>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</si>
  <si>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</si>
  <si>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</si>
  <si>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</si>
  <si>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</si>
  <si>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</si>
  <si>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</si>
  <si>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</si>
  <si>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</si>
  <si>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</si>
  <si>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</si>
  <si>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</si>
  <si>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</si>
  <si>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</si>
  <si>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</si>
  <si>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</si>
  <si>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</si>
  <si>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</si>
  <si>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</si>
  <si>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</si>
  <si>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</si>
  <si>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</si>
  <si>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</si>
  <si>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</si>
  <si>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</si>
  <si>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</si>
  <si>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</si>
  <si>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</si>
  <si>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</si>
  <si>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</si>
  <si>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</si>
  <si>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</si>
  <si>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</si>
  <si>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</si>
  <si>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</si>
  <si>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</si>
  <si>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</si>
  <si>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</si>
  <si>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</si>
  <si>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</si>
  <si>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</si>
  <si>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</si>
  <si>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</si>
  <si>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</si>
  <si>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</si>
  <si>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</si>
  <si>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</si>
  <si>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</si>
  <si>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</si>
  <si>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</si>
  <si>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</si>
  <si>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</si>
  <si>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</si>
  <si>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</si>
  <si>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</si>
  <si>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</si>
  <si>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</si>
  <si>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</si>
  <si>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</si>
  <si>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</si>
  <si>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</si>
  <si>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</si>
  <si>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</si>
  <si>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</si>
  <si>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</si>
  <si>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</si>
  <si>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</si>
  <si>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</si>
  <si>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</si>
  <si>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</si>
  <si>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</si>
  <si>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</si>
  <si>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</si>
  <si>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</si>
  <si>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</si>
  <si>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</si>
  <si>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</si>
  <si>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</si>
  <si>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</si>
  <si>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</si>
  <si>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</si>
  <si>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</si>
  <si>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</si>
  <si>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</si>
  <si>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</si>
  <si>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</si>
  <si>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</si>
  <si>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</si>
  <si>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</si>
  <si>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</si>
  <si>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</si>
  <si>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</si>
  <si>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</si>
  <si>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</si>
  <si>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</si>
  <si>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</si>
  <si>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</si>
  <si>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</si>
  <si>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</si>
  <si>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</si>
  <si>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</si>
  <si>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</si>
  <si>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</si>
  <si>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</si>
  <si>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</si>
  <si>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</si>
  <si>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</si>
  <si>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</si>
  <si>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</si>
  <si>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</si>
  <si>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</si>
  <si>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</si>
  <si>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</si>
  <si>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</si>
  <si>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</si>
  <si>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</si>
  <si>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</si>
  <si>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</si>
  <si>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</si>
  <si>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</si>
  <si>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</si>
  <si>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</si>
  <si>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</si>
  <si>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</si>
  <si>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</si>
  <si>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</si>
  <si>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</si>
  <si>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</si>
  <si>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</si>
  <si>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</si>
  <si>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</si>
  <si>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</si>
  <si>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</si>
  <si>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</si>
  <si>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</si>
  <si>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</si>
  <si>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</si>
  <si>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</si>
  <si>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</si>
  <si>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</si>
  <si>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</si>
  <si>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</si>
  <si>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</si>
  <si>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</si>
  <si>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</si>
  <si>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</si>
  <si>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</si>
  <si>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</si>
  <si>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</si>
  <si>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</si>
  <si>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</si>
  <si>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</si>
  <si>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</si>
  <si>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</si>
  <si>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</si>
  <si>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</si>
  <si>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</si>
  <si>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</si>
  <si>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</si>
  <si>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</si>
  <si>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</si>
  <si>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</si>
  <si>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</si>
  <si>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</si>
  <si>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</si>
  <si>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</si>
  <si>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</si>
  <si>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</si>
  <si>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</si>
  <si>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</si>
  <si>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</si>
  <si>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</si>
  <si>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</si>
  <si>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</si>
  <si>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</si>
  <si>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</si>
  <si>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</si>
  <si>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</si>
  <si>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</si>
  <si>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</si>
  <si>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</si>
  <si>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</si>
  <si>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</si>
  <si>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</si>
  <si>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</si>
  <si>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</si>
  <si>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</si>
  <si>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</si>
  <si>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</si>
  <si>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</si>
  <si>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</si>
  <si>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</si>
  <si>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</si>
  <si>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</si>
  <si>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</si>
  <si>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</si>
  <si>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</si>
  <si>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</si>
  <si>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</si>
  <si>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</si>
  <si>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</si>
  <si>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</si>
  <si>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</si>
  <si>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</si>
  <si>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</si>
  <si>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</si>
  <si>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</si>
  <si>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</si>
  <si>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</si>
  <si>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</si>
  <si>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</si>
  <si>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</si>
  <si>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</si>
  <si>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</si>
  <si>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</si>
  <si>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</si>
  <si>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</si>
  <si>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</si>
  <si>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</si>
  <si>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</si>
  <si>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</si>
  <si>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</si>
  <si>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</si>
  <si>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</si>
  <si>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</si>
  <si>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</si>
  <si>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</si>
  <si>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</si>
  <si>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</si>
  <si>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</si>
  <si>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</si>
  <si>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</si>
  <si>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</si>
  <si>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</si>
  <si>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</si>
  <si>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</si>
  <si>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</si>
  <si>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</si>
  <si>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</si>
  <si>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</si>
  <si>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</si>
  <si>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</si>
  <si>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</si>
  <si>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</si>
  <si>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</si>
  <si>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</si>
  <si>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</si>
  <si>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</si>
  <si>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</si>
  <si>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</si>
  <si>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</si>
  <si>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</si>
  <si>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</si>
  <si>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</si>
  <si>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</si>
  <si>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</si>
  <si>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</si>
  <si>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</si>
  <si>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</si>
  <si>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</si>
  <si>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</si>
  <si>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</si>
  <si>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</si>
  <si>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</si>
  <si>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</si>
  <si>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</si>
  <si>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</si>
  <si>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</si>
  <si>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</si>
  <si>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</si>
  <si>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</si>
  <si>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</si>
  <si>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</si>
  <si>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</si>
  <si>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</si>
  <si>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</si>
  <si>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</si>
  <si>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</si>
  <si>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</si>
  <si>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</si>
  <si>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</si>
  <si>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</si>
  <si>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</si>
  <si>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</si>
  <si>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</si>
  <si>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</si>
  <si>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</si>
  <si>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</si>
  <si>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</si>
  <si>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</si>
  <si>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</si>
  <si>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</si>
  <si>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</si>
  <si>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</si>
  <si>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</si>
  <si>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</si>
  <si>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</si>
  <si>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</si>
  <si>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</si>
  <si>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</si>
  <si>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</si>
  <si>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</si>
  <si>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</si>
  <si>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</si>
  <si>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</si>
  <si>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</si>
  <si>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</si>
  <si>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</si>
  <si>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</si>
  <si>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</si>
  <si>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</si>
  <si>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</si>
  <si>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</si>
  <si>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</si>
  <si>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</si>
  <si>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</si>
  <si>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</si>
  <si>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</si>
  <si>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</si>
  <si>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</si>
  <si>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</si>
  <si>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</si>
  <si>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</si>
  <si>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</si>
  <si>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</si>
  <si>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</si>
  <si>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</si>
  <si>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</si>
  <si>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</si>
  <si>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</si>
  <si>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</si>
  <si>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</si>
  <si>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</si>
  <si>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</si>
  <si>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</si>
  <si>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</si>
  <si>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</si>
  <si>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</si>
  <si>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</si>
  <si>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</si>
  <si>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</si>
  <si>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</si>
  <si>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</si>
  <si>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</si>
  <si>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</si>
  <si>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</si>
  <si>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</si>
  <si>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</si>
  <si>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</si>
  <si>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</si>
  <si>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</si>
  <si>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</si>
  <si>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</si>
  <si>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</si>
  <si>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</si>
  <si>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</si>
  <si>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</si>
  <si>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</si>
  <si>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</si>
  <si>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</si>
  <si>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</si>
  <si>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</si>
  <si>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</si>
  <si>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</si>
  <si>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</si>
  <si>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</si>
  <si>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</si>
  <si>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</si>
  <si>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</si>
  <si>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</si>
  <si>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</si>
  <si>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</si>
  <si>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</si>
  <si>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</si>
  <si>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</si>
  <si>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</si>
  <si>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</si>
  <si>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</si>
  <si>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</si>
  <si>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</si>
  <si>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</si>
  <si>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</si>
  <si>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</si>
  <si>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</si>
  <si>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</si>
  <si>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</si>
  <si>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</si>
  <si>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</si>
  <si>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</si>
  <si>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</si>
  <si>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</si>
  <si>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</si>
  <si>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</si>
  <si>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</si>
  <si>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</si>
  <si>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</si>
  <si>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</si>
  <si>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</si>
  <si>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</si>
  <si>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</si>
  <si>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</si>
  <si>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</si>
  <si>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</si>
  <si>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</si>
  <si>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</si>
  <si>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</si>
  <si>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</si>
  <si>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</si>
  <si>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</si>
  <si>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</si>
  <si>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</si>
  <si>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</si>
  <si>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</si>
  <si>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</si>
  <si>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</si>
  <si>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</si>
  <si>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</si>
  <si>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</si>
  <si>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</si>
  <si>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</si>
  <si>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</si>
  <si>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</si>
  <si>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</si>
  <si>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</si>
  <si>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</si>
  <si>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</si>
  <si>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</si>
  <si>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</si>
  <si>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</si>
  <si>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</si>
  <si>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</si>
  <si>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</si>
  <si>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</si>
  <si>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</si>
  <si>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</si>
  <si>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</si>
  <si>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</si>
  <si>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</si>
  <si>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</si>
  <si>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</si>
  <si>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</si>
  <si>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</si>
  <si>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</si>
  <si>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</si>
  <si>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</si>
  <si>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</si>
  <si>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</si>
  <si>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</si>
  <si>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</si>
  <si>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</si>
  <si>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</si>
  <si>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</si>
  <si>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</si>
  <si>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</si>
  <si>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</si>
  <si>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</si>
  <si>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</si>
  <si>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</si>
  <si>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</si>
  <si>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</si>
  <si>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</si>
  <si>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</si>
  <si>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</si>
  <si>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</si>
  <si>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</si>
  <si>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</si>
  <si>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</si>
  <si>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</si>
  <si>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</si>
  <si>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</si>
  <si>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</si>
  <si>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</si>
  <si>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</si>
  <si>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</si>
  <si>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</si>
  <si>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</si>
  <si>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</si>
  <si>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</si>
  <si>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</si>
  <si>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</si>
  <si>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</si>
  <si>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</si>
  <si>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</si>
  <si>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</si>
  <si>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</si>
  <si>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</si>
  <si>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</si>
  <si>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</si>
  <si>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</si>
  <si>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</si>
  <si>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</si>
  <si>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</si>
  <si>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</si>
  <si>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</si>
  <si>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</si>
  <si>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</si>
  <si>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</si>
  <si>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</si>
  <si>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</si>
  <si>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</si>
  <si>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</si>
  <si>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</si>
  <si>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</si>
  <si>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</si>
  <si>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</si>
  <si>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</si>
  <si>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</si>
  <si>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</si>
  <si>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</si>
  <si>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</si>
  <si>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</si>
  <si>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</si>
  <si>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</si>
  <si>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</si>
  <si>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</si>
  <si>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</si>
  <si>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</si>
  <si>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</si>
  <si>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</si>
  <si>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</si>
  <si>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</si>
  <si>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</si>
  <si>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</si>
  <si>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</si>
  <si>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</si>
  <si>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</si>
  <si>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</si>
  <si>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</si>
  <si>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</si>
  <si>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</si>
  <si>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</si>
  <si>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</si>
  <si>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</si>
  <si>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</si>
  <si>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</si>
  <si>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</si>
  <si>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</si>
  <si>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</si>
  <si>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</si>
  <si>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</si>
  <si>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</si>
  <si>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</si>
  <si>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</si>
  <si>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</si>
  <si>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</si>
  <si>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</si>
  <si>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</si>
  <si>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</si>
  <si>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</si>
  <si>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</si>
  <si>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</si>
  <si>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</si>
  <si>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</si>
  <si>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</si>
  <si>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</si>
  <si>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</si>
  <si>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</si>
  <si>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</si>
  <si>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</si>
  <si>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</si>
  <si>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</si>
  <si>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</si>
  <si>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</si>
  <si>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</si>
  <si>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</si>
  <si>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</si>
  <si>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</si>
  <si>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</si>
  <si>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</si>
  <si>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</si>
  <si>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</si>
  <si>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</si>
  <si>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</si>
  <si>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</si>
  <si>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</si>
  <si>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</si>
  <si>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</si>
  <si>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</si>
  <si>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</si>
  <si>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</si>
  <si>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</si>
  <si>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</si>
  <si>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</si>
  <si>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</si>
  <si>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</si>
  <si>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</si>
  <si>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</si>
  <si>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</si>
  <si>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</si>
  <si>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</si>
  <si>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</si>
  <si>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</si>
  <si>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</si>
  <si>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</si>
  <si>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</si>
  <si>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</si>
  <si>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</si>
  <si>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</si>
  <si>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</si>
  <si>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</si>
  <si>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</si>
  <si>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</si>
  <si>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</si>
  <si>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</si>
  <si>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</si>
  <si>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</si>
  <si>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</si>
  <si>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</si>
  <si>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</si>
  <si>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</si>
  <si>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</si>
  <si>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</si>
  <si>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</si>
  <si>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</si>
  <si>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</si>
  <si>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</si>
  <si>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</si>
  <si>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</si>
  <si>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</si>
  <si>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</si>
  <si>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</si>
  <si>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</si>
  <si>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</si>
  <si>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</si>
  <si>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</si>
  <si>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</si>
  <si>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</si>
  <si>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</si>
  <si>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</si>
  <si>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</si>
  <si>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</si>
  <si>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</si>
  <si>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</si>
  <si>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</si>
  <si>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</si>
  <si>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</si>
  <si>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</si>
  <si>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</si>
  <si>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</si>
  <si>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</si>
  <si>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</si>
  <si>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</si>
  <si>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</si>
  <si>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</si>
  <si>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</si>
  <si>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</si>
  <si>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</si>
  <si>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</si>
  <si>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</si>
  <si>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</si>
  <si>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</si>
  <si>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</si>
  <si>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</si>
  <si>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</si>
  <si>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</si>
  <si>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</si>
  <si>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</si>
  <si>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</si>
  <si>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</si>
  <si>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</si>
  <si>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</si>
  <si>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</si>
  <si>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</si>
  <si>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</si>
  <si>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</si>
  <si>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</si>
  <si>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</si>
  <si>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</si>
  <si>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</si>
  <si>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</si>
  <si>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</si>
  <si>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</si>
  <si>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</si>
  <si>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</si>
  <si>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</si>
  <si>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</si>
  <si>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</si>
  <si>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</si>
  <si>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</si>
  <si>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</si>
  <si>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</si>
  <si>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</si>
  <si>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</si>
  <si>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</si>
  <si>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</si>
  <si>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</si>
  <si>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</si>
  <si>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</si>
  <si>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</si>
  <si>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</si>
  <si>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</si>
  <si>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</si>
  <si>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</si>
  <si>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</si>
  <si>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</si>
  <si>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</si>
  <si>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</si>
  <si>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</si>
  <si>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</si>
  <si>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</si>
  <si>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</si>
  <si>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</si>
  <si>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</si>
  <si>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</si>
  <si>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</si>
  <si>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</si>
  <si>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</si>
  <si>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</si>
  <si>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</si>
  <si>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</si>
  <si>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</si>
  <si>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</si>
  <si>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</si>
  <si>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</si>
  <si>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</si>
  <si>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</si>
  <si>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</si>
  <si>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</si>
  <si>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</si>
  <si>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</si>
  <si>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</si>
  <si>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</si>
  <si>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</si>
  <si>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</si>
  <si>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</si>
  <si>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</si>
  <si>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</si>
  <si>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</si>
  <si>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</si>
  <si>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</si>
  <si>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</si>
  <si>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</si>
  <si>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</si>
  <si>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</si>
  <si>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</si>
  <si>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</si>
  <si>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</si>
  <si>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</si>
  <si>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</si>
  <si>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</si>
  <si>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</si>
  <si>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</si>
  <si>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</si>
  <si>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</si>
  <si>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</si>
  <si>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</si>
  <si>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</si>
  <si>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</si>
  <si>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</si>
  <si>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</si>
  <si>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</si>
  <si>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</si>
  <si>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</si>
  <si>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</si>
  <si>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</si>
  <si>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</si>
  <si>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</si>
  <si>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</si>
  <si>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</si>
  <si>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</si>
  <si>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</si>
  <si>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</si>
  <si>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</si>
  <si>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</si>
  <si>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</si>
  <si>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</si>
  <si>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</si>
  <si>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</si>
  <si>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</si>
  <si>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</si>
  <si>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</si>
  <si>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</si>
  <si>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</si>
  <si>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</si>
  <si>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</si>
  <si>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</si>
  <si>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</si>
  <si>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</si>
  <si>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</si>
  <si>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</si>
  <si>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</si>
  <si>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</si>
  <si>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</si>
  <si>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</si>
  <si>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</si>
  <si>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</si>
  <si>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</si>
  <si>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</si>
  <si>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</si>
  <si>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</si>
  <si>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</si>
  <si>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</si>
  <si>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</si>
  <si>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</si>
  <si>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</si>
  <si>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</si>
  <si>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</si>
  <si>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</si>
  <si>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</si>
  <si>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</si>
  <si>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</si>
  <si>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</si>
  <si>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</si>
  <si>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</si>
  <si>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</si>
  <si>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</si>
  <si>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</si>
  <si>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</si>
  <si>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</si>
  <si>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</si>
  <si>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</si>
  <si>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</si>
  <si>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</si>
  <si>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</si>
  <si>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</si>
  <si>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</si>
  <si>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</si>
  <si>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</si>
  <si>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</si>
  <si>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</si>
  <si>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</si>
  <si>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</si>
  <si>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</si>
  <si>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</si>
  <si>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</si>
  <si>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</si>
  <si>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</si>
  <si>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</si>
  <si>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</si>
  <si>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</si>
  <si>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</si>
  <si>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</si>
  <si>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</si>
  <si>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</si>
  <si>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</si>
  <si>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</si>
  <si>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</si>
  <si>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</si>
  <si>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</si>
  <si>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</si>
  <si>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</si>
  <si>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</si>
  <si>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</si>
  <si>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</si>
  <si>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</si>
  <si>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</si>
  <si>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</si>
  <si>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</si>
  <si>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</si>
  <si>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</si>
  <si>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</si>
  <si>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</si>
  <si>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</si>
  <si>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</si>
  <si>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</si>
  <si>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</si>
  <si>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</si>
  <si>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</si>
  <si>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</si>
  <si>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</si>
  <si>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</si>
  <si>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</si>
  <si>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</si>
  <si>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</si>
  <si>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</si>
  <si>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</si>
  <si>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</si>
  <si>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</si>
  <si>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</si>
  <si>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</si>
  <si>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</si>
  <si>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</si>
  <si>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</si>
  <si>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</si>
  <si>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</si>
  <si>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</si>
  <si>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</si>
  <si>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</si>
  <si>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</si>
  <si>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</si>
  <si>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</si>
  <si>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</si>
  <si>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</si>
  <si>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</si>
  <si>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</si>
  <si>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</si>
  <si>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</si>
  <si>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</si>
  <si>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</si>
  <si>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</si>
  <si>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</si>
  <si>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</si>
  <si>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</si>
  <si>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</si>
  <si>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</si>
  <si>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</si>
  <si>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</si>
  <si>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</si>
  <si>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</si>
  <si>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</si>
  <si>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</si>
  <si>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</si>
  <si>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</si>
  <si>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</si>
  <si>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</si>
  <si>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</si>
  <si>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</si>
  <si>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</si>
  <si>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</si>
  <si>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</si>
  <si>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</si>
  <si>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</si>
  <si>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</si>
  <si>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</si>
  <si>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</si>
  <si>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</si>
  <si>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</si>
  <si>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</si>
  <si>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</si>
  <si>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</si>
  <si>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</si>
  <si>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</si>
  <si>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</si>
  <si>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</si>
  <si>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</si>
  <si>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</si>
  <si>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</si>
  <si>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</si>
  <si>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</si>
  <si>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</si>
  <si>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</si>
  <si>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</si>
  <si>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</si>
  <si>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</si>
  <si>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</si>
  <si>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</si>
  <si>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</si>
  <si>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</si>
  <si>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</si>
  <si>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</si>
  <si>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</si>
  <si>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</si>
  <si>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</si>
  <si>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</si>
  <si>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</si>
  <si>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</si>
  <si>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</si>
  <si>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</si>
  <si>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</si>
  <si>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</si>
  <si>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</si>
  <si>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</si>
  <si>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</si>
  <si>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</si>
  <si>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</si>
  <si>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</si>
  <si>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</si>
  <si>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</si>
  <si>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</si>
  <si>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</si>
  <si>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</si>
  <si>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</si>
  <si>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</si>
  <si>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</si>
  <si>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</si>
  <si>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</si>
  <si>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</si>
  <si>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</si>
  <si>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</si>
  <si>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</si>
  <si>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</si>
  <si>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</si>
  <si>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</si>
  <si>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</si>
  <si>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</si>
  <si>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</si>
  <si>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</si>
  <si>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</si>
  <si>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</si>
  <si>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</si>
  <si>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</si>
  <si>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</si>
  <si>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</si>
  <si>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</si>
  <si>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</si>
  <si>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</si>
  <si>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</si>
  <si>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</si>
  <si>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</si>
  <si>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</si>
  <si>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</si>
  <si>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</si>
  <si>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</si>
  <si>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</si>
  <si>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</si>
  <si>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</si>
  <si>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</si>
  <si>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</si>
  <si>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</si>
  <si>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</si>
  <si>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</si>
  <si>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</si>
  <si>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</si>
  <si>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</si>
  <si>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</si>
  <si>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</si>
  <si>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</si>
  <si>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</si>
  <si>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</si>
  <si>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</si>
  <si>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</si>
  <si>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</si>
  <si>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</si>
  <si>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</si>
  <si>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</si>
  <si>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</si>
  <si>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</si>
  <si>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</si>
  <si>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</si>
  <si>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</si>
  <si>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</si>
  <si>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</si>
  <si>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</si>
  <si>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</si>
  <si>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</si>
  <si>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</si>
  <si>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</si>
  <si>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</si>
  <si>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</si>
  <si>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</si>
  <si>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</si>
  <si>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</si>
  <si>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</si>
  <si>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</si>
  <si>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</si>
  <si>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</si>
  <si>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</si>
  <si>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</si>
  <si>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</si>
  <si>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</si>
  <si>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</si>
  <si>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</si>
  <si>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</si>
  <si>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</si>
  <si>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</si>
  <si>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</si>
  <si>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</si>
  <si>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</si>
  <si>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</si>
  <si>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</si>
  <si>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</si>
  <si>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</si>
  <si>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</si>
  <si>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</si>
  <si>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</si>
  <si>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</si>
  <si>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</si>
  <si>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</si>
  <si>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</si>
  <si>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</si>
  <si>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</si>
  <si>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</si>
  <si>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</si>
  <si>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</si>
  <si>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</si>
  <si>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</si>
  <si>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</si>
  <si>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</si>
  <si>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</si>
  <si>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</si>
  <si>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</si>
  <si>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</si>
  <si>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</si>
  <si>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</si>
  <si>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</si>
  <si>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</si>
  <si>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</si>
  <si>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</si>
  <si>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</si>
  <si>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</si>
  <si>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</si>
  <si>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</si>
  <si>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</si>
  <si>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</si>
  <si>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</si>
  <si>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</si>
  <si>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</si>
  <si>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</si>
  <si>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</si>
  <si>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</si>
  <si>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</si>
  <si>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</si>
  <si>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</si>
  <si>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</si>
  <si>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</si>
  <si>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</si>
  <si>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</si>
  <si>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</si>
  <si>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</si>
  <si>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</si>
  <si>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</si>
  <si>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</si>
  <si>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</si>
  <si>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</si>
  <si>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</si>
  <si>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</si>
  <si>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</si>
  <si>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</si>
  <si>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</si>
  <si>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</si>
  <si>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</si>
  <si>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</si>
  <si>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</si>
  <si>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</si>
  <si>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</si>
  <si>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</si>
  <si>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</si>
  <si>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</si>
  <si>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</si>
  <si>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</si>
  <si>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</si>
  <si>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</si>
  <si>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</si>
  <si>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</si>
  <si>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</si>
  <si>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</si>
  <si>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</si>
  <si>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</si>
  <si>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</si>
  <si>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</si>
  <si>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</si>
  <si>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</si>
  <si>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</si>
  <si>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</si>
  <si>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</si>
  <si>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</si>
  <si>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</si>
  <si>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</si>
  <si>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</si>
  <si>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</si>
  <si>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</si>
  <si>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</si>
  <si>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</si>
  <si>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</si>
  <si>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</si>
  <si>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</si>
  <si>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</si>
  <si>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</si>
  <si>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</si>
  <si>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</si>
  <si>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</si>
  <si>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</si>
  <si>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</si>
  <si>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</si>
  <si>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</si>
  <si>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</si>
  <si>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</si>
  <si>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</si>
  <si>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</si>
  <si>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</si>
  <si>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</si>
  <si>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</si>
  <si>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</si>
  <si>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</si>
  <si>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</si>
  <si>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</si>
  <si>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</si>
  <si>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</si>
  <si>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</si>
  <si>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</si>
  <si>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</si>
  <si>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</si>
  <si>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</si>
  <si>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</si>
  <si>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</si>
  <si>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</si>
  <si>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</si>
  <si>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</si>
  <si>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</si>
  <si>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</si>
  <si>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</si>
  <si>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</si>
  <si>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</si>
  <si>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</si>
  <si>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</si>
  <si>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</si>
  <si>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</si>
  <si>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</si>
  <si>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</si>
  <si>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</si>
  <si>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</si>
  <si>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</si>
  <si>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</si>
  <si>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</si>
  <si>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</si>
  <si>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</si>
  <si>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</si>
  <si>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</si>
  <si>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</si>
  <si>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</si>
  <si>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</si>
  <si>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</si>
  <si>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</si>
  <si>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</si>
  <si>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</si>
  <si>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</si>
  <si>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</si>
  <si>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</si>
  <si>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</si>
  <si>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</si>
  <si>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</si>
  <si>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</si>
  <si>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</si>
  <si>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</si>
  <si>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</si>
  <si>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</si>
  <si>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</si>
  <si>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</si>
  <si>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</si>
  <si>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</si>
  <si>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</si>
  <si>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</si>
  <si>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</si>
  <si>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</si>
  <si>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</si>
  <si>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</si>
  <si>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</si>
  <si>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</si>
  <si>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</si>
  <si>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</si>
  <si>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</si>
  <si>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</si>
  <si>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</si>
  <si>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</si>
  <si>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</si>
  <si>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</si>
  <si>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</si>
  <si>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</si>
  <si>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</si>
  <si>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</si>
  <si>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</si>
  <si>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</si>
  <si>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</si>
  <si>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</si>
  <si>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</si>
  <si>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</si>
  <si>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</si>
  <si>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</si>
  <si>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</si>
  <si>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</si>
  <si>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</si>
  <si>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</si>
  <si>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</si>
  <si>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</si>
  <si>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</si>
  <si>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</si>
  <si>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</si>
  <si>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</si>
  <si>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</si>
  <si>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</si>
  <si>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</si>
  <si>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</si>
  <si>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</si>
  <si>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</si>
  <si>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</si>
  <si>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</si>
  <si>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</si>
  <si>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</si>
  <si>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</si>
  <si>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</si>
  <si>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</si>
  <si>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</si>
  <si>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</si>
  <si>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</si>
  <si>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</si>
  <si>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</si>
  <si>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</si>
  <si>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</si>
  <si>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</si>
  <si>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</si>
  <si>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</si>
  <si>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</si>
  <si>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</si>
  <si>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</si>
  <si>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</si>
  <si>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</si>
  <si>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</si>
  <si>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</si>
  <si>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</si>
  <si>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</si>
  <si>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</si>
  <si>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</si>
  <si>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</si>
  <si>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</si>
  <si>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</si>
  <si>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</si>
  <si>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</si>
  <si>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</si>
  <si>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</si>
  <si>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</si>
  <si>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</si>
  <si>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</si>
  <si>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</si>
  <si>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</si>
  <si>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</si>
  <si>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</si>
  <si>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</si>
  <si>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</si>
  <si>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</si>
  <si>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</si>
  <si>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</si>
  <si>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</si>
  <si>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</si>
  <si>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</si>
  <si>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</si>
  <si>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</si>
  <si>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</si>
  <si>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</si>
  <si>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</si>
  <si>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</si>
  <si>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</si>
  <si>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</si>
  <si>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</si>
  <si>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</si>
  <si>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</si>
  <si>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</si>
  <si>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</si>
  <si>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</si>
  <si>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</si>
  <si>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</si>
  <si>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</si>
  <si>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</si>
  <si>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</si>
  <si>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</si>
  <si>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</si>
  <si>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</si>
  <si>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</si>
  <si>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</si>
  <si>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</si>
  <si>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</si>
  <si>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</si>
  <si>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</si>
  <si>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</si>
  <si>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</si>
  <si>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</si>
  <si>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</si>
  <si>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</si>
  <si>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</si>
  <si>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</si>
  <si>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</si>
  <si>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</si>
  <si>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</si>
  <si>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</si>
  <si>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</si>
  <si>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</si>
  <si>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</si>
  <si>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</si>
  <si>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</si>
  <si>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</si>
  <si>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</si>
  <si>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</si>
  <si>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</si>
  <si>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</si>
  <si>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</si>
  <si>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</si>
  <si>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</si>
  <si>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</si>
  <si>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</si>
  <si>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</si>
  <si>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</si>
  <si>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</si>
  <si>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</si>
  <si>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</si>
  <si>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</si>
  <si>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</si>
  <si>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</si>
  <si>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</si>
  <si>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</si>
  <si>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</si>
  <si>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</si>
  <si>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</si>
  <si>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</si>
  <si>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</si>
  <si>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</si>
  <si>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</si>
  <si>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</si>
  <si>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</si>
  <si>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</si>
  <si>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</si>
  <si>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</si>
  <si>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</si>
  <si>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</si>
  <si>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</si>
  <si>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</si>
  <si>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</si>
  <si>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</si>
  <si>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</si>
  <si>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</si>
  <si>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</si>
  <si>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</si>
  <si>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</si>
  <si>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</si>
  <si>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</si>
  <si>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</si>
  <si>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</si>
  <si>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</si>
  <si>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</si>
  <si>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</si>
  <si>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</si>
  <si>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</si>
  <si>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</si>
  <si>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</si>
  <si>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</si>
  <si>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</si>
  <si>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</si>
  <si>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</si>
  <si>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</si>
  <si>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</si>
  <si>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</si>
  <si>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</si>
  <si>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</si>
  <si>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</si>
  <si>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</si>
  <si>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</si>
  <si>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</si>
  <si>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</si>
  <si>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</si>
  <si>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</si>
  <si>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</si>
  <si>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</si>
  <si>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</si>
  <si>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</si>
  <si>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</si>
  <si>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</si>
  <si>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</si>
  <si>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</si>
  <si>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</si>
  <si>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</si>
  <si>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</si>
  <si>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</si>
  <si>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</si>
  <si>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</si>
  <si>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</si>
  <si>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</si>
  <si>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</si>
  <si>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</si>
  <si>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</si>
  <si>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</si>
  <si>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</si>
  <si>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</si>
  <si>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</si>
  <si>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</si>
  <si>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</si>
  <si>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</si>
  <si>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</si>
  <si>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</si>
  <si>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</si>
  <si>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</si>
  <si>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</si>
  <si>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</si>
  <si>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</si>
  <si>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</si>
  <si>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</si>
  <si>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</si>
  <si>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</si>
  <si>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</si>
  <si>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</si>
  <si>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</si>
  <si>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</si>
  <si>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</si>
  <si>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</si>
  <si>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</si>
  <si>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</si>
  <si>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</si>
  <si>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</si>
  <si>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</si>
  <si>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</si>
  <si>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</si>
  <si>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</si>
  <si>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</si>
  <si>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</si>
  <si>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</si>
  <si>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</si>
  <si>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</si>
  <si>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</si>
  <si>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</si>
  <si>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</si>
  <si>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</si>
  <si>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</si>
  <si>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</si>
  <si>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</si>
  <si>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</si>
  <si>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</si>
  <si>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</si>
  <si>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</si>
  <si>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</si>
  <si>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</si>
  <si>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</si>
  <si>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</si>
  <si>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</si>
  <si>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</si>
  <si>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</si>
  <si>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</si>
  <si>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</si>
  <si>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</si>
  <si>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</si>
  <si>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</si>
  <si>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</si>
  <si>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</si>
  <si>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</si>
  <si>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</si>
  <si>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</si>
  <si>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</si>
  <si>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</si>
  <si>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</si>
  <si>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</si>
  <si>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</si>
  <si>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</si>
  <si>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</si>
  <si>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</si>
  <si>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</si>
  <si>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</si>
  <si>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</si>
  <si>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</si>
  <si>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</si>
  <si>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</si>
  <si>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</si>
  <si>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</si>
  <si>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</si>
  <si>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</si>
  <si>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</si>
  <si>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</si>
  <si>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</si>
  <si>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</si>
  <si>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</si>
  <si>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</si>
  <si>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</si>
  <si>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</si>
  <si>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</si>
  <si>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</si>
  <si>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</si>
  <si>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</si>
  <si>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</si>
  <si>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</si>
  <si>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</si>
  <si>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</si>
  <si>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</si>
  <si>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</si>
  <si>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</si>
  <si>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</si>
  <si>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</si>
  <si>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</si>
  <si>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</si>
  <si>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</si>
  <si>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</si>
  <si>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</si>
  <si>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</si>
  <si>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</si>
  <si>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</si>
  <si>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</si>
  <si>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</si>
  <si>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</si>
  <si>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</si>
  <si>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</si>
  <si>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</si>
  <si>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</si>
  <si>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</si>
  <si>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</si>
  <si>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</si>
  <si>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</si>
  <si>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</si>
  <si>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</si>
  <si>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</si>
  <si>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</si>
  <si>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</si>
  <si>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</si>
  <si>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</si>
  <si>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</si>
  <si>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</si>
  <si>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</si>
  <si>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</si>
  <si>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</si>
  <si>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</si>
  <si>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</si>
  <si>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</si>
  <si>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</si>
  <si>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</si>
  <si>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</si>
  <si>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</si>
  <si>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</si>
  <si>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</si>
  <si>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</si>
  <si>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</si>
  <si>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</si>
  <si>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</si>
  <si>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</si>
  <si>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</si>
  <si>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</si>
  <si>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</si>
  <si>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</si>
  <si>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</si>
  <si>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</si>
  <si>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</si>
  <si>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</si>
  <si>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</si>
  <si>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</si>
  <si>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</si>
  <si>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</si>
  <si>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</si>
  <si>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</si>
  <si>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</si>
  <si>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</si>
  <si>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</si>
  <si>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</si>
  <si>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</si>
  <si>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</si>
  <si>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</si>
  <si>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</si>
  <si>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</si>
  <si>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</si>
  <si>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</si>
  <si>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</si>
  <si>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</si>
  <si>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</si>
  <si>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</si>
  <si>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</si>
  <si>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</si>
  <si>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</si>
  <si>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</si>
  <si>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</si>
  <si>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</si>
  <si>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</si>
  <si>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</si>
  <si>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</si>
  <si>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</si>
  <si>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</si>
  <si>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</si>
  <si>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</si>
  <si>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</si>
  <si>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</si>
  <si>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</si>
  <si>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</si>
  <si>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</si>
  <si>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</si>
  <si>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</si>
  <si>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</si>
  <si>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</si>
  <si>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</si>
  <si>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</si>
  <si>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</si>
  <si>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</si>
  <si>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</si>
  <si>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</si>
  <si>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</si>
  <si>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</si>
  <si>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</si>
  <si>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</si>
  <si>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</si>
  <si>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</si>
  <si>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</si>
  <si>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</si>
  <si>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</si>
  <si>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</si>
  <si>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</si>
  <si>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</si>
  <si>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</si>
  <si>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</si>
  <si>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</si>
  <si>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</si>
  <si>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</si>
  <si>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</si>
  <si>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</si>
  <si>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</si>
  <si>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</si>
  <si>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</si>
  <si>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</si>
  <si>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</si>
  <si>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</si>
  <si>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</si>
  <si>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</si>
  <si>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</si>
  <si>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</si>
  <si>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</si>
  <si>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</si>
  <si>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</si>
  <si>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</si>
  <si>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</si>
  <si>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</si>
  <si>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</si>
  <si>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</si>
  <si>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</si>
  <si>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</si>
  <si>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</si>
  <si>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</si>
  <si>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</si>
  <si>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</si>
  <si>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</si>
  <si>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</si>
  <si>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</si>
  <si>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</si>
  <si>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</si>
  <si>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</si>
  <si>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</si>
  <si>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</si>
  <si>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</si>
  <si>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</si>
  <si>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</si>
  <si>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</si>
  <si>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</si>
  <si>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</si>
  <si>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</si>
  <si>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</si>
  <si>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</si>
  <si>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</si>
  <si>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</si>
  <si>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</si>
  <si>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</si>
  <si>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</si>
  <si>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</si>
  <si>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</si>
  <si>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</si>
  <si>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</si>
  <si>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</si>
  <si>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</si>
  <si>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</si>
  <si>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</si>
  <si>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</si>
  <si>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</si>
  <si>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</si>
  <si>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</si>
  <si>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</si>
  <si>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</si>
  <si>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</si>
  <si>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</si>
  <si>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</si>
  <si>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</si>
  <si>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</si>
  <si>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</si>
  <si>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</si>
  <si>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</si>
  <si>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</si>
  <si>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</si>
  <si>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</si>
  <si>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</si>
  <si>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</si>
  <si>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</si>
  <si>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</si>
  <si>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</si>
  <si>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</si>
  <si>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</si>
  <si>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</si>
  <si>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</si>
  <si>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</si>
  <si>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</si>
  <si>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</si>
  <si>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</si>
  <si>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</si>
  <si>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</si>
  <si>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</si>
  <si>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</si>
  <si>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</si>
  <si>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</si>
  <si>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</si>
  <si>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</si>
  <si>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</si>
  <si>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</si>
  <si>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</si>
  <si>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</si>
  <si>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</si>
  <si>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</si>
  <si>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</si>
  <si>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</si>
  <si>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</si>
  <si>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</si>
  <si>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</si>
  <si>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</si>
  <si>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</si>
  <si>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</si>
  <si>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</si>
  <si>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</si>
  <si>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</si>
  <si>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</si>
  <si>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</si>
  <si>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</si>
  <si>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</si>
  <si>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</si>
  <si>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</si>
  <si>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</si>
  <si>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</si>
  <si>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</si>
  <si>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</si>
  <si>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</si>
  <si>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</si>
  <si>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</si>
  <si>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</si>
  <si>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</si>
  <si>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</si>
  <si>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</si>
  <si>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</si>
  <si>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</si>
  <si>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</si>
  <si>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</si>
  <si>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</si>
  <si>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</si>
  <si>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</si>
  <si>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</si>
  <si>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</si>
  <si>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</si>
  <si>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</si>
  <si>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</si>
  <si>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</si>
  <si>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</si>
  <si>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</si>
  <si>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</si>
  <si>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</si>
  <si>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</si>
  <si>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</si>
  <si>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</si>
  <si>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</si>
  <si>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</si>
  <si>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</si>
  <si>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</si>
  <si>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</si>
  <si>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</si>
  <si>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</si>
  <si>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</si>
  <si>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</si>
  <si>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</si>
  <si>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</si>
  <si>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</si>
  <si>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</si>
  <si>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</si>
  <si>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</si>
  <si>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</si>
  <si>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</si>
  <si>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</si>
  <si>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</si>
  <si>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</si>
  <si>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</si>
  <si>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</si>
  <si>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</si>
  <si>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</si>
  <si>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</si>
  <si>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</si>
  <si>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</si>
  <si>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</si>
  <si>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</si>
  <si>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</si>
  <si>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</si>
  <si>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</si>
  <si>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</si>
  <si>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</si>
  <si>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</si>
  <si>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</si>
  <si>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</si>
  <si>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</si>
  <si>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</si>
  <si>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</si>
  <si>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</si>
  <si>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</si>
  <si>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</si>
  <si>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</si>
  <si>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</si>
  <si>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</si>
  <si>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</si>
  <si>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</si>
  <si>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</si>
  <si>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</si>
  <si>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</si>
  <si>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</si>
  <si>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</si>
  <si>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</si>
  <si>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</si>
  <si>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</si>
  <si>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</si>
  <si>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</si>
  <si>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</si>
  <si>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</si>
  <si>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</si>
  <si>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</si>
  <si>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</si>
  <si>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</si>
  <si>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</si>
  <si>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</si>
  <si>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</si>
  <si>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</si>
  <si>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</si>
  <si>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</si>
  <si>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</si>
  <si>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</si>
  <si>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</si>
  <si>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</si>
  <si>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</si>
  <si>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</si>
  <si>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</si>
  <si>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</si>
  <si>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</si>
  <si>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</si>
  <si>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</si>
  <si>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</si>
  <si>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</si>
  <si>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</si>
  <si>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</si>
  <si>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</si>
  <si>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</si>
  <si>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</si>
  <si>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</si>
  <si>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</si>
  <si>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</si>
  <si>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</si>
  <si>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</si>
  <si>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</si>
  <si>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</si>
  <si>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</si>
  <si>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</si>
  <si>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</si>
  <si>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</si>
  <si>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</si>
  <si>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</si>
  <si>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</si>
  <si>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</si>
  <si>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</si>
  <si>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</si>
  <si>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</si>
  <si>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</si>
  <si>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</si>
  <si>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</si>
  <si>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</si>
  <si>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</si>
  <si>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</si>
  <si>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</si>
  <si>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</si>
  <si>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</si>
  <si>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</si>
  <si>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</si>
  <si>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</si>
  <si>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</si>
  <si>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</si>
  <si>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</si>
  <si>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</si>
  <si>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</si>
  <si>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</si>
  <si>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</si>
  <si>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</si>
  <si>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</si>
  <si>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</si>
  <si>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</si>
  <si>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</si>
  <si>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</si>
  <si>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</si>
  <si>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</si>
  <si>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</si>
  <si>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</si>
  <si>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</si>
  <si>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</si>
  <si>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</si>
  <si>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</si>
  <si>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</si>
  <si>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</si>
  <si>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</si>
  <si>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</si>
  <si>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</si>
  <si>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</si>
  <si>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</si>
  <si>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</si>
  <si>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</si>
  <si>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</si>
  <si>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</si>
  <si>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</si>
  <si>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</si>
  <si>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</si>
  <si>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</si>
  <si>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</si>
  <si>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</si>
  <si>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</si>
  <si>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</si>
  <si>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</si>
  <si>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</si>
  <si>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</si>
  <si>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</si>
  <si>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</si>
  <si>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</si>
  <si>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</si>
  <si>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</si>
  <si>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</si>
  <si>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</si>
  <si>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</si>
  <si>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</si>
  <si>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</si>
  <si>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</si>
  <si>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</si>
  <si>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</si>
  <si>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</si>
  <si>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</si>
  <si>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</si>
  <si>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</si>
  <si>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</si>
  <si>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</si>
  <si>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</si>
  <si>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</si>
  <si>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</si>
  <si>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</si>
  <si>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</si>
  <si>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</si>
  <si>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</si>
  <si>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</si>
  <si>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</si>
  <si>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</si>
  <si>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</si>
  <si>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</si>
  <si>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</si>
  <si>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</si>
  <si>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</si>
  <si>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</si>
  <si>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</si>
  <si>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</si>
  <si>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</si>
  <si>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</si>
  <si>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</si>
  <si>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</si>
  <si>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</si>
  <si>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</si>
  <si>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</si>
  <si>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</si>
  <si>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</si>
  <si>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</si>
  <si>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</si>
  <si>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</si>
  <si>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</si>
  <si>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</si>
  <si>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</si>
  <si>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</si>
  <si>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</si>
  <si>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</si>
  <si>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</si>
  <si>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</si>
  <si>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</si>
  <si>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</si>
  <si>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</si>
  <si>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</si>
  <si>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</si>
  <si>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</si>
  <si>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</si>
  <si>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</si>
  <si>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</si>
  <si>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</si>
  <si>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</si>
  <si>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</si>
  <si>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</si>
  <si>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</si>
  <si>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</si>
  <si>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</si>
  <si>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</si>
  <si>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</si>
  <si>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</si>
  <si>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</si>
  <si>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</si>
  <si>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</si>
  <si>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</si>
  <si>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</si>
  <si>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</si>
  <si>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</si>
  <si>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</si>
  <si>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</si>
  <si>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</si>
  <si>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</si>
  <si>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</si>
  <si>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</si>
  <si>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</si>
  <si>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</si>
  <si>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</si>
  <si>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</si>
  <si>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</si>
  <si>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</si>
  <si>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</si>
  <si>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</si>
  <si>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</si>
  <si>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</si>
  <si>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</si>
  <si>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</si>
  <si>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</si>
  <si>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</si>
  <si>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</si>
  <si>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</si>
  <si>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</si>
  <si>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</si>
  <si>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</si>
  <si>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</si>
  <si>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</si>
  <si>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</si>
  <si>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</si>
  <si>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</si>
  <si>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</si>
  <si>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</si>
  <si>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</si>
  <si>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</si>
  <si>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</si>
  <si>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</si>
  <si>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</si>
  <si>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</si>
  <si>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</si>
  <si>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</si>
  <si>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</si>
  <si>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</si>
  <si>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</si>
  <si>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</si>
  <si>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</si>
  <si>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</si>
  <si>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</si>
  <si>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</si>
  <si>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</si>
  <si>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</si>
  <si>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</si>
  <si>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</si>
  <si>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</si>
  <si>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</si>
  <si>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</si>
  <si>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</si>
  <si>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</si>
  <si>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</si>
  <si>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</si>
  <si>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</si>
  <si>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</si>
  <si>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</si>
  <si>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</si>
  <si>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</si>
  <si>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</si>
  <si>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</si>
  <si>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</si>
  <si>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</si>
  <si>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</si>
  <si>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</si>
  <si>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</si>
  <si>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</si>
  <si>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</si>
  <si>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</si>
  <si>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</si>
  <si>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</si>
  <si>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</si>
  <si>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</si>
  <si>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</si>
  <si>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</si>
  <si>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</si>
  <si>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</si>
  <si>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</si>
  <si>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</si>
  <si>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</si>
  <si>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</si>
  <si>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</si>
  <si>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</si>
  <si>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</si>
  <si>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</si>
  <si>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</si>
  <si>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</si>
  <si>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</si>
  <si>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</si>
  <si>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</si>
  <si>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</si>
  <si>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</si>
  <si>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</si>
  <si>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</si>
  <si>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</si>
  <si>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</si>
  <si>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</si>
  <si>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</si>
  <si>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</si>
  <si>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</si>
  <si>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</si>
  <si>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</si>
  <si>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</si>
  <si>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</si>
  <si>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</si>
  <si>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</si>
  <si>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</si>
  <si>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</si>
  <si>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</si>
  <si>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</si>
  <si>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</si>
  <si>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</si>
  <si>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</si>
  <si>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</si>
  <si>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</si>
  <si>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</si>
  <si>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</si>
  <si>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</si>
  <si>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</si>
  <si>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</si>
  <si>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</si>
  <si>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</si>
  <si>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</si>
  <si>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</si>
  <si>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</si>
  <si>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</si>
  <si>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</si>
  <si>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</si>
  <si>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</si>
  <si>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</si>
  <si>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</si>
  <si>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</si>
  <si>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</si>
  <si>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</si>
  <si>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</si>
  <si>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</si>
  <si>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</si>
  <si>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</si>
  <si>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</si>
  <si>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</si>
  <si>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</si>
  <si>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</si>
  <si>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</si>
  <si>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</si>
  <si>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</si>
  <si>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</si>
  <si>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</si>
  <si>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</si>
  <si>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</si>
  <si>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</si>
  <si>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</si>
  <si>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</si>
  <si>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</si>
  <si>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</si>
  <si>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</si>
  <si>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</si>
  <si>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</si>
  <si>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</si>
  <si>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</si>
  <si>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</si>
  <si>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</si>
  <si>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</si>
  <si>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</si>
  <si>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</si>
  <si>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</si>
  <si>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</si>
  <si>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</si>
  <si>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</si>
  <si>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</si>
  <si>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</si>
  <si>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</si>
  <si>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</si>
  <si>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</si>
  <si>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</si>
  <si>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</si>
  <si>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</si>
  <si>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</si>
  <si>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</si>
  <si>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</si>
  <si>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</si>
  <si>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</si>
  <si>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</si>
  <si>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</si>
  <si>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</si>
  <si>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</si>
  <si>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</si>
  <si>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</si>
  <si>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</si>
  <si>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</si>
  <si>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</si>
  <si>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</si>
  <si>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</si>
  <si>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</si>
  <si>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</si>
  <si>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</si>
  <si>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</si>
  <si>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</si>
  <si>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</si>
  <si>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</si>
  <si>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</si>
  <si>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</si>
  <si>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</si>
  <si>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</si>
  <si>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</si>
  <si>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</si>
  <si>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</si>
  <si>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</si>
  <si>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</si>
  <si>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</si>
  <si>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</si>
  <si>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</si>
  <si>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</si>
  <si>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</si>
  <si>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</si>
  <si>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</si>
  <si>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</si>
  <si>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</si>
  <si>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</si>
  <si>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</si>
  <si>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</si>
  <si>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</si>
  <si>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</si>
  <si>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</si>
  <si>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</si>
  <si>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</si>
  <si>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</si>
  <si>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</si>
  <si>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</si>
  <si>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</si>
  <si>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</si>
  <si>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</si>
  <si>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</si>
  <si>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</si>
  <si>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</si>
  <si>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</si>
  <si>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</si>
  <si>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</si>
  <si>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</si>
  <si>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</si>
  <si>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</si>
  <si>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</si>
  <si>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</si>
  <si>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</si>
  <si>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</si>
  <si>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</si>
  <si>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</si>
  <si>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</si>
  <si>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</si>
  <si>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</si>
  <si>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</si>
  <si>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</si>
  <si>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</si>
  <si>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</si>
  <si>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</si>
  <si>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</si>
  <si>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</si>
  <si>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</si>
  <si>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</si>
  <si>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</si>
  <si>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</si>
  <si>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</si>
  <si>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</si>
  <si>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</si>
  <si>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</si>
  <si>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</si>
  <si>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</si>
  <si>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</si>
  <si>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</si>
  <si>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</si>
  <si>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</si>
  <si>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</si>
  <si>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</si>
  <si>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</si>
  <si>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</si>
  <si>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</si>
  <si>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</si>
  <si>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</si>
  <si>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</si>
  <si>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</si>
  <si>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</si>
  <si>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</si>
  <si>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</si>
  <si>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</si>
  <si>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</si>
  <si>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</si>
  <si>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</si>
  <si>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</si>
  <si>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</si>
  <si>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</si>
  <si>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</si>
  <si>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</si>
  <si>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</si>
  <si>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</si>
  <si>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</si>
  <si>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</si>
  <si>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</si>
  <si>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</si>
  <si>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</si>
  <si>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</si>
  <si>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</si>
  <si>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</si>
  <si>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</si>
  <si>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</si>
  <si>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</si>
  <si>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</si>
  <si>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</si>
  <si>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</si>
  <si>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</si>
  <si>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</si>
  <si>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</si>
  <si>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</si>
  <si>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</si>
  <si>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</si>
  <si>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</si>
  <si>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</si>
  <si>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</si>
  <si>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</si>
  <si>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</si>
  <si>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</si>
  <si>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</si>
  <si>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</si>
  <si>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</si>
  <si>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</si>
  <si>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</si>
  <si>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</si>
  <si>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</si>
  <si>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</si>
  <si>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</si>
  <si>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</si>
  <si>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</si>
  <si>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</si>
  <si>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</si>
  <si>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</si>
  <si>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</si>
  <si>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</si>
  <si>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</si>
  <si>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</si>
  <si>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</si>
  <si>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</si>
  <si>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</si>
  <si>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</si>
  <si>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</si>
  <si>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</si>
  <si>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</si>
  <si>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</si>
  <si>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</si>
  <si>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</si>
  <si>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</si>
  <si>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</si>
  <si>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</si>
  <si>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</si>
  <si>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</si>
  <si>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</si>
  <si>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</si>
  <si>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</si>
  <si>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</si>
  <si>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</si>
  <si>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</si>
  <si>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</si>
  <si>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</si>
  <si>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</si>
  <si>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</si>
  <si>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</si>
  <si>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</si>
  <si>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</si>
  <si>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</si>
  <si>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</si>
  <si>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</si>
  <si>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</si>
  <si>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</si>
  <si>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</si>
  <si>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</si>
  <si>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</si>
  <si>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</si>
  <si>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</si>
  <si>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</si>
  <si>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</si>
  <si>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</si>
  <si>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</si>
  <si>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</si>
  <si>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</si>
  <si>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</si>
  <si>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</si>
  <si>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</si>
  <si>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</si>
  <si>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</si>
  <si>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</si>
  <si>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</si>
  <si>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</si>
  <si>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</si>
  <si>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</si>
  <si>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</si>
  <si>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</si>
  <si>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</si>
  <si>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</si>
  <si>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</si>
  <si>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</si>
  <si>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</si>
  <si>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</si>
  <si>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</si>
  <si>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</si>
  <si>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</si>
  <si>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</si>
  <si>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</si>
  <si>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</si>
  <si>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</si>
  <si>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</si>
  <si>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</si>
  <si>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</si>
  <si>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</si>
  <si>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</si>
  <si>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</si>
  <si>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</si>
  <si>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</si>
  <si>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</si>
  <si>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</si>
  <si>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</si>
  <si>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</si>
  <si>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</si>
  <si>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</si>
  <si>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</si>
  <si>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</si>
  <si>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</si>
  <si>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</si>
  <si>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</si>
  <si>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</si>
  <si>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</si>
  <si>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</si>
  <si>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</si>
  <si>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</si>
  <si>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</si>
  <si>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</si>
  <si>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</si>
  <si>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</si>
  <si>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</si>
  <si>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</si>
  <si>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</si>
  <si>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</si>
  <si>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</si>
  <si>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</si>
  <si>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</si>
  <si>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</si>
  <si>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</si>
  <si>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</si>
  <si>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</si>
  <si>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</si>
  <si>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</si>
  <si>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</si>
  <si>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</si>
  <si>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</si>
  <si>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</si>
  <si>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</si>
  <si>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</si>
  <si>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</si>
  <si>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</si>
  <si>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</si>
  <si>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</si>
  <si>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</si>
  <si>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</si>
  <si>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</si>
  <si>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</si>
  <si>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</si>
  <si>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</si>
  <si>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</si>
  <si>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</si>
  <si>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</si>
  <si>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</si>
  <si>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</si>
  <si>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</si>
  <si>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</si>
  <si>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</si>
  <si>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</si>
  <si>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</si>
  <si>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</si>
  <si>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</si>
  <si>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</si>
  <si>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</si>
  <si>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</si>
  <si>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</si>
  <si>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</si>
  <si>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</si>
  <si>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</si>
  <si>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</si>
  <si>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</si>
  <si>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</si>
  <si>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</si>
  <si>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</si>
  <si>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</si>
  <si>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</si>
  <si>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</si>
  <si>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</si>
  <si>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</si>
  <si>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</si>
  <si>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</si>
  <si>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</si>
  <si>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</si>
  <si>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</si>
  <si>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</si>
  <si>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</si>
  <si>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</si>
  <si>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</si>
  <si>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</si>
  <si>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</si>
  <si>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</si>
  <si>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</si>
  <si>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</si>
  <si>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</si>
  <si>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</si>
  <si>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</si>
  <si>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</si>
  <si>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</si>
  <si>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</si>
  <si>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</si>
  <si>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</si>
  <si>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</si>
  <si>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</si>
  <si>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</si>
  <si>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</si>
  <si>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</si>
  <si>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</si>
  <si>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</si>
  <si>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</si>
  <si>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</si>
  <si>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</si>
  <si>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</si>
  <si>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</si>
  <si>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</si>
  <si>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</si>
  <si>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</si>
  <si>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</si>
  <si>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</si>
  <si>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</si>
  <si>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</si>
  <si>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</si>
  <si>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</si>
  <si>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</si>
  <si>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</si>
  <si>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</si>
  <si>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</si>
  <si>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</si>
  <si>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</si>
  <si>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</si>
  <si>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</si>
  <si>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</si>
  <si>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</si>
  <si>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</si>
  <si>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</si>
  <si>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</si>
  <si>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</si>
  <si>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</si>
  <si>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</si>
  <si>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</si>
  <si>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</si>
  <si>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</si>
  <si>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</si>
  <si>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</si>
  <si>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</si>
  <si>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</si>
  <si>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</si>
  <si>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</si>
  <si>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</si>
  <si>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</si>
  <si>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</si>
  <si>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</si>
  <si>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</si>
  <si>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Years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</si>
  <si>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</si>
  <si>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</si>
  <si>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</si>
  <si>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</si>
  <si>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</si>
  <si>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</si>
  <si>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</si>
  <si>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</si>
  <si>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</si>
  <si>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</si>
  <si>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</si>
  <si>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</si>
  <si>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</si>
  <si>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Date Created Conversions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</si>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</sst>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5-4D10-8716-5F4F49725248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E5-4D10-8716-5F4F49725248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5-4D10-8716-5F4F49725248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E5-4D10-8716-5F4F49725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218944"/>
        <c:axId val="808219600"/>
      </c:barChart>
      <c:catAx>
        <c:axId val="8082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9600"/>
        <c:crosses val="autoZero"/>
        <c:auto val="1"/>
        <c:lblAlgn val="ctr"/>
        <c:lblOffset val="100"/>
        <c:noMultiLvlLbl val="0"/>
      </c:catAx>
      <c:valAx>
        <c:axId val="8082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[Homework1_KarthikBurra.xlsx]SubCategory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E-45DF-A30D-B815921DECEB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E-45DF-A30D-B815921DECEB}"/>
            </c:ext>
          </c:extLst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AE-45DF-A30D-B815921DECEB}"/>
            </c:ext>
          </c:extLst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AE-45DF-A30D-B815921D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497904"/>
        <c:axId val="645496264"/>
      </c:barChart>
      <c:catAx>
        <c:axId val="645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6264"/>
        <c:crosses val="autoZero"/>
        <c:auto val="1"/>
        <c:lblAlgn val="ctr"/>
        <c:lblOffset val="100"/>
        <c:noMultiLvlLbl val="0"/>
      </c:catAx>
      <c:valAx>
        <c:axId val="6454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[Homework1_KarthikBurra.xlsx]Monthly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9-415C-A162-5F9B5DD7D7F4}"/>
            </c:ext>
          </c:extLst>
        </c:ser>
        <c:ser>
          <c:idx val="1"/>
          <c:order val="1"/>
          <c:tx>
            <c:strRef>
              <c:f>'Monthly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9-415C-A162-5F9B5DD7D7F4}"/>
            </c:ext>
          </c:extLst>
        </c:ser>
        <c:ser>
          <c:idx val="2"/>
          <c:order val="2"/>
          <c:tx>
            <c:strRef>
              <c:f>'Monthly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Analysis'!$D$6:$D$18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9-415C-A162-5F9B5DD7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25536"/>
        <c:axId val="814429800"/>
      </c:lineChart>
      <c:catAx>
        <c:axId val="8144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9800"/>
        <c:crosses val="autoZero"/>
        <c:auto val="1"/>
        <c:lblAlgn val="ctr"/>
        <c:lblOffset val="100"/>
        <c:noMultiLvlLbl val="0"/>
      </c:catAx>
      <c:valAx>
        <c:axId val="81442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0.45161290322580644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89-4D85-B424-CA8FF236982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0.38709677419354838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89-4D85-B424-CA8FF236982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0.16129032258064516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689-4D85-B424-CA8FF236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07824"/>
        <c:axId val="814404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A689-4D85-B424-CA8FF236982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A689-4D85-B424-CA8FF236982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60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2-A689-4D85-B424-CA8FF23698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372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A689-4D85-B424-CA8FF236982C}"/>
                  </c:ext>
                </c:extLst>
              </c15:ser>
            </c15:filteredLineSeries>
          </c:ext>
        </c:extLst>
      </c:lineChart>
      <c:catAx>
        <c:axId val="8144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04872"/>
        <c:crosses val="autoZero"/>
        <c:auto val="1"/>
        <c:lblAlgn val="ctr"/>
        <c:lblOffset val="100"/>
        <c:noMultiLvlLbl val="0"/>
      </c:catAx>
      <c:valAx>
        <c:axId val="81440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15</xdr:row>
      <xdr:rowOff>35718</xdr:rowOff>
    </xdr:from>
    <xdr:to>
      <xdr:col>10</xdr:col>
      <xdr:colOff>190500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0D9D7-CEFC-4520-B00A-58DE4614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42861</xdr:colOff>
      <xdr:row>2</xdr:row>
      <xdr:rowOff>2380</xdr:rowOff>
    </xdr:from>
    <xdr:to>
      <xdr:col>20</xdr:col>
      <xdr:colOff>261937</xdr:colOff>
      <xdr:row>47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C7A55-7E45-4844-88CF-E7EF1E58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18</xdr:row>
      <xdr:rowOff>35718</xdr:rowOff>
    </xdr:from>
    <xdr:to>
      <xdr:col>12</xdr:col>
      <xdr:colOff>66674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5E2D4-E233-43C8-BA76-7096BF49C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1152525</xdr:colOff>
      <xdr:row>16</xdr:row>
      <xdr:rowOff>73819</xdr:rowOff>
    </xdr:from>
    <xdr:to>
      <xdr:col>9</xdr:col>
      <xdr:colOff>147638</xdr:colOff>
      <xdr:row>31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A23C8-700B-4C7D-BA18-C32774FD6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688523726851" createdVersion="6" refreshedVersion="6" minRefreshableVersion="3" recordCount="4115" xr:uid="{7F2A20C5-9612-4591-9444-E67C8879A498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716582291665" createdVersion="6" refreshedVersion="6" minRefreshableVersion="3" recordCount="4115" xr:uid="{967155AD-D26F-4A55-9F91-840ED4B5536F}">
  <cacheSource type="worksheet">
    <worksheetSource ref="A1:V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Months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11"/>
    <x v="0"/>
  </r>
  <r>
    <m/>
    <m/>
    <m/>
    <m/>
    <m/>
    <x v="4"/>
    <m/>
    <m/>
    <m/>
    <m/>
    <m/>
    <m/>
    <m/>
    <m/>
    <m/>
    <m/>
    <x v="9"/>
    <m/>
    <x v="4114"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8DBBB-53C2-4C7A-84A0-DB527CF96AC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97FCD-41CD-4494-BF7F-7BE7602532FF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766FE-65AA-47FA-AF11-497C2B741F16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Date Created Conversions" fld="18" subtotal="count" baseField="2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K1" zoomScale="70" zoomScaleNormal="70" workbookViewId="0">
      <selection activeCell="T2" sqref="T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46484375" customWidth="1"/>
    <col min="16" max="16" width="15.6640625" customWidth="1"/>
    <col min="17" max="18" width="17.73046875" customWidth="1"/>
    <col min="19" max="19" width="23.59765625" customWidth="1"/>
    <col min="20" max="20" width="20.796875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8366</v>
      </c>
      <c r="T1" s="11" t="s">
        <v>8367</v>
      </c>
      <c r="U1" t="s">
        <v>8369</v>
      </c>
      <c r="V1" t="s">
        <v>8368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 s="6">
        <f>(E2/L2)</f>
        <v>63.917582417582416</v>
      </c>
      <c r="Q2" t="str">
        <f>LEFT(N2, FIND("/",N2,1)-1)</f>
        <v>film &amp; video</v>
      </c>
      <c r="R2" t="str">
        <f>RIGHT(N2, 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  <c r="U2" t="str">
        <f>TEXT(S2,"mmmm")</f>
        <v>June</v>
      </c>
      <c r="V2" t="str">
        <f>TEXT(S2,"yyyy")</f>
        <v>2015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  <c r="U3" t="str">
        <f t="shared" ref="U3:U66" si="6">TEXT(S3,"mmmm")</f>
        <v>January</v>
      </c>
      <c r="V3" t="str">
        <f t="shared" ref="V3:V66" si="7">TEXT(S3,"yyyy")</f>
        <v>2017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t="str">
        <f t="shared" si="6"/>
        <v>February</v>
      </c>
      <c r="V4" t="str">
        <f t="shared" si="7"/>
        <v>2016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t="str">
        <f t="shared" si="6"/>
        <v>July</v>
      </c>
      <c r="V5" t="str">
        <f t="shared" si="7"/>
        <v>2014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t="str">
        <f t="shared" si="6"/>
        <v>November</v>
      </c>
      <c r="V6" t="str">
        <f t="shared" si="7"/>
        <v>2015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t="str">
        <f t="shared" si="6"/>
        <v>July</v>
      </c>
      <c r="V7" t="str">
        <f t="shared" si="7"/>
        <v>2016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t="str">
        <f t="shared" si="6"/>
        <v>June</v>
      </c>
      <c r="V8" t="str">
        <f t="shared" si="7"/>
        <v>2014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  <c r="U9" t="str">
        <f t="shared" si="6"/>
        <v>May</v>
      </c>
      <c r="V9" t="str">
        <f t="shared" si="7"/>
        <v>2016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t="str">
        <f t="shared" si="6"/>
        <v>April</v>
      </c>
      <c r="V10" t="str">
        <f t="shared" si="7"/>
        <v>2016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t="str">
        <f t="shared" si="6"/>
        <v>March</v>
      </c>
      <c r="V11" t="str">
        <f t="shared" si="7"/>
        <v>2016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t="str">
        <f t="shared" si="6"/>
        <v>May</v>
      </c>
      <c r="V12" t="str">
        <f t="shared" si="7"/>
        <v>2014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t="str">
        <f t="shared" si="6"/>
        <v>July</v>
      </c>
      <c r="V13" t="str">
        <f t="shared" si="7"/>
        <v>2016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t="str">
        <f t="shared" si="6"/>
        <v>June</v>
      </c>
      <c r="V14" t="str">
        <f t="shared" si="7"/>
        <v>2014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t="str">
        <f t="shared" si="6"/>
        <v>May</v>
      </c>
      <c r="V15" t="str">
        <f t="shared" si="7"/>
        <v>2016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t="str">
        <f t="shared" si="6"/>
        <v>June</v>
      </c>
      <c r="V16" t="str">
        <f t="shared" si="7"/>
        <v>2014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t="str">
        <f t="shared" si="6"/>
        <v>September</v>
      </c>
      <c r="V17" t="str">
        <f t="shared" si="7"/>
        <v>2015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t="str">
        <f t="shared" si="6"/>
        <v>May</v>
      </c>
      <c r="V18" t="str">
        <f t="shared" si="7"/>
        <v>2014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t="str">
        <f t="shared" si="6"/>
        <v>October</v>
      </c>
      <c r="V19" t="str">
        <f t="shared" si="7"/>
        <v>2014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  <c r="U20" t="str">
        <f t="shared" si="6"/>
        <v>August</v>
      </c>
      <c r="V20" t="str">
        <f t="shared" si="7"/>
        <v>2014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t="str">
        <f t="shared" si="6"/>
        <v>June</v>
      </c>
      <c r="V21" t="str">
        <f t="shared" si="7"/>
        <v>2015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  <c r="U22" t="str">
        <f t="shared" si="6"/>
        <v>July</v>
      </c>
      <c r="V22" t="str">
        <f t="shared" si="7"/>
        <v>2015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t="str">
        <f t="shared" si="6"/>
        <v>August</v>
      </c>
      <c r="V23" t="str">
        <f t="shared" si="7"/>
        <v>2014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t="str">
        <f t="shared" si="6"/>
        <v>December</v>
      </c>
      <c r="V24" t="str">
        <f t="shared" si="7"/>
        <v>2014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t="str">
        <f t="shared" si="6"/>
        <v>April</v>
      </c>
      <c r="V25" t="str">
        <f t="shared" si="7"/>
        <v>2015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  <c r="U26" t="str">
        <f t="shared" si="6"/>
        <v>August</v>
      </c>
      <c r="V26" t="str">
        <f t="shared" si="7"/>
        <v>2015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t="str">
        <f t="shared" si="6"/>
        <v>November</v>
      </c>
      <c r="V27" t="str">
        <f t="shared" si="7"/>
        <v>2015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t="str">
        <f t="shared" si="6"/>
        <v>July</v>
      </c>
      <c r="V28" t="str">
        <f t="shared" si="7"/>
        <v>2014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t="str">
        <f t="shared" si="6"/>
        <v>October</v>
      </c>
      <c r="V29" t="str">
        <f t="shared" si="7"/>
        <v>2014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t="str">
        <f t="shared" si="6"/>
        <v>November</v>
      </c>
      <c r="V30" t="str">
        <f t="shared" si="7"/>
        <v>2015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t="str">
        <f t="shared" si="6"/>
        <v>June</v>
      </c>
      <c r="V31" t="str">
        <f t="shared" si="7"/>
        <v>2014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t="str">
        <f t="shared" si="6"/>
        <v>July</v>
      </c>
      <c r="V32" t="str">
        <f t="shared" si="7"/>
        <v>2014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t="str">
        <f t="shared" si="6"/>
        <v>January</v>
      </c>
      <c r="V33" t="str">
        <f t="shared" si="7"/>
        <v>2016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t="str">
        <f t="shared" si="6"/>
        <v>April</v>
      </c>
      <c r="V34" t="str">
        <f t="shared" si="7"/>
        <v>2016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  <c r="U35" t="str">
        <f t="shared" si="6"/>
        <v>October</v>
      </c>
      <c r="V35" t="str">
        <f t="shared" si="7"/>
        <v>2015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t="str">
        <f t="shared" si="6"/>
        <v>July</v>
      </c>
      <c r="V36" t="str">
        <f t="shared" si="7"/>
        <v>2014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t="str">
        <f t="shared" si="6"/>
        <v>April</v>
      </c>
      <c r="V37" t="str">
        <f t="shared" si="7"/>
        <v>2015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t="str">
        <f t="shared" si="6"/>
        <v>March</v>
      </c>
      <c r="V38" t="str">
        <f t="shared" si="7"/>
        <v>2015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t="str">
        <f t="shared" si="6"/>
        <v>January</v>
      </c>
      <c r="V39" t="str">
        <f t="shared" si="7"/>
        <v>2015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  <c r="U40" t="str">
        <f t="shared" si="6"/>
        <v>April</v>
      </c>
      <c r="V40" t="str">
        <f t="shared" si="7"/>
        <v>2013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t="str">
        <f t="shared" si="6"/>
        <v>April</v>
      </c>
      <c r="V41" t="str">
        <f t="shared" si="7"/>
        <v>2014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t="str">
        <f t="shared" si="6"/>
        <v>May</v>
      </c>
      <c r="V42" t="str">
        <f t="shared" si="7"/>
        <v>2014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t="str">
        <f t="shared" si="6"/>
        <v>September</v>
      </c>
      <c r="V43" t="str">
        <f t="shared" si="7"/>
        <v>2014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t="str">
        <f t="shared" si="6"/>
        <v>November</v>
      </c>
      <c r="V44" t="str">
        <f t="shared" si="7"/>
        <v>2014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t="str">
        <f t="shared" si="6"/>
        <v>June</v>
      </c>
      <c r="V45" t="str">
        <f t="shared" si="7"/>
        <v>2014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  <c r="U46" t="str">
        <f t="shared" si="6"/>
        <v>August</v>
      </c>
      <c r="V46" t="str">
        <f t="shared" si="7"/>
        <v>2014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t="str">
        <f t="shared" si="6"/>
        <v>March</v>
      </c>
      <c r="V47" t="str">
        <f t="shared" si="7"/>
        <v>2016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  <c r="U48" t="str">
        <f t="shared" si="6"/>
        <v>November</v>
      </c>
      <c r="V48" t="str">
        <f t="shared" si="7"/>
        <v>2015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t="str">
        <f t="shared" si="6"/>
        <v>October</v>
      </c>
      <c r="V49" t="str">
        <f t="shared" si="7"/>
        <v>2014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t="str">
        <f t="shared" si="6"/>
        <v>January</v>
      </c>
      <c r="V50" t="str">
        <f t="shared" si="7"/>
        <v>2015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t="str">
        <f t="shared" si="6"/>
        <v>September</v>
      </c>
      <c r="V51" t="str">
        <f t="shared" si="7"/>
        <v>2015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t="str">
        <f t="shared" si="6"/>
        <v>December</v>
      </c>
      <c r="V52" t="str">
        <f t="shared" si="7"/>
        <v>2014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  <c r="U53" t="str">
        <f t="shared" si="6"/>
        <v>July</v>
      </c>
      <c r="V53" t="str">
        <f t="shared" si="7"/>
        <v>2015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t="str">
        <f t="shared" si="6"/>
        <v>June</v>
      </c>
      <c r="V54" t="str">
        <f t="shared" si="7"/>
        <v>2014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t="str">
        <f t="shared" si="6"/>
        <v>March</v>
      </c>
      <c r="V55" t="str">
        <f t="shared" si="7"/>
        <v>2014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t="str">
        <f t="shared" si="6"/>
        <v>November</v>
      </c>
      <c r="V56" t="str">
        <f t="shared" si="7"/>
        <v>2015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t="str">
        <f t="shared" si="6"/>
        <v>May</v>
      </c>
      <c r="V57" t="str">
        <f t="shared" si="7"/>
        <v>2016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  <c r="U58" t="str">
        <f t="shared" si="6"/>
        <v>May</v>
      </c>
      <c r="V58" t="str">
        <f t="shared" si="7"/>
        <v>2015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t="str">
        <f t="shared" si="6"/>
        <v>March</v>
      </c>
      <c r="V59" t="str">
        <f t="shared" si="7"/>
        <v>2015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t="str">
        <f t="shared" si="6"/>
        <v>October</v>
      </c>
      <c r="V60" t="str">
        <f t="shared" si="7"/>
        <v>2014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  <c r="U61" t="str">
        <f t="shared" si="6"/>
        <v>August</v>
      </c>
      <c r="V61" t="str">
        <f t="shared" si="7"/>
        <v>2015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  <c r="U62" t="str">
        <f t="shared" si="6"/>
        <v>March</v>
      </c>
      <c r="V62" t="str">
        <f t="shared" si="7"/>
        <v>2014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  <c r="U63" t="str">
        <f t="shared" si="6"/>
        <v>May</v>
      </c>
      <c r="V63" t="str">
        <f t="shared" si="7"/>
        <v>2013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t="str">
        <f t="shared" si="6"/>
        <v>February</v>
      </c>
      <c r="V64" t="str">
        <f t="shared" si="7"/>
        <v>2013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t="str">
        <f t="shared" si="6"/>
        <v>December</v>
      </c>
      <c r="V65" t="str">
        <f t="shared" si="7"/>
        <v>2013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t="str">
        <f t="shared" si="6"/>
        <v>June</v>
      </c>
      <c r="V66" t="str">
        <f t="shared" si="7"/>
        <v>2013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(E67/D67)*100</f>
        <v>107.52857142857141</v>
      </c>
      <c r="P67" s="6">
        <f t="shared" ref="P67:P130" si="9">(E67/L67)</f>
        <v>132.05263157894737</v>
      </c>
      <c r="Q67" t="str">
        <f t="shared" ref="Q67:Q130" si="10">LEFT(N67, FIND("/",N67,1)-1)</f>
        <v>film &amp; video</v>
      </c>
      <c r="R67" t="str">
        <f t="shared" ref="R67:R130" si="11">RIGHT(N67, LEN(N67)-FIND("/",N67))</f>
        <v>shorts</v>
      </c>
      <c r="S67" s="10">
        <f t="shared" ref="S67:S130" si="12">(J67/86400)+25569+(-5/24)</f>
        <v>41835.612893518519</v>
      </c>
      <c r="T67" s="10">
        <f t="shared" ref="T67:T130" si="13">(I67/86400)+25569+(-5/24)</f>
        <v>41862.040972222218</v>
      </c>
      <c r="U67" t="str">
        <f t="shared" ref="U67:U130" si="14">TEXT(S67,"mmmm")</f>
        <v>July</v>
      </c>
      <c r="V67" t="str">
        <f t="shared" ref="V67:V130" si="15">TEXT(S67,"yyyy")</f>
        <v>2014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t="str">
        <f t="shared" si="14"/>
        <v>June</v>
      </c>
      <c r="V68" t="str">
        <f t="shared" si="15"/>
        <v>2016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t="str">
        <f t="shared" si="14"/>
        <v>June</v>
      </c>
      <c r="V69" t="str">
        <f t="shared" si="15"/>
        <v>2012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t="str">
        <f t="shared" si="14"/>
        <v>January</v>
      </c>
      <c r="V70" t="str">
        <f t="shared" si="15"/>
        <v>2014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t="str">
        <f t="shared" si="14"/>
        <v>August</v>
      </c>
      <c r="V71" t="str">
        <f t="shared" si="15"/>
        <v>2011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t="str">
        <f t="shared" si="14"/>
        <v>July</v>
      </c>
      <c r="V72" t="str">
        <f t="shared" si="15"/>
        <v>2011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t="str">
        <f t="shared" si="14"/>
        <v>March</v>
      </c>
      <c r="V73" t="str">
        <f t="shared" si="15"/>
        <v>2012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41207.801863425928</v>
      </c>
      <c r="T74" s="10">
        <f t="shared" si="13"/>
        <v>41227.791666666664</v>
      </c>
      <c r="U74" t="str">
        <f t="shared" si="14"/>
        <v>October</v>
      </c>
      <c r="V74" t="str">
        <f t="shared" si="15"/>
        <v>2012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t="str">
        <f t="shared" si="14"/>
        <v>February</v>
      </c>
      <c r="V75" t="str">
        <f t="shared" si="15"/>
        <v>2011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t="str">
        <f t="shared" si="14"/>
        <v>December</v>
      </c>
      <c r="V76" t="str">
        <f t="shared" si="15"/>
        <v>2015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t="str">
        <f t="shared" si="14"/>
        <v>March</v>
      </c>
      <c r="V77" t="str">
        <f t="shared" si="15"/>
        <v>2013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t="str">
        <f t="shared" si="14"/>
        <v>October</v>
      </c>
      <c r="V78" t="str">
        <f t="shared" si="15"/>
        <v>2011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40996.936539351846</v>
      </c>
      <c r="T79" s="10">
        <f t="shared" si="13"/>
        <v>41049.915972222218</v>
      </c>
      <c r="U79" t="str">
        <f t="shared" si="14"/>
        <v>March</v>
      </c>
      <c r="V79" t="str">
        <f t="shared" si="15"/>
        <v>2012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t="str">
        <f t="shared" si="14"/>
        <v>August</v>
      </c>
      <c r="V80" t="str">
        <f t="shared" si="15"/>
        <v>2016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t="str">
        <f t="shared" si="14"/>
        <v>March</v>
      </c>
      <c r="V81" t="str">
        <f t="shared" si="15"/>
        <v>2014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t="str">
        <f t="shared" si="14"/>
        <v>November</v>
      </c>
      <c r="V82" t="str">
        <f t="shared" si="15"/>
        <v>2013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41099.950543981475</v>
      </c>
      <c r="T83" s="10">
        <f t="shared" si="13"/>
        <v>41103.918055555558</v>
      </c>
      <c r="U83" t="str">
        <f t="shared" si="14"/>
        <v>July</v>
      </c>
      <c r="V83" t="str">
        <f t="shared" si="15"/>
        <v>2012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t="str">
        <f t="shared" si="14"/>
        <v>September</v>
      </c>
      <c r="V84" t="str">
        <f t="shared" si="15"/>
        <v>2011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t="str">
        <f t="shared" si="14"/>
        <v>February</v>
      </c>
      <c r="V85" t="str">
        <f t="shared" si="15"/>
        <v>2015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t="str">
        <f t="shared" si="14"/>
        <v>April</v>
      </c>
      <c r="V86" t="str">
        <f t="shared" si="15"/>
        <v>2011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t="str">
        <f t="shared" si="14"/>
        <v>August</v>
      </c>
      <c r="V87" t="str">
        <f t="shared" si="15"/>
        <v>2011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t="str">
        <f t="shared" si="14"/>
        <v>October</v>
      </c>
      <c r="V88" t="str">
        <f t="shared" si="15"/>
        <v>2015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40322.331053240741</v>
      </c>
      <c r="T89" s="10">
        <f t="shared" si="13"/>
        <v>40331.861805555549</v>
      </c>
      <c r="U89" t="str">
        <f t="shared" si="14"/>
        <v>May</v>
      </c>
      <c r="V89" t="str">
        <f t="shared" si="15"/>
        <v>2010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t="str">
        <f t="shared" si="14"/>
        <v>May</v>
      </c>
      <c r="V90" t="str">
        <f t="shared" si="15"/>
        <v>2014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41402.543888888882</v>
      </c>
      <c r="T91" s="10">
        <f t="shared" si="13"/>
        <v>41427.543888888882</v>
      </c>
      <c r="U91" t="str">
        <f t="shared" si="14"/>
        <v>May</v>
      </c>
      <c r="V91" t="str">
        <f t="shared" si="15"/>
        <v>2013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t="str">
        <f t="shared" si="14"/>
        <v>June</v>
      </c>
      <c r="V92" t="str">
        <f t="shared" si="15"/>
        <v>2011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t="str">
        <f t="shared" si="14"/>
        <v>March</v>
      </c>
      <c r="V93" t="str">
        <f t="shared" si="15"/>
        <v>2011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t="str">
        <f t="shared" si="14"/>
        <v>December</v>
      </c>
      <c r="V94" t="str">
        <f t="shared" si="15"/>
        <v>2016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t="str">
        <f t="shared" si="14"/>
        <v>June</v>
      </c>
      <c r="V95" t="str">
        <f t="shared" si="15"/>
        <v>2012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t="str">
        <f t="shared" si="14"/>
        <v>March</v>
      </c>
      <c r="V96" t="str">
        <f t="shared" si="15"/>
        <v>2014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t="str">
        <f t="shared" si="14"/>
        <v>January</v>
      </c>
      <c r="V97" t="str">
        <f t="shared" si="15"/>
        <v>2012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t="str">
        <f t="shared" si="14"/>
        <v>May</v>
      </c>
      <c r="V98" t="str">
        <f t="shared" si="15"/>
        <v>2010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t="str">
        <f t="shared" si="14"/>
        <v>June</v>
      </c>
      <c r="V99" t="str">
        <f t="shared" si="15"/>
        <v>2011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41214.586504629631</v>
      </c>
      <c r="T100" s="10">
        <f t="shared" si="13"/>
        <v>41250.770833333328</v>
      </c>
      <c r="U100" t="str">
        <f t="shared" si="14"/>
        <v>November</v>
      </c>
      <c r="V100" t="str">
        <f t="shared" si="15"/>
        <v>2012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t="str">
        <f t="shared" si="14"/>
        <v>December</v>
      </c>
      <c r="V101" t="str">
        <f t="shared" si="15"/>
        <v>2013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t="str">
        <f t="shared" si="14"/>
        <v>October</v>
      </c>
      <c r="V102" t="str">
        <f t="shared" si="15"/>
        <v>2012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t="str">
        <f t="shared" si="14"/>
        <v>December</v>
      </c>
      <c r="V103" t="str">
        <f t="shared" si="15"/>
        <v>2012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t="str">
        <f t="shared" si="14"/>
        <v>November</v>
      </c>
      <c r="V104" t="str">
        <f t="shared" si="15"/>
        <v>2010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t="str">
        <f t="shared" si="14"/>
        <v>February</v>
      </c>
      <c r="V105" t="str">
        <f t="shared" si="15"/>
        <v>2014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t="str">
        <f t="shared" si="14"/>
        <v>March</v>
      </c>
      <c r="V106" t="str">
        <f t="shared" si="15"/>
        <v>2011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t="str">
        <f t="shared" si="14"/>
        <v>April</v>
      </c>
      <c r="V107" t="str">
        <f t="shared" si="15"/>
        <v>2016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40987.568298611106</v>
      </c>
      <c r="T108" s="10">
        <f t="shared" si="13"/>
        <v>41001.568298611106</v>
      </c>
      <c r="U108" t="str">
        <f t="shared" si="14"/>
        <v>March</v>
      </c>
      <c r="V108" t="str">
        <f t="shared" si="15"/>
        <v>2012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t="str">
        <f t="shared" si="14"/>
        <v>April</v>
      </c>
      <c r="V109" t="str">
        <f t="shared" si="15"/>
        <v>2011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t="str">
        <f t="shared" si="14"/>
        <v>April</v>
      </c>
      <c r="V110" t="str">
        <f t="shared" si="15"/>
        <v>2013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t="str">
        <f t="shared" si="14"/>
        <v>January</v>
      </c>
      <c r="V111" t="str">
        <f t="shared" si="15"/>
        <v>2011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t="str">
        <f t="shared" si="14"/>
        <v>October</v>
      </c>
      <c r="V112" t="str">
        <f t="shared" si="15"/>
        <v>2013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t="str">
        <f t="shared" si="14"/>
        <v>May</v>
      </c>
      <c r="V113" t="str">
        <f t="shared" si="15"/>
        <v>2015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41717.834699074076</v>
      </c>
      <c r="T114" s="10">
        <f t="shared" si="13"/>
        <v>41741.875</v>
      </c>
      <c r="U114" t="str">
        <f t="shared" si="14"/>
        <v>March</v>
      </c>
      <c r="V114" t="str">
        <f t="shared" si="15"/>
        <v>2014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t="str">
        <f t="shared" si="14"/>
        <v>July</v>
      </c>
      <c r="V115" t="str">
        <f t="shared" si="15"/>
        <v>2011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t="str">
        <f t="shared" si="14"/>
        <v>November</v>
      </c>
      <c r="V116" t="str">
        <f t="shared" si="15"/>
        <v>2011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40918.530601851853</v>
      </c>
      <c r="T117" s="10">
        <f t="shared" si="13"/>
        <v>40943.530601851853</v>
      </c>
      <c r="U117" t="str">
        <f t="shared" si="14"/>
        <v>January</v>
      </c>
      <c r="V117" t="str">
        <f t="shared" si="15"/>
        <v>2012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t="str">
        <f t="shared" si="14"/>
        <v>February</v>
      </c>
      <c r="V118" t="str">
        <f t="shared" si="15"/>
        <v>2011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t="str">
        <f t="shared" si="14"/>
        <v>March</v>
      </c>
      <c r="V119" t="str">
        <f t="shared" si="15"/>
        <v>2010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t="str">
        <f t="shared" si="14"/>
        <v>June</v>
      </c>
      <c r="V120" t="str">
        <f t="shared" si="15"/>
        <v>2011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t="str">
        <f t="shared" si="14"/>
        <v>July</v>
      </c>
      <c r="V121" t="str">
        <f t="shared" si="15"/>
        <v>2011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1.4285714285714287E-2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t="str">
        <f t="shared" si="14"/>
        <v>September</v>
      </c>
      <c r="V122" t="str">
        <f t="shared" si="15"/>
        <v>2016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t="str">
        <f t="shared" si="14"/>
        <v>April</v>
      </c>
      <c r="V123" t="str">
        <f t="shared" si="15"/>
        <v>2015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t="str">
        <f t="shared" si="14"/>
        <v>August</v>
      </c>
      <c r="V124" t="str">
        <f t="shared" si="15"/>
        <v>2016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t="str">
        <f t="shared" si="14"/>
        <v>September</v>
      </c>
      <c r="V125" t="str">
        <f t="shared" si="15"/>
        <v>2014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t="str">
        <f t="shared" si="14"/>
        <v>April</v>
      </c>
      <c r="V126" t="str">
        <f t="shared" si="15"/>
        <v>2015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14.000000000000002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t="str">
        <f t="shared" si="14"/>
        <v>December</v>
      </c>
      <c r="V127" t="str">
        <f t="shared" si="15"/>
        <v>2016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t="str">
        <f t="shared" si="14"/>
        <v>May</v>
      </c>
      <c r="V128" t="str">
        <f t="shared" si="15"/>
        <v>2015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t="str">
        <f t="shared" si="14"/>
        <v>March</v>
      </c>
      <c r="V129" t="str">
        <f t="shared" si="15"/>
        <v>2015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42628.019594907404</v>
      </c>
      <c r="T130" s="10">
        <f t="shared" si="13"/>
        <v>42663.019594907404</v>
      </c>
      <c r="U130" t="str">
        <f t="shared" si="14"/>
        <v>September</v>
      </c>
      <c r="V130" t="str">
        <f t="shared" si="15"/>
        <v>2016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(E131/D131)*100</f>
        <v>0</v>
      </c>
      <c r="P131" s="6" t="e">
        <f t="shared" ref="P131:P194" si="17">(E131/L131)</f>
        <v>#DIV/0!</v>
      </c>
      <c r="Q131" t="str">
        <f t="shared" ref="Q131:Q194" si="18">LEFT(N131, FIND("/",N131,1)-1)</f>
        <v>film &amp; video</v>
      </c>
      <c r="R131" t="str">
        <f t="shared" ref="R131:R194" si="19">RIGHT(N131, LEN(N131)-FIND("/",N131))</f>
        <v>science fiction</v>
      </c>
      <c r="S131" s="10">
        <f t="shared" ref="S131:S194" si="20">(J131/86400)+25569+(-5/24)</f>
        <v>41882.728969907403</v>
      </c>
      <c r="T131" s="10">
        <f t="shared" ref="T131:T194" si="21">(I131/86400)+25569+(-5/24)</f>
        <v>41942.728969907403</v>
      </c>
      <c r="U131" t="str">
        <f t="shared" ref="U131:U194" si="22">TEXT(S131,"mmmm")</f>
        <v>August</v>
      </c>
      <c r="V131" t="str">
        <f t="shared" ref="V131:V194" si="23">TEXT(S131,"yyyy")</f>
        <v>2014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41778.707083333335</v>
      </c>
      <c r="T132" s="10">
        <f t="shared" si="21"/>
        <v>41806.636111111111</v>
      </c>
      <c r="U132" t="str">
        <f t="shared" si="22"/>
        <v>May</v>
      </c>
      <c r="V132" t="str">
        <f t="shared" si="23"/>
        <v>2014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t="str">
        <f t="shared" si="22"/>
        <v>June</v>
      </c>
      <c r="V133" t="str">
        <f t="shared" si="23"/>
        <v>2016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9.5687499999999996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t="str">
        <f t="shared" si="22"/>
        <v>September</v>
      </c>
      <c r="V134" t="str">
        <f t="shared" si="23"/>
        <v>2014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t="str">
        <f t="shared" si="22"/>
        <v>May</v>
      </c>
      <c r="V135" t="str">
        <f t="shared" si="23"/>
        <v>2016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t="str">
        <f t="shared" si="22"/>
        <v>August</v>
      </c>
      <c r="V136" t="str">
        <f t="shared" si="23"/>
        <v>2015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13.433333333333334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t="str">
        <f t="shared" si="22"/>
        <v>May</v>
      </c>
      <c r="V137" t="str">
        <f t="shared" si="23"/>
        <v>2014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t="str">
        <f t="shared" si="22"/>
        <v>April</v>
      </c>
      <c r="V138" t="str">
        <f t="shared" si="23"/>
        <v>2015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t="str">
        <f t="shared" si="22"/>
        <v>August</v>
      </c>
      <c r="V139" t="str">
        <f t="shared" si="23"/>
        <v>2015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3.1413333333333333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t="str">
        <f t="shared" si="22"/>
        <v>July</v>
      </c>
      <c r="V140" t="str">
        <f t="shared" si="23"/>
        <v>2015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t="str">
        <f t="shared" si="22"/>
        <v>July</v>
      </c>
      <c r="V141" t="str">
        <f t="shared" si="23"/>
        <v>2015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t="str">
        <f t="shared" si="22"/>
        <v>February</v>
      </c>
      <c r="V142" t="str">
        <f t="shared" si="23"/>
        <v>2015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10.775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t="str">
        <f t="shared" si="22"/>
        <v>April</v>
      </c>
      <c r="V143" t="str">
        <f t="shared" si="23"/>
        <v>2015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0.33333333333333337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t="str">
        <f t="shared" si="22"/>
        <v>October</v>
      </c>
      <c r="V144" t="str">
        <f t="shared" si="23"/>
        <v>2014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42558.855810185181</v>
      </c>
      <c r="T145" s="10">
        <f t="shared" si="21"/>
        <v>42616.038194444445</v>
      </c>
      <c r="U145" t="str">
        <f t="shared" si="22"/>
        <v>July</v>
      </c>
      <c r="V145" t="str">
        <f t="shared" si="23"/>
        <v>2016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27.6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t="str">
        <f t="shared" si="22"/>
        <v>February</v>
      </c>
      <c r="V146" t="str">
        <f t="shared" si="23"/>
        <v>2015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7.5111111111111111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t="str">
        <f t="shared" si="22"/>
        <v>July</v>
      </c>
      <c r="V147" t="str">
        <f t="shared" si="23"/>
        <v>2015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0.57499999999999996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t="str">
        <f t="shared" si="22"/>
        <v>November</v>
      </c>
      <c r="V148" t="str">
        <f t="shared" si="23"/>
        <v>2016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t="str">
        <f t="shared" si="22"/>
        <v>November</v>
      </c>
      <c r="V149" t="str">
        <f t="shared" si="23"/>
        <v>2014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0.08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t="str">
        <f t="shared" si="22"/>
        <v>January</v>
      </c>
      <c r="V150" t="str">
        <f t="shared" si="23"/>
        <v>2016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0.91999999999999993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t="str">
        <f t="shared" si="22"/>
        <v>November</v>
      </c>
      <c r="V151" t="str">
        <f t="shared" si="23"/>
        <v>2014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23.163076923076922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t="str">
        <f t="shared" si="22"/>
        <v>March</v>
      </c>
      <c r="V152" t="str">
        <f t="shared" si="23"/>
        <v>2015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5.5999999999999994E-2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t="str">
        <f t="shared" si="22"/>
        <v>April</v>
      </c>
      <c r="V153" t="str">
        <f t="shared" si="23"/>
        <v>2015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7.8947368421052634E-3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41874.869212962956</v>
      </c>
      <c r="T154" s="10">
        <f t="shared" si="21"/>
        <v>41904.869212962956</v>
      </c>
      <c r="U154" t="str">
        <f t="shared" si="22"/>
        <v>August</v>
      </c>
      <c r="V154" t="str">
        <f t="shared" si="23"/>
        <v>2014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0.71799999999999997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t="str">
        <f t="shared" si="22"/>
        <v>October</v>
      </c>
      <c r="V155" t="str">
        <f t="shared" si="23"/>
        <v>2014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2.666666666666667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t="str">
        <f t="shared" si="22"/>
        <v>April</v>
      </c>
      <c r="V156" t="str">
        <f t="shared" si="23"/>
        <v>2015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6.0000000000000001E-3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t="str">
        <f t="shared" si="22"/>
        <v>June</v>
      </c>
      <c r="V157" t="str">
        <f t="shared" si="23"/>
        <v>2015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5.0999999999999996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t="str">
        <f t="shared" si="22"/>
        <v>June</v>
      </c>
      <c r="V158" t="str">
        <f t="shared" si="23"/>
        <v>2014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0.26711185308848079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t="str">
        <f t="shared" si="22"/>
        <v>January</v>
      </c>
      <c r="V159" t="str">
        <f t="shared" si="23"/>
        <v>2016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t="str">
        <f t="shared" si="22"/>
        <v>September</v>
      </c>
      <c r="V160" t="str">
        <f t="shared" si="23"/>
        <v>2014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2E-3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t="str">
        <f t="shared" si="22"/>
        <v>May</v>
      </c>
      <c r="V161" t="str">
        <f t="shared" si="23"/>
        <v>2016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42171.70475694444</v>
      </c>
      <c r="T162" s="10">
        <f t="shared" si="21"/>
        <v>42231.70475694444</v>
      </c>
      <c r="U162" t="str">
        <f t="shared" si="22"/>
        <v>June</v>
      </c>
      <c r="V162" t="str">
        <f t="shared" si="23"/>
        <v>2015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0.01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t="str">
        <f t="shared" si="22"/>
        <v>June</v>
      </c>
      <c r="V163" t="str">
        <f t="shared" si="23"/>
        <v>2014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15.535714285714286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t="str">
        <f t="shared" si="22"/>
        <v>July</v>
      </c>
      <c r="V164" t="str">
        <f t="shared" si="23"/>
        <v>2014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t="str">
        <f t="shared" si="22"/>
        <v>August</v>
      </c>
      <c r="V165" t="str">
        <f t="shared" si="23"/>
        <v>2015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0.53333333333333333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t="str">
        <f t="shared" si="22"/>
        <v>July</v>
      </c>
      <c r="V166" t="str">
        <f t="shared" si="23"/>
        <v>2014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t="str">
        <f t="shared" si="22"/>
        <v>December</v>
      </c>
      <c r="V167" t="str">
        <f t="shared" si="23"/>
        <v>2015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t="str">
        <f t="shared" si="22"/>
        <v>December</v>
      </c>
      <c r="V168" t="str">
        <f t="shared" si="23"/>
        <v>2016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0.01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t="str">
        <f t="shared" si="22"/>
        <v>June</v>
      </c>
      <c r="V169" t="str">
        <f t="shared" si="23"/>
        <v>2015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4.0625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t="str">
        <f t="shared" si="22"/>
        <v>February</v>
      </c>
      <c r="V170" t="str">
        <f t="shared" si="23"/>
        <v>2015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22.400000000000002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t="str">
        <f t="shared" si="22"/>
        <v>September</v>
      </c>
      <c r="V171" t="str">
        <f t="shared" si="23"/>
        <v>2014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3.25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t="str">
        <f t="shared" si="22"/>
        <v>July</v>
      </c>
      <c r="V172" t="str">
        <f t="shared" si="23"/>
        <v>2015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2E-3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t="str">
        <f t="shared" si="22"/>
        <v>June</v>
      </c>
      <c r="V173" t="str">
        <f t="shared" si="23"/>
        <v>2016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42047.186608796292</v>
      </c>
      <c r="T174" s="10">
        <f t="shared" si="21"/>
        <v>42082.144942129627</v>
      </c>
      <c r="U174" t="str">
        <f t="shared" si="22"/>
        <v>February</v>
      </c>
      <c r="V174" t="str">
        <f t="shared" si="23"/>
        <v>2015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t="str">
        <f t="shared" si="22"/>
        <v>January</v>
      </c>
      <c r="V175" t="str">
        <f t="shared" si="23"/>
        <v>2015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t="str">
        <f t="shared" si="22"/>
        <v>March</v>
      </c>
      <c r="V176" t="str">
        <f t="shared" si="23"/>
        <v>2015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6.4850000000000003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t="str">
        <f t="shared" si="22"/>
        <v>August</v>
      </c>
      <c r="V177" t="str">
        <f t="shared" si="23"/>
        <v>2014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t="str">
        <f t="shared" si="22"/>
        <v>July</v>
      </c>
      <c r="V178" t="str">
        <f t="shared" si="23"/>
        <v>2015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t="str">
        <f t="shared" si="22"/>
        <v>March</v>
      </c>
      <c r="V179" t="str">
        <f t="shared" si="23"/>
        <v>2015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t="str">
        <f t="shared" si="22"/>
        <v>October</v>
      </c>
      <c r="V180" t="str">
        <f t="shared" si="23"/>
        <v>2015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t="str">
        <f t="shared" si="22"/>
        <v>February</v>
      </c>
      <c r="V181" t="str">
        <f t="shared" si="23"/>
        <v>2016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33.416666666666664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t="str">
        <f t="shared" si="22"/>
        <v>March</v>
      </c>
      <c r="V182" t="str">
        <f t="shared" si="23"/>
        <v>2015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21.092608822670172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t="str">
        <f t="shared" si="22"/>
        <v>May</v>
      </c>
      <c r="V183" t="str">
        <f t="shared" si="23"/>
        <v>2015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t="str">
        <f t="shared" si="22"/>
        <v>December</v>
      </c>
      <c r="V184" t="str">
        <f t="shared" si="23"/>
        <v>2016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35.856000000000002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t="str">
        <f t="shared" si="22"/>
        <v>October</v>
      </c>
      <c r="V185" t="str">
        <f t="shared" si="23"/>
        <v>2014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3.4000000000000004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t="str">
        <f t="shared" si="22"/>
        <v>July</v>
      </c>
      <c r="V186" t="str">
        <f t="shared" si="23"/>
        <v>2014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5.5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t="str">
        <f t="shared" si="22"/>
        <v>July</v>
      </c>
      <c r="V187" t="str">
        <f t="shared" si="23"/>
        <v>2016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t="str">
        <f t="shared" si="22"/>
        <v>February</v>
      </c>
      <c r="V188" t="str">
        <f t="shared" si="23"/>
        <v>2017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t="str">
        <f t="shared" si="22"/>
        <v>June</v>
      </c>
      <c r="V189" t="str">
        <f t="shared" si="23"/>
        <v>2015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t="str">
        <f t="shared" si="22"/>
        <v>August</v>
      </c>
      <c r="V190" t="str">
        <f t="shared" si="23"/>
        <v>2014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6.8999999999999992E-2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t="str">
        <f t="shared" si="22"/>
        <v>July</v>
      </c>
      <c r="V191" t="str">
        <f t="shared" si="23"/>
        <v>2016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0.41666666666666669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t="str">
        <f t="shared" si="22"/>
        <v>June</v>
      </c>
      <c r="V192" t="str">
        <f t="shared" si="23"/>
        <v>2016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t="str">
        <f t="shared" si="22"/>
        <v>August</v>
      </c>
      <c r="V193" t="str">
        <f t="shared" si="23"/>
        <v>2015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1.6999999999999999E-3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41899.583703703705</v>
      </c>
      <c r="T194" s="10">
        <f t="shared" si="21"/>
        <v>41929.583703703705</v>
      </c>
      <c r="U194" t="str">
        <f t="shared" si="22"/>
        <v>September</v>
      </c>
      <c r="V194" t="str">
        <f t="shared" si="23"/>
        <v>2014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(E195/D195)*100</f>
        <v>0</v>
      </c>
      <c r="P195" s="6" t="e">
        <f t="shared" ref="P195:P258" si="25">(E195/L195)</f>
        <v>#DIV/0!</v>
      </c>
      <c r="Q195" t="str">
        <f t="shared" ref="Q195:Q258" si="26">LEFT(N195, FIND("/",N195,1)-1)</f>
        <v>film &amp; video</v>
      </c>
      <c r="R195" t="str">
        <f t="shared" ref="R195:R258" si="27">RIGHT(N195, LEN(N195)-FIND("/",N195))</f>
        <v>drama</v>
      </c>
      <c r="S195" s="10">
        <f t="shared" ref="S195:S258" si="28">(J195/86400)+25569+(-5/24)</f>
        <v>41911.726458333331</v>
      </c>
      <c r="T195" s="10">
        <f t="shared" ref="T195:T258" si="29">(I195/86400)+25569+(-5/24)</f>
        <v>41971.768124999995</v>
      </c>
      <c r="U195" t="str">
        <f t="shared" ref="U195:U258" si="30">TEXT(S195,"mmmm")</f>
        <v>September</v>
      </c>
      <c r="V195" t="str">
        <f t="shared" ref="V195:V258" si="31">TEXT(S195,"yyyy")</f>
        <v>2014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0.12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t="str">
        <f t="shared" si="30"/>
        <v>January</v>
      </c>
      <c r="V196" t="str">
        <f t="shared" si="31"/>
        <v>2016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t="str">
        <f t="shared" si="30"/>
        <v>May</v>
      </c>
      <c r="V197" t="str">
        <f t="shared" si="31"/>
        <v>2015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41.857142857142861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t="str">
        <f t="shared" si="30"/>
        <v>September</v>
      </c>
      <c r="V198" t="str">
        <f t="shared" si="31"/>
        <v>2015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10.48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t="str">
        <f t="shared" si="30"/>
        <v>January</v>
      </c>
      <c r="V199" t="str">
        <f t="shared" si="31"/>
        <v>2017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1.1159999999999999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t="str">
        <f t="shared" si="30"/>
        <v>September</v>
      </c>
      <c r="V200" t="str">
        <f t="shared" si="31"/>
        <v>2014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t="str">
        <f t="shared" si="30"/>
        <v>August</v>
      </c>
      <c r="V201" t="str">
        <f t="shared" si="31"/>
        <v>2016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26.192500000000003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41866.875034722216</v>
      </c>
      <c r="T202" s="10">
        <f t="shared" si="29"/>
        <v>41896.875034722216</v>
      </c>
      <c r="U202" t="str">
        <f t="shared" si="30"/>
        <v>August</v>
      </c>
      <c r="V202" t="str">
        <f t="shared" si="31"/>
        <v>2014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58.461538461538467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t="str">
        <f t="shared" si="30"/>
        <v>January</v>
      </c>
      <c r="V203" t="str">
        <f t="shared" si="31"/>
        <v>2015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t="str">
        <f t="shared" si="30"/>
        <v>September</v>
      </c>
      <c r="V204" t="str">
        <f t="shared" si="31"/>
        <v>2015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29.84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t="str">
        <f t="shared" si="30"/>
        <v>November</v>
      </c>
      <c r="V205" t="str">
        <f t="shared" si="31"/>
        <v>2014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50.721666666666664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t="str">
        <f t="shared" si="30"/>
        <v>July</v>
      </c>
      <c r="V206" t="str">
        <f t="shared" si="31"/>
        <v>2016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16.25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t="str">
        <f t="shared" si="30"/>
        <v>September</v>
      </c>
      <c r="V207" t="str">
        <f t="shared" si="31"/>
        <v>2015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t="str">
        <f t="shared" si="30"/>
        <v>July</v>
      </c>
      <c r="V208" t="str">
        <f t="shared" si="31"/>
        <v>2016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15.214285714285714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t="str">
        <f t="shared" si="30"/>
        <v>December</v>
      </c>
      <c r="V209" t="str">
        <f t="shared" si="31"/>
        <v>2014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t="str">
        <f t="shared" si="30"/>
        <v>November</v>
      </c>
      <c r="V210" t="str">
        <f t="shared" si="31"/>
        <v>2014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t="str">
        <f t="shared" si="30"/>
        <v>June</v>
      </c>
      <c r="V211" t="str">
        <f t="shared" si="31"/>
        <v>2015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25.25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t="str">
        <f t="shared" si="30"/>
        <v>September</v>
      </c>
      <c r="V212" t="str">
        <f t="shared" si="31"/>
        <v>2015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44.6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42235.951585648145</v>
      </c>
      <c r="T213" s="10">
        <f t="shared" si="29"/>
        <v>42265.951585648145</v>
      </c>
      <c r="U213" t="str">
        <f t="shared" si="30"/>
        <v>August</v>
      </c>
      <c r="V213" t="str">
        <f t="shared" si="31"/>
        <v>2015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1.5873015873015872E-2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t="str">
        <f t="shared" si="30"/>
        <v>February</v>
      </c>
      <c r="V214" t="str">
        <f t="shared" si="31"/>
        <v>2016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0.04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t="str">
        <f t="shared" si="30"/>
        <v>July</v>
      </c>
      <c r="V215" t="str">
        <f t="shared" si="31"/>
        <v>2015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8.0000000000000002E-3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t="str">
        <f t="shared" si="30"/>
        <v>January</v>
      </c>
      <c r="V216" t="str">
        <f t="shared" si="31"/>
        <v>2015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0.22727272727272727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t="str">
        <f t="shared" si="30"/>
        <v>January</v>
      </c>
      <c r="V217" t="str">
        <f t="shared" si="31"/>
        <v>2016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55.698440000000005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t="str">
        <f t="shared" si="30"/>
        <v>March</v>
      </c>
      <c r="V218" t="str">
        <f t="shared" si="31"/>
        <v>2015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11.943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t="str">
        <f t="shared" si="30"/>
        <v>November</v>
      </c>
      <c r="V219" t="str">
        <f t="shared" si="31"/>
        <v>2014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t="str">
        <f t="shared" si="30"/>
        <v>March</v>
      </c>
      <c r="V220" t="str">
        <f t="shared" si="31"/>
        <v>2015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17.630000000000003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t="str">
        <f t="shared" si="30"/>
        <v>February</v>
      </c>
      <c r="V221" t="str">
        <f t="shared" si="31"/>
        <v>2016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0.72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42195.435532407406</v>
      </c>
      <c r="T222" s="10">
        <f t="shared" si="29"/>
        <v>42236.629166666666</v>
      </c>
      <c r="U222" t="str">
        <f t="shared" si="30"/>
        <v>July</v>
      </c>
      <c r="V222" t="str">
        <f t="shared" si="31"/>
        <v>2015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t="str">
        <f t="shared" si="30"/>
        <v>January</v>
      </c>
      <c r="V223" t="str">
        <f t="shared" si="31"/>
        <v>2015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t="str">
        <f t="shared" si="30"/>
        <v>January</v>
      </c>
      <c r="V224" t="str">
        <f t="shared" si="31"/>
        <v>2015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t="str">
        <f t="shared" si="30"/>
        <v>April</v>
      </c>
      <c r="V225" t="str">
        <f t="shared" si="31"/>
        <v>2016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t="str">
        <f t="shared" si="30"/>
        <v>May</v>
      </c>
      <c r="V226" t="str">
        <f t="shared" si="31"/>
        <v>2015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t="str">
        <f t="shared" si="30"/>
        <v>March</v>
      </c>
      <c r="V227" t="str">
        <f t="shared" si="31"/>
        <v>2016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0.86206896551724133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t="str">
        <f t="shared" si="30"/>
        <v>April</v>
      </c>
      <c r="V228" t="str">
        <f t="shared" si="31"/>
        <v>2015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t="str">
        <f t="shared" si="30"/>
        <v>June</v>
      </c>
      <c r="V229" t="str">
        <f t="shared" si="31"/>
        <v>2015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t="str">
        <f t="shared" si="30"/>
        <v>April</v>
      </c>
      <c r="V230" t="str">
        <f t="shared" si="31"/>
        <v>2015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t="str">
        <f t="shared" si="30"/>
        <v>January</v>
      </c>
      <c r="V231" t="str">
        <f t="shared" si="31"/>
        <v>2016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0.4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42129.568877314814</v>
      </c>
      <c r="T232" s="10">
        <f t="shared" si="29"/>
        <v>42159.568877314814</v>
      </c>
      <c r="U232" t="str">
        <f t="shared" si="30"/>
        <v>May</v>
      </c>
      <c r="V232" t="str">
        <f t="shared" si="31"/>
        <v>2015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42341.75059027777</v>
      </c>
      <c r="T233" s="10">
        <f t="shared" si="29"/>
        <v>42371.75059027777</v>
      </c>
      <c r="U233" t="str">
        <f t="shared" si="30"/>
        <v>December</v>
      </c>
      <c r="V233" t="str">
        <f t="shared" si="31"/>
        <v>2015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2.75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t="str">
        <f t="shared" si="30"/>
        <v>January</v>
      </c>
      <c r="V234" t="str">
        <f t="shared" si="31"/>
        <v>2015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t="str">
        <f t="shared" si="30"/>
        <v>August</v>
      </c>
      <c r="V235" t="str">
        <f t="shared" si="31"/>
        <v>2016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40.1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t="str">
        <f t="shared" si="30"/>
        <v>May</v>
      </c>
      <c r="V236" t="str">
        <f t="shared" si="31"/>
        <v>2015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t="str">
        <f t="shared" si="30"/>
        <v>June</v>
      </c>
      <c r="V237" t="str">
        <f t="shared" si="31"/>
        <v>2015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42320.876145833332</v>
      </c>
      <c r="T238" s="10">
        <f t="shared" si="29"/>
        <v>42373.791666666664</v>
      </c>
      <c r="U238" t="str">
        <f t="shared" si="30"/>
        <v>November</v>
      </c>
      <c r="V238" t="str">
        <f t="shared" si="31"/>
        <v>2015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0.33333333333333337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t="str">
        <f t="shared" si="30"/>
        <v>January</v>
      </c>
      <c r="V239" t="str">
        <f t="shared" si="31"/>
        <v>2016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42713.754166666666</v>
      </c>
      <c r="T240" s="10">
        <f t="shared" si="29"/>
        <v>42734.166666666664</v>
      </c>
      <c r="U240" t="str">
        <f t="shared" si="30"/>
        <v>December</v>
      </c>
      <c r="V240" t="str">
        <f t="shared" si="31"/>
        <v>2016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t="str">
        <f t="shared" si="30"/>
        <v>October</v>
      </c>
      <c r="V241" t="str">
        <f t="shared" si="31"/>
        <v>2015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107.63413333333334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t="str">
        <f t="shared" si="30"/>
        <v>March</v>
      </c>
      <c r="V242" t="str">
        <f t="shared" si="31"/>
        <v>2013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112.63736263736264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t="str">
        <f t="shared" si="30"/>
        <v>November</v>
      </c>
      <c r="V243" t="str">
        <f t="shared" si="31"/>
        <v>2014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113.46153846153845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t="str">
        <f t="shared" si="30"/>
        <v>November</v>
      </c>
      <c r="V244" t="str">
        <f t="shared" si="31"/>
        <v>2011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102.592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t="str">
        <f t="shared" si="30"/>
        <v>January</v>
      </c>
      <c r="V245" t="str">
        <f t="shared" si="31"/>
        <v>2014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113.75714285714287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40213.115266203698</v>
      </c>
      <c r="T246" s="10">
        <f t="shared" si="29"/>
        <v>40253.087500000001</v>
      </c>
      <c r="U246" t="str">
        <f t="shared" si="30"/>
        <v>February</v>
      </c>
      <c r="V246" t="str">
        <f t="shared" si="31"/>
        <v>2010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103.71999999999998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t="str">
        <f t="shared" si="30"/>
        <v>July</v>
      </c>
      <c r="V247" t="str">
        <f t="shared" si="31"/>
        <v>2012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305.46000000000004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t="str">
        <f t="shared" si="30"/>
        <v>October</v>
      </c>
      <c r="V248" t="str">
        <f t="shared" si="31"/>
        <v>2010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134.1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t="str">
        <f t="shared" si="30"/>
        <v>September</v>
      </c>
      <c r="V249" t="str">
        <f t="shared" si="31"/>
        <v>2010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101.33294117647058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t="str">
        <f t="shared" si="30"/>
        <v>November</v>
      </c>
      <c r="V250" t="str">
        <f t="shared" si="31"/>
        <v>2011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112.92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t="str">
        <f t="shared" si="30"/>
        <v>June</v>
      </c>
      <c r="V251" t="str">
        <f t="shared" si="31"/>
        <v>2010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105.58333333333334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t="str">
        <f t="shared" si="30"/>
        <v>May</v>
      </c>
      <c r="V252" t="str">
        <f t="shared" si="31"/>
        <v>2013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125.57142857142858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t="str">
        <f t="shared" si="30"/>
        <v>April</v>
      </c>
      <c r="V253" t="str">
        <f t="shared" si="31"/>
        <v>2012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184.56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40266.454374999994</v>
      </c>
      <c r="T254" s="10">
        <f t="shared" si="29"/>
        <v>40329.957638888889</v>
      </c>
      <c r="U254" t="str">
        <f t="shared" si="30"/>
        <v>March</v>
      </c>
      <c r="V254" t="str">
        <f t="shared" si="31"/>
        <v>2010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100.73333333333335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t="str">
        <f t="shared" si="30"/>
        <v>January</v>
      </c>
      <c r="V255" t="str">
        <f t="shared" si="31"/>
        <v>2012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116.94725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42263.744328703702</v>
      </c>
      <c r="T256" s="10">
        <f t="shared" si="29"/>
        <v>42293.874999999993</v>
      </c>
      <c r="U256" t="str">
        <f t="shared" si="30"/>
        <v>September</v>
      </c>
      <c r="V256" t="str">
        <f t="shared" si="31"/>
        <v>2015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106.73325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t="str">
        <f t="shared" si="30"/>
        <v>February</v>
      </c>
      <c r="V257" t="str">
        <f t="shared" si="31"/>
        <v>2011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139.1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41319.560960648145</v>
      </c>
      <c r="T258" s="10">
        <f t="shared" si="29"/>
        <v>41349.560960648145</v>
      </c>
      <c r="U258" t="str">
        <f t="shared" si="30"/>
        <v>February</v>
      </c>
      <c r="V258" t="str">
        <f t="shared" si="31"/>
        <v>2013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(E259/D259)*100</f>
        <v>106.72648571428572</v>
      </c>
      <c r="P259" s="6">
        <f t="shared" ref="P259:P322" si="33">(E259/L259)</f>
        <v>66.70405357142856</v>
      </c>
      <c r="Q259" t="str">
        <f t="shared" ref="Q259:Q322" si="34">LEFT(N259, FIND("/",N259,1)-1)</f>
        <v>film &amp; video</v>
      </c>
      <c r="R259" t="str">
        <f t="shared" ref="R259:R322" si="35">RIGHT(N259, LEN(N259)-FIND("/",N259))</f>
        <v>documentary</v>
      </c>
      <c r="S259" s="10">
        <f t="shared" ref="S259:S322" si="36">(J259/86400)+25569+(-5/24)</f>
        <v>42479.418541666666</v>
      </c>
      <c r="T259" s="10">
        <f t="shared" ref="T259:T322" si="37">(I259/86400)+25569+(-5/24)</f>
        <v>42509.418541666666</v>
      </c>
      <c r="U259" t="str">
        <f t="shared" ref="U259:U322" si="38">TEXT(S259,"mmmm")</f>
        <v>April</v>
      </c>
      <c r="V259" t="str">
        <f t="shared" ref="V259:V322" si="39">TEXT(S259,"yyyy")</f>
        <v>2016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191.14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t="str">
        <f t="shared" si="38"/>
        <v>May</v>
      </c>
      <c r="V260" t="str">
        <f t="shared" si="39"/>
        <v>2011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131.93789333333334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t="str">
        <f t="shared" si="38"/>
        <v>March</v>
      </c>
      <c r="V261" t="str">
        <f t="shared" si="39"/>
        <v>2015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106.4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t="str">
        <f t="shared" si="38"/>
        <v>June</v>
      </c>
      <c r="V262" t="str">
        <f t="shared" si="39"/>
        <v>2010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107.4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t="str">
        <f t="shared" si="38"/>
        <v>April</v>
      </c>
      <c r="V263" t="str">
        <f t="shared" si="39"/>
        <v>2012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t="str">
        <f t="shared" si="38"/>
        <v>January</v>
      </c>
      <c r="V264" t="str">
        <f t="shared" si="39"/>
        <v>2011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118.08108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t="str">
        <f t="shared" si="38"/>
        <v>August</v>
      </c>
      <c r="V265" t="str">
        <f t="shared" si="39"/>
        <v>2012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118.19999999999999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t="str">
        <f t="shared" si="38"/>
        <v>April</v>
      </c>
      <c r="V266" t="str">
        <f t="shared" si="39"/>
        <v>2012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111.1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40267.03738425926</v>
      </c>
      <c r="T267" s="10">
        <f t="shared" si="37"/>
        <v>40308.636111111111</v>
      </c>
      <c r="U267" t="str">
        <f t="shared" si="38"/>
        <v>March</v>
      </c>
      <c r="V267" t="str">
        <f t="shared" si="39"/>
        <v>2010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145.5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t="str">
        <f t="shared" si="38"/>
        <v>January</v>
      </c>
      <c r="V268" t="str">
        <f t="shared" si="39"/>
        <v>2010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131.62883248730967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t="str">
        <f t="shared" si="38"/>
        <v>May</v>
      </c>
      <c r="V269" t="str">
        <f t="shared" si="39"/>
        <v>2014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111.4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t="str">
        <f t="shared" si="38"/>
        <v>September</v>
      </c>
      <c r="V270" t="str">
        <f t="shared" si="39"/>
        <v>2011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147.23376999999999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t="str">
        <f t="shared" si="38"/>
        <v>January</v>
      </c>
      <c r="V271" t="str">
        <f t="shared" si="39"/>
        <v>2017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152.60869565217391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40637.658217592594</v>
      </c>
      <c r="T272" s="10">
        <f t="shared" si="37"/>
        <v>40687.958333333328</v>
      </c>
      <c r="U272" t="str">
        <f t="shared" si="38"/>
        <v>April</v>
      </c>
      <c r="V272" t="str">
        <f t="shared" si="39"/>
        <v>2011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104.67999999999999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41611.891909722217</v>
      </c>
      <c r="T273" s="10">
        <f t="shared" si="37"/>
        <v>41641.125</v>
      </c>
      <c r="U273" t="str">
        <f t="shared" si="38"/>
        <v>December</v>
      </c>
      <c r="V273" t="str">
        <f t="shared" si="39"/>
        <v>2013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177.43366666666668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t="str">
        <f t="shared" si="38"/>
        <v>February</v>
      </c>
      <c r="V274" t="str">
        <f t="shared" si="39"/>
        <v>2010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107.7758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t="str">
        <f t="shared" si="38"/>
        <v>June</v>
      </c>
      <c r="V275" t="str">
        <f t="shared" si="39"/>
        <v>2011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t="str">
        <f t="shared" si="38"/>
        <v>March</v>
      </c>
      <c r="V276" t="str">
        <f t="shared" si="39"/>
        <v>2012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108.395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t="str">
        <f t="shared" si="38"/>
        <v>October</v>
      </c>
      <c r="V277" t="str">
        <f t="shared" si="39"/>
        <v>2012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147.6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40966.873541666668</v>
      </c>
      <c r="T278" s="10">
        <f t="shared" si="37"/>
        <v>41026.831874999996</v>
      </c>
      <c r="U278" t="str">
        <f t="shared" si="38"/>
        <v>February</v>
      </c>
      <c r="V278" t="str">
        <f t="shared" si="39"/>
        <v>2012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110.38153846153847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t="str">
        <f t="shared" si="38"/>
        <v>April</v>
      </c>
      <c r="V279" t="str">
        <f t="shared" si="39"/>
        <v>2015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150.34814814814814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t="str">
        <f t="shared" si="38"/>
        <v>September</v>
      </c>
      <c r="V280" t="str">
        <f t="shared" si="39"/>
        <v>2012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157.31829411764707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t="str">
        <f t="shared" si="38"/>
        <v>January</v>
      </c>
      <c r="V281" t="str">
        <f t="shared" si="39"/>
        <v>2017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156.14400000000001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41744.382349537038</v>
      </c>
      <c r="T282" s="10">
        <f t="shared" si="37"/>
        <v>41789.382349537038</v>
      </c>
      <c r="U282" t="str">
        <f t="shared" si="38"/>
        <v>April</v>
      </c>
      <c r="V282" t="str">
        <f t="shared" si="39"/>
        <v>2014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120.58763636363636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t="str">
        <f t="shared" si="38"/>
        <v>May</v>
      </c>
      <c r="V283" t="str">
        <f t="shared" si="39"/>
        <v>2009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101.18888888888888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t="str">
        <f t="shared" si="38"/>
        <v>January</v>
      </c>
      <c r="V284" t="str">
        <f t="shared" si="39"/>
        <v>2010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114.27249999999999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t="str">
        <f t="shared" si="38"/>
        <v>May</v>
      </c>
      <c r="V285" t="str">
        <f t="shared" si="39"/>
        <v>2011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104.62615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t="str">
        <f t="shared" si="38"/>
        <v>December</v>
      </c>
      <c r="V286" t="str">
        <f t="shared" si="39"/>
        <v>2011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228.82507142857142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t="str">
        <f t="shared" si="38"/>
        <v>August</v>
      </c>
      <c r="V287" t="str">
        <f t="shared" si="39"/>
        <v>2013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109.15333333333332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41313.607916666668</v>
      </c>
      <c r="T288" s="10">
        <f t="shared" si="37"/>
        <v>41358.566249999996</v>
      </c>
      <c r="U288" t="str">
        <f t="shared" si="38"/>
        <v>February</v>
      </c>
      <c r="V288" t="str">
        <f t="shared" si="39"/>
        <v>2013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176.29999999999998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t="str">
        <f t="shared" si="38"/>
        <v>October</v>
      </c>
      <c r="V289" t="str">
        <f t="shared" si="39"/>
        <v>2012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103.21061999999999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t="str">
        <f t="shared" si="38"/>
        <v>May</v>
      </c>
      <c r="V290" t="str">
        <f t="shared" si="39"/>
        <v>2012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104.82000000000001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t="str">
        <f t="shared" si="38"/>
        <v>October</v>
      </c>
      <c r="V291" t="str">
        <f t="shared" si="39"/>
        <v>2013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106.68444444444445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t="str">
        <f t="shared" si="38"/>
        <v>December</v>
      </c>
      <c r="V292" t="str">
        <f t="shared" si="39"/>
        <v>2010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120.02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t="str">
        <f t="shared" si="38"/>
        <v>April</v>
      </c>
      <c r="V293" t="str">
        <f t="shared" si="39"/>
        <v>2013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101.50693333333334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t="str">
        <f t="shared" si="38"/>
        <v>September</v>
      </c>
      <c r="V294" t="str">
        <f t="shared" si="39"/>
        <v>2011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101.38461538461539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t="str">
        <f t="shared" si="38"/>
        <v>March</v>
      </c>
      <c r="V295" t="str">
        <f t="shared" si="39"/>
        <v>2014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t="str">
        <f t="shared" si="38"/>
        <v>June</v>
      </c>
      <c r="V296" t="str">
        <f t="shared" si="39"/>
        <v>2010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133.10911999999999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t="str">
        <f t="shared" si="38"/>
        <v>September</v>
      </c>
      <c r="V297" t="str">
        <f t="shared" si="39"/>
        <v>2013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118.72620000000001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t="str">
        <f t="shared" si="38"/>
        <v>August</v>
      </c>
      <c r="V298" t="str">
        <f t="shared" si="39"/>
        <v>2012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100.64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42089.519687499997</v>
      </c>
      <c r="T299" s="10">
        <f t="shared" si="37"/>
        <v>42124.957638888889</v>
      </c>
      <c r="U299" t="str">
        <f t="shared" si="38"/>
        <v>March</v>
      </c>
      <c r="V299" t="str">
        <f t="shared" si="39"/>
        <v>2015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108.93241269841269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t="str">
        <f t="shared" si="38"/>
        <v>March</v>
      </c>
      <c r="V300" t="str">
        <f t="shared" si="39"/>
        <v>2014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178.95250000000001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t="str">
        <f t="shared" si="38"/>
        <v>October</v>
      </c>
      <c r="V301" t="str">
        <f t="shared" si="39"/>
        <v>2010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101.72264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t="str">
        <f t="shared" si="38"/>
        <v>March</v>
      </c>
      <c r="V302" t="str">
        <f t="shared" si="39"/>
        <v>2011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118.73499999999999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t="str">
        <f t="shared" si="38"/>
        <v>February</v>
      </c>
      <c r="V303" t="str">
        <f t="shared" si="39"/>
        <v>2013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100.46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t="str">
        <f t="shared" si="38"/>
        <v>January</v>
      </c>
      <c r="V304" t="str">
        <f t="shared" si="39"/>
        <v>2012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137.46666666666667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41031.862800925919</v>
      </c>
      <c r="T305" s="10">
        <f t="shared" si="37"/>
        <v>41061.862800925919</v>
      </c>
      <c r="U305" t="str">
        <f t="shared" si="38"/>
        <v>May</v>
      </c>
      <c r="V305" t="str">
        <f t="shared" si="39"/>
        <v>2012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231.64705882352939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t="str">
        <f t="shared" si="38"/>
        <v>July</v>
      </c>
      <c r="V306" t="str">
        <f t="shared" si="39"/>
        <v>2012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130.33333333333331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t="str">
        <f t="shared" si="38"/>
        <v>February</v>
      </c>
      <c r="V307" t="str">
        <f t="shared" si="39"/>
        <v>2012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292.89999999999998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41333.628854166665</v>
      </c>
      <c r="T308" s="10">
        <f t="shared" si="37"/>
        <v>41353.587187499994</v>
      </c>
      <c r="U308" t="str">
        <f t="shared" si="38"/>
        <v>February</v>
      </c>
      <c r="V308" t="str">
        <f t="shared" si="39"/>
        <v>2013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111.31818181818183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41282.736122685186</v>
      </c>
      <c r="T309" s="10">
        <f t="shared" si="37"/>
        <v>41312.736122685186</v>
      </c>
      <c r="U309" t="str">
        <f t="shared" si="38"/>
        <v>January</v>
      </c>
      <c r="V309" t="str">
        <f t="shared" si="39"/>
        <v>2013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105.56666666666668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t="str">
        <f t="shared" si="38"/>
        <v>January</v>
      </c>
      <c r="V310" t="str">
        <f t="shared" si="39"/>
        <v>2011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118.94444444444446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t="str">
        <f t="shared" si="38"/>
        <v>August</v>
      </c>
      <c r="V311" t="str">
        <f t="shared" si="39"/>
        <v>2012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104.129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t="str">
        <f t="shared" si="38"/>
        <v>October</v>
      </c>
      <c r="V312" t="str">
        <f t="shared" si="39"/>
        <v>2011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104.10165000000001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t="str">
        <f t="shared" si="38"/>
        <v>November</v>
      </c>
      <c r="V313" t="str">
        <f t="shared" si="39"/>
        <v>2011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111.87499999999999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t="str">
        <f t="shared" si="38"/>
        <v>March</v>
      </c>
      <c r="V314" t="str">
        <f t="shared" si="39"/>
        <v>2013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104.73529411764706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t="str">
        <f t="shared" si="38"/>
        <v>June</v>
      </c>
      <c r="V315" t="str">
        <f t="shared" si="39"/>
        <v>2010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385.15000000000003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t="str">
        <f t="shared" si="38"/>
        <v>January</v>
      </c>
      <c r="V316" t="str">
        <f t="shared" si="39"/>
        <v>2013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101.248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t="str">
        <f t="shared" si="38"/>
        <v>July</v>
      </c>
      <c r="V317" t="str">
        <f t="shared" si="39"/>
        <v>2012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113.77333333333333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t="str">
        <f t="shared" si="38"/>
        <v>November</v>
      </c>
      <c r="V318" t="str">
        <f t="shared" si="39"/>
        <v>2014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100.80333333333333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t="str">
        <f t="shared" si="38"/>
        <v>November</v>
      </c>
      <c r="V319" t="str">
        <f t="shared" si="39"/>
        <v>2013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283.32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t="str">
        <f t="shared" si="38"/>
        <v>February</v>
      </c>
      <c r="V320" t="str">
        <f t="shared" si="39"/>
        <v>2013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112.68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t="str">
        <f t="shared" si="38"/>
        <v>November</v>
      </c>
      <c r="V321" t="str">
        <f t="shared" si="39"/>
        <v>2009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106.58000000000001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42331.34297453703</v>
      </c>
      <c r="T322" s="10">
        <f t="shared" si="37"/>
        <v>42360.749999999993</v>
      </c>
      <c r="U322" t="str">
        <f t="shared" si="38"/>
        <v>November</v>
      </c>
      <c r="V322" t="str">
        <f t="shared" si="39"/>
        <v>2015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(E323/D323)*100</f>
        <v>102.66285714285715</v>
      </c>
      <c r="P323" s="6">
        <f t="shared" ref="P323:P386" si="41">(E323/L323)</f>
        <v>106.62314540059347</v>
      </c>
      <c r="Q323" t="str">
        <f t="shared" ref="Q323:Q386" si="42">LEFT(N323, FIND("/",N323,1)-1)</f>
        <v>film &amp; video</v>
      </c>
      <c r="R323" t="str">
        <f t="shared" ref="R323:R386" si="43">RIGHT(N323, LEN(N323)-FIND("/",N323))</f>
        <v>documentary</v>
      </c>
      <c r="S323" s="10">
        <f t="shared" ref="S323:S386" si="44">(J323/86400)+25569+(-5/24)</f>
        <v>42647.238263888888</v>
      </c>
      <c r="T323" s="10">
        <f t="shared" ref="T323:T386" si="45">(I323/86400)+25569+(-5/24)</f>
        <v>42682.279930555553</v>
      </c>
      <c r="U323" t="str">
        <f t="shared" ref="U323:U386" si="46">TEXT(S323,"mmmm")</f>
        <v>October</v>
      </c>
      <c r="V323" t="str">
        <f t="shared" ref="V323:V386" si="47">TEXT(S323,"yyyy")</f>
        <v>2016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107.91200000000001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t="str">
        <f t="shared" si="46"/>
        <v>April</v>
      </c>
      <c r="V324" t="str">
        <f t="shared" si="47"/>
        <v>2016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123.07407407407408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t="str">
        <f t="shared" si="46"/>
        <v>November</v>
      </c>
      <c r="V325" t="str">
        <f t="shared" si="47"/>
        <v>2016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101.6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t="str">
        <f t="shared" si="46"/>
        <v>June</v>
      </c>
      <c r="V326" t="str">
        <f t="shared" si="47"/>
        <v>2015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104.396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t="str">
        <f t="shared" si="46"/>
        <v>November</v>
      </c>
      <c r="V327" t="str">
        <f t="shared" si="47"/>
        <v>2016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112.92973333333333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t="str">
        <f t="shared" si="46"/>
        <v>February</v>
      </c>
      <c r="V328" t="str">
        <f t="shared" si="47"/>
        <v>2017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136.4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t="str">
        <f t="shared" si="46"/>
        <v>February</v>
      </c>
      <c r="V329" t="str">
        <f t="shared" si="47"/>
        <v>2015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103.61439999999999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t="str">
        <f t="shared" si="46"/>
        <v>October</v>
      </c>
      <c r="V330" t="str">
        <f t="shared" si="47"/>
        <v>2015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105.5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t="str">
        <f t="shared" si="46"/>
        <v>October</v>
      </c>
      <c r="V331" t="str">
        <f t="shared" si="47"/>
        <v>2015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101.82857142857142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t="str">
        <f t="shared" si="46"/>
        <v>April</v>
      </c>
      <c r="V332" t="str">
        <f t="shared" si="47"/>
        <v>2013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106.60499999999999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t="str">
        <f t="shared" si="46"/>
        <v>May</v>
      </c>
      <c r="V333" t="str">
        <f t="shared" si="47"/>
        <v>2016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113.015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t="str">
        <f t="shared" si="46"/>
        <v>September</v>
      </c>
      <c r="V334" t="str">
        <f t="shared" si="47"/>
        <v>2015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125.22750000000001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t="str">
        <f t="shared" si="46"/>
        <v>March</v>
      </c>
      <c r="V335" t="str">
        <f t="shared" si="47"/>
        <v>2016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101.19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t="str">
        <f t="shared" si="46"/>
        <v>April</v>
      </c>
      <c r="V336" t="str">
        <f t="shared" si="47"/>
        <v>2015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102.76470588235294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t="str">
        <f t="shared" si="46"/>
        <v>April</v>
      </c>
      <c r="V337" t="str">
        <f t="shared" si="47"/>
        <v>2015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116.83911999999998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t="str">
        <f t="shared" si="46"/>
        <v>October</v>
      </c>
      <c r="V338" t="str">
        <f t="shared" si="47"/>
        <v>2015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101.16833333333335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t="str">
        <f t="shared" si="46"/>
        <v>February</v>
      </c>
      <c r="V339" t="str">
        <f t="shared" si="47"/>
        <v>2015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110.13360000000002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t="str">
        <f t="shared" si="46"/>
        <v>July</v>
      </c>
      <c r="V340" t="str">
        <f t="shared" si="47"/>
        <v>2016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108.08333333333333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t="str">
        <f t="shared" si="46"/>
        <v>March</v>
      </c>
      <c r="V341" t="str">
        <f t="shared" si="47"/>
        <v>2015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125.02285714285715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t="str">
        <f t="shared" si="46"/>
        <v>February</v>
      </c>
      <c r="V342" t="str">
        <f t="shared" si="47"/>
        <v>2017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106.71428571428572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t="str">
        <f t="shared" si="46"/>
        <v>September</v>
      </c>
      <c r="V343" t="str">
        <f t="shared" si="47"/>
        <v>2014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100.36639999999998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t="str">
        <f t="shared" si="46"/>
        <v>March</v>
      </c>
      <c r="V344" t="str">
        <f t="shared" si="47"/>
        <v>2016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102.02863333333335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t="str">
        <f t="shared" si="46"/>
        <v>October</v>
      </c>
      <c r="V345" t="str">
        <f t="shared" si="47"/>
        <v>2014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102.08358208955224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t="str">
        <f t="shared" si="46"/>
        <v>April</v>
      </c>
      <c r="V346" t="str">
        <f t="shared" si="47"/>
        <v>2015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123.27586206896552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t="str">
        <f t="shared" si="46"/>
        <v>April</v>
      </c>
      <c r="V347" t="str">
        <f t="shared" si="47"/>
        <v>2015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170.28880000000001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42261.291909722218</v>
      </c>
      <c r="T348" s="10">
        <f t="shared" si="45"/>
        <v>42291.291909722218</v>
      </c>
      <c r="U348" t="str">
        <f t="shared" si="46"/>
        <v>September</v>
      </c>
      <c r="V348" t="str">
        <f t="shared" si="47"/>
        <v>2015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111.59049999999999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t="str">
        <f t="shared" si="46"/>
        <v>October</v>
      </c>
      <c r="V349" t="str">
        <f t="shared" si="47"/>
        <v>2015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t="str">
        <f t="shared" si="46"/>
        <v>July</v>
      </c>
      <c r="V350" t="str">
        <f t="shared" si="47"/>
        <v>2015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106.63570159857905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t="str">
        <f t="shared" si="46"/>
        <v>January</v>
      </c>
      <c r="V351" t="str">
        <f t="shared" si="47"/>
        <v>2017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114.75999999999999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t="str">
        <f t="shared" si="46"/>
        <v>August</v>
      </c>
      <c r="V352" t="str">
        <f t="shared" si="47"/>
        <v>2016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127.34117647058822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t="str">
        <f t="shared" si="46"/>
        <v>February</v>
      </c>
      <c r="V353" t="str">
        <f t="shared" si="47"/>
        <v>2016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116.56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t="str">
        <f t="shared" si="46"/>
        <v>September</v>
      </c>
      <c r="V354" t="str">
        <f t="shared" si="47"/>
        <v>2014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108.61819426615318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t="str">
        <f t="shared" si="46"/>
        <v>October</v>
      </c>
      <c r="V355" t="str">
        <f t="shared" si="47"/>
        <v>2015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103.94285714285714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t="str">
        <f t="shared" si="46"/>
        <v>March</v>
      </c>
      <c r="V356" t="str">
        <f t="shared" si="47"/>
        <v>2016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116.25714285714285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t="str">
        <f t="shared" si="46"/>
        <v>October</v>
      </c>
      <c r="V357" t="str">
        <f t="shared" si="47"/>
        <v>2014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102.69239999999999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t="str">
        <f t="shared" si="46"/>
        <v>February</v>
      </c>
      <c r="V358" t="str">
        <f t="shared" si="47"/>
        <v>2016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t="str">
        <f t="shared" si="46"/>
        <v>March</v>
      </c>
      <c r="V359" t="str">
        <f t="shared" si="47"/>
        <v>2015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103.08800000000001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t="str">
        <f t="shared" si="46"/>
        <v>May</v>
      </c>
      <c r="V360" t="str">
        <f t="shared" si="47"/>
        <v>2016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104.85537190082646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41934.86215277778</v>
      </c>
      <c r="T361" s="10">
        <f t="shared" si="45"/>
        <v>41957.008333333331</v>
      </c>
      <c r="U361" t="str">
        <f t="shared" si="46"/>
        <v>October</v>
      </c>
      <c r="V361" t="str">
        <f t="shared" si="47"/>
        <v>2014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101.375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t="str">
        <f t="shared" si="46"/>
        <v>June</v>
      </c>
      <c r="V362" t="str">
        <f t="shared" si="47"/>
        <v>2015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111.07699999999998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t="str">
        <f t="shared" si="46"/>
        <v>October</v>
      </c>
      <c r="V363" t="str">
        <f t="shared" si="47"/>
        <v>2014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124.15933781686496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t="str">
        <f t="shared" si="46"/>
        <v>July</v>
      </c>
      <c r="V364" t="str">
        <f t="shared" si="47"/>
        <v>2014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101.33333333333334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t="str">
        <f t="shared" si="46"/>
        <v>March</v>
      </c>
      <c r="V365" t="str">
        <f t="shared" si="47"/>
        <v>2010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110.16142857142856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t="str">
        <f t="shared" si="46"/>
        <v>May</v>
      </c>
      <c r="V366" t="str">
        <f t="shared" si="47"/>
        <v>2014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103.97333333333334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t="str">
        <f t="shared" si="46"/>
        <v>January</v>
      </c>
      <c r="V367" t="str">
        <f t="shared" si="47"/>
        <v>2014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101.31578947368421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41019.584699074076</v>
      </c>
      <c r="T368" s="10">
        <f t="shared" si="45"/>
        <v>41049.584699074076</v>
      </c>
      <c r="U368" t="str">
        <f t="shared" si="46"/>
        <v>April</v>
      </c>
      <c r="V368" t="str">
        <f t="shared" si="47"/>
        <v>2012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103.3501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t="str">
        <f t="shared" si="46"/>
        <v>March</v>
      </c>
      <c r="V369" t="str">
        <f t="shared" si="47"/>
        <v>2013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104.11200000000001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t="str">
        <f t="shared" si="46"/>
        <v>February</v>
      </c>
      <c r="V370" t="str">
        <f t="shared" si="47"/>
        <v>2015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110.15569230769231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t="str">
        <f t="shared" si="46"/>
        <v>December</v>
      </c>
      <c r="V371" t="str">
        <f t="shared" si="47"/>
        <v>2011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122.02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t="str">
        <f t="shared" si="46"/>
        <v>December</v>
      </c>
      <c r="V372" t="str">
        <f t="shared" si="47"/>
        <v>2016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114.16866666666667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t="str">
        <f t="shared" si="46"/>
        <v>December</v>
      </c>
      <c r="V373" t="str">
        <f t="shared" si="47"/>
        <v>2012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125.33333333333334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t="str">
        <f t="shared" si="46"/>
        <v>February</v>
      </c>
      <c r="V374" t="str">
        <f t="shared" si="47"/>
        <v>2016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106.66666666666667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t="str">
        <f t="shared" si="46"/>
        <v>June</v>
      </c>
      <c r="V375" t="str">
        <f t="shared" si="47"/>
        <v>2012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130.65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t="str">
        <f t="shared" si="46"/>
        <v>August</v>
      </c>
      <c r="V376" t="str">
        <f t="shared" si="47"/>
        <v>2011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t="str">
        <f t="shared" si="46"/>
        <v>January</v>
      </c>
      <c r="V377" t="str">
        <f t="shared" si="47"/>
        <v>2014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105.9591836734694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t="str">
        <f t="shared" si="46"/>
        <v>July</v>
      </c>
      <c r="V378" t="str">
        <f t="shared" si="47"/>
        <v>2016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114.39999999999999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t="str">
        <f t="shared" si="46"/>
        <v>October</v>
      </c>
      <c r="V379" t="str">
        <f t="shared" si="47"/>
        <v>2015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111.76666666666665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t="str">
        <f t="shared" si="46"/>
        <v>January</v>
      </c>
      <c r="V380" t="str">
        <f t="shared" si="47"/>
        <v>2016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116.08000000000001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t="str">
        <f t="shared" si="46"/>
        <v>March</v>
      </c>
      <c r="V381" t="str">
        <f t="shared" si="47"/>
        <v>2012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141.5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t="str">
        <f t="shared" si="46"/>
        <v>December</v>
      </c>
      <c r="V382" t="str">
        <f t="shared" si="47"/>
        <v>2015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104.72999999999999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t="str">
        <f t="shared" si="46"/>
        <v>June</v>
      </c>
      <c r="V383" t="str">
        <f t="shared" si="47"/>
        <v>2012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255.83333333333331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t="str">
        <f t="shared" si="46"/>
        <v>August</v>
      </c>
      <c r="V384" t="str">
        <f t="shared" si="47"/>
        <v>2012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206.70670670670671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t="str">
        <f t="shared" si="46"/>
        <v>April</v>
      </c>
      <c r="V385" t="str">
        <f t="shared" si="47"/>
        <v>2014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112.105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41980.573460648149</v>
      </c>
      <c r="T386" s="10">
        <f t="shared" si="45"/>
        <v>42010.573460648149</v>
      </c>
      <c r="U386" t="str">
        <f t="shared" si="46"/>
        <v>December</v>
      </c>
      <c r="V386" t="str">
        <f t="shared" si="47"/>
        <v>2014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(E387/D387)*100</f>
        <v>105.982</v>
      </c>
      <c r="P387" s="6">
        <f t="shared" ref="P387:P450" si="49">(E387/L387)</f>
        <v>111.79535864978902</v>
      </c>
      <c r="Q387" t="str">
        <f t="shared" ref="Q387:Q450" si="50">LEFT(N387, FIND("/",N387,1)-1)</f>
        <v>film &amp; video</v>
      </c>
      <c r="R387" t="str">
        <f t="shared" ref="R387:R450" si="51">RIGHT(N387, LEN(N387)-FIND("/",N387))</f>
        <v>documentary</v>
      </c>
      <c r="S387" s="10">
        <f t="shared" ref="S387:S450" si="52">(J387/86400)+25569+(-5/24)</f>
        <v>41934.376168981478</v>
      </c>
      <c r="T387" s="10">
        <f t="shared" ref="T387:T450" si="53">(I387/86400)+25569+(-5/24)</f>
        <v>41964.41783564815</v>
      </c>
      <c r="U387" t="str">
        <f t="shared" ref="U387:U450" si="54">TEXT(S387,"mmmm")</f>
        <v>October</v>
      </c>
      <c r="V387" t="str">
        <f t="shared" ref="V387:V450" si="55">TEXT(S387,"yyyy")</f>
        <v>2014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100.16666666666667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t="str">
        <f t="shared" si="54"/>
        <v>July</v>
      </c>
      <c r="V388" t="str">
        <f t="shared" si="55"/>
        <v>2015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213.98947368421051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t="str">
        <f t="shared" si="54"/>
        <v>July</v>
      </c>
      <c r="V389" t="str">
        <f t="shared" si="55"/>
        <v>2015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126.16000000000001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42548.86782407407</v>
      </c>
      <c r="T390" s="10">
        <f t="shared" si="53"/>
        <v>42578.86782407407</v>
      </c>
      <c r="U390" t="str">
        <f t="shared" si="54"/>
        <v>June</v>
      </c>
      <c r="V390" t="str">
        <f t="shared" si="55"/>
        <v>2016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181.53547058823528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41673.854745370372</v>
      </c>
      <c r="T391" s="10">
        <f t="shared" si="53"/>
        <v>41705.749305555553</v>
      </c>
      <c r="U391" t="str">
        <f t="shared" si="54"/>
        <v>February</v>
      </c>
      <c r="V391" t="str">
        <f t="shared" si="55"/>
        <v>2014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t="str">
        <f t="shared" si="54"/>
        <v>April</v>
      </c>
      <c r="V392" t="str">
        <f t="shared" si="55"/>
        <v>2015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100.61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40864.833923611106</v>
      </c>
      <c r="T393" s="10">
        <f t="shared" si="53"/>
        <v>40894.832638888889</v>
      </c>
      <c r="U393" t="str">
        <f t="shared" si="54"/>
        <v>November</v>
      </c>
      <c r="V393" t="str">
        <f t="shared" si="55"/>
        <v>2011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100.9027027027027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t="str">
        <f t="shared" si="54"/>
        <v>August</v>
      </c>
      <c r="V394" t="str">
        <f t="shared" si="55"/>
        <v>2011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110.446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t="str">
        <f t="shared" si="54"/>
        <v>September</v>
      </c>
      <c r="V395" t="str">
        <f t="shared" si="55"/>
        <v>2013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111.8936170212766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t="str">
        <f t="shared" si="54"/>
        <v>February</v>
      </c>
      <c r="V396" t="str">
        <f t="shared" si="55"/>
        <v>2016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108.04450000000001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t="str">
        <f t="shared" si="54"/>
        <v>March</v>
      </c>
      <c r="V397" t="str">
        <f t="shared" si="55"/>
        <v>2012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106.66666666666667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41082.356550925928</v>
      </c>
      <c r="T398" s="10">
        <f t="shared" si="53"/>
        <v>41097.356550925928</v>
      </c>
      <c r="U398" t="str">
        <f t="shared" si="54"/>
        <v>June</v>
      </c>
      <c r="V398" t="str">
        <f t="shared" si="55"/>
        <v>2012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103.90027322404372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t="str">
        <f t="shared" si="54"/>
        <v>July</v>
      </c>
      <c r="V399" t="str">
        <f t="shared" si="55"/>
        <v>2010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125.16000000000001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t="str">
        <f t="shared" si="54"/>
        <v>March</v>
      </c>
      <c r="V400" t="str">
        <f t="shared" si="55"/>
        <v>2015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106.80499999999999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t="str">
        <f t="shared" si="54"/>
        <v>November</v>
      </c>
      <c r="V401" t="str">
        <f t="shared" si="55"/>
        <v>2016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112.30249999999999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t="str">
        <f t="shared" si="54"/>
        <v>April</v>
      </c>
      <c r="V402" t="str">
        <f t="shared" si="55"/>
        <v>2014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103.812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t="str">
        <f t="shared" si="54"/>
        <v>July</v>
      </c>
      <c r="V403" t="str">
        <f t="shared" si="55"/>
        <v>2011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141.65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t="str">
        <f t="shared" si="54"/>
        <v>October</v>
      </c>
      <c r="V404" t="str">
        <f t="shared" si="55"/>
        <v>2015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105.25999999999999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t="str">
        <f t="shared" si="54"/>
        <v>June</v>
      </c>
      <c r="V405" t="str">
        <f t="shared" si="55"/>
        <v>2011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103.09142857142857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41646.419699074067</v>
      </c>
      <c r="T406" s="10">
        <f t="shared" si="53"/>
        <v>41675.75277777778</v>
      </c>
      <c r="U406" t="str">
        <f t="shared" si="54"/>
        <v>January</v>
      </c>
      <c r="V406" t="str">
        <f t="shared" si="55"/>
        <v>2014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107.65957446808511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t="str">
        <f t="shared" si="54"/>
        <v>February</v>
      </c>
      <c r="V407" t="str">
        <f t="shared" si="55"/>
        <v>2014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107.70464285714286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t="str">
        <f t="shared" si="54"/>
        <v>April</v>
      </c>
      <c r="V408" t="str">
        <f t="shared" si="55"/>
        <v>2011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101.55000000000001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t="str">
        <f t="shared" si="54"/>
        <v>September</v>
      </c>
      <c r="V409" t="str">
        <f t="shared" si="55"/>
        <v>2011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101.43766666666667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t="str">
        <f t="shared" si="54"/>
        <v>September</v>
      </c>
      <c r="V410" t="str">
        <f t="shared" si="55"/>
        <v>2013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136.80000000000001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t="str">
        <f t="shared" si="54"/>
        <v>June</v>
      </c>
      <c r="V411" t="str">
        <f t="shared" si="55"/>
        <v>2016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128.29999999999998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42113.773113425923</v>
      </c>
      <c r="T412" s="10">
        <f t="shared" si="53"/>
        <v>42173.773113425923</v>
      </c>
      <c r="U412" t="str">
        <f t="shared" si="54"/>
        <v>April</v>
      </c>
      <c r="V412" t="str">
        <f t="shared" si="55"/>
        <v>2015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101.05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t="str">
        <f t="shared" si="54"/>
        <v>November</v>
      </c>
      <c r="V413" t="str">
        <f t="shared" si="55"/>
        <v>2013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126.84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t="str">
        <f t="shared" si="54"/>
        <v>July</v>
      </c>
      <c r="V414" t="str">
        <f t="shared" si="55"/>
        <v>2012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105.0859375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t="str">
        <f t="shared" si="54"/>
        <v>June</v>
      </c>
      <c r="V415" t="str">
        <f t="shared" si="55"/>
        <v>2012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102.85405405405406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t="str">
        <f t="shared" si="54"/>
        <v>September</v>
      </c>
      <c r="V416" t="str">
        <f t="shared" si="55"/>
        <v>2013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102.14714285714285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t="str">
        <f t="shared" si="54"/>
        <v>September</v>
      </c>
      <c r="V417" t="str">
        <f t="shared" si="55"/>
        <v>2014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120.21700000000001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t="str">
        <f t="shared" si="54"/>
        <v>January</v>
      </c>
      <c r="V418" t="str">
        <f t="shared" si="55"/>
        <v>2014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100.24761904761905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41360.762268518512</v>
      </c>
      <c r="T419" s="10">
        <f t="shared" si="53"/>
        <v>41371.981249999997</v>
      </c>
      <c r="U419" t="str">
        <f t="shared" si="54"/>
        <v>March</v>
      </c>
      <c r="V419" t="str">
        <f t="shared" si="55"/>
        <v>2013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100.63392857142857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t="str">
        <f t="shared" si="54"/>
        <v>June</v>
      </c>
      <c r="V420" t="str">
        <f t="shared" si="55"/>
        <v>2015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100.4375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t="str">
        <f t="shared" si="54"/>
        <v>April</v>
      </c>
      <c r="V421" t="str">
        <f t="shared" si="55"/>
        <v>2013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0.43939393939393934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t="str">
        <f t="shared" si="54"/>
        <v>February</v>
      </c>
      <c r="V422" t="str">
        <f t="shared" si="55"/>
        <v>2014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2.0066666666666668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t="str">
        <f t="shared" si="54"/>
        <v>June</v>
      </c>
      <c r="V423" t="str">
        <f t="shared" si="55"/>
        <v>2015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1.075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41863.052048611113</v>
      </c>
      <c r="T424" s="10">
        <f t="shared" si="53"/>
        <v>41893.052048611113</v>
      </c>
      <c r="U424" t="str">
        <f t="shared" si="54"/>
        <v>August</v>
      </c>
      <c r="V424" t="str">
        <f t="shared" si="55"/>
        <v>2014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0.76500000000000001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t="str">
        <f t="shared" si="54"/>
        <v>May</v>
      </c>
      <c r="V425" t="str">
        <f t="shared" si="55"/>
        <v>2013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6.7966666666666677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t="str">
        <f t="shared" si="54"/>
        <v>January</v>
      </c>
      <c r="V426" t="str">
        <f t="shared" si="55"/>
        <v>2012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1.2E-2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t="str">
        <f t="shared" si="54"/>
        <v>September</v>
      </c>
      <c r="V427" t="str">
        <f t="shared" si="55"/>
        <v>2015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1.3299999999999998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t="str">
        <f t="shared" si="54"/>
        <v>January</v>
      </c>
      <c r="V428" t="str">
        <f t="shared" si="55"/>
        <v>2016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42285.700694444444</v>
      </c>
      <c r="T429" s="10">
        <f t="shared" si="53"/>
        <v>42299.582638888889</v>
      </c>
      <c r="U429" t="str">
        <f t="shared" si="54"/>
        <v>October</v>
      </c>
      <c r="V429" t="str">
        <f t="shared" si="55"/>
        <v>2015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5.6333333333333329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t="str">
        <f t="shared" si="54"/>
        <v>May</v>
      </c>
      <c r="V430" t="str">
        <f t="shared" si="55"/>
        <v>2014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t="str">
        <f t="shared" si="54"/>
        <v>September</v>
      </c>
      <c r="V431" t="str">
        <f t="shared" si="55"/>
        <v>2009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2.4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t="str">
        <f t="shared" si="54"/>
        <v>August</v>
      </c>
      <c r="V432" t="str">
        <f t="shared" si="55"/>
        <v>2013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13.833333333333334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42526.662997685184</v>
      </c>
      <c r="T433" s="10">
        <f t="shared" si="53"/>
        <v>42556.662997685184</v>
      </c>
      <c r="U433" t="str">
        <f t="shared" si="54"/>
        <v>June</v>
      </c>
      <c r="V433" t="str">
        <f t="shared" si="55"/>
        <v>2016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9.5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t="str">
        <f t="shared" si="54"/>
        <v>August</v>
      </c>
      <c r="V434" t="str">
        <f t="shared" si="55"/>
        <v>2015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42228.421550925923</v>
      </c>
      <c r="T435" s="10">
        <f t="shared" si="53"/>
        <v>42288.421550925923</v>
      </c>
      <c r="U435" t="str">
        <f t="shared" si="54"/>
        <v>August</v>
      </c>
      <c r="V435" t="str">
        <f t="shared" si="55"/>
        <v>2015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t="str">
        <f t="shared" si="54"/>
        <v>October</v>
      </c>
      <c r="V436" t="str">
        <f t="shared" si="55"/>
        <v>2013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2.7272727272727275E-3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t="str">
        <f t="shared" si="54"/>
        <v>August</v>
      </c>
      <c r="V437" t="str">
        <f t="shared" si="55"/>
        <v>2013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t="str">
        <f t="shared" si="54"/>
        <v>July</v>
      </c>
      <c r="V438" t="str">
        <f t="shared" si="55"/>
        <v>2013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t="str">
        <f t="shared" si="54"/>
        <v>August</v>
      </c>
      <c r="V439" t="str">
        <f t="shared" si="55"/>
        <v>2016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9.379999999999999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t="str">
        <f t="shared" si="54"/>
        <v>October</v>
      </c>
      <c r="V440" t="str">
        <f t="shared" si="55"/>
        <v>2015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41919.553449074076</v>
      </c>
      <c r="T441" s="10">
        <f t="shared" si="53"/>
        <v>41929.553449074076</v>
      </c>
      <c r="U441" t="str">
        <f t="shared" si="54"/>
        <v>October</v>
      </c>
      <c r="V441" t="str">
        <f t="shared" si="55"/>
        <v>2014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0.1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t="str">
        <f t="shared" si="54"/>
        <v>February</v>
      </c>
      <c r="V442" t="str">
        <f t="shared" si="55"/>
        <v>2016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t="str">
        <f t="shared" si="54"/>
        <v>October</v>
      </c>
      <c r="V443" t="str">
        <f t="shared" si="55"/>
        <v>2013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39.358823529411765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t="str">
        <f t="shared" si="54"/>
        <v>January</v>
      </c>
      <c r="V444" t="str">
        <f t="shared" si="55"/>
        <v>2015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0.1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t="str">
        <f t="shared" si="54"/>
        <v>January</v>
      </c>
      <c r="V445" t="str">
        <f t="shared" si="55"/>
        <v>2014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t="str">
        <f t="shared" si="54"/>
        <v>December</v>
      </c>
      <c r="V446" t="str">
        <f t="shared" si="55"/>
        <v>2011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3.3333333333333335E-3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t="str">
        <f t="shared" si="54"/>
        <v>May</v>
      </c>
      <c r="V447" t="str">
        <f t="shared" si="55"/>
        <v>2015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7.2952380952380951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t="str">
        <f t="shared" si="54"/>
        <v>February</v>
      </c>
      <c r="V448" t="str">
        <f t="shared" si="55"/>
        <v>2015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1.6666666666666666E-2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t="str">
        <f t="shared" si="54"/>
        <v>February</v>
      </c>
      <c r="V449" t="str">
        <f t="shared" si="55"/>
        <v>2013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3.2804000000000002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41753.549710648142</v>
      </c>
      <c r="T450" s="10">
        <f t="shared" si="53"/>
        <v>41773.549710648142</v>
      </c>
      <c r="U450" t="str">
        <f t="shared" si="54"/>
        <v>April</v>
      </c>
      <c r="V450" t="str">
        <f t="shared" si="55"/>
        <v>2014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(E451/D451)*100</f>
        <v>2.25</v>
      </c>
      <c r="P451" s="6">
        <f t="shared" ref="P451:P514" si="57">(E451/L451)</f>
        <v>9</v>
      </c>
      <c r="Q451" t="str">
        <f t="shared" ref="Q451:Q514" si="58">LEFT(N451, FIND("/",N451,1)-1)</f>
        <v>film &amp; video</v>
      </c>
      <c r="R451" t="str">
        <f t="shared" ref="R451:R514" si="59">RIGHT(N451, LEN(N451)-FIND("/",N451))</f>
        <v>animation</v>
      </c>
      <c r="S451" s="10">
        <f t="shared" ref="S451:S514" si="60">(J451/86400)+25569+(-5/24)</f>
        <v>41534.359780092593</v>
      </c>
      <c r="T451" s="10">
        <f t="shared" ref="T451:T514" si="61">(I451/86400)+25569+(-5/24)</f>
        <v>41564.359780092593</v>
      </c>
      <c r="U451" t="str">
        <f t="shared" ref="U451:U514" si="62">TEXT(S451,"mmmm")</f>
        <v>September</v>
      </c>
      <c r="V451" t="str">
        <f t="shared" ref="V451:V514" si="63">TEXT(S451,"yyyy")</f>
        <v>2013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0.79200000000000004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t="str">
        <f t="shared" si="62"/>
        <v>January</v>
      </c>
      <c r="V452" t="str">
        <f t="shared" si="63"/>
        <v>2014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t="str">
        <f t="shared" si="62"/>
        <v>December</v>
      </c>
      <c r="V453" t="str">
        <f t="shared" si="63"/>
        <v>2013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42107.49554398148</v>
      </c>
      <c r="T454" s="10">
        <f t="shared" si="61"/>
        <v>42137.49554398148</v>
      </c>
      <c r="U454" t="str">
        <f t="shared" si="62"/>
        <v>April</v>
      </c>
      <c r="V454" t="str">
        <f t="shared" si="63"/>
        <v>2015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2.7404479578392621E-2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t="str">
        <f t="shared" si="62"/>
        <v>February</v>
      </c>
      <c r="V455" t="str">
        <f t="shared" si="63"/>
        <v>2015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0.82000000000000006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t="str">
        <f t="shared" si="62"/>
        <v>October</v>
      </c>
      <c r="V456" t="str">
        <f t="shared" si="63"/>
        <v>2014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6.9230769230769221E-2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40970.794236111113</v>
      </c>
      <c r="T457" s="10">
        <f t="shared" si="61"/>
        <v>41015.813194444439</v>
      </c>
      <c r="U457" t="str">
        <f t="shared" si="62"/>
        <v>March</v>
      </c>
      <c r="V457" t="str">
        <f t="shared" si="63"/>
        <v>2012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0.68631863186318631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41547.486122685186</v>
      </c>
      <c r="T458" s="10">
        <f t="shared" si="61"/>
        <v>41568.957638888889</v>
      </c>
      <c r="U458" t="str">
        <f t="shared" si="62"/>
        <v>September</v>
      </c>
      <c r="V458" t="str">
        <f t="shared" si="63"/>
        <v>2013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t="str">
        <f t="shared" si="62"/>
        <v>July</v>
      </c>
      <c r="V459" t="str">
        <f t="shared" si="63"/>
        <v>2014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8.2100000000000009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t="str">
        <f t="shared" si="62"/>
        <v>April</v>
      </c>
      <c r="V460" t="str">
        <f t="shared" si="63"/>
        <v>2013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6.4102564102564097E-2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t="str">
        <f t="shared" si="62"/>
        <v>September</v>
      </c>
      <c r="V461" t="str">
        <f t="shared" si="63"/>
        <v>2011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0.29411764705882354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t="str">
        <f t="shared" si="62"/>
        <v>April</v>
      </c>
      <c r="V462" t="str">
        <f t="shared" si="63"/>
        <v>2014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t="str">
        <f t="shared" si="62"/>
        <v>May</v>
      </c>
      <c r="V463" t="str">
        <f t="shared" si="63"/>
        <v>2013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40704.918298611105</v>
      </c>
      <c r="T464" s="10">
        <f t="shared" si="61"/>
        <v>40764.918298611105</v>
      </c>
      <c r="U464" t="str">
        <f t="shared" si="62"/>
        <v>June</v>
      </c>
      <c r="V464" t="str">
        <f t="shared" si="63"/>
        <v>2011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2.2727272727272729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t="str">
        <f t="shared" si="62"/>
        <v>July</v>
      </c>
      <c r="V465" t="str">
        <f t="shared" si="63"/>
        <v>2011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9.9009900990099015E-2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42488.640451388885</v>
      </c>
      <c r="T466" s="10">
        <f t="shared" si="61"/>
        <v>42508.640451388885</v>
      </c>
      <c r="U466" t="str">
        <f t="shared" si="62"/>
        <v>April</v>
      </c>
      <c r="V466" t="str">
        <f t="shared" si="63"/>
        <v>2016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26.953125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t="str">
        <f t="shared" si="62"/>
        <v>June</v>
      </c>
      <c r="V467" t="str">
        <f t="shared" si="63"/>
        <v>2014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0.76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t="str">
        <f t="shared" si="62"/>
        <v>August</v>
      </c>
      <c r="V468" t="str">
        <f t="shared" si="63"/>
        <v>2012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21.574999999999999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t="str">
        <f t="shared" si="62"/>
        <v>August</v>
      </c>
      <c r="V469" t="str">
        <f t="shared" si="63"/>
        <v>2012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41040.959293981483</v>
      </c>
      <c r="T470" s="10">
        <f t="shared" si="61"/>
        <v>41100.952141203699</v>
      </c>
      <c r="U470" t="str">
        <f t="shared" si="62"/>
        <v>May</v>
      </c>
      <c r="V470" t="str">
        <f t="shared" si="63"/>
        <v>2012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t="str">
        <f t="shared" si="62"/>
        <v>July</v>
      </c>
      <c r="V471" t="str">
        <f t="shared" si="63"/>
        <v>2014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1.02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t="str">
        <f t="shared" si="62"/>
        <v>November</v>
      </c>
      <c r="V472" t="str">
        <f t="shared" si="63"/>
        <v>2013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11.892727272727273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t="str">
        <f t="shared" si="62"/>
        <v>March</v>
      </c>
      <c r="V473" t="str">
        <f t="shared" si="63"/>
        <v>2014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17.625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t="str">
        <f t="shared" si="62"/>
        <v>July</v>
      </c>
      <c r="V474" t="str">
        <f t="shared" si="63"/>
        <v>2014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2.87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t="str">
        <f t="shared" si="62"/>
        <v>August</v>
      </c>
      <c r="V475" t="str">
        <f t="shared" si="63"/>
        <v>2014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3.0303030303030304E-2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t="str">
        <f t="shared" si="62"/>
        <v>January</v>
      </c>
      <c r="V476" t="str">
        <f t="shared" si="63"/>
        <v>2017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t="str">
        <f t="shared" si="62"/>
        <v>April</v>
      </c>
      <c r="V477" t="str">
        <f t="shared" si="63"/>
        <v>2015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2.230268181818182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t="str">
        <f t="shared" si="62"/>
        <v>April</v>
      </c>
      <c r="V478" t="str">
        <f t="shared" si="63"/>
        <v>2014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t="str">
        <f t="shared" si="62"/>
        <v>March</v>
      </c>
      <c r="V479" t="str">
        <f t="shared" si="63"/>
        <v>2012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t="str">
        <f t="shared" si="62"/>
        <v>March</v>
      </c>
      <c r="V480" t="str">
        <f t="shared" si="63"/>
        <v>2015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32.56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t="str">
        <f t="shared" si="62"/>
        <v>September</v>
      </c>
      <c r="V481" t="str">
        <f t="shared" si="63"/>
        <v>2014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19.41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41465.29184027778</v>
      </c>
      <c r="T482" s="10">
        <f t="shared" si="61"/>
        <v>41495.29184027778</v>
      </c>
      <c r="U482" t="str">
        <f t="shared" si="62"/>
        <v>July</v>
      </c>
      <c r="V482" t="str">
        <f t="shared" si="63"/>
        <v>2013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6.1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t="str">
        <f t="shared" si="62"/>
        <v>September</v>
      </c>
      <c r="V483" t="str">
        <f t="shared" si="63"/>
        <v>2012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0.1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42447.688541666663</v>
      </c>
      <c r="T484" s="10">
        <f t="shared" si="61"/>
        <v>42474.398611111108</v>
      </c>
      <c r="U484" t="str">
        <f t="shared" si="62"/>
        <v>March</v>
      </c>
      <c r="V484" t="str">
        <f t="shared" si="63"/>
        <v>2016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50.2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t="str">
        <f t="shared" si="62"/>
        <v>November</v>
      </c>
      <c r="V485" t="str">
        <f t="shared" si="63"/>
        <v>2012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0.18625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t="str">
        <f t="shared" si="62"/>
        <v>September</v>
      </c>
      <c r="V486" t="str">
        <f t="shared" si="63"/>
        <v>2015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21.906971229845084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41381.297442129631</v>
      </c>
      <c r="T487" s="10">
        <f t="shared" si="61"/>
        <v>41411.297442129631</v>
      </c>
      <c r="U487" t="str">
        <f t="shared" si="62"/>
        <v>April</v>
      </c>
      <c r="V487" t="str">
        <f t="shared" si="63"/>
        <v>2013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9.0909090909090905E-3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t="str">
        <f t="shared" si="62"/>
        <v>May</v>
      </c>
      <c r="V488" t="str">
        <f t="shared" si="63"/>
        <v>2014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t="str">
        <f t="shared" si="62"/>
        <v>October</v>
      </c>
      <c r="V489" t="str">
        <f t="shared" si="63"/>
        <v>2016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t="str">
        <f t="shared" si="62"/>
        <v>December</v>
      </c>
      <c r="V490" t="str">
        <f t="shared" si="63"/>
        <v>2016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0.28667813379201834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t="str">
        <f t="shared" si="62"/>
        <v>December</v>
      </c>
      <c r="V491" t="str">
        <f t="shared" si="63"/>
        <v>2011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41113.760243055549</v>
      </c>
      <c r="T492" s="10">
        <f t="shared" si="61"/>
        <v>41143.760243055549</v>
      </c>
      <c r="U492" t="str">
        <f t="shared" si="62"/>
        <v>July</v>
      </c>
      <c r="V492" t="str">
        <f t="shared" si="63"/>
        <v>2012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42366.774293981478</v>
      </c>
      <c r="T493" s="10">
        <f t="shared" si="61"/>
        <v>42396.774293981478</v>
      </c>
      <c r="U493" t="str">
        <f t="shared" si="62"/>
        <v>December</v>
      </c>
      <c r="V493" t="str">
        <f t="shared" si="63"/>
        <v>2015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t="str">
        <f t="shared" si="62"/>
        <v>August</v>
      </c>
      <c r="V494" t="str">
        <f t="shared" si="63"/>
        <v>2016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42114.517800925925</v>
      </c>
      <c r="T495" s="10">
        <f t="shared" si="61"/>
        <v>42144.517800925925</v>
      </c>
      <c r="U495" t="str">
        <f t="shared" si="62"/>
        <v>April</v>
      </c>
      <c r="V495" t="str">
        <f t="shared" si="63"/>
        <v>2015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0.155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t="str">
        <f t="shared" si="62"/>
        <v>June</v>
      </c>
      <c r="V496" t="str">
        <f t="shared" si="63"/>
        <v>2014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t="str">
        <f t="shared" si="62"/>
        <v>June</v>
      </c>
      <c r="V497" t="str">
        <f t="shared" si="63"/>
        <v>2015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1.6666666666666668E-3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t="str">
        <f t="shared" si="62"/>
        <v>December</v>
      </c>
      <c r="V498" t="str">
        <f t="shared" si="63"/>
        <v>2013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0.6696428571428571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t="str">
        <f t="shared" si="62"/>
        <v>November</v>
      </c>
      <c r="V499" t="str">
        <f t="shared" si="63"/>
        <v>2014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4.5985132395404564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t="str">
        <f t="shared" si="62"/>
        <v>November</v>
      </c>
      <c r="V500" t="str">
        <f t="shared" si="63"/>
        <v>2011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9.5500000000000007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t="str">
        <f t="shared" si="62"/>
        <v>August</v>
      </c>
      <c r="V501" t="str">
        <f t="shared" si="63"/>
        <v>2009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3.3076923076923079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40247.677673611106</v>
      </c>
      <c r="T502" s="10">
        <f t="shared" si="61"/>
        <v>40306.719444444439</v>
      </c>
      <c r="U502" t="str">
        <f t="shared" si="62"/>
        <v>March</v>
      </c>
      <c r="V502" t="str">
        <f t="shared" si="63"/>
        <v>2010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t="str">
        <f t="shared" si="62"/>
        <v>June</v>
      </c>
      <c r="V503" t="str">
        <f t="shared" si="63"/>
        <v>2011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1.1499999999999999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t="str">
        <f t="shared" si="62"/>
        <v>February</v>
      </c>
      <c r="V504" t="str">
        <f t="shared" si="63"/>
        <v>2012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1.7538461538461538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t="str">
        <f t="shared" si="62"/>
        <v>December</v>
      </c>
      <c r="V505" t="str">
        <f t="shared" si="63"/>
        <v>2014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1.3673469387755102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t="str">
        <f t="shared" si="62"/>
        <v>February</v>
      </c>
      <c r="V506" t="str">
        <f t="shared" si="63"/>
        <v>2012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0.43333333333333329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t="str">
        <f t="shared" si="62"/>
        <v>November</v>
      </c>
      <c r="V507" t="str">
        <f t="shared" si="63"/>
        <v>2015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0.125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t="str">
        <f t="shared" si="62"/>
        <v>July</v>
      </c>
      <c r="V508" t="str">
        <f t="shared" si="63"/>
        <v>2013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3.2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t="str">
        <f t="shared" si="62"/>
        <v>September</v>
      </c>
      <c r="V509" t="str">
        <f t="shared" si="63"/>
        <v>2012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0.8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t="str">
        <f t="shared" si="62"/>
        <v>March</v>
      </c>
      <c r="V510" t="str">
        <f t="shared" si="63"/>
        <v>2012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0.2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t="str">
        <f t="shared" si="62"/>
        <v>May</v>
      </c>
      <c r="V511" t="str">
        <f t="shared" si="63"/>
        <v>2015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t="str">
        <f t="shared" si="62"/>
        <v>January</v>
      </c>
      <c r="V512" t="str">
        <f t="shared" si="63"/>
        <v>2016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t="str">
        <f t="shared" si="62"/>
        <v>March</v>
      </c>
      <c r="V513" t="str">
        <f t="shared" si="63"/>
        <v>2013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0.13749999999999998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42649.533877314818</v>
      </c>
      <c r="T514" s="10">
        <f t="shared" si="61"/>
        <v>42694.575543981475</v>
      </c>
      <c r="U514" t="str">
        <f t="shared" si="62"/>
        <v>October</v>
      </c>
      <c r="V514" t="str">
        <f t="shared" si="63"/>
        <v>2016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(E515/D515)*100</f>
        <v>13.923999999999999</v>
      </c>
      <c r="P515" s="6">
        <f t="shared" ref="P515:P578" si="65">(E515/L515)</f>
        <v>102.38235294117646</v>
      </c>
      <c r="Q515" t="str">
        <f t="shared" ref="Q515:Q578" si="66">LEFT(N515, FIND("/",N515,1)-1)</f>
        <v>film &amp; video</v>
      </c>
      <c r="R515" t="str">
        <f t="shared" ref="R515:R578" si="67">RIGHT(N515, LEN(N515)-FIND("/",N515))</f>
        <v>animation</v>
      </c>
      <c r="S515" s="10">
        <f t="shared" ref="S515:S578" si="68">(J515/86400)+25569+(-5/24)</f>
        <v>42552.445659722223</v>
      </c>
      <c r="T515" s="10">
        <f t="shared" ref="T515:T578" si="69">(I515/86400)+25569+(-5/24)</f>
        <v>42597.083333333336</v>
      </c>
      <c r="U515" t="str">
        <f t="shared" ref="U515:U578" si="70">TEXT(S515,"mmmm")</f>
        <v>July</v>
      </c>
      <c r="V515" t="str">
        <f t="shared" ref="V515:V578" si="71">TEXT(S515,"yyyy")</f>
        <v>2016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3.3333333333333335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t="str">
        <f t="shared" si="70"/>
        <v>July</v>
      </c>
      <c r="V516" t="str">
        <f t="shared" si="71"/>
        <v>2014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25.41340206185567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t="str">
        <f t="shared" si="70"/>
        <v>November</v>
      </c>
      <c r="V517" t="str">
        <f t="shared" si="71"/>
        <v>2015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t="str">
        <f t="shared" si="70"/>
        <v>March</v>
      </c>
      <c r="V518" t="str">
        <f t="shared" si="71"/>
        <v>2015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1.3666666666666667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t="str">
        <f t="shared" si="70"/>
        <v>January</v>
      </c>
      <c r="V519" t="str">
        <f t="shared" si="71"/>
        <v>2017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t="str">
        <f t="shared" si="70"/>
        <v>August</v>
      </c>
      <c r="V520" t="str">
        <f t="shared" si="71"/>
        <v>2015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22.881426547787683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41218.183113425919</v>
      </c>
      <c r="T521" s="10">
        <f t="shared" si="69"/>
        <v>41248.183113425919</v>
      </c>
      <c r="U521" t="str">
        <f t="shared" si="70"/>
        <v>November</v>
      </c>
      <c r="V521" t="str">
        <f t="shared" si="71"/>
        <v>2012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102.1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t="str">
        <f t="shared" si="70"/>
        <v>November</v>
      </c>
      <c r="V522" t="str">
        <f t="shared" si="71"/>
        <v>2015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104.64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t="str">
        <f t="shared" si="70"/>
        <v>October</v>
      </c>
      <c r="V523" t="str">
        <f t="shared" si="71"/>
        <v>2016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114.66666666666667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t="str">
        <f t="shared" si="70"/>
        <v>February</v>
      </c>
      <c r="V524" t="str">
        <f t="shared" si="71"/>
        <v>2016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120.6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t="str">
        <f t="shared" si="70"/>
        <v>August</v>
      </c>
      <c r="V525" t="str">
        <f t="shared" si="71"/>
        <v>2015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108.67285714285715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t="str">
        <f t="shared" si="70"/>
        <v>May</v>
      </c>
      <c r="V526" t="str">
        <f t="shared" si="71"/>
        <v>2016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t="str">
        <f t="shared" si="70"/>
        <v>July</v>
      </c>
      <c r="V527" t="str">
        <f t="shared" si="71"/>
        <v>2014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113.99999999999999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t="str">
        <f t="shared" si="70"/>
        <v>July</v>
      </c>
      <c r="V528" t="str">
        <f t="shared" si="71"/>
        <v>2015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100.85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t="str">
        <f t="shared" si="70"/>
        <v>January</v>
      </c>
      <c r="V529" t="str">
        <f t="shared" si="71"/>
        <v>2017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115.65217391304347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t="str">
        <f t="shared" si="70"/>
        <v>May</v>
      </c>
      <c r="V530" t="str">
        <f t="shared" si="71"/>
        <v>2015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130.41666666666666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t="str">
        <f t="shared" si="70"/>
        <v>December</v>
      </c>
      <c r="V531" t="str">
        <f t="shared" si="71"/>
        <v>2016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107.78267254038178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t="str">
        <f t="shared" si="70"/>
        <v>June</v>
      </c>
      <c r="V532" t="str">
        <f t="shared" si="71"/>
        <v>2015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t="str">
        <f t="shared" si="70"/>
        <v>November</v>
      </c>
      <c r="V533" t="str">
        <f t="shared" si="71"/>
        <v>2016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123.25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t="str">
        <f t="shared" si="70"/>
        <v>April</v>
      </c>
      <c r="V534" t="str">
        <f t="shared" si="71"/>
        <v>2016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100.2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t="str">
        <f t="shared" si="70"/>
        <v>April</v>
      </c>
      <c r="V535" t="str">
        <f t="shared" si="71"/>
        <v>2016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104.66666666666666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t="str">
        <f t="shared" si="70"/>
        <v>September</v>
      </c>
      <c r="V536" t="str">
        <f t="shared" si="71"/>
        <v>2015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102.49999999999999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42711.336863425924</v>
      </c>
      <c r="T537" s="10">
        <f t="shared" si="69"/>
        <v>42741.336863425924</v>
      </c>
      <c r="U537" t="str">
        <f t="shared" si="70"/>
        <v>December</v>
      </c>
      <c r="V537" t="str">
        <f t="shared" si="71"/>
        <v>2016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118.25757575757576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42179.136655092589</v>
      </c>
      <c r="T538" s="10">
        <f t="shared" si="69"/>
        <v>42219.541666666664</v>
      </c>
      <c r="U538" t="str">
        <f t="shared" si="70"/>
        <v>June</v>
      </c>
      <c r="V538" t="str">
        <f t="shared" si="71"/>
        <v>2015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120.5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t="str">
        <f t="shared" si="70"/>
        <v>October</v>
      </c>
      <c r="V539" t="str">
        <f t="shared" si="71"/>
        <v>2015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302.42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t="str">
        <f t="shared" si="70"/>
        <v>April</v>
      </c>
      <c r="V540" t="str">
        <f t="shared" si="71"/>
        <v>2016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100.64400000000001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t="str">
        <f t="shared" si="70"/>
        <v>June</v>
      </c>
      <c r="V541" t="str">
        <f t="shared" si="71"/>
        <v>2016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6.6666666666666671E-3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t="str">
        <f t="shared" si="70"/>
        <v>January</v>
      </c>
      <c r="V542" t="str">
        <f t="shared" si="71"/>
        <v>2015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0.55555555555555558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t="str">
        <f t="shared" si="70"/>
        <v>September</v>
      </c>
      <c r="V543" t="str">
        <f t="shared" si="71"/>
        <v>2015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3.9999999999999996E-4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t="str">
        <f t="shared" si="70"/>
        <v>March</v>
      </c>
      <c r="V544" t="str">
        <f t="shared" si="71"/>
        <v>2016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0.31818181818181818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t="str">
        <f t="shared" si="70"/>
        <v>October</v>
      </c>
      <c r="V545" t="str">
        <f t="shared" si="71"/>
        <v>2014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1.2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t="str">
        <f t="shared" si="70"/>
        <v>June</v>
      </c>
      <c r="V546" t="str">
        <f t="shared" si="71"/>
        <v>2016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27.383999999999997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t="str">
        <f t="shared" si="70"/>
        <v>October</v>
      </c>
      <c r="V547" t="str">
        <f t="shared" si="71"/>
        <v>2015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8.666666666666667E-2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t="str">
        <f t="shared" si="70"/>
        <v>September</v>
      </c>
      <c r="V548" t="str">
        <f t="shared" si="71"/>
        <v>2015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t="str">
        <f t="shared" si="70"/>
        <v>January</v>
      </c>
      <c r="V549" t="str">
        <f t="shared" si="71"/>
        <v>2016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0.09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42276.695</v>
      </c>
      <c r="T550" s="10">
        <f t="shared" si="69"/>
        <v>42306.695</v>
      </c>
      <c r="U550" t="str">
        <f t="shared" si="70"/>
        <v>September</v>
      </c>
      <c r="V550" t="str">
        <f t="shared" si="71"/>
        <v>2015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2.7199999999999998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t="str">
        <f t="shared" si="70"/>
        <v>June</v>
      </c>
      <c r="V551" t="str">
        <f t="shared" si="71"/>
        <v>2015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0.70000000000000007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t="str">
        <f t="shared" si="70"/>
        <v>January</v>
      </c>
      <c r="V552" t="str">
        <f t="shared" si="71"/>
        <v>2017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5.0413333333333332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t="str">
        <f t="shared" si="70"/>
        <v>June</v>
      </c>
      <c r="V553" t="str">
        <f t="shared" si="71"/>
        <v>2015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t="str">
        <f t="shared" si="70"/>
        <v>November</v>
      </c>
      <c r="V554" t="str">
        <f t="shared" si="71"/>
        <v>2015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0.49199999999999999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t="str">
        <f t="shared" si="70"/>
        <v>October</v>
      </c>
      <c r="V555" t="str">
        <f t="shared" si="71"/>
        <v>2014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36.589147286821706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t="str">
        <f t="shared" si="70"/>
        <v>September</v>
      </c>
      <c r="V556" t="str">
        <f t="shared" si="71"/>
        <v>2014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t="str">
        <f t="shared" si="70"/>
        <v>May</v>
      </c>
      <c r="V557" t="str">
        <f t="shared" si="71"/>
        <v>2016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2.5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t="str">
        <f t="shared" si="70"/>
        <v>December</v>
      </c>
      <c r="V558" t="str">
        <f t="shared" si="71"/>
        <v>2015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0.91066666666666674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t="str">
        <f t="shared" si="70"/>
        <v>November</v>
      </c>
      <c r="V559" t="str">
        <f t="shared" si="71"/>
        <v>2016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t="str">
        <f t="shared" si="70"/>
        <v>February</v>
      </c>
      <c r="V560" t="str">
        <f t="shared" si="71"/>
        <v>2015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2.0833333333333336E-2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t="str">
        <f t="shared" si="70"/>
        <v>November</v>
      </c>
      <c r="V561" t="str">
        <f t="shared" si="71"/>
        <v>2015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1.2E-2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t="str">
        <f t="shared" si="70"/>
        <v>November</v>
      </c>
      <c r="V562" t="str">
        <f t="shared" si="71"/>
        <v>2014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0.36666666666666664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t="str">
        <f t="shared" si="70"/>
        <v>September</v>
      </c>
      <c r="V563" t="str">
        <f t="shared" si="71"/>
        <v>2015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42692.180729166663</v>
      </c>
      <c r="T564" s="10">
        <f t="shared" si="69"/>
        <v>42722.180729166663</v>
      </c>
      <c r="U564" t="str">
        <f t="shared" si="70"/>
        <v>November</v>
      </c>
      <c r="V564" t="str">
        <f t="shared" si="71"/>
        <v>2016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9.0666666666666659E-2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t="str">
        <f t="shared" si="70"/>
        <v>January</v>
      </c>
      <c r="V565" t="str">
        <f t="shared" si="71"/>
        <v>2015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5.5555555555555558E-3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t="str">
        <f t="shared" si="70"/>
        <v>February</v>
      </c>
      <c r="V566" t="str">
        <f t="shared" si="71"/>
        <v>2016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42165.576956018514</v>
      </c>
      <c r="T567" s="10">
        <f t="shared" si="69"/>
        <v>42195.576956018514</v>
      </c>
      <c r="U567" t="str">
        <f t="shared" si="70"/>
        <v>June</v>
      </c>
      <c r="V567" t="str">
        <f t="shared" si="71"/>
        <v>2015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0.02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t="str">
        <f t="shared" si="70"/>
        <v>June</v>
      </c>
      <c r="V568" t="str">
        <f t="shared" si="71"/>
        <v>2016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t="str">
        <f t="shared" si="70"/>
        <v>December</v>
      </c>
      <c r="V569" t="str">
        <f t="shared" si="71"/>
        <v>2014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t="str">
        <f t="shared" si="70"/>
        <v>December</v>
      </c>
      <c r="V570" t="str">
        <f t="shared" si="71"/>
        <v>2015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0.8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t="str">
        <f t="shared" si="70"/>
        <v>December</v>
      </c>
      <c r="V571" t="str">
        <f t="shared" si="71"/>
        <v>2015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0.16705882352941176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42388.589918981474</v>
      </c>
      <c r="T572" s="10">
        <f t="shared" si="69"/>
        <v>42418.589918981474</v>
      </c>
      <c r="U572" t="str">
        <f t="shared" si="70"/>
        <v>January</v>
      </c>
      <c r="V572" t="str">
        <f t="shared" si="71"/>
        <v>2016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0.42399999999999999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t="str">
        <f t="shared" si="70"/>
        <v>July</v>
      </c>
      <c r="V573" t="str">
        <f t="shared" si="71"/>
        <v>2015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42282.507962962962</v>
      </c>
      <c r="T574" s="10">
        <f t="shared" si="69"/>
        <v>42312.549629629626</v>
      </c>
      <c r="U574" t="str">
        <f t="shared" si="70"/>
        <v>October</v>
      </c>
      <c r="V574" t="str">
        <f t="shared" si="71"/>
        <v>2015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0.38925389253892539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t="str">
        <f t="shared" si="70"/>
        <v>November</v>
      </c>
      <c r="V575" t="str">
        <f t="shared" si="71"/>
        <v>2014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0.7155635062611807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t="str">
        <f t="shared" si="70"/>
        <v>September</v>
      </c>
      <c r="V576" t="str">
        <f t="shared" si="71"/>
        <v>2016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0.43166666666666664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t="str">
        <f t="shared" si="70"/>
        <v>May</v>
      </c>
      <c r="V577" t="str">
        <f t="shared" si="71"/>
        <v>2015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1.25E-3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42031.263333333329</v>
      </c>
      <c r="T578" s="10">
        <f t="shared" si="69"/>
        <v>42091.221666666665</v>
      </c>
      <c r="U578" t="str">
        <f t="shared" si="70"/>
        <v>January</v>
      </c>
      <c r="V578" t="str">
        <f t="shared" si="71"/>
        <v>2015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(E579/D579)*100</f>
        <v>0.2</v>
      </c>
      <c r="P579" s="6">
        <f t="shared" ref="P579:P642" si="73">(E579/L579)</f>
        <v>10</v>
      </c>
      <c r="Q579" t="str">
        <f t="shared" ref="Q579:Q642" si="74">LEFT(N579, FIND("/",N579,1)-1)</f>
        <v>technology</v>
      </c>
      <c r="R579" t="str">
        <f t="shared" ref="R579:R642" si="75">RIGHT(N579, LEN(N579)-FIND("/",N579))</f>
        <v>web</v>
      </c>
      <c r="S579" s="10">
        <f t="shared" ref="S579:S642" si="76">(J579/86400)+25569+(-5/24)</f>
        <v>42450.380810185183</v>
      </c>
      <c r="T579" s="10">
        <f t="shared" ref="T579:T642" si="77">(I579/86400)+25569+(-5/24)</f>
        <v>42510.380810185183</v>
      </c>
      <c r="U579" t="str">
        <f t="shared" ref="U579:U642" si="78">TEXT(S579,"mmmm")</f>
        <v>March</v>
      </c>
      <c r="V579" t="str">
        <f t="shared" ref="V579:V642" si="79">TEXT(S579,"yyyy")</f>
        <v>2016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1.12E-2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t="str">
        <f t="shared" si="78"/>
        <v>August</v>
      </c>
      <c r="V580" t="str">
        <f t="shared" si="79"/>
        <v>2015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1.4583333333333333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t="str">
        <f t="shared" si="78"/>
        <v>November</v>
      </c>
      <c r="V581" t="str">
        <f t="shared" si="79"/>
        <v>2014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3.3333333333333333E-2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t="str">
        <f t="shared" si="78"/>
        <v>August</v>
      </c>
      <c r="V582" t="str">
        <f t="shared" si="79"/>
        <v>2016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t="str">
        <f t="shared" si="78"/>
        <v>July</v>
      </c>
      <c r="V583" t="str">
        <f t="shared" si="79"/>
        <v>2015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t="str">
        <f t="shared" si="78"/>
        <v>February</v>
      </c>
      <c r="V584" t="str">
        <f t="shared" si="79"/>
        <v>2015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1.1111111111111112E-2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t="str">
        <f t="shared" si="78"/>
        <v>February</v>
      </c>
      <c r="V585" t="str">
        <f t="shared" si="79"/>
        <v>2015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t="str">
        <f t="shared" si="78"/>
        <v>February</v>
      </c>
      <c r="V586" t="str">
        <f t="shared" si="79"/>
        <v>2015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t="str">
        <f t="shared" si="78"/>
        <v>October</v>
      </c>
      <c r="V587" t="str">
        <f t="shared" si="79"/>
        <v>2015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0.55999999999999994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t="str">
        <f t="shared" si="78"/>
        <v>January</v>
      </c>
      <c r="V588" t="str">
        <f t="shared" si="79"/>
        <v>2015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9.0833333333333339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t="str">
        <f t="shared" si="78"/>
        <v>March</v>
      </c>
      <c r="V589" t="str">
        <f t="shared" si="79"/>
        <v>2015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3.3444444444444441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42631.561180555553</v>
      </c>
      <c r="T590" s="10">
        <f t="shared" si="77"/>
        <v>42691.602847222217</v>
      </c>
      <c r="U590" t="str">
        <f t="shared" si="78"/>
        <v>September</v>
      </c>
      <c r="V590" t="str">
        <f t="shared" si="79"/>
        <v>2016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1.3333333333333334E-2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t="str">
        <f t="shared" si="78"/>
        <v>June</v>
      </c>
      <c r="V591" t="str">
        <f t="shared" si="79"/>
        <v>2015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4.46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t="str">
        <f t="shared" si="78"/>
        <v>January</v>
      </c>
      <c r="V592" t="str">
        <f t="shared" si="79"/>
        <v>2016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6.0999999999999999E-2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t="str">
        <f t="shared" si="78"/>
        <v>June</v>
      </c>
      <c r="V593" t="str">
        <f t="shared" si="79"/>
        <v>2015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3.3333333333333335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t="str">
        <f t="shared" si="78"/>
        <v>November</v>
      </c>
      <c r="V594" t="str">
        <f t="shared" si="79"/>
        <v>2014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t="str">
        <f t="shared" si="78"/>
        <v>March</v>
      </c>
      <c r="V595" t="str">
        <f t="shared" si="79"/>
        <v>2015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0.104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t="str">
        <f t="shared" si="78"/>
        <v>March</v>
      </c>
      <c r="V596" t="str">
        <f t="shared" si="79"/>
        <v>2016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0.42599999999999999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42082.861550925925</v>
      </c>
      <c r="T597" s="10">
        <f t="shared" si="77"/>
        <v>42127.861550925925</v>
      </c>
      <c r="U597" t="str">
        <f t="shared" si="78"/>
        <v>March</v>
      </c>
      <c r="V597" t="str">
        <f t="shared" si="79"/>
        <v>2015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0.03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t="str">
        <f t="shared" si="78"/>
        <v>October</v>
      </c>
      <c r="V598" t="str">
        <f t="shared" si="79"/>
        <v>2016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0.26666666666666666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t="str">
        <f t="shared" si="78"/>
        <v>June</v>
      </c>
      <c r="V599" t="str">
        <f t="shared" si="79"/>
        <v>2016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t="str">
        <f t="shared" si="78"/>
        <v>November</v>
      </c>
      <c r="V600" t="str">
        <f t="shared" si="79"/>
        <v>2014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6.2E-2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t="str">
        <f t="shared" si="78"/>
        <v>February</v>
      </c>
      <c r="V601" t="str">
        <f t="shared" si="79"/>
        <v>2015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t="str">
        <f t="shared" si="78"/>
        <v>March</v>
      </c>
      <c r="V602" t="str">
        <f t="shared" si="79"/>
        <v>2015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1.4000000000000001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t="str">
        <f t="shared" si="78"/>
        <v>November</v>
      </c>
      <c r="V603" t="str">
        <f t="shared" si="79"/>
        <v>2014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t="str">
        <f t="shared" si="78"/>
        <v>May</v>
      </c>
      <c r="V604" t="str">
        <f t="shared" si="79"/>
        <v>2015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3.9334666666666664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t="str">
        <f t="shared" si="78"/>
        <v>July</v>
      </c>
      <c r="V605" t="str">
        <f t="shared" si="79"/>
        <v>2014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t="str">
        <f t="shared" si="78"/>
        <v>July</v>
      </c>
      <c r="V606" t="str">
        <f t="shared" si="79"/>
        <v>2014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2.62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42194.149398148147</v>
      </c>
      <c r="T607" s="10">
        <f t="shared" si="77"/>
        <v>42239.149398148147</v>
      </c>
      <c r="U607" t="str">
        <f t="shared" si="78"/>
        <v>July</v>
      </c>
      <c r="V607" t="str">
        <f t="shared" si="79"/>
        <v>2015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0.2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t="str">
        <f t="shared" si="78"/>
        <v>April</v>
      </c>
      <c r="V608" t="str">
        <f t="shared" si="79"/>
        <v>2015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t="str">
        <f t="shared" si="78"/>
        <v>October</v>
      </c>
      <c r="V609" t="str">
        <f t="shared" si="79"/>
        <v>2015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0.97400000000000009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t="str">
        <f t="shared" si="78"/>
        <v>May</v>
      </c>
      <c r="V610" t="str">
        <f t="shared" si="79"/>
        <v>2015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0.64102564102564097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t="str">
        <f t="shared" si="78"/>
        <v>October</v>
      </c>
      <c r="V611" t="str">
        <f t="shared" si="79"/>
        <v>2015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t="str">
        <f t="shared" si="78"/>
        <v>March</v>
      </c>
      <c r="V612" t="str">
        <f t="shared" si="79"/>
        <v>2015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t="str">
        <f t="shared" si="78"/>
        <v>November</v>
      </c>
      <c r="V613" t="str">
        <f t="shared" si="79"/>
        <v>2015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42584.823449074072</v>
      </c>
      <c r="T614" s="10">
        <f t="shared" si="77"/>
        <v>42614.823449074072</v>
      </c>
      <c r="U614" t="str">
        <f t="shared" si="78"/>
        <v>August</v>
      </c>
      <c r="V614" t="str">
        <f t="shared" si="79"/>
        <v>2016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21.363333333333333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t="str">
        <f t="shared" si="78"/>
        <v>August</v>
      </c>
      <c r="V615" t="str">
        <f t="shared" si="79"/>
        <v>2015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t="str">
        <f t="shared" si="78"/>
        <v>May</v>
      </c>
      <c r="V616" t="str">
        <f t="shared" si="79"/>
        <v>2016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t="str">
        <f t="shared" si="78"/>
        <v>August</v>
      </c>
      <c r="V617" t="str">
        <f t="shared" si="79"/>
        <v>2015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42761.167905092589</v>
      </c>
      <c r="T618" s="10">
        <f t="shared" si="77"/>
        <v>42791.167905092589</v>
      </c>
      <c r="U618" t="str">
        <f t="shared" si="78"/>
        <v>January</v>
      </c>
      <c r="V618" t="str">
        <f t="shared" si="79"/>
        <v>2017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t="str">
        <f t="shared" si="78"/>
        <v>March</v>
      </c>
      <c r="V619" t="str">
        <f t="shared" si="79"/>
        <v>2015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t="str">
        <f t="shared" si="78"/>
        <v>November</v>
      </c>
      <c r="V620" t="str">
        <f t="shared" si="79"/>
        <v>2015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3.9999999999999996E-5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t="str">
        <f t="shared" si="78"/>
        <v>September</v>
      </c>
      <c r="V621" t="str">
        <f t="shared" si="79"/>
        <v>2014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t="str">
        <f t="shared" si="78"/>
        <v>July</v>
      </c>
      <c r="V622" t="str">
        <f t="shared" si="79"/>
        <v>2014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1.044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t="str">
        <f t="shared" si="78"/>
        <v>June</v>
      </c>
      <c r="V623" t="str">
        <f t="shared" si="79"/>
        <v>2016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5.6833333333333336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t="str">
        <f t="shared" si="78"/>
        <v>June</v>
      </c>
      <c r="V624" t="str">
        <f t="shared" si="79"/>
        <v>2016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t="str">
        <f t="shared" si="78"/>
        <v>April</v>
      </c>
      <c r="V625" t="str">
        <f t="shared" si="79"/>
        <v>2015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t="str">
        <f t="shared" si="78"/>
        <v>April</v>
      </c>
      <c r="V626" t="str">
        <f t="shared" si="79"/>
        <v>2015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t="str">
        <f t="shared" si="78"/>
        <v>February</v>
      </c>
      <c r="V627" t="str">
        <f t="shared" si="79"/>
        <v>2017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17.380000000000003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t="str">
        <f t="shared" si="78"/>
        <v>July</v>
      </c>
      <c r="V628" t="str">
        <f t="shared" si="79"/>
        <v>2015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0.02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t="str">
        <f t="shared" si="78"/>
        <v>January</v>
      </c>
      <c r="V629" t="str">
        <f t="shared" si="79"/>
        <v>2016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t="str">
        <f t="shared" si="78"/>
        <v>June</v>
      </c>
      <c r="V630" t="str">
        <f t="shared" si="79"/>
        <v>2014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0.17500000000000002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t="str">
        <f t="shared" si="78"/>
        <v>April</v>
      </c>
      <c r="V631" t="str">
        <f t="shared" si="79"/>
        <v>2016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8.3340278356529712E-2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t="str">
        <f t="shared" si="78"/>
        <v>August</v>
      </c>
      <c r="V632" t="str">
        <f t="shared" si="79"/>
        <v>2015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1.38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t="str">
        <f t="shared" si="78"/>
        <v>April</v>
      </c>
      <c r="V633" t="str">
        <f t="shared" si="79"/>
        <v>2016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t="str">
        <f t="shared" si="78"/>
        <v>October</v>
      </c>
      <c r="V634" t="str">
        <f t="shared" si="79"/>
        <v>2015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12.45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42507.090995370367</v>
      </c>
      <c r="T635" s="10">
        <f t="shared" si="77"/>
        <v>42538.749999999993</v>
      </c>
      <c r="U635" t="str">
        <f t="shared" si="78"/>
        <v>May</v>
      </c>
      <c r="V635" t="str">
        <f t="shared" si="79"/>
        <v>2016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0.02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t="str">
        <f t="shared" si="78"/>
        <v>January</v>
      </c>
      <c r="V636" t="str">
        <f t="shared" si="79"/>
        <v>2015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8.0000000000000002E-3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t="str">
        <f t="shared" si="78"/>
        <v>March</v>
      </c>
      <c r="V637" t="str">
        <f t="shared" si="79"/>
        <v>2015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0.2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t="str">
        <f t="shared" si="78"/>
        <v>May</v>
      </c>
      <c r="V638" t="str">
        <f t="shared" si="79"/>
        <v>2015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t="str">
        <f t="shared" si="78"/>
        <v>January</v>
      </c>
      <c r="V639" t="str">
        <f t="shared" si="79"/>
        <v>2017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9.0000000000000011E-3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t="str">
        <f t="shared" si="78"/>
        <v>January</v>
      </c>
      <c r="V640" t="str">
        <f t="shared" si="79"/>
        <v>2017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9.9999999999999991E-5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t="str">
        <f t="shared" si="78"/>
        <v>August</v>
      </c>
      <c r="V641" t="str">
        <f t="shared" si="79"/>
        <v>2014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144.28571428571428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42683.211979166663</v>
      </c>
      <c r="T642" s="10">
        <f t="shared" si="77"/>
        <v>42698.749999999993</v>
      </c>
      <c r="U642" t="str">
        <f t="shared" si="78"/>
        <v>November</v>
      </c>
      <c r="V642" t="str">
        <f t="shared" si="79"/>
        <v>2016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(E643/D643)*100</f>
        <v>119.16249999999999</v>
      </c>
      <c r="P643" s="6">
        <f t="shared" ref="P643:P706" si="81">(E643/L643)</f>
        <v>151.31746031746033</v>
      </c>
      <c r="Q643" t="str">
        <f t="shared" ref="Q643:Q706" si="82">LEFT(N643, FIND("/",N643,1)-1)</f>
        <v>technology</v>
      </c>
      <c r="R643" t="str">
        <f t="shared" ref="R643:R706" si="83">RIGHT(N643, LEN(N643)-FIND("/",N643))</f>
        <v>wearables</v>
      </c>
      <c r="S643" s="10">
        <f t="shared" ref="S643:S706" si="84">(J643/86400)+25569+(-5/24)</f>
        <v>42199.361666666664</v>
      </c>
      <c r="T643" s="10">
        <f t="shared" ref="T643:T706" si="85">(I643/86400)+25569+(-5/24)</f>
        <v>42229.361666666664</v>
      </c>
      <c r="U643" t="str">
        <f t="shared" ref="U643:U706" si="86">TEXT(S643,"mmmm")</f>
        <v>July</v>
      </c>
      <c r="V643" t="str">
        <f t="shared" ref="V643:V706" si="87">TEXT(S643,"yyyy")</f>
        <v>2015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1460.4850000000001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t="str">
        <f t="shared" si="86"/>
        <v>July</v>
      </c>
      <c r="V644" t="str">
        <f t="shared" si="87"/>
        <v>2015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105.80799999999999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t="str">
        <f t="shared" si="86"/>
        <v>April</v>
      </c>
      <c r="V645" t="str">
        <f t="shared" si="87"/>
        <v>2015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300.11791999999997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t="str">
        <f t="shared" si="86"/>
        <v>September</v>
      </c>
      <c r="V646" t="str">
        <f t="shared" si="87"/>
        <v>2014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278.7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t="str">
        <f t="shared" si="86"/>
        <v>July</v>
      </c>
      <c r="V647" t="str">
        <f t="shared" si="87"/>
        <v>2016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131.87625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t="str">
        <f t="shared" si="86"/>
        <v>July</v>
      </c>
      <c r="V648" t="str">
        <f t="shared" si="87"/>
        <v>2014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107.05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t="str">
        <f t="shared" si="86"/>
        <v>February</v>
      </c>
      <c r="V649" t="str">
        <f t="shared" si="87"/>
        <v>2016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126.82285714285715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t="str">
        <f t="shared" si="86"/>
        <v>September</v>
      </c>
      <c r="V650" t="str">
        <f t="shared" si="87"/>
        <v>2014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139.96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t="str">
        <f t="shared" si="86"/>
        <v>August</v>
      </c>
      <c r="V651" t="str">
        <f t="shared" si="87"/>
        <v>2014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112.4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t="str">
        <f t="shared" si="86"/>
        <v>October</v>
      </c>
      <c r="V652" t="str">
        <f t="shared" si="87"/>
        <v>2014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100.52799999999999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t="str">
        <f t="shared" si="86"/>
        <v>November</v>
      </c>
      <c r="V653" t="str">
        <f t="shared" si="87"/>
        <v>2014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100.46666666666665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t="str">
        <f t="shared" si="86"/>
        <v>November</v>
      </c>
      <c r="V654" t="str">
        <f t="shared" si="87"/>
        <v>2016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141.446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t="str">
        <f t="shared" si="86"/>
        <v>July</v>
      </c>
      <c r="V655" t="str">
        <f t="shared" si="87"/>
        <v>2015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267.29166666666669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t="str">
        <f t="shared" si="86"/>
        <v>June</v>
      </c>
      <c r="V656" t="str">
        <f t="shared" si="87"/>
        <v>2015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146.88749999999999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t="str">
        <f t="shared" si="86"/>
        <v>February</v>
      </c>
      <c r="V657" t="str">
        <f t="shared" si="87"/>
        <v>2015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213.56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42417.596284722218</v>
      </c>
      <c r="T658" s="10">
        <f t="shared" si="85"/>
        <v>42477.554618055554</v>
      </c>
      <c r="U658" t="str">
        <f t="shared" si="86"/>
        <v>February</v>
      </c>
      <c r="V658" t="str">
        <f t="shared" si="87"/>
        <v>2016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125.69999999999999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t="str">
        <f t="shared" si="86"/>
        <v>November</v>
      </c>
      <c r="V659" t="str">
        <f t="shared" si="87"/>
        <v>2015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104.46206037108834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t="str">
        <f t="shared" si="86"/>
        <v>June</v>
      </c>
      <c r="V660" t="str">
        <f t="shared" si="87"/>
        <v>2015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100.56666666666668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t="str">
        <f t="shared" si="86"/>
        <v>July</v>
      </c>
      <c r="V661" t="str">
        <f t="shared" si="87"/>
        <v>2015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3.0579999999999998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41922.533321759256</v>
      </c>
      <c r="T662" s="10">
        <f t="shared" si="85"/>
        <v>41952.57498842592</v>
      </c>
      <c r="U662" t="str">
        <f t="shared" si="86"/>
        <v>October</v>
      </c>
      <c r="V662" t="str">
        <f t="shared" si="87"/>
        <v>2014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0.95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t="str">
        <f t="shared" si="86"/>
        <v>September</v>
      </c>
      <c r="V663" t="str">
        <f t="shared" si="87"/>
        <v>2016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0.4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t="str">
        <f t="shared" si="86"/>
        <v>December</v>
      </c>
      <c r="V664" t="str">
        <f t="shared" si="87"/>
        <v>2014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0.35000000000000003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t="str">
        <f t="shared" si="86"/>
        <v>June</v>
      </c>
      <c r="V665" t="str">
        <f t="shared" si="87"/>
        <v>2015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7.5333333333333332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t="str">
        <f t="shared" si="86"/>
        <v>March</v>
      </c>
      <c r="V666" t="str">
        <f t="shared" si="87"/>
        <v>2015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18.64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t="str">
        <f t="shared" si="86"/>
        <v>November</v>
      </c>
      <c r="V667" t="str">
        <f t="shared" si="87"/>
        <v>2016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4.0000000000000001E-3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41838.623819444438</v>
      </c>
      <c r="T668" s="10">
        <f t="shared" si="85"/>
        <v>41868.623819444438</v>
      </c>
      <c r="U668" t="str">
        <f t="shared" si="86"/>
        <v>July</v>
      </c>
      <c r="V668" t="str">
        <f t="shared" si="87"/>
        <v>2014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10.02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t="str">
        <f t="shared" si="86"/>
        <v>September</v>
      </c>
      <c r="V669" t="str">
        <f t="shared" si="87"/>
        <v>2016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4.5600000000000005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t="str">
        <f t="shared" si="86"/>
        <v>March</v>
      </c>
      <c r="V670" t="str">
        <f t="shared" si="87"/>
        <v>2015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21.5075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t="str">
        <f t="shared" si="86"/>
        <v>June</v>
      </c>
      <c r="V671" t="str">
        <f t="shared" si="87"/>
        <v>2016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29.276666666666667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t="str">
        <f t="shared" si="86"/>
        <v>May</v>
      </c>
      <c r="V672" t="str">
        <f t="shared" si="87"/>
        <v>2016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39.426666666666662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t="str">
        <f t="shared" si="86"/>
        <v>December</v>
      </c>
      <c r="V673" t="str">
        <f t="shared" si="87"/>
        <v>2014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21.628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t="str">
        <f t="shared" si="86"/>
        <v>December</v>
      </c>
      <c r="V674" t="str">
        <f t="shared" si="87"/>
        <v>2014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0.20500000000000002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t="str">
        <f t="shared" si="86"/>
        <v>July</v>
      </c>
      <c r="V675" t="str">
        <f t="shared" si="87"/>
        <v>2014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0.03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t="str">
        <f t="shared" si="86"/>
        <v>June</v>
      </c>
      <c r="V676" t="str">
        <f t="shared" si="87"/>
        <v>2014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14.85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t="str">
        <f t="shared" si="86"/>
        <v>December</v>
      </c>
      <c r="V677" t="str">
        <f t="shared" si="87"/>
        <v>2014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1.4710000000000001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42012.559965277775</v>
      </c>
      <c r="T678" s="10">
        <f t="shared" si="85"/>
        <v>42042.559965277775</v>
      </c>
      <c r="U678" t="str">
        <f t="shared" si="86"/>
        <v>January</v>
      </c>
      <c r="V678" t="str">
        <f t="shared" si="87"/>
        <v>2015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25.584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t="str">
        <f t="shared" si="86"/>
        <v>May</v>
      </c>
      <c r="V679" t="str">
        <f t="shared" si="87"/>
        <v>2016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3.8206896551724134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t="str">
        <f t="shared" si="86"/>
        <v>April</v>
      </c>
      <c r="V680" t="str">
        <f t="shared" si="87"/>
        <v>2016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15.485964912280703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t="str">
        <f t="shared" si="86"/>
        <v>July</v>
      </c>
      <c r="V681" t="str">
        <f t="shared" si="87"/>
        <v>2016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25.912000000000003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t="str">
        <f t="shared" si="86"/>
        <v>August</v>
      </c>
      <c r="V682" t="str">
        <f t="shared" si="87"/>
        <v>2014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0.04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t="str">
        <f t="shared" si="86"/>
        <v>September</v>
      </c>
      <c r="V683" t="str">
        <f t="shared" si="87"/>
        <v>2016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0.106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42778.556967592587</v>
      </c>
      <c r="T684" s="10">
        <f t="shared" si="85"/>
        <v>42808.515300925923</v>
      </c>
      <c r="U684" t="str">
        <f t="shared" si="86"/>
        <v>February</v>
      </c>
      <c r="V684" t="str">
        <f t="shared" si="87"/>
        <v>2017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0.85142857142857142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t="str">
        <f t="shared" si="86"/>
        <v>September</v>
      </c>
      <c r="V685" t="str">
        <f t="shared" si="87"/>
        <v>2016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7.4837500000000006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t="str">
        <f t="shared" si="86"/>
        <v>June</v>
      </c>
      <c r="V686" t="str">
        <f t="shared" si="87"/>
        <v>2014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27.650000000000002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t="str">
        <f t="shared" si="86"/>
        <v>November</v>
      </c>
      <c r="V687" t="str">
        <f t="shared" si="87"/>
        <v>2014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t="str">
        <f t="shared" si="86"/>
        <v>July</v>
      </c>
      <c r="V688" t="str">
        <f t="shared" si="87"/>
        <v>2015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3.55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t="str">
        <f t="shared" si="86"/>
        <v>December</v>
      </c>
      <c r="V689" t="str">
        <f t="shared" si="87"/>
        <v>2016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72.989999999999995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t="str">
        <f t="shared" si="86"/>
        <v>September</v>
      </c>
      <c r="V690" t="str">
        <f t="shared" si="87"/>
        <v>2015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57.648750000000007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t="str">
        <f t="shared" si="86"/>
        <v>November</v>
      </c>
      <c r="V691" t="str">
        <f t="shared" si="87"/>
        <v>2016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12.34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t="str">
        <f t="shared" si="86"/>
        <v>July</v>
      </c>
      <c r="V692" t="str">
        <f t="shared" si="87"/>
        <v>2016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0.52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t="str">
        <f t="shared" si="86"/>
        <v>June</v>
      </c>
      <c r="V693" t="str">
        <f t="shared" si="87"/>
        <v>2015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6.5299999999999994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t="str">
        <f t="shared" si="86"/>
        <v>November</v>
      </c>
      <c r="V694" t="str">
        <f t="shared" si="87"/>
        <v>2016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35.338000000000001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t="str">
        <f t="shared" si="86"/>
        <v>March</v>
      </c>
      <c r="V695" t="str">
        <f t="shared" si="87"/>
        <v>2015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0.39333333333333331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t="str">
        <f t="shared" si="86"/>
        <v>January</v>
      </c>
      <c r="V696" t="str">
        <f t="shared" si="87"/>
        <v>2017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1.06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t="str">
        <f t="shared" si="86"/>
        <v>October</v>
      </c>
      <c r="V697" t="str">
        <f t="shared" si="87"/>
        <v>2014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5.7142857142857147E-4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t="str">
        <f t="shared" si="86"/>
        <v>June</v>
      </c>
      <c r="V698" t="str">
        <f t="shared" si="87"/>
        <v>2014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46.379999999999995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t="str">
        <f t="shared" si="86"/>
        <v>January</v>
      </c>
      <c r="V699" t="str">
        <f t="shared" si="87"/>
        <v>2016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15.39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41866.722743055558</v>
      </c>
      <c r="T700" s="10">
        <f t="shared" si="85"/>
        <v>41899.875</v>
      </c>
      <c r="U700" t="str">
        <f t="shared" si="86"/>
        <v>August</v>
      </c>
      <c r="V700" t="str">
        <f t="shared" si="87"/>
        <v>2014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82.422107692307705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t="str">
        <f t="shared" si="86"/>
        <v>October</v>
      </c>
      <c r="V701" t="str">
        <f t="shared" si="87"/>
        <v>2013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2.6866666666666665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t="str">
        <f t="shared" si="86"/>
        <v>December</v>
      </c>
      <c r="V702" t="str">
        <f t="shared" si="87"/>
        <v>2016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26.6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t="str">
        <f t="shared" si="86"/>
        <v>June</v>
      </c>
      <c r="V703" t="str">
        <f t="shared" si="87"/>
        <v>2014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30.813400000000001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42668.518368055556</v>
      </c>
      <c r="T704" s="10">
        <f t="shared" si="85"/>
        <v>42698.560034722221</v>
      </c>
      <c r="U704" t="str">
        <f t="shared" si="86"/>
        <v>October</v>
      </c>
      <c r="V704" t="str">
        <f t="shared" si="87"/>
        <v>2016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5.58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t="str">
        <f t="shared" si="86"/>
        <v>December</v>
      </c>
      <c r="V705" t="str">
        <f t="shared" si="87"/>
        <v>2016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0.87454545454545463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42725.984583333331</v>
      </c>
      <c r="T706" s="10">
        <f t="shared" si="85"/>
        <v>42785.984583333331</v>
      </c>
      <c r="U706" t="str">
        <f t="shared" si="86"/>
        <v>December</v>
      </c>
      <c r="V706" t="str">
        <f t="shared" si="87"/>
        <v>2016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(E707/D707)*100</f>
        <v>0.97699999999999987</v>
      </c>
      <c r="P707" s="6">
        <f t="shared" ref="P707:P770" si="89">(E707/L707)</f>
        <v>195.4</v>
      </c>
      <c r="Q707" t="str">
        <f t="shared" ref="Q707:Q770" si="90">LEFT(N707, FIND("/",N707,1)-1)</f>
        <v>technology</v>
      </c>
      <c r="R707" t="str">
        <f t="shared" ref="R707:R770" si="91">RIGHT(N707, LEN(N707)-FIND("/",N707))</f>
        <v>wearables</v>
      </c>
      <c r="S707" s="10">
        <f t="shared" ref="S707:S770" si="92">(J707/86400)+25569+(-5/24)</f>
        <v>42726.283310185179</v>
      </c>
      <c r="T707" s="10">
        <f t="shared" ref="T707:T770" si="93">(I707/86400)+25569+(-5/24)</f>
        <v>42756.283310185179</v>
      </c>
      <c r="U707" t="str">
        <f t="shared" ref="U707:U770" si="94">TEXT(S707,"mmmm")</f>
        <v>December</v>
      </c>
      <c r="V707" t="str">
        <f t="shared" ref="V707:V770" si="95">TEXT(S707,"yyyy")</f>
        <v>2016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t="str">
        <f t="shared" si="94"/>
        <v>November</v>
      </c>
      <c r="V708" t="str">
        <f t="shared" si="95"/>
        <v>2016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78.927352941176466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t="str">
        <f t="shared" si="94"/>
        <v>November</v>
      </c>
      <c r="V709" t="str">
        <f t="shared" si="95"/>
        <v>2016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22.092500000000001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t="str">
        <f t="shared" si="94"/>
        <v>July</v>
      </c>
      <c r="V710" t="str">
        <f t="shared" si="95"/>
        <v>2014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0.40666666666666662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t="str">
        <f t="shared" si="94"/>
        <v>November</v>
      </c>
      <c r="V711" t="str">
        <f t="shared" si="95"/>
        <v>2014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t="str">
        <f t="shared" si="94"/>
        <v>July</v>
      </c>
      <c r="V712" t="str">
        <f t="shared" si="95"/>
        <v>2014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33.790999999999997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t="str">
        <f t="shared" si="94"/>
        <v>November</v>
      </c>
      <c r="V713" t="str">
        <f t="shared" si="95"/>
        <v>2016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0.21649484536082475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42384.472592592589</v>
      </c>
      <c r="T714" s="10">
        <f t="shared" si="93"/>
        <v>42414.472592592589</v>
      </c>
      <c r="U714" t="str">
        <f t="shared" si="94"/>
        <v>January</v>
      </c>
      <c r="V714" t="str">
        <f t="shared" si="95"/>
        <v>2016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0.79600000000000004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t="str">
        <f t="shared" si="94"/>
        <v>May</v>
      </c>
      <c r="V715" t="str">
        <f t="shared" si="95"/>
        <v>2016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14.993333333333334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t="str">
        <f t="shared" si="94"/>
        <v>December</v>
      </c>
      <c r="V716" t="str">
        <f t="shared" si="95"/>
        <v>2016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5.0509090909090908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t="str">
        <f t="shared" si="94"/>
        <v>September</v>
      </c>
      <c r="V717" t="str">
        <f t="shared" si="95"/>
        <v>2015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10.214285714285715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t="str">
        <f t="shared" si="94"/>
        <v>October</v>
      </c>
      <c r="V718" t="str">
        <f t="shared" si="95"/>
        <v>2014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0.30499999999999999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41857.645856481475</v>
      </c>
      <c r="T719" s="10">
        <f t="shared" si="93"/>
        <v>41887.645856481475</v>
      </c>
      <c r="U719" t="str">
        <f t="shared" si="94"/>
        <v>August</v>
      </c>
      <c r="V719" t="str">
        <f t="shared" si="95"/>
        <v>2014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0.75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t="str">
        <f t="shared" si="94"/>
        <v>January</v>
      </c>
      <c r="V720" t="str">
        <f t="shared" si="95"/>
        <v>2017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1.2933333333333332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t="str">
        <f t="shared" si="94"/>
        <v>February</v>
      </c>
      <c r="V721" t="str">
        <f t="shared" si="95"/>
        <v>2016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143.94736842105263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t="str">
        <f t="shared" si="94"/>
        <v>January</v>
      </c>
      <c r="V722" t="str">
        <f t="shared" si="95"/>
        <v>2012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122.10975609756099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t="str">
        <f t="shared" si="94"/>
        <v>June</v>
      </c>
      <c r="V723" t="str">
        <f t="shared" si="95"/>
        <v>2014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132.024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t="str">
        <f t="shared" si="94"/>
        <v>March</v>
      </c>
      <c r="V724" t="str">
        <f t="shared" si="95"/>
        <v>2012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109.38000000000001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42184.608206018514</v>
      </c>
      <c r="T725" s="10">
        <f t="shared" si="93"/>
        <v>42214.957638888889</v>
      </c>
      <c r="U725" t="str">
        <f t="shared" si="94"/>
        <v>June</v>
      </c>
      <c r="V725" t="str">
        <f t="shared" si="95"/>
        <v>2015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105.47157142857144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t="str">
        <f t="shared" si="94"/>
        <v>May</v>
      </c>
      <c r="V726" t="str">
        <f t="shared" si="95"/>
        <v>2011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100.35000000000001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t="str">
        <f t="shared" si="94"/>
        <v>November</v>
      </c>
      <c r="V727" t="str">
        <f t="shared" si="95"/>
        <v>2015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101.4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t="str">
        <f t="shared" si="94"/>
        <v>March</v>
      </c>
      <c r="V728" t="str">
        <f t="shared" si="95"/>
        <v>2013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155.51428571428571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41246.811909722222</v>
      </c>
      <c r="T729" s="10">
        <f t="shared" si="93"/>
        <v>41288.680555555555</v>
      </c>
      <c r="U729" t="str">
        <f t="shared" si="94"/>
        <v>December</v>
      </c>
      <c r="V729" t="str">
        <f t="shared" si="95"/>
        <v>2012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105.566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t="str">
        <f t="shared" si="94"/>
        <v>July</v>
      </c>
      <c r="V730" t="str">
        <f t="shared" si="95"/>
        <v>2011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130.65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t="str">
        <f t="shared" si="94"/>
        <v>July</v>
      </c>
      <c r="V731" t="str">
        <f t="shared" si="95"/>
        <v>2012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132.19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t="str">
        <f t="shared" si="94"/>
        <v>November</v>
      </c>
      <c r="V732" t="str">
        <f t="shared" si="95"/>
        <v>2011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t="str">
        <f t="shared" si="94"/>
        <v>December</v>
      </c>
      <c r="V733" t="str">
        <f t="shared" si="95"/>
        <v>2011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t="str">
        <f t="shared" si="94"/>
        <v>July</v>
      </c>
      <c r="V734" t="str">
        <f t="shared" si="95"/>
        <v>2013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120.48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t="str">
        <f t="shared" si="94"/>
        <v>November</v>
      </c>
      <c r="V735" t="str">
        <f t="shared" si="95"/>
        <v>2013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125.52941176470588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t="str">
        <f t="shared" si="94"/>
        <v>April</v>
      </c>
      <c r="V736" t="str">
        <f t="shared" si="95"/>
        <v>2015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114.40638297872341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t="str">
        <f t="shared" si="94"/>
        <v>November</v>
      </c>
      <c r="V737" t="str">
        <f t="shared" si="95"/>
        <v>2014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315.13888888888891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t="str">
        <f t="shared" si="94"/>
        <v>November</v>
      </c>
      <c r="V738" t="str">
        <f t="shared" si="95"/>
        <v>2013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122.39999999999999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t="str">
        <f t="shared" si="94"/>
        <v>January</v>
      </c>
      <c r="V739" t="str">
        <f t="shared" si="95"/>
        <v>2014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106.73333333333332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41943.39576388889</v>
      </c>
      <c r="T740" s="10">
        <f t="shared" si="93"/>
        <v>41973.999305555553</v>
      </c>
      <c r="U740" t="str">
        <f t="shared" si="94"/>
        <v>October</v>
      </c>
      <c r="V740" t="str">
        <f t="shared" si="95"/>
        <v>2014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158.33333333333331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t="str">
        <f t="shared" si="94"/>
        <v>July</v>
      </c>
      <c r="V741" t="str">
        <f t="shared" si="95"/>
        <v>2014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107.4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t="str">
        <f t="shared" si="94"/>
        <v>June</v>
      </c>
      <c r="V742" t="str">
        <f t="shared" si="95"/>
        <v>2015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102.25999999999999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t="str">
        <f t="shared" si="94"/>
        <v>May</v>
      </c>
      <c r="V743" t="str">
        <f t="shared" si="95"/>
        <v>2013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110.71428571428572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t="str">
        <f t="shared" si="94"/>
        <v>February</v>
      </c>
      <c r="V744" t="str">
        <f t="shared" si="95"/>
        <v>2014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t="str">
        <f t="shared" si="94"/>
        <v>March</v>
      </c>
      <c r="V745" t="str">
        <f t="shared" si="95"/>
        <v>2012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102.32000000000001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t="str">
        <f t="shared" si="94"/>
        <v>November</v>
      </c>
      <c r="V746" t="str">
        <f t="shared" si="95"/>
        <v>2012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179.09909909909908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t="str">
        <f t="shared" si="94"/>
        <v>April</v>
      </c>
      <c r="V747" t="str">
        <f t="shared" si="95"/>
        <v>2013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111.08135252761969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t="str">
        <f t="shared" si="94"/>
        <v>September</v>
      </c>
      <c r="V748" t="str">
        <f t="shared" si="95"/>
        <v>2012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100.04285714285714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t="str">
        <f t="shared" si="94"/>
        <v>December</v>
      </c>
      <c r="V749" t="str">
        <f t="shared" si="95"/>
        <v>2014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100.25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t="str">
        <f t="shared" si="94"/>
        <v>July</v>
      </c>
      <c r="V750" t="str">
        <f t="shared" si="95"/>
        <v>2014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105.56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t="str">
        <f t="shared" si="94"/>
        <v>December</v>
      </c>
      <c r="V751" t="str">
        <f t="shared" si="95"/>
        <v>2016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102.58775877587757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t="str">
        <f t="shared" si="94"/>
        <v>January</v>
      </c>
      <c r="V752" t="str">
        <f t="shared" si="95"/>
        <v>2013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118.5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t="str">
        <f t="shared" si="94"/>
        <v>June</v>
      </c>
      <c r="V753" t="str">
        <f t="shared" si="95"/>
        <v>2011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111.7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t="str">
        <f t="shared" si="94"/>
        <v>September</v>
      </c>
      <c r="V754" t="str">
        <f t="shared" si="95"/>
        <v>2016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t="str">
        <f t="shared" si="94"/>
        <v>January</v>
      </c>
      <c r="V755" t="str">
        <f t="shared" si="95"/>
        <v>2015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103.75000000000001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t="str">
        <f t="shared" si="94"/>
        <v>December</v>
      </c>
      <c r="V756" t="str">
        <f t="shared" si="95"/>
        <v>2012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101.9076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t="str">
        <f t="shared" si="94"/>
        <v>April</v>
      </c>
      <c r="V757" t="str">
        <f t="shared" si="95"/>
        <v>2013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117.71428571428571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t="str">
        <f t="shared" si="94"/>
        <v>February</v>
      </c>
      <c r="V758" t="str">
        <f t="shared" si="95"/>
        <v>2011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t="str">
        <f t="shared" si="94"/>
        <v>November</v>
      </c>
      <c r="V759" t="str">
        <f t="shared" si="95"/>
        <v>2012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t="str">
        <f t="shared" si="94"/>
        <v>September</v>
      </c>
      <c r="V760" t="str">
        <f t="shared" si="95"/>
        <v>2010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101.92000000000002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t="str">
        <f t="shared" si="94"/>
        <v>May</v>
      </c>
      <c r="V761" t="str">
        <f t="shared" si="95"/>
        <v>2014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42670.555706018517</v>
      </c>
      <c r="T762" s="10">
        <f t="shared" si="93"/>
        <v>42700.597372685188</v>
      </c>
      <c r="U762" t="str">
        <f t="shared" si="94"/>
        <v>October</v>
      </c>
      <c r="V762" t="str">
        <f t="shared" si="95"/>
        <v>2016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4.7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t="str">
        <f t="shared" si="94"/>
        <v>January</v>
      </c>
      <c r="V763" t="str">
        <f t="shared" si="95"/>
        <v>2014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t="str">
        <f t="shared" si="94"/>
        <v>November</v>
      </c>
      <c r="V764" t="str">
        <f t="shared" si="95"/>
        <v>2016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0.11655011655011654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41471.238518518519</v>
      </c>
      <c r="T765" s="10">
        <f t="shared" si="93"/>
        <v>41501.238518518519</v>
      </c>
      <c r="U765" t="str">
        <f t="shared" si="94"/>
        <v>July</v>
      </c>
      <c r="V765" t="str">
        <f t="shared" si="95"/>
        <v>2013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t="str">
        <f t="shared" si="94"/>
        <v>August</v>
      </c>
      <c r="V766" t="str">
        <f t="shared" si="95"/>
        <v>2015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36.014285714285712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t="str">
        <f t="shared" si="94"/>
        <v>September</v>
      </c>
      <c r="V767" t="str">
        <f t="shared" si="95"/>
        <v>2014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t="str">
        <f t="shared" si="94"/>
        <v>January</v>
      </c>
      <c r="V768" t="str">
        <f t="shared" si="95"/>
        <v>2015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3.54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t="str">
        <f t="shared" si="94"/>
        <v>April</v>
      </c>
      <c r="V769" t="str">
        <f t="shared" si="95"/>
        <v>2015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41593.998726851853</v>
      </c>
      <c r="T770" s="10">
        <f t="shared" si="93"/>
        <v>41623.998726851853</v>
      </c>
      <c r="U770" t="str">
        <f t="shared" si="94"/>
        <v>November</v>
      </c>
      <c r="V770" t="str">
        <f t="shared" si="95"/>
        <v>2013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(E771/D771)*100</f>
        <v>41.4</v>
      </c>
      <c r="P771" s="6">
        <f t="shared" ref="P771:P834" si="97">(E771/L771)</f>
        <v>31.846153846153847</v>
      </c>
      <c r="Q771" t="str">
        <f t="shared" ref="Q771:Q834" si="98">LEFT(N771, FIND("/",N771,1)-1)</f>
        <v>publishing</v>
      </c>
      <c r="R771" t="str">
        <f t="shared" ref="R771:R834" si="99">RIGHT(N771, LEN(N771)-FIND("/",N771))</f>
        <v>fiction</v>
      </c>
      <c r="S771" s="10">
        <f t="shared" ref="S771:S834" si="100">(J771/86400)+25569+(-5/24)</f>
        <v>41604.788124999999</v>
      </c>
      <c r="T771" s="10">
        <f t="shared" ref="T771:T834" si="101">(I771/86400)+25569+(-5/24)</f>
        <v>41634.788124999999</v>
      </c>
      <c r="U771" t="str">
        <f t="shared" ref="U771:U834" si="102">TEXT(S771,"mmmm")</f>
        <v>November</v>
      </c>
      <c r="V771" t="str">
        <f t="shared" ref="V771:V834" si="103">TEXT(S771,"yyyy")</f>
        <v>2013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41289.791307870364</v>
      </c>
      <c r="T772" s="10">
        <f t="shared" si="101"/>
        <v>41329.791307870364</v>
      </c>
      <c r="U772" t="str">
        <f t="shared" si="102"/>
        <v>January</v>
      </c>
      <c r="V772" t="str">
        <f t="shared" si="103"/>
        <v>2013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2.6315789473684209E-2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t="str">
        <f t="shared" si="102"/>
        <v>December</v>
      </c>
      <c r="V773" t="str">
        <f t="shared" si="103"/>
        <v>2015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3.3333333333333335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t="str">
        <f t="shared" si="102"/>
        <v>September</v>
      </c>
      <c r="V774" t="str">
        <f t="shared" si="103"/>
        <v>2009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0.85129023676509719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42100.527604166666</v>
      </c>
      <c r="T775" s="10">
        <f t="shared" si="101"/>
        <v>42134.750694444439</v>
      </c>
      <c r="U775" t="str">
        <f t="shared" si="102"/>
        <v>April</v>
      </c>
      <c r="V775" t="str">
        <f t="shared" si="103"/>
        <v>2015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70.199999999999989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t="str">
        <f t="shared" si="102"/>
        <v>January</v>
      </c>
      <c r="V776" t="str">
        <f t="shared" si="103"/>
        <v>2014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1.7000000000000002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t="str">
        <f t="shared" si="102"/>
        <v>November</v>
      </c>
      <c r="V777" t="str">
        <f t="shared" si="103"/>
        <v>2011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51.4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t="str">
        <f t="shared" si="102"/>
        <v>September</v>
      </c>
      <c r="V778" t="str">
        <f t="shared" si="103"/>
        <v>2015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0.70000000000000007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t="str">
        <f t="shared" si="102"/>
        <v>July</v>
      </c>
      <c r="V779" t="str">
        <f t="shared" si="103"/>
        <v>2013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0.4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t="str">
        <f t="shared" si="102"/>
        <v>March</v>
      </c>
      <c r="V780" t="str">
        <f t="shared" si="103"/>
        <v>2014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2.666666666666667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t="str">
        <f t="shared" si="102"/>
        <v>September</v>
      </c>
      <c r="V781" t="str">
        <f t="shared" si="103"/>
        <v>2010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t="str">
        <f t="shared" si="102"/>
        <v>April</v>
      </c>
      <c r="V782" t="str">
        <f t="shared" si="103"/>
        <v>2011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133.15375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41402.792523148142</v>
      </c>
      <c r="T783" s="10">
        <f t="shared" si="101"/>
        <v>41432.792523148142</v>
      </c>
      <c r="U783" t="str">
        <f t="shared" si="102"/>
        <v>May</v>
      </c>
      <c r="V783" t="str">
        <f t="shared" si="103"/>
        <v>2013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t="str">
        <f t="shared" si="102"/>
        <v>July</v>
      </c>
      <c r="V784" t="str">
        <f t="shared" si="103"/>
        <v>2012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148.13333333333333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t="str">
        <f t="shared" si="102"/>
        <v>March</v>
      </c>
      <c r="V785" t="str">
        <f t="shared" si="103"/>
        <v>2012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102.49999999999999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t="str">
        <f t="shared" si="102"/>
        <v>February</v>
      </c>
      <c r="V786" t="str">
        <f t="shared" si="103"/>
        <v>2014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180.62799999999999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41303.38559027778</v>
      </c>
      <c r="T787" s="10">
        <f t="shared" si="101"/>
        <v>41333.38559027778</v>
      </c>
      <c r="U787" t="str">
        <f t="shared" si="102"/>
        <v>January</v>
      </c>
      <c r="V787" t="str">
        <f t="shared" si="103"/>
        <v>2013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142.79999999999998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40982.847615740735</v>
      </c>
      <c r="T788" s="10">
        <f t="shared" si="101"/>
        <v>41040.449305555558</v>
      </c>
      <c r="U788" t="str">
        <f t="shared" si="102"/>
        <v>March</v>
      </c>
      <c r="V788" t="str">
        <f t="shared" si="103"/>
        <v>2012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114.16666666666666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t="str">
        <f t="shared" si="102"/>
        <v>October</v>
      </c>
      <c r="V789" t="str">
        <f t="shared" si="103"/>
        <v>2013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203.505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t="str">
        <f t="shared" si="102"/>
        <v>May</v>
      </c>
      <c r="V790" t="str">
        <f t="shared" si="103"/>
        <v>2012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109.41176470588236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41276.977777777771</v>
      </c>
      <c r="T791" s="10">
        <f t="shared" si="101"/>
        <v>41295.124305555553</v>
      </c>
      <c r="U791" t="str">
        <f t="shared" si="102"/>
        <v>January</v>
      </c>
      <c r="V791" t="str">
        <f t="shared" si="103"/>
        <v>2013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144.37459999999999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t="str">
        <f t="shared" si="102"/>
        <v>January</v>
      </c>
      <c r="V792" t="str">
        <f t="shared" si="103"/>
        <v>2013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103.86666666666666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t="str">
        <f t="shared" si="102"/>
        <v>October</v>
      </c>
      <c r="V793" t="str">
        <f t="shared" si="103"/>
        <v>2013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100.44440000000002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41555.665312499994</v>
      </c>
      <c r="T794" s="10">
        <f t="shared" si="101"/>
        <v>41585.706979166665</v>
      </c>
      <c r="U794" t="str">
        <f t="shared" si="102"/>
        <v>October</v>
      </c>
      <c r="V794" t="str">
        <f t="shared" si="103"/>
        <v>2013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102.77927272727271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t="str">
        <f t="shared" si="102"/>
        <v>June</v>
      </c>
      <c r="V795" t="str">
        <f t="shared" si="103"/>
        <v>2013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105.31250000000001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t="str">
        <f t="shared" si="102"/>
        <v>July</v>
      </c>
      <c r="V796" t="str">
        <f t="shared" si="103"/>
        <v>2011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111.78571428571429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t="str">
        <f t="shared" si="102"/>
        <v>February</v>
      </c>
      <c r="V797" t="str">
        <f t="shared" si="103"/>
        <v>2012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101.35000000000001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t="str">
        <f t="shared" si="102"/>
        <v>August</v>
      </c>
      <c r="V798" t="str">
        <f t="shared" si="103"/>
        <v>2013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107.53333333333333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t="str">
        <f t="shared" si="102"/>
        <v>March</v>
      </c>
      <c r="V799" t="str">
        <f t="shared" si="103"/>
        <v>2012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114.88571428571429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t="str">
        <f t="shared" si="102"/>
        <v>August</v>
      </c>
      <c r="V800" t="str">
        <f t="shared" si="103"/>
        <v>2014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100.02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t="str">
        <f t="shared" si="102"/>
        <v>March</v>
      </c>
      <c r="V801" t="str">
        <f t="shared" si="103"/>
        <v>2012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152.13333333333335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t="str">
        <f t="shared" si="102"/>
        <v>August</v>
      </c>
      <c r="V802" t="str">
        <f t="shared" si="103"/>
        <v>2014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111.52149999999999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t="str">
        <f t="shared" si="102"/>
        <v>June</v>
      </c>
      <c r="V803" t="str">
        <f t="shared" si="103"/>
        <v>2011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101.33333333333334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41122.813935185179</v>
      </c>
      <c r="T804" s="10">
        <f t="shared" si="101"/>
        <v>41168.961805555555</v>
      </c>
      <c r="U804" t="str">
        <f t="shared" si="102"/>
        <v>August</v>
      </c>
      <c r="V804" t="str">
        <f t="shared" si="103"/>
        <v>2012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123.2608695652174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t="str">
        <f t="shared" si="102"/>
        <v>May</v>
      </c>
      <c r="V805" t="str">
        <f t="shared" si="103"/>
        <v>2011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40729.897291666661</v>
      </c>
      <c r="T806" s="10">
        <f t="shared" si="101"/>
        <v>40746.957638888889</v>
      </c>
      <c r="U806" t="str">
        <f t="shared" si="102"/>
        <v>July</v>
      </c>
      <c r="V806" t="str">
        <f t="shared" si="103"/>
        <v>2011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t="str">
        <f t="shared" si="102"/>
        <v>May</v>
      </c>
      <c r="V807" t="str">
        <f t="shared" si="103"/>
        <v>2011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104.4375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t="str">
        <f t="shared" si="102"/>
        <v>August</v>
      </c>
      <c r="V808" t="str">
        <f t="shared" si="103"/>
        <v>2011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105.125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t="str">
        <f t="shared" si="102"/>
        <v>January</v>
      </c>
      <c r="V809" t="str">
        <f t="shared" si="103"/>
        <v>2017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t="str">
        <f t="shared" si="102"/>
        <v>November</v>
      </c>
      <c r="V810" t="str">
        <f t="shared" si="103"/>
        <v>2014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103.77499999999999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t="str">
        <f t="shared" si="102"/>
        <v>December</v>
      </c>
      <c r="V811" t="str">
        <f t="shared" si="103"/>
        <v>2013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t="str">
        <f t="shared" si="102"/>
        <v>August</v>
      </c>
      <c r="V812" t="str">
        <f t="shared" si="103"/>
        <v>2012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t="str">
        <f t="shared" si="102"/>
        <v>June</v>
      </c>
      <c r="V813" t="str">
        <f t="shared" si="103"/>
        <v>2013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151.83333333333334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t="str">
        <f t="shared" si="102"/>
        <v>January</v>
      </c>
      <c r="V814" t="str">
        <f t="shared" si="103"/>
        <v>2013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159.99600000000001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t="str">
        <f t="shared" si="102"/>
        <v>June</v>
      </c>
      <c r="V815" t="str">
        <f t="shared" si="103"/>
        <v>2012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127.3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t="str">
        <f t="shared" si="102"/>
        <v>May</v>
      </c>
      <c r="V816" t="str">
        <f t="shared" si="103"/>
        <v>2011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t="str">
        <f t="shared" si="102"/>
        <v>October</v>
      </c>
      <c r="V817" t="str">
        <f t="shared" si="103"/>
        <v>2014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115.12214285714286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t="str">
        <f t="shared" si="102"/>
        <v>March</v>
      </c>
      <c r="V818" t="str">
        <f t="shared" si="103"/>
        <v>2013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137.11066666666665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t="str">
        <f t="shared" si="102"/>
        <v>January</v>
      </c>
      <c r="V819" t="str">
        <f t="shared" si="103"/>
        <v>2012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155.71428571428572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t="str">
        <f t="shared" si="102"/>
        <v>July</v>
      </c>
      <c r="V820" t="str">
        <f t="shared" si="103"/>
        <v>2012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108.74999999999999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t="str">
        <f t="shared" si="102"/>
        <v>December</v>
      </c>
      <c r="V821" t="str">
        <f t="shared" si="103"/>
        <v>2013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134.05000000000001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t="str">
        <f t="shared" si="102"/>
        <v>May</v>
      </c>
      <c r="V822" t="str">
        <f t="shared" si="103"/>
        <v>2014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t="str">
        <f t="shared" si="102"/>
        <v>March</v>
      </c>
      <c r="V823" t="str">
        <f t="shared" si="103"/>
        <v>2015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119.16666666666667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t="str">
        <f t="shared" si="102"/>
        <v>September</v>
      </c>
      <c r="V824" t="str">
        <f t="shared" si="103"/>
        <v>2012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179.5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t="str">
        <f t="shared" si="102"/>
        <v>February</v>
      </c>
      <c r="V825" t="str">
        <f t="shared" si="103"/>
        <v>2015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134.38124999999999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t="str">
        <f t="shared" si="102"/>
        <v>March</v>
      </c>
      <c r="V826" t="str">
        <f t="shared" si="103"/>
        <v>2010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100.43200000000002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t="str">
        <f t="shared" si="102"/>
        <v>October</v>
      </c>
      <c r="V827" t="str">
        <f t="shared" si="103"/>
        <v>2012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101.45454545454547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t="str">
        <f t="shared" si="102"/>
        <v>March</v>
      </c>
      <c r="V828" t="str">
        <f t="shared" si="103"/>
        <v>2012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103.33333333333334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t="str">
        <f t="shared" si="102"/>
        <v>January</v>
      </c>
      <c r="V829" t="str">
        <f t="shared" si="103"/>
        <v>2012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41072.842384259253</v>
      </c>
      <c r="T830" s="10">
        <f t="shared" si="101"/>
        <v>41085.474999999999</v>
      </c>
      <c r="U830" t="str">
        <f t="shared" si="102"/>
        <v>June</v>
      </c>
      <c r="V830" t="str">
        <f t="shared" si="103"/>
        <v>2012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t="str">
        <f t="shared" si="102"/>
        <v>May</v>
      </c>
      <c r="V831" t="str">
        <f t="shared" si="103"/>
        <v>2016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107.83333333333334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t="str">
        <f t="shared" si="102"/>
        <v>February</v>
      </c>
      <c r="V832" t="str">
        <f t="shared" si="103"/>
        <v>2013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233.33333333333334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t="str">
        <f t="shared" si="102"/>
        <v>March</v>
      </c>
      <c r="V833" t="str">
        <f t="shared" si="103"/>
        <v>2012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100.60706666666665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40869.466840277775</v>
      </c>
      <c r="T834" s="10">
        <f t="shared" si="101"/>
        <v>40929.134027777771</v>
      </c>
      <c r="U834" t="str">
        <f t="shared" si="102"/>
        <v>November</v>
      </c>
      <c r="V834" t="str">
        <f t="shared" si="103"/>
        <v>2011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(E835/D835)*100</f>
        <v>101.66666666666666</v>
      </c>
      <c r="P835" s="6">
        <f t="shared" ref="P835:P898" si="105">(E835/L835)</f>
        <v>148.78048780487805</v>
      </c>
      <c r="Q835" t="str">
        <f t="shared" ref="Q835:Q898" si="106">LEFT(N835, FIND("/",N835,1)-1)</f>
        <v>music</v>
      </c>
      <c r="R835" t="str">
        <f t="shared" ref="R835:R898" si="107">RIGHT(N835, LEN(N835)-FIND("/",N835))</f>
        <v>rock</v>
      </c>
      <c r="S835" s="10">
        <f t="shared" ref="S835:S898" si="108">(J835/86400)+25569+(-5/24)</f>
        <v>41718.669849537036</v>
      </c>
      <c r="T835" s="10">
        <f t="shared" ref="T835:T898" si="109">(I835/86400)+25569+(-5/24)</f>
        <v>41748.669849537036</v>
      </c>
      <c r="U835" t="str">
        <f t="shared" ref="U835:U898" si="110">TEXT(S835,"mmmm")</f>
        <v>March</v>
      </c>
      <c r="V835" t="str">
        <f t="shared" ref="V835:V898" si="111">TEXT(S835,"yyyy")</f>
        <v>2014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131.0181818181818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t="str">
        <f t="shared" si="110"/>
        <v>May</v>
      </c>
      <c r="V836" t="str">
        <f t="shared" si="111"/>
        <v>2013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117.25000000000001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t="str">
        <f t="shared" si="110"/>
        <v>April</v>
      </c>
      <c r="V837" t="str">
        <f t="shared" si="111"/>
        <v>2012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100.93039999999999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t="str">
        <f t="shared" si="110"/>
        <v>September</v>
      </c>
      <c r="V838" t="str">
        <f t="shared" si="111"/>
        <v>2013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121.8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t="str">
        <f t="shared" si="110"/>
        <v>April</v>
      </c>
      <c r="V839" t="str">
        <f t="shared" si="111"/>
        <v>2014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145.4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t="str">
        <f t="shared" si="110"/>
        <v>December</v>
      </c>
      <c r="V840" t="str">
        <f t="shared" si="111"/>
        <v>2011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116.61660000000001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t="str">
        <f t="shared" si="110"/>
        <v>August</v>
      </c>
      <c r="V841" t="str">
        <f t="shared" si="111"/>
        <v>2012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120.4166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t="str">
        <f t="shared" si="110"/>
        <v>August</v>
      </c>
      <c r="V842" t="str">
        <f t="shared" si="111"/>
        <v>2016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101.32000000000001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41923.630358796298</v>
      </c>
      <c r="T843" s="10">
        <f t="shared" si="109"/>
        <v>41953.672025462962</v>
      </c>
      <c r="U843" t="str">
        <f t="shared" si="110"/>
        <v>October</v>
      </c>
      <c r="V843" t="str">
        <f t="shared" si="111"/>
        <v>2014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104.32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41526.384062499994</v>
      </c>
      <c r="T844" s="10">
        <f t="shared" si="109"/>
        <v>41560.957638888889</v>
      </c>
      <c r="U844" t="str">
        <f t="shared" si="110"/>
        <v>September</v>
      </c>
      <c r="V844" t="str">
        <f t="shared" si="111"/>
        <v>2013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267.13333333333333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t="str">
        <f t="shared" si="110"/>
        <v>November</v>
      </c>
      <c r="V845" t="str">
        <f t="shared" si="111"/>
        <v>2016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194.13333333333333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t="str">
        <f t="shared" si="110"/>
        <v>September</v>
      </c>
      <c r="V846" t="str">
        <f t="shared" si="111"/>
        <v>2014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120.3802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t="str">
        <f t="shared" si="110"/>
        <v>July</v>
      </c>
      <c r="V847" t="str">
        <f t="shared" si="111"/>
        <v>2016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122.00090909090908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t="str">
        <f t="shared" si="110"/>
        <v>February</v>
      </c>
      <c r="V848" t="str">
        <f t="shared" si="111"/>
        <v>2014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42165.59</v>
      </c>
      <c r="T849" s="10">
        <f t="shared" si="109"/>
        <v>42195.59</v>
      </c>
      <c r="U849" t="str">
        <f t="shared" si="110"/>
        <v>June</v>
      </c>
      <c r="V849" t="str">
        <f t="shared" si="111"/>
        <v>2015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t="str">
        <f t="shared" si="110"/>
        <v>March</v>
      </c>
      <c r="V850" t="str">
        <f t="shared" si="111"/>
        <v>2015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119.9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t="str">
        <f t="shared" si="110"/>
        <v>February</v>
      </c>
      <c r="V851" t="str">
        <f t="shared" si="111"/>
        <v>2015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155.17499999999998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t="str">
        <f t="shared" si="110"/>
        <v>March</v>
      </c>
      <c r="V852" t="str">
        <f t="shared" si="111"/>
        <v>2016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130.44999999999999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t="str">
        <f t="shared" si="110"/>
        <v>June</v>
      </c>
      <c r="V853" t="str">
        <f t="shared" si="111"/>
        <v>2016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104.97142857142859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t="str">
        <f t="shared" si="110"/>
        <v>October</v>
      </c>
      <c r="V854" t="str">
        <f t="shared" si="111"/>
        <v>2016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t="str">
        <f t="shared" si="110"/>
        <v>January</v>
      </c>
      <c r="V855" t="str">
        <f t="shared" si="111"/>
        <v>2015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118.2205035971223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t="str">
        <f t="shared" si="110"/>
        <v>November</v>
      </c>
      <c r="V856" t="str">
        <f t="shared" si="111"/>
        <v>2016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103.44827586206897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42544.916863425919</v>
      </c>
      <c r="T857" s="10">
        <f t="shared" si="109"/>
        <v>42574.916863425919</v>
      </c>
      <c r="U857" t="str">
        <f t="shared" si="110"/>
        <v>June</v>
      </c>
      <c r="V857" t="str">
        <f t="shared" si="111"/>
        <v>2016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218.00000000000003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t="str">
        <f t="shared" si="110"/>
        <v>August</v>
      </c>
      <c r="V858" t="str">
        <f t="shared" si="111"/>
        <v>2016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t="str">
        <f t="shared" si="110"/>
        <v>October</v>
      </c>
      <c r="V859" t="str">
        <f t="shared" si="111"/>
        <v>2015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144.00583333333333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t="str">
        <f t="shared" si="110"/>
        <v>March</v>
      </c>
      <c r="V860" t="str">
        <f t="shared" si="111"/>
        <v>2015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104.67500000000001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t="str">
        <f t="shared" si="110"/>
        <v>May</v>
      </c>
      <c r="V861" t="str">
        <f t="shared" si="111"/>
        <v>2015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18.142857142857142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t="str">
        <f t="shared" si="110"/>
        <v>October</v>
      </c>
      <c r="V862" t="str">
        <f t="shared" si="111"/>
        <v>2013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2.2444444444444445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t="str">
        <f t="shared" si="110"/>
        <v>August</v>
      </c>
      <c r="V863" t="str">
        <f t="shared" si="111"/>
        <v>2016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0.33999999999999997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t="str">
        <f t="shared" si="110"/>
        <v>October</v>
      </c>
      <c r="V864" t="str">
        <f t="shared" si="111"/>
        <v>2013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4.5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t="str">
        <f t="shared" si="110"/>
        <v>January</v>
      </c>
      <c r="V865" t="str">
        <f t="shared" si="111"/>
        <v>2012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41.53846153846154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t="str">
        <f t="shared" si="110"/>
        <v>September</v>
      </c>
      <c r="V866" t="str">
        <f t="shared" si="111"/>
        <v>2013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2.0454545454545454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41230.564780092587</v>
      </c>
      <c r="T867" s="10">
        <f t="shared" si="109"/>
        <v>41290.564780092587</v>
      </c>
      <c r="U867" t="str">
        <f t="shared" si="110"/>
        <v>November</v>
      </c>
      <c r="V867" t="str">
        <f t="shared" si="111"/>
        <v>2012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18.285714285714285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t="str">
        <f t="shared" si="110"/>
        <v>January</v>
      </c>
      <c r="V868" t="str">
        <f t="shared" si="111"/>
        <v>2015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24.02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t="str">
        <f t="shared" si="110"/>
        <v>October</v>
      </c>
      <c r="V869" t="str">
        <f t="shared" si="111"/>
        <v>2009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0.1111111111111111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t="str">
        <f t="shared" si="110"/>
        <v>December</v>
      </c>
      <c r="V870" t="str">
        <f t="shared" si="111"/>
        <v>2013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11.818181818181818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41342.637233796289</v>
      </c>
      <c r="T871" s="10">
        <f t="shared" si="109"/>
        <v>41372.595567129625</v>
      </c>
      <c r="U871" t="str">
        <f t="shared" si="110"/>
        <v>March</v>
      </c>
      <c r="V871" t="str">
        <f t="shared" si="111"/>
        <v>2013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0.31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t="str">
        <f t="shared" si="110"/>
        <v>August</v>
      </c>
      <c r="V872" t="str">
        <f t="shared" si="111"/>
        <v>2013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5.416666666666667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41577.352951388886</v>
      </c>
      <c r="T873" s="10">
        <f t="shared" si="109"/>
        <v>41607.394618055558</v>
      </c>
      <c r="U873" t="str">
        <f t="shared" si="110"/>
        <v>October</v>
      </c>
      <c r="V873" t="str">
        <f t="shared" si="111"/>
        <v>2013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0.8125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t="str">
        <f t="shared" si="110"/>
        <v>January</v>
      </c>
      <c r="V874" t="str">
        <f t="shared" si="111"/>
        <v>2011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1.2857142857142856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41183.958796296291</v>
      </c>
      <c r="T875" s="10">
        <f t="shared" si="109"/>
        <v>41224.000462962962</v>
      </c>
      <c r="U875" t="str">
        <f t="shared" si="110"/>
        <v>October</v>
      </c>
      <c r="V875" t="str">
        <f t="shared" si="111"/>
        <v>2012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24.333333333333336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t="str">
        <f t="shared" si="110"/>
        <v>April</v>
      </c>
      <c r="V876" t="str">
        <f t="shared" si="111"/>
        <v>2013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t="str">
        <f t="shared" si="110"/>
        <v>September</v>
      </c>
      <c r="V877" t="str">
        <f t="shared" si="111"/>
        <v>2015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40.799492385786799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t="str">
        <f t="shared" si="110"/>
        <v>January</v>
      </c>
      <c r="V878" t="str">
        <f t="shared" si="111"/>
        <v>2013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67.55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41597.580555555549</v>
      </c>
      <c r="T879" s="10">
        <f t="shared" si="109"/>
        <v>41627.580555555549</v>
      </c>
      <c r="U879" t="str">
        <f t="shared" si="110"/>
        <v>November</v>
      </c>
      <c r="V879" t="str">
        <f t="shared" si="111"/>
        <v>2013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1.3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t="str">
        <f t="shared" si="110"/>
        <v>November</v>
      </c>
      <c r="V880" t="str">
        <f t="shared" si="111"/>
        <v>2010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30.666666666666664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t="str">
        <f t="shared" si="110"/>
        <v>May</v>
      </c>
      <c r="V881" t="str">
        <f t="shared" si="111"/>
        <v>2012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2.9894179894179893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t="str">
        <f t="shared" si="110"/>
        <v>September</v>
      </c>
      <c r="V882" t="str">
        <f t="shared" si="111"/>
        <v>2012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0.8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t="str">
        <f t="shared" si="110"/>
        <v>November</v>
      </c>
      <c r="V883" t="str">
        <f t="shared" si="111"/>
        <v>2011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20.133333333333333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t="str">
        <f t="shared" si="110"/>
        <v>August</v>
      </c>
      <c r="V884" t="str">
        <f t="shared" si="111"/>
        <v>2011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40.020000000000003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t="str">
        <f t="shared" si="110"/>
        <v>January</v>
      </c>
      <c r="V885" t="str">
        <f t="shared" si="111"/>
        <v>2016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40981.594282407408</v>
      </c>
      <c r="T886" s="10">
        <f t="shared" si="109"/>
        <v>41040.896527777775</v>
      </c>
      <c r="U886" t="str">
        <f t="shared" si="110"/>
        <v>March</v>
      </c>
      <c r="V886" t="str">
        <f t="shared" si="111"/>
        <v>2012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t="str">
        <f t="shared" si="110"/>
        <v>December</v>
      </c>
      <c r="V887" t="str">
        <f t="shared" si="111"/>
        <v>2016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t="str">
        <f t="shared" si="110"/>
        <v>August</v>
      </c>
      <c r="V888" t="str">
        <f t="shared" si="111"/>
        <v>2016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t="str">
        <f t="shared" si="110"/>
        <v>April</v>
      </c>
      <c r="V889" t="str">
        <f t="shared" si="111"/>
        <v>2012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7.1999999999999993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t="str">
        <f t="shared" si="110"/>
        <v>July</v>
      </c>
      <c r="V890" t="str">
        <f t="shared" si="111"/>
        <v>2011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9.4412800000000008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t="str">
        <f t="shared" si="110"/>
        <v>September</v>
      </c>
      <c r="V891" t="str">
        <f t="shared" si="111"/>
        <v>2014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4.1666666666666661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t="str">
        <f t="shared" si="110"/>
        <v>October</v>
      </c>
      <c r="V892" t="str">
        <f t="shared" si="111"/>
        <v>2013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3.25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t="str">
        <f t="shared" si="110"/>
        <v>July</v>
      </c>
      <c r="V893" t="str">
        <f t="shared" si="111"/>
        <v>2014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40.75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t="str">
        <f t="shared" si="110"/>
        <v>May</v>
      </c>
      <c r="V894" t="str">
        <f t="shared" si="111"/>
        <v>2010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t="str">
        <f t="shared" si="110"/>
        <v>March</v>
      </c>
      <c r="V895" t="str">
        <f t="shared" si="111"/>
        <v>2015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39.17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42496.773263888885</v>
      </c>
      <c r="T896" s="10">
        <f t="shared" si="109"/>
        <v>42526.773263888885</v>
      </c>
      <c r="U896" t="str">
        <f t="shared" si="110"/>
        <v>May</v>
      </c>
      <c r="V896" t="str">
        <f t="shared" si="111"/>
        <v>2016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2.4375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t="str">
        <f t="shared" si="110"/>
        <v>September</v>
      </c>
      <c r="V897" t="str">
        <f t="shared" si="111"/>
        <v>2010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42218.66465277777</v>
      </c>
      <c r="T898" s="10">
        <f t="shared" si="109"/>
        <v>42243.958333333336</v>
      </c>
      <c r="U898" t="str">
        <f t="shared" si="110"/>
        <v>August</v>
      </c>
      <c r="V898" t="str">
        <f t="shared" si="111"/>
        <v>2015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(E899/D899)*100</f>
        <v>0</v>
      </c>
      <c r="P899" s="6" t="e">
        <f t="shared" ref="P899:P962" si="113">(E899/L899)</f>
        <v>#DIV/0!</v>
      </c>
      <c r="Q899" t="str">
        <f t="shared" ref="Q899:Q962" si="114">LEFT(N899, FIND("/",N899,1)-1)</f>
        <v>music</v>
      </c>
      <c r="R899" t="str">
        <f t="shared" ref="R899:R962" si="115">RIGHT(N899, LEN(N899)-FIND("/",N899))</f>
        <v>indie rock</v>
      </c>
      <c r="S899" s="10">
        <f t="shared" ref="S899:S962" si="116">(J899/86400)+25569+(-5/24)</f>
        <v>41211.480416666665</v>
      </c>
      <c r="T899" s="10">
        <f t="shared" ref="T899:T962" si="117">(I899/86400)+25569+(-5/24)</f>
        <v>41241.52208333333</v>
      </c>
      <c r="U899" t="str">
        <f t="shared" ref="U899:U962" si="118">TEXT(S899,"mmmm")</f>
        <v>October</v>
      </c>
      <c r="V899" t="str">
        <f t="shared" ref="V899:V962" si="119">TEXT(S899,"yyyy")</f>
        <v>2012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2.8000000000000003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t="str">
        <f t="shared" si="118"/>
        <v>December</v>
      </c>
      <c r="V900" t="str">
        <f t="shared" si="119"/>
        <v>2011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37.333333333333336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t="str">
        <f t="shared" si="118"/>
        <v>April</v>
      </c>
      <c r="V901" t="str">
        <f t="shared" si="119"/>
        <v>2011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0.42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t="str">
        <f t="shared" si="118"/>
        <v>February</v>
      </c>
      <c r="V902" t="str">
        <f t="shared" si="119"/>
        <v>2016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t="str">
        <f t="shared" si="118"/>
        <v>April</v>
      </c>
      <c r="V903" t="str">
        <f t="shared" si="119"/>
        <v>2010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0.3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t="str">
        <f t="shared" si="118"/>
        <v>July</v>
      </c>
      <c r="V904" t="str">
        <f t="shared" si="119"/>
        <v>2014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3.2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t="str">
        <f t="shared" si="118"/>
        <v>August</v>
      </c>
      <c r="V905" t="str">
        <f t="shared" si="119"/>
        <v>2012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0.30199999999999999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t="str">
        <f t="shared" si="118"/>
        <v>December</v>
      </c>
      <c r="V906" t="str">
        <f t="shared" si="119"/>
        <v>2015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3.0153846153846153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t="str">
        <f t="shared" si="118"/>
        <v>November</v>
      </c>
      <c r="V907" t="str">
        <f t="shared" si="119"/>
        <v>2010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t="str">
        <f t="shared" si="118"/>
        <v>February</v>
      </c>
      <c r="V908" t="str">
        <f t="shared" si="119"/>
        <v>2014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t="str">
        <f t="shared" si="118"/>
        <v>August</v>
      </c>
      <c r="V909" t="str">
        <f t="shared" si="119"/>
        <v>2011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t="str">
        <f t="shared" si="118"/>
        <v>June</v>
      </c>
      <c r="V910" t="str">
        <f t="shared" si="119"/>
        <v>2010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3.25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t="str">
        <f t="shared" si="118"/>
        <v>June</v>
      </c>
      <c r="V911" t="str">
        <f t="shared" si="119"/>
        <v>2012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22.363636363636363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t="str">
        <f t="shared" si="118"/>
        <v>January</v>
      </c>
      <c r="V912" t="str">
        <f t="shared" si="119"/>
        <v>2017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t="str">
        <f t="shared" si="118"/>
        <v>January</v>
      </c>
      <c r="V913" t="str">
        <f t="shared" si="119"/>
        <v>2014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0.85714285714285721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41193.901006944441</v>
      </c>
      <c r="T914" s="10">
        <f t="shared" si="117"/>
        <v>41253.942673611113</v>
      </c>
      <c r="U914" t="str">
        <f t="shared" si="118"/>
        <v>October</v>
      </c>
      <c r="V914" t="str">
        <f t="shared" si="119"/>
        <v>2012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6.6066666666666665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t="str">
        <f t="shared" si="118"/>
        <v>April</v>
      </c>
      <c r="V915" t="str">
        <f t="shared" si="119"/>
        <v>2012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41116.554942129624</v>
      </c>
      <c r="T916" s="10">
        <f t="shared" si="117"/>
        <v>41146.554942129624</v>
      </c>
      <c r="U916" t="str">
        <f t="shared" si="118"/>
        <v>July</v>
      </c>
      <c r="V916" t="str">
        <f t="shared" si="119"/>
        <v>2012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5.7692307692307692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t="str">
        <f t="shared" si="118"/>
        <v>January</v>
      </c>
      <c r="V917" t="str">
        <f t="shared" si="119"/>
        <v>2012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t="str">
        <f t="shared" si="118"/>
        <v>September</v>
      </c>
      <c r="V918" t="str">
        <f t="shared" si="119"/>
        <v>2010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0.6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t="str">
        <f t="shared" si="118"/>
        <v>June</v>
      </c>
      <c r="V919" t="str">
        <f t="shared" si="119"/>
        <v>2014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5.0256410256410255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t="str">
        <f t="shared" si="118"/>
        <v>November</v>
      </c>
      <c r="V920" t="str">
        <f t="shared" si="119"/>
        <v>2014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0.5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t="str">
        <f t="shared" si="118"/>
        <v>November</v>
      </c>
      <c r="V921" t="str">
        <f t="shared" si="119"/>
        <v>2012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41562.463217592587</v>
      </c>
      <c r="T922" s="10">
        <f t="shared" si="117"/>
        <v>41592.504884259259</v>
      </c>
      <c r="U922" t="str">
        <f t="shared" si="118"/>
        <v>October</v>
      </c>
      <c r="V922" t="str">
        <f t="shared" si="119"/>
        <v>2013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30.9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40846.962685185186</v>
      </c>
      <c r="T923" s="10">
        <f t="shared" si="117"/>
        <v>40889.004351851851</v>
      </c>
      <c r="U923" t="str">
        <f t="shared" si="118"/>
        <v>October</v>
      </c>
      <c r="V923" t="str">
        <f t="shared" si="119"/>
        <v>2011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21.037037037037038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t="str">
        <f t="shared" si="118"/>
        <v>August</v>
      </c>
      <c r="V924" t="str">
        <f t="shared" si="119"/>
        <v>2014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2.1999999999999997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t="str">
        <f t="shared" si="118"/>
        <v>October</v>
      </c>
      <c r="V925" t="str">
        <f t="shared" si="119"/>
        <v>2014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10.9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41288.734594907401</v>
      </c>
      <c r="T926" s="10">
        <f t="shared" si="117"/>
        <v>41318.734594907401</v>
      </c>
      <c r="U926" t="str">
        <f t="shared" si="118"/>
        <v>January</v>
      </c>
      <c r="V926" t="str">
        <f t="shared" si="119"/>
        <v>2013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2.666666666666667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t="str">
        <f t="shared" si="118"/>
        <v>October</v>
      </c>
      <c r="V927" t="str">
        <f t="shared" si="119"/>
        <v>2013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t="str">
        <f t="shared" si="118"/>
        <v>June</v>
      </c>
      <c r="V928" t="str">
        <f t="shared" si="119"/>
        <v>2010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t="str">
        <f t="shared" si="118"/>
        <v>April</v>
      </c>
      <c r="V929" t="str">
        <f t="shared" si="119"/>
        <v>2012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10.86206896551724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t="str">
        <f t="shared" si="118"/>
        <v>September</v>
      </c>
      <c r="V930" t="str">
        <f t="shared" si="119"/>
        <v>2012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t="str">
        <f t="shared" si="118"/>
        <v>March</v>
      </c>
      <c r="V931" t="str">
        <f t="shared" si="119"/>
        <v>2012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38.333333333333336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t="str">
        <f t="shared" si="118"/>
        <v>May</v>
      </c>
      <c r="V932" t="str">
        <f t="shared" si="119"/>
        <v>2010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6.5500000000000007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t="str">
        <f t="shared" si="118"/>
        <v>February</v>
      </c>
      <c r="V933" t="str">
        <f t="shared" si="119"/>
        <v>2014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14.536842105263158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t="str">
        <f t="shared" si="118"/>
        <v>February</v>
      </c>
      <c r="V934" t="str">
        <f t="shared" si="119"/>
        <v>2013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41710.960752314808</v>
      </c>
      <c r="T935" s="10">
        <f t="shared" si="117"/>
        <v>41770.960752314808</v>
      </c>
      <c r="U935" t="str">
        <f t="shared" si="118"/>
        <v>March</v>
      </c>
      <c r="V935" t="str">
        <f t="shared" si="119"/>
        <v>2014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30.4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t="str">
        <f t="shared" si="118"/>
        <v>April</v>
      </c>
      <c r="V936" t="str">
        <f t="shared" si="119"/>
        <v>2014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1.4285714285714286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t="str">
        <f t="shared" si="118"/>
        <v>December</v>
      </c>
      <c r="V937" t="str">
        <f t="shared" si="119"/>
        <v>2015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t="str">
        <f t="shared" si="118"/>
        <v>December</v>
      </c>
      <c r="V938" t="str">
        <f t="shared" si="119"/>
        <v>2011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1.1428571428571428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41551.589780092589</v>
      </c>
      <c r="T939" s="10">
        <f t="shared" si="117"/>
        <v>41581.631446759253</v>
      </c>
      <c r="U939" t="str">
        <f t="shared" si="118"/>
        <v>October</v>
      </c>
      <c r="V939" t="str">
        <f t="shared" si="119"/>
        <v>2013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0.35714285714285715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t="str">
        <f t="shared" si="118"/>
        <v>August</v>
      </c>
      <c r="V940" t="str">
        <f t="shared" si="119"/>
        <v>2012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1.4545454545454546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t="str">
        <f t="shared" si="118"/>
        <v>May</v>
      </c>
      <c r="V941" t="str">
        <f t="shared" si="119"/>
        <v>2013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17.155555555555555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t="str">
        <f t="shared" si="118"/>
        <v>June</v>
      </c>
      <c r="V942" t="str">
        <f t="shared" si="119"/>
        <v>2015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2.3220000000000001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t="str">
        <f t="shared" si="118"/>
        <v>January</v>
      </c>
      <c r="V943" t="str">
        <f t="shared" si="119"/>
        <v>2017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8.9066666666666663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42382.634953703702</v>
      </c>
      <c r="T944" s="10">
        <f t="shared" si="117"/>
        <v>42418.634953703702</v>
      </c>
      <c r="U944" t="str">
        <f t="shared" si="118"/>
        <v>January</v>
      </c>
      <c r="V944" t="str">
        <f t="shared" si="119"/>
        <v>2016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9.6333333333333346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t="str">
        <f t="shared" si="118"/>
        <v>October</v>
      </c>
      <c r="V945" t="str">
        <f t="shared" si="119"/>
        <v>2016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13.325999999999999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t="str">
        <f t="shared" si="118"/>
        <v>March</v>
      </c>
      <c r="V946" t="str">
        <f t="shared" si="119"/>
        <v>2016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2.484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42732.66465277777</v>
      </c>
      <c r="T947" s="10">
        <f t="shared" si="117"/>
        <v>42784.790972222218</v>
      </c>
      <c r="U947" t="str">
        <f t="shared" si="118"/>
        <v>December</v>
      </c>
      <c r="V947" t="str">
        <f t="shared" si="119"/>
        <v>2016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1.9066666666666665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t="str">
        <f t="shared" si="118"/>
        <v>August</v>
      </c>
      <c r="V948" t="str">
        <f t="shared" si="119"/>
        <v>2016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t="str">
        <f t="shared" si="118"/>
        <v>May</v>
      </c>
      <c r="V949" t="str">
        <f t="shared" si="119"/>
        <v>2016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t="str">
        <f t="shared" si="118"/>
        <v>February</v>
      </c>
      <c r="V950" t="str">
        <f t="shared" si="119"/>
        <v>2016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1.365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t="str">
        <f t="shared" si="118"/>
        <v>December</v>
      </c>
      <c r="V951" t="str">
        <f t="shared" si="119"/>
        <v>2015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28.04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t="str">
        <f t="shared" si="118"/>
        <v>December</v>
      </c>
      <c r="V952" t="str">
        <f t="shared" si="119"/>
        <v>2015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38.39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42480.445277777777</v>
      </c>
      <c r="T953" s="10">
        <f t="shared" si="117"/>
        <v>42525.445277777777</v>
      </c>
      <c r="U953" t="str">
        <f t="shared" si="118"/>
        <v>April</v>
      </c>
      <c r="V953" t="str">
        <f t="shared" si="119"/>
        <v>2016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39.942857142857143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42662.405231481483</v>
      </c>
      <c r="T954" s="10">
        <f t="shared" si="117"/>
        <v>42692.44689814814</v>
      </c>
      <c r="U954" t="str">
        <f t="shared" si="118"/>
        <v>October</v>
      </c>
      <c r="V954" t="str">
        <f t="shared" si="119"/>
        <v>2016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0.84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t="str">
        <f t="shared" si="118"/>
        <v>December</v>
      </c>
      <c r="V955" t="str">
        <f t="shared" si="119"/>
        <v>2014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43.406666666666666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t="str">
        <f t="shared" si="118"/>
        <v>July</v>
      </c>
      <c r="V956" t="str">
        <f t="shared" si="119"/>
        <v>2015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5.6613333333333333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t="str">
        <f t="shared" si="118"/>
        <v>August</v>
      </c>
      <c r="V957" t="str">
        <f t="shared" si="119"/>
        <v>2016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1.722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t="str">
        <f t="shared" si="118"/>
        <v>February</v>
      </c>
      <c r="V958" t="str">
        <f t="shared" si="119"/>
        <v>2015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1.9416666666666664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t="str">
        <f t="shared" si="118"/>
        <v>October</v>
      </c>
      <c r="V959" t="str">
        <f t="shared" si="119"/>
        <v>2016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11.328275684711327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t="str">
        <f t="shared" si="118"/>
        <v>March</v>
      </c>
      <c r="V960" t="str">
        <f t="shared" si="119"/>
        <v>2015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38.86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t="str">
        <f t="shared" si="118"/>
        <v>December</v>
      </c>
      <c r="V961" t="str">
        <f t="shared" si="119"/>
        <v>2014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46.100628930817614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42766.41846064815</v>
      </c>
      <c r="T962" s="10">
        <f t="shared" si="117"/>
        <v>42808.376793981479</v>
      </c>
      <c r="U962" t="str">
        <f t="shared" si="118"/>
        <v>January</v>
      </c>
      <c r="V962" t="str">
        <f t="shared" si="119"/>
        <v>2017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(E963/D963)*100</f>
        <v>42.188421052631583</v>
      </c>
      <c r="P963" s="6">
        <f t="shared" ref="P963:P1026" si="121">(E963/L963)</f>
        <v>364.35454545454547</v>
      </c>
      <c r="Q963" t="str">
        <f t="shared" ref="Q963:Q1026" si="122">LEFT(N963, FIND("/",N963,1)-1)</f>
        <v>technology</v>
      </c>
      <c r="R963" t="str">
        <f t="shared" ref="R963:R1026" si="123">RIGHT(N963, LEN(N963)-FIND("/",N963))</f>
        <v>wearables</v>
      </c>
      <c r="S963" s="10">
        <f t="shared" ref="S963:S1026" si="124">(J963/86400)+25569+(-5/24)</f>
        <v>42740.485358796293</v>
      </c>
      <c r="T963" s="10">
        <f t="shared" ref="T963:T1026" si="125">(I963/86400)+25569+(-5/24)</f>
        <v>42786.583333333336</v>
      </c>
      <c r="U963" t="str">
        <f t="shared" ref="U963:U1026" si="126">TEXT(S963,"mmmm")</f>
        <v>January</v>
      </c>
      <c r="V963" t="str">
        <f t="shared" ref="V963:V1026" si="127">TEXT(S963,"yyyy")</f>
        <v>2017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28.48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t="str">
        <f t="shared" si="126"/>
        <v>January</v>
      </c>
      <c r="V964" t="str">
        <f t="shared" si="127"/>
        <v>2016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1.077142857142857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t="str">
        <f t="shared" si="126"/>
        <v>September</v>
      </c>
      <c r="V965" t="str">
        <f t="shared" si="127"/>
        <v>2016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0.79909090909090907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t="str">
        <f t="shared" si="126"/>
        <v>July</v>
      </c>
      <c r="V966" t="str">
        <f t="shared" si="127"/>
        <v>2015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1.1919999999999999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t="str">
        <f t="shared" si="126"/>
        <v>September</v>
      </c>
      <c r="V967" t="str">
        <f t="shared" si="127"/>
        <v>2016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14.799999999999999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t="str">
        <f t="shared" si="126"/>
        <v>September</v>
      </c>
      <c r="V968" t="str">
        <f t="shared" si="127"/>
        <v>2016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17.810000000000002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t="str">
        <f t="shared" si="126"/>
        <v>February</v>
      </c>
      <c r="V969" t="str">
        <f t="shared" si="127"/>
        <v>2016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1.325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t="str">
        <f t="shared" si="126"/>
        <v>July</v>
      </c>
      <c r="V970" t="str">
        <f t="shared" si="127"/>
        <v>2014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46.666666666666664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t="str">
        <f t="shared" si="126"/>
        <v>January</v>
      </c>
      <c r="V971" t="str">
        <f t="shared" si="127"/>
        <v>2017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45.92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t="str">
        <f t="shared" si="126"/>
        <v>December</v>
      </c>
      <c r="V972" t="str">
        <f t="shared" si="127"/>
        <v>2016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0.22599999999999998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t="str">
        <f t="shared" si="126"/>
        <v>April</v>
      </c>
      <c r="V973" t="str">
        <f t="shared" si="127"/>
        <v>2015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34.625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t="str">
        <f t="shared" si="126"/>
        <v>August</v>
      </c>
      <c r="V974" t="str">
        <f t="shared" si="127"/>
        <v>2014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2.0549999999999997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t="str">
        <f t="shared" si="126"/>
        <v>September</v>
      </c>
      <c r="V975" t="str">
        <f t="shared" si="127"/>
        <v>2015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0.55999999999999994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t="str">
        <f t="shared" si="126"/>
        <v>February</v>
      </c>
      <c r="V976" t="str">
        <f t="shared" si="127"/>
        <v>2016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2.6069999999999998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t="str">
        <f t="shared" si="126"/>
        <v>April</v>
      </c>
      <c r="V977" t="str">
        <f t="shared" si="127"/>
        <v>2016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1.9259999999999999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t="str">
        <f t="shared" si="126"/>
        <v>June</v>
      </c>
      <c r="V978" t="str">
        <f t="shared" si="127"/>
        <v>2015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33.666666666666664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t="str">
        <f t="shared" si="126"/>
        <v>January</v>
      </c>
      <c r="V979" t="str">
        <f t="shared" si="127"/>
        <v>2016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56.263267182990241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t="str">
        <f t="shared" si="126"/>
        <v>January</v>
      </c>
      <c r="V980" t="str">
        <f t="shared" si="127"/>
        <v>2016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82.817599999999999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42506.208657407406</v>
      </c>
      <c r="T981" s="10">
        <f t="shared" si="125"/>
        <v>42541.582638888889</v>
      </c>
      <c r="U981" t="str">
        <f t="shared" si="126"/>
        <v>May</v>
      </c>
      <c r="V981" t="str">
        <f t="shared" si="127"/>
        <v>2016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14.860000000000001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t="str">
        <f t="shared" si="126"/>
        <v>October</v>
      </c>
      <c r="V982" t="str">
        <f t="shared" si="127"/>
        <v>2014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1.2375123751237513E-2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t="str">
        <f t="shared" si="126"/>
        <v>July</v>
      </c>
      <c r="V983" t="str">
        <f t="shared" si="127"/>
        <v>2014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1.7142857142857144E-2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t="str">
        <f t="shared" si="126"/>
        <v>September</v>
      </c>
      <c r="V984" t="str">
        <f t="shared" si="127"/>
        <v>2016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29.506136117214709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42574.459317129622</v>
      </c>
      <c r="T985" s="10">
        <f t="shared" si="125"/>
        <v>42605.662499999999</v>
      </c>
      <c r="U985" t="str">
        <f t="shared" si="126"/>
        <v>July</v>
      </c>
      <c r="V985" t="str">
        <f t="shared" si="127"/>
        <v>2016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1.06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42060.907499999994</v>
      </c>
      <c r="T986" s="10">
        <f t="shared" si="125"/>
        <v>42090.86583333333</v>
      </c>
      <c r="U986" t="str">
        <f t="shared" si="126"/>
        <v>February</v>
      </c>
      <c r="V986" t="str">
        <f t="shared" si="127"/>
        <v>2015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6.293333333333333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t="str">
        <f t="shared" si="126"/>
        <v>December</v>
      </c>
      <c r="V987" t="str">
        <f t="shared" si="127"/>
        <v>2015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12.75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t="str">
        <f t="shared" si="126"/>
        <v>November</v>
      </c>
      <c r="V988" t="str">
        <f t="shared" si="127"/>
        <v>2015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13.22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t="str">
        <f t="shared" si="126"/>
        <v>May</v>
      </c>
      <c r="V989" t="str">
        <f t="shared" si="127"/>
        <v>2014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t="str">
        <f t="shared" si="126"/>
        <v>September</v>
      </c>
      <c r="V990" t="str">
        <f t="shared" si="127"/>
        <v>2016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16.77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t="str">
        <f t="shared" si="126"/>
        <v>August</v>
      </c>
      <c r="V991" t="str">
        <f t="shared" si="127"/>
        <v>2016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0.104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t="str">
        <f t="shared" si="126"/>
        <v>August</v>
      </c>
      <c r="V992" t="str">
        <f t="shared" si="127"/>
        <v>2014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4.24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t="str">
        <f t="shared" si="126"/>
        <v>June</v>
      </c>
      <c r="V993" t="str">
        <f t="shared" si="127"/>
        <v>2016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0.46699999999999997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t="str">
        <f t="shared" si="126"/>
        <v>March</v>
      </c>
      <c r="V994" t="str">
        <f t="shared" si="127"/>
        <v>2016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25.087142857142858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t="str">
        <f t="shared" si="126"/>
        <v>October</v>
      </c>
      <c r="V995" t="str">
        <f t="shared" si="127"/>
        <v>2016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2.3345000000000002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t="str">
        <f t="shared" si="126"/>
        <v>October</v>
      </c>
      <c r="V996" t="str">
        <f t="shared" si="127"/>
        <v>2014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7.26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t="str">
        <f t="shared" si="126"/>
        <v>November</v>
      </c>
      <c r="V997" t="str">
        <f t="shared" si="127"/>
        <v>2014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1.625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t="str">
        <f t="shared" si="126"/>
        <v>June</v>
      </c>
      <c r="V998" t="str">
        <f t="shared" si="127"/>
        <v>2014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1.3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t="str">
        <f t="shared" si="126"/>
        <v>October</v>
      </c>
      <c r="V999" t="str">
        <f t="shared" si="127"/>
        <v>2014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58.558333333333337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t="str">
        <f t="shared" si="126"/>
        <v>October</v>
      </c>
      <c r="V1000" t="str">
        <f t="shared" si="127"/>
        <v>2015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7.7886666666666677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t="str">
        <f t="shared" si="126"/>
        <v>October</v>
      </c>
      <c r="V1001" t="str">
        <f t="shared" si="127"/>
        <v>2014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2.2157147647256061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42748.851388888885</v>
      </c>
      <c r="T1002" s="10">
        <f t="shared" si="125"/>
        <v>42808.80972222222</v>
      </c>
      <c r="U1002" t="str">
        <f t="shared" si="126"/>
        <v>January</v>
      </c>
      <c r="V1002" t="str">
        <f t="shared" si="127"/>
        <v>2017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t="str">
        <f t="shared" si="126"/>
        <v>December</v>
      </c>
      <c r="V1003" t="str">
        <f t="shared" si="127"/>
        <v>2016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29.6029602960296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t="str">
        <f t="shared" si="126"/>
        <v>November</v>
      </c>
      <c r="V1004" t="str">
        <f t="shared" si="127"/>
        <v>2015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16.055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t="str">
        <f t="shared" si="126"/>
        <v>February</v>
      </c>
      <c r="V1005" t="str">
        <f t="shared" si="127"/>
        <v>2017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82.207999999999998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t="str">
        <f t="shared" si="126"/>
        <v>January</v>
      </c>
      <c r="V1006" t="str">
        <f t="shared" si="127"/>
        <v>2016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75.051000000000002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42276.41646990741</v>
      </c>
      <c r="T1007" s="10">
        <f t="shared" si="125"/>
        <v>42307.41646990741</v>
      </c>
      <c r="U1007" t="str">
        <f t="shared" si="126"/>
        <v>September</v>
      </c>
      <c r="V1007" t="str">
        <f t="shared" si="127"/>
        <v>2015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5.8500000000000005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t="str">
        <f t="shared" si="126"/>
        <v>December</v>
      </c>
      <c r="V1008" t="str">
        <f t="shared" si="127"/>
        <v>2014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44.32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t="str">
        <f t="shared" si="126"/>
        <v>November</v>
      </c>
      <c r="V1009" t="str">
        <f t="shared" si="127"/>
        <v>2016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0.26737967914438499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t="str">
        <f t="shared" si="126"/>
        <v>November</v>
      </c>
      <c r="V1010" t="str">
        <f t="shared" si="127"/>
        <v>2016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13.13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t="str">
        <f t="shared" si="126"/>
        <v>May</v>
      </c>
      <c r="V1011" t="str">
        <f t="shared" si="127"/>
        <v>2016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0.19088937093275488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t="str">
        <f t="shared" si="126"/>
        <v>July</v>
      </c>
      <c r="V1012" t="str">
        <f t="shared" si="127"/>
        <v>2016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0.375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t="str">
        <f t="shared" si="126"/>
        <v>November</v>
      </c>
      <c r="V1013" t="str">
        <f t="shared" si="127"/>
        <v>2014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21535.021000000001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t="str">
        <f t="shared" si="126"/>
        <v>December</v>
      </c>
      <c r="V1014" t="str">
        <f t="shared" si="127"/>
        <v>2016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34.527999999999999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t="str">
        <f t="shared" si="126"/>
        <v>December</v>
      </c>
      <c r="V1015" t="str">
        <f t="shared" si="127"/>
        <v>2015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30.599999999999998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t="str">
        <f t="shared" si="126"/>
        <v>November</v>
      </c>
      <c r="V1016" t="str">
        <f t="shared" si="127"/>
        <v>2014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2.666666666666667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t="str">
        <f t="shared" si="126"/>
        <v>October</v>
      </c>
      <c r="V1017" t="str">
        <f t="shared" si="127"/>
        <v>2015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2.8420000000000001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42421.898796296293</v>
      </c>
      <c r="T1018" s="10">
        <f t="shared" si="125"/>
        <v>42466.857129629629</v>
      </c>
      <c r="U1018" t="str">
        <f t="shared" si="126"/>
        <v>February</v>
      </c>
      <c r="V1018" t="str">
        <f t="shared" si="127"/>
        <v>2016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22.878799999999998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t="str">
        <f t="shared" si="126"/>
        <v>October</v>
      </c>
      <c r="V1019" t="str">
        <f t="shared" si="127"/>
        <v>2015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3.105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t="str">
        <f t="shared" si="126"/>
        <v>June</v>
      </c>
      <c r="V1020" t="str">
        <f t="shared" si="127"/>
        <v>2016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47.333333333333336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t="str">
        <f t="shared" si="126"/>
        <v>January</v>
      </c>
      <c r="V1021" t="str">
        <f t="shared" si="127"/>
        <v>2015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205.54838709677421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t="str">
        <f t="shared" si="126"/>
        <v>May</v>
      </c>
      <c r="V1022" t="str">
        <f t="shared" si="127"/>
        <v>2015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351.80366666666669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t="str">
        <f t="shared" si="126"/>
        <v>September</v>
      </c>
      <c r="V1023" t="str">
        <f t="shared" si="127"/>
        <v>2015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114.9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42111.438391203701</v>
      </c>
      <c r="T1024" s="10">
        <f t="shared" si="125"/>
        <v>42141.438391203701</v>
      </c>
      <c r="U1024" t="str">
        <f t="shared" si="126"/>
        <v>April</v>
      </c>
      <c r="V1024" t="str">
        <f t="shared" si="127"/>
        <v>2015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237.15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t="str">
        <f t="shared" si="126"/>
        <v>May</v>
      </c>
      <c r="V1025" t="str">
        <f t="shared" si="127"/>
        <v>2015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118.63774999999998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42370.372256944444</v>
      </c>
      <c r="T1026" s="10">
        <f t="shared" si="125"/>
        <v>42400.372256944444</v>
      </c>
      <c r="U1026" t="str">
        <f t="shared" si="126"/>
        <v>January</v>
      </c>
      <c r="V1026" t="str">
        <f t="shared" si="127"/>
        <v>2016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(E1027/D1027)*100</f>
        <v>109.92831428571431</v>
      </c>
      <c r="P1027" s="6">
        <f t="shared" ref="P1027:P1090" si="129">(E1027/L1027)</f>
        <v>71.848571428571432</v>
      </c>
      <c r="Q1027" t="str">
        <f t="shared" ref="Q1027:Q1090" si="130">LEFT(N1027, FIND("/",N1027,1)-1)</f>
        <v>music</v>
      </c>
      <c r="R1027" t="str">
        <f t="shared" ref="R1027:R1090" si="131">RIGHT(N1027, LEN(N1027)-FIND("/",N1027))</f>
        <v>electronic music</v>
      </c>
      <c r="S1027" s="10">
        <f t="shared" ref="S1027:S1090" si="132">(J1027/86400)+25569+(-5/24)</f>
        <v>42049.625428240739</v>
      </c>
      <c r="T1027" s="10">
        <f t="shared" ref="T1027:T1090" si="133">(I1027/86400)+25569+(-5/24)</f>
        <v>42079.583761574067</v>
      </c>
      <c r="U1027" t="str">
        <f t="shared" ref="U1027:U1090" si="134">TEXT(S1027,"mmmm")</f>
        <v>February</v>
      </c>
      <c r="V1027" t="str">
        <f t="shared" ref="V1027:V1090" si="135">TEXT(S1027,"yyyy")</f>
        <v>2015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100.00828571428571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t="str">
        <f t="shared" si="134"/>
        <v>February</v>
      </c>
      <c r="V1028" t="str">
        <f t="shared" si="135"/>
        <v>2016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103.09292094387415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t="str">
        <f t="shared" si="134"/>
        <v>September</v>
      </c>
      <c r="V1029" t="str">
        <f t="shared" si="135"/>
        <v>2014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117.27000000000001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t="str">
        <f t="shared" si="134"/>
        <v>January</v>
      </c>
      <c r="V1030" t="str">
        <f t="shared" si="135"/>
        <v>2017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111.75999999999999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t="str">
        <f t="shared" si="134"/>
        <v>February</v>
      </c>
      <c r="V1031" t="str">
        <f t="shared" si="135"/>
        <v>2015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342.09999999999997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t="str">
        <f t="shared" si="134"/>
        <v>August</v>
      </c>
      <c r="V1032" t="str">
        <f t="shared" si="135"/>
        <v>2016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107.4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t="str">
        <f t="shared" si="134"/>
        <v>November</v>
      </c>
      <c r="V1033" t="str">
        <f t="shared" si="135"/>
        <v>2015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108.49703703703703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t="str">
        <f t="shared" si="134"/>
        <v>May</v>
      </c>
      <c r="V1034" t="str">
        <f t="shared" si="135"/>
        <v>2016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102.86144578313252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42688.52407407407</v>
      </c>
      <c r="T1035" s="10">
        <f t="shared" si="133"/>
        <v>42716.52407407407</v>
      </c>
      <c r="U1035" t="str">
        <f t="shared" si="134"/>
        <v>November</v>
      </c>
      <c r="V1035" t="str">
        <f t="shared" si="135"/>
        <v>2016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130.0018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t="str">
        <f t="shared" si="134"/>
        <v>July</v>
      </c>
      <c r="V1036" t="str">
        <f t="shared" si="135"/>
        <v>2016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107.65217391304347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t="str">
        <f t="shared" si="134"/>
        <v>January</v>
      </c>
      <c r="V1037" t="str">
        <f t="shared" si="135"/>
        <v>2015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112.36044444444444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t="str">
        <f t="shared" si="134"/>
        <v>December</v>
      </c>
      <c r="V1038" t="str">
        <f t="shared" si="135"/>
        <v>2012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102.1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t="str">
        <f t="shared" si="134"/>
        <v>April</v>
      </c>
      <c r="V1039" t="str">
        <f t="shared" si="135"/>
        <v>2015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145.33333333333334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t="str">
        <f t="shared" si="134"/>
        <v>February</v>
      </c>
      <c r="V1040" t="str">
        <f t="shared" si="135"/>
        <v>2016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128.19999999999999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t="str">
        <f t="shared" si="134"/>
        <v>November</v>
      </c>
      <c r="V1041" t="str">
        <f t="shared" si="135"/>
        <v>2016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0.29411764705882354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t="str">
        <f t="shared" si="134"/>
        <v>July</v>
      </c>
      <c r="V1042" t="str">
        <f t="shared" si="135"/>
        <v>2016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41830.851759259254</v>
      </c>
      <c r="T1043" s="10">
        <f t="shared" si="133"/>
        <v>41850.851759259254</v>
      </c>
      <c r="U1043" t="str">
        <f t="shared" si="134"/>
        <v>July</v>
      </c>
      <c r="V1043" t="str">
        <f t="shared" si="135"/>
        <v>2014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1.5384615384615385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t="str">
        <f t="shared" si="134"/>
        <v>July</v>
      </c>
      <c r="V1044" t="str">
        <f t="shared" si="135"/>
        <v>2014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8.5370000000000008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t="str">
        <f t="shared" si="134"/>
        <v>April</v>
      </c>
      <c r="V1045" t="str">
        <f t="shared" si="135"/>
        <v>2015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8.5714285714285715E-2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t="str">
        <f t="shared" si="134"/>
        <v>January</v>
      </c>
      <c r="V1046" t="str">
        <f t="shared" si="135"/>
        <v>2015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2.6599999999999997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41844.666087962956</v>
      </c>
      <c r="T1047" s="10">
        <f t="shared" si="133"/>
        <v>41874.666087962956</v>
      </c>
      <c r="U1047" t="str">
        <f t="shared" si="134"/>
        <v>July</v>
      </c>
      <c r="V1047" t="str">
        <f t="shared" si="135"/>
        <v>2014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t="str">
        <f t="shared" si="134"/>
        <v>November</v>
      </c>
      <c r="V1048" t="str">
        <f t="shared" si="135"/>
        <v>2015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0.05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41918.610127314816</v>
      </c>
      <c r="T1049" s="10">
        <f t="shared" si="133"/>
        <v>41948.65179398148</v>
      </c>
      <c r="U1049" t="str">
        <f t="shared" si="134"/>
        <v>October</v>
      </c>
      <c r="V1049" t="str">
        <f t="shared" si="135"/>
        <v>2014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1.4133333333333333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t="str">
        <f t="shared" si="134"/>
        <v>August</v>
      </c>
      <c r="V1050" t="str">
        <f t="shared" si="135"/>
        <v>2016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t="str">
        <f t="shared" si="134"/>
        <v>January</v>
      </c>
      <c r="V1051" t="str">
        <f t="shared" si="135"/>
        <v>2016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t="str">
        <f t="shared" si="134"/>
        <v>August</v>
      </c>
      <c r="V1052" t="str">
        <f t="shared" si="135"/>
        <v>2015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t="str">
        <f t="shared" si="134"/>
        <v>July</v>
      </c>
      <c r="V1053" t="str">
        <f t="shared" si="135"/>
        <v>2014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t="str">
        <f t="shared" si="134"/>
        <v>April</v>
      </c>
      <c r="V1054" t="str">
        <f t="shared" si="135"/>
        <v>2016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t="str">
        <f t="shared" si="134"/>
        <v>February</v>
      </c>
      <c r="V1055" t="str">
        <f t="shared" si="135"/>
        <v>2017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t="str">
        <f t="shared" si="134"/>
        <v>July</v>
      </c>
      <c r="V1056" t="str">
        <f t="shared" si="135"/>
        <v>2014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t="str">
        <f t="shared" si="134"/>
        <v>February</v>
      </c>
      <c r="V1057" t="str">
        <f t="shared" si="135"/>
        <v>2016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42058.511307870365</v>
      </c>
      <c r="T1058" s="10">
        <f t="shared" si="133"/>
        <v>42118.469641203701</v>
      </c>
      <c r="U1058" t="str">
        <f t="shared" si="134"/>
        <v>February</v>
      </c>
      <c r="V1058" t="str">
        <f t="shared" si="135"/>
        <v>2015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42678.662997685184</v>
      </c>
      <c r="T1059" s="10">
        <f t="shared" si="133"/>
        <v>42708.704664351848</v>
      </c>
      <c r="U1059" t="str">
        <f t="shared" si="134"/>
        <v>November</v>
      </c>
      <c r="V1059" t="str">
        <f t="shared" si="135"/>
        <v>2016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t="str">
        <f t="shared" si="134"/>
        <v>February</v>
      </c>
      <c r="V1060" t="str">
        <f t="shared" si="135"/>
        <v>2015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t="str">
        <f t="shared" si="134"/>
        <v>February</v>
      </c>
      <c r="V1061" t="str">
        <f t="shared" si="135"/>
        <v>2015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t="str">
        <f t="shared" si="134"/>
        <v>March</v>
      </c>
      <c r="V1062" t="str">
        <f t="shared" si="135"/>
        <v>2015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t="str">
        <f t="shared" si="134"/>
        <v>March</v>
      </c>
      <c r="V1063" t="str">
        <f t="shared" si="135"/>
        <v>2016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95.477386934673376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t="str">
        <f t="shared" si="134"/>
        <v>July</v>
      </c>
      <c r="V1064" t="str">
        <f t="shared" si="135"/>
        <v>2016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t="str">
        <f t="shared" si="134"/>
        <v>July</v>
      </c>
      <c r="V1065" t="str">
        <f t="shared" si="135"/>
        <v>2016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8.974444444444444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t="str">
        <f t="shared" si="134"/>
        <v>May</v>
      </c>
      <c r="V1066" t="str">
        <f t="shared" si="135"/>
        <v>2013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2.7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t="str">
        <f t="shared" si="134"/>
        <v>January</v>
      </c>
      <c r="V1067" t="str">
        <f t="shared" si="135"/>
        <v>2014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3.3673333333333333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41445.754421296289</v>
      </c>
      <c r="T1068" s="10">
        <f t="shared" si="133"/>
        <v>41490.754421296289</v>
      </c>
      <c r="U1068" t="str">
        <f t="shared" si="134"/>
        <v>June</v>
      </c>
      <c r="V1068" t="str">
        <f t="shared" si="135"/>
        <v>2013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t="str">
        <f t="shared" si="134"/>
        <v>November</v>
      </c>
      <c r="V1069" t="str">
        <f t="shared" si="135"/>
        <v>2013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0.15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42440.162777777776</v>
      </c>
      <c r="T1070" s="10">
        <f t="shared" si="133"/>
        <v>42470.121111111112</v>
      </c>
      <c r="U1070" t="str">
        <f t="shared" si="134"/>
        <v>March</v>
      </c>
      <c r="V1070" t="str">
        <f t="shared" si="135"/>
        <v>2016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38.636363636363633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t="str">
        <f t="shared" si="134"/>
        <v>October</v>
      </c>
      <c r="V1071" t="str">
        <f t="shared" si="135"/>
        <v>2013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0.70000000000000007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t="str">
        <f t="shared" si="134"/>
        <v>September</v>
      </c>
      <c r="V1072" t="str">
        <f t="shared" si="135"/>
        <v>2012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t="str">
        <f t="shared" si="134"/>
        <v>October</v>
      </c>
      <c r="V1073" t="str">
        <f t="shared" si="135"/>
        <v>2015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6.8000000000000005E-2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t="str">
        <f t="shared" si="134"/>
        <v>January</v>
      </c>
      <c r="V1074" t="str">
        <f t="shared" si="135"/>
        <v>2014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1.3333333333333335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t="str">
        <f t="shared" si="134"/>
        <v>September</v>
      </c>
      <c r="V1075" t="str">
        <f t="shared" si="135"/>
        <v>2011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6.3092592592592585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t="str">
        <f t="shared" si="134"/>
        <v>December</v>
      </c>
      <c r="V1076" t="str">
        <f t="shared" si="135"/>
        <v>2013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4.5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t="str">
        <f t="shared" si="134"/>
        <v>April</v>
      </c>
      <c r="V1077" t="str">
        <f t="shared" si="135"/>
        <v>2012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62.765333333333331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t="str">
        <f t="shared" si="134"/>
        <v>July</v>
      </c>
      <c r="V1078" t="str">
        <f t="shared" si="135"/>
        <v>2014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29.376000000000001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t="str">
        <f t="shared" si="134"/>
        <v>December</v>
      </c>
      <c r="V1079" t="str">
        <f t="shared" si="135"/>
        <v>2015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7.5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t="str">
        <f t="shared" si="134"/>
        <v>June</v>
      </c>
      <c r="V1080" t="str">
        <f t="shared" si="135"/>
        <v>2011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2.6076923076923078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42479.358055555553</v>
      </c>
      <c r="T1081" s="10">
        <f t="shared" si="133"/>
        <v>42504.358055555553</v>
      </c>
      <c r="U1081" t="str">
        <f t="shared" si="134"/>
        <v>April</v>
      </c>
      <c r="V1081" t="str">
        <f t="shared" si="135"/>
        <v>2016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9.1050000000000004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t="str">
        <f t="shared" si="134"/>
        <v>April</v>
      </c>
      <c r="V1082" t="str">
        <f t="shared" si="135"/>
        <v>2014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1.7647058823529412E-2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t="str">
        <f t="shared" si="134"/>
        <v>December</v>
      </c>
      <c r="V1083" t="str">
        <f t="shared" si="135"/>
        <v>2014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0.55999999999999994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41101.697777777772</v>
      </c>
      <c r="T1084" s="10">
        <f t="shared" si="133"/>
        <v>41131.697777777772</v>
      </c>
      <c r="U1084" t="str">
        <f t="shared" si="134"/>
        <v>July</v>
      </c>
      <c r="V1084" t="str">
        <f t="shared" si="135"/>
        <v>2012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0.82000000000000006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t="str">
        <f t="shared" si="134"/>
        <v>June</v>
      </c>
      <c r="V1085" t="str">
        <f t="shared" si="135"/>
        <v>2014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t="str">
        <f t="shared" si="134"/>
        <v>July</v>
      </c>
      <c r="V1086" t="str">
        <f t="shared" si="135"/>
        <v>2014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3.42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t="str">
        <f t="shared" si="134"/>
        <v>February</v>
      </c>
      <c r="V1087" t="str">
        <f t="shared" si="135"/>
        <v>2016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8.3333333333333343E-2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t="str">
        <f t="shared" si="134"/>
        <v>July</v>
      </c>
      <c r="V1088" t="str">
        <f t="shared" si="135"/>
        <v>2014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41775.505636574067</v>
      </c>
      <c r="T1089" s="10">
        <f t="shared" si="133"/>
        <v>41805.505636574067</v>
      </c>
      <c r="U1089" t="str">
        <f t="shared" si="134"/>
        <v>May</v>
      </c>
      <c r="V1089" t="str">
        <f t="shared" si="135"/>
        <v>2014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14.182977777777777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41723.591053240736</v>
      </c>
      <c r="T1090" s="10">
        <f t="shared" si="133"/>
        <v>41753.591053240736</v>
      </c>
      <c r="U1090" t="str">
        <f t="shared" si="134"/>
        <v>March</v>
      </c>
      <c r="V1090" t="str">
        <f t="shared" si="135"/>
        <v>2014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(E1091/D1091)*100</f>
        <v>7.8266666666666662</v>
      </c>
      <c r="P1091" s="6">
        <f t="shared" ref="P1091:P1154" si="137">(E1091/L1091)</f>
        <v>23.959183673469386</v>
      </c>
      <c r="Q1091" t="str">
        <f t="shared" ref="Q1091:Q1154" si="138">LEFT(N1091, FIND("/",N1091,1)-1)</f>
        <v>games</v>
      </c>
      <c r="R1091" t="str">
        <f t="shared" ref="R1091:R1154" si="139">RIGHT(N1091, LEN(N1091)-FIND("/",N1091))</f>
        <v>video games</v>
      </c>
      <c r="S1091" s="10">
        <f t="shared" ref="S1091:S1154" si="140">(J1091/86400)+25569+(-5/24)</f>
        <v>42150.981192129628</v>
      </c>
      <c r="T1091" s="10">
        <f t="shared" ref="T1091:T1154" si="141">(I1091/86400)+25569+(-5/24)</f>
        <v>42180.981192129628</v>
      </c>
      <c r="U1091" t="str">
        <f t="shared" ref="U1091:U1154" si="142">TEXT(S1091,"mmmm")</f>
        <v>May</v>
      </c>
      <c r="V1091" t="str">
        <f t="shared" ref="V1091:V1154" si="143">TEXT(S1091,"yyyy")</f>
        <v>2015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3.8464497269020695E-2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t="str">
        <f t="shared" si="142"/>
        <v>April</v>
      </c>
      <c r="V1092" t="str">
        <f t="shared" si="143"/>
        <v>2015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12.5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42440.611944444441</v>
      </c>
      <c r="T1093" s="10">
        <f t="shared" si="141"/>
        <v>42470.570277777777</v>
      </c>
      <c r="U1093" t="str">
        <f t="shared" si="142"/>
        <v>March</v>
      </c>
      <c r="V1093" t="str">
        <f t="shared" si="143"/>
        <v>2016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1.05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t="str">
        <f t="shared" si="142"/>
        <v>December</v>
      </c>
      <c r="V1094" t="str">
        <f t="shared" si="143"/>
        <v>2012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14.083333333333334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t="str">
        <f t="shared" si="142"/>
        <v>January</v>
      </c>
      <c r="V1095" t="str">
        <f t="shared" si="143"/>
        <v>2016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18.300055555555556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40795.505011574074</v>
      </c>
      <c r="T1096" s="10">
        <f t="shared" si="141"/>
        <v>40825.505011574074</v>
      </c>
      <c r="U1096" t="str">
        <f t="shared" si="142"/>
        <v>September</v>
      </c>
      <c r="V1096" t="str">
        <f t="shared" si="143"/>
        <v>2011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5.0347999999999997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t="str">
        <f t="shared" si="142"/>
        <v>July</v>
      </c>
      <c r="V1097" t="str">
        <f t="shared" si="143"/>
        <v>2013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17.933333333333334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t="str">
        <f t="shared" si="142"/>
        <v>September</v>
      </c>
      <c r="V1098" t="str">
        <f t="shared" si="143"/>
        <v>2014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4.7E-2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t="str">
        <f t="shared" si="142"/>
        <v>January</v>
      </c>
      <c r="V1099" t="str">
        <f t="shared" si="143"/>
        <v>2014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7.2120000000000006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t="str">
        <f t="shared" si="142"/>
        <v>March</v>
      </c>
      <c r="V1100" t="str">
        <f t="shared" si="143"/>
        <v>2014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0.5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t="str">
        <f t="shared" si="142"/>
        <v>April</v>
      </c>
      <c r="V1101" t="str">
        <f t="shared" si="143"/>
        <v>2015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2.5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t="str">
        <f t="shared" si="142"/>
        <v>January</v>
      </c>
      <c r="V1102" t="str">
        <f t="shared" si="143"/>
        <v>2016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4.1000000000000002E-2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t="str">
        <f t="shared" si="142"/>
        <v>June</v>
      </c>
      <c r="V1103" t="str">
        <f t="shared" si="143"/>
        <v>2016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5.3125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t="str">
        <f t="shared" si="142"/>
        <v>October</v>
      </c>
      <c r="V1104" t="str">
        <f t="shared" si="143"/>
        <v>2013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1.6199999999999999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t="str">
        <f t="shared" si="142"/>
        <v>April</v>
      </c>
      <c r="V1105" t="str">
        <f t="shared" si="143"/>
        <v>2016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4.9516666666666671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t="str">
        <f t="shared" si="142"/>
        <v>May</v>
      </c>
      <c r="V1106" t="str">
        <f t="shared" si="143"/>
        <v>2014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0.159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t="str">
        <f t="shared" si="142"/>
        <v>February</v>
      </c>
      <c r="V1107" t="str">
        <f t="shared" si="143"/>
        <v>2014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41.25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t="str">
        <f t="shared" si="142"/>
        <v>March</v>
      </c>
      <c r="V1108" t="str">
        <f t="shared" si="143"/>
        <v>2012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t="str">
        <f t="shared" si="142"/>
        <v>June</v>
      </c>
      <c r="V1109" t="str">
        <f t="shared" si="143"/>
        <v>2014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2.93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t="str">
        <f t="shared" si="142"/>
        <v>February</v>
      </c>
      <c r="V1110" t="str">
        <f t="shared" si="143"/>
        <v>2012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0.44999999999999996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t="str">
        <f t="shared" si="142"/>
        <v>October</v>
      </c>
      <c r="V1111" t="str">
        <f t="shared" si="143"/>
        <v>2016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0.51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t="str">
        <f t="shared" si="142"/>
        <v>November</v>
      </c>
      <c r="V1112" t="str">
        <f t="shared" si="143"/>
        <v>2012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0.04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42346.995254629626</v>
      </c>
      <c r="T1113" s="10">
        <f t="shared" si="141"/>
        <v>42376.995254629626</v>
      </c>
      <c r="U1113" t="str">
        <f t="shared" si="142"/>
        <v>December</v>
      </c>
      <c r="V1113" t="str">
        <f t="shared" si="143"/>
        <v>2015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35.537409090909087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t="str">
        <f t="shared" si="142"/>
        <v>November</v>
      </c>
      <c r="V1114" t="str">
        <f t="shared" si="143"/>
        <v>2014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0.5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t="str">
        <f t="shared" si="142"/>
        <v>July</v>
      </c>
      <c r="V1115" t="str">
        <f t="shared" si="143"/>
        <v>2014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0.16666666666666669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t="str">
        <f t="shared" si="142"/>
        <v>September</v>
      </c>
      <c r="V1116" t="str">
        <f t="shared" si="143"/>
        <v>2013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0.13250000000000001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t="str">
        <f t="shared" si="142"/>
        <v>February</v>
      </c>
      <c r="V1117" t="str">
        <f t="shared" si="143"/>
        <v>2016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3.5704000000000007E-2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41009.638981481483</v>
      </c>
      <c r="T1118" s="10">
        <f t="shared" si="141"/>
        <v>41069.638981481483</v>
      </c>
      <c r="U1118" t="str">
        <f t="shared" si="142"/>
        <v>April</v>
      </c>
      <c r="V1118" t="str">
        <f t="shared" si="143"/>
        <v>2012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8.3000000000000007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t="str">
        <f t="shared" si="142"/>
        <v>November</v>
      </c>
      <c r="V1119" t="str">
        <f t="shared" si="143"/>
        <v>2015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2.4222222222222221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t="str">
        <f t="shared" si="142"/>
        <v>March</v>
      </c>
      <c r="V1120" t="str">
        <f t="shared" si="143"/>
        <v>2014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0.23809523809523811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t="str">
        <f t="shared" si="142"/>
        <v>March</v>
      </c>
      <c r="V1121" t="str">
        <f t="shared" si="143"/>
        <v>2014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t="str">
        <f t="shared" si="142"/>
        <v>September</v>
      </c>
      <c r="V1122" t="str">
        <f t="shared" si="143"/>
        <v>2011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1.1599999999999999E-2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t="str">
        <f t="shared" si="142"/>
        <v>February</v>
      </c>
      <c r="V1123" t="str">
        <f t="shared" si="143"/>
        <v>2016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t="str">
        <f t="shared" si="142"/>
        <v>May</v>
      </c>
      <c r="V1124" t="str">
        <f t="shared" si="143"/>
        <v>2013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0.22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t="str">
        <f t="shared" si="142"/>
        <v>March</v>
      </c>
      <c r="V1125" t="str">
        <f t="shared" si="143"/>
        <v>2014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0.47222222222222221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t="str">
        <f t="shared" si="142"/>
        <v>March</v>
      </c>
      <c r="V1126" t="str">
        <f t="shared" si="143"/>
        <v>2015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t="str">
        <f t="shared" si="142"/>
        <v>July</v>
      </c>
      <c r="V1127" t="str">
        <f t="shared" si="143"/>
        <v>2015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0.5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42535.119143518517</v>
      </c>
      <c r="T1128" s="10">
        <f t="shared" si="141"/>
        <v>42565.119143518517</v>
      </c>
      <c r="U1128" t="str">
        <f t="shared" si="142"/>
        <v>June</v>
      </c>
      <c r="V1128" t="str">
        <f t="shared" si="143"/>
        <v>2016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1.6714285714285713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t="str">
        <f t="shared" si="142"/>
        <v>October</v>
      </c>
      <c r="V1129" t="str">
        <f t="shared" si="143"/>
        <v>2014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0.1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t="str">
        <f t="shared" si="142"/>
        <v>July</v>
      </c>
      <c r="V1130" t="str">
        <f t="shared" si="143"/>
        <v>2014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0.105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t="str">
        <f t="shared" si="142"/>
        <v>May</v>
      </c>
      <c r="V1131" t="str">
        <f t="shared" si="143"/>
        <v>2016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0.22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t="str">
        <f t="shared" si="142"/>
        <v>September</v>
      </c>
      <c r="V1132" t="str">
        <f t="shared" si="143"/>
        <v>2014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t="str">
        <f t="shared" si="142"/>
        <v>November</v>
      </c>
      <c r="V1133" t="str">
        <f t="shared" si="143"/>
        <v>2015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14.38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t="str">
        <f t="shared" si="142"/>
        <v>December</v>
      </c>
      <c r="V1134" t="str">
        <f t="shared" si="143"/>
        <v>2016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0.66666666666666674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t="str">
        <f t="shared" si="142"/>
        <v>July</v>
      </c>
      <c r="V1135" t="str">
        <f t="shared" si="143"/>
        <v>2014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4.0000000000000001E-3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t="str">
        <f t="shared" si="142"/>
        <v>November</v>
      </c>
      <c r="V1136" t="str">
        <f t="shared" si="143"/>
        <v>2014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42558.781180555554</v>
      </c>
      <c r="T1137" s="10">
        <f t="shared" si="141"/>
        <v>42588.781180555554</v>
      </c>
      <c r="U1137" t="str">
        <f t="shared" si="142"/>
        <v>July</v>
      </c>
      <c r="V1137" t="str">
        <f t="shared" si="143"/>
        <v>2016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6.4439140811455857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42327.46329861111</v>
      </c>
      <c r="T1138" s="10">
        <f t="shared" si="141"/>
        <v>42357.46329861111</v>
      </c>
      <c r="U1138" t="str">
        <f t="shared" si="142"/>
        <v>November</v>
      </c>
      <c r="V1138" t="str">
        <f t="shared" si="143"/>
        <v>2015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39.5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t="str">
        <f t="shared" si="142"/>
        <v>March</v>
      </c>
      <c r="V1139" t="str">
        <f t="shared" si="143"/>
        <v>2016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0.35714285714285715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t="str">
        <f t="shared" si="142"/>
        <v>January</v>
      </c>
      <c r="V1140" t="str">
        <f t="shared" si="143"/>
        <v>2017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6.25E-2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41975.139189814814</v>
      </c>
      <c r="T1141" s="10">
        <f t="shared" si="141"/>
        <v>42005.139189814814</v>
      </c>
      <c r="U1141" t="str">
        <f t="shared" si="142"/>
        <v>December</v>
      </c>
      <c r="V1141" t="str">
        <f t="shared" si="143"/>
        <v>2014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t="str">
        <f t="shared" si="142"/>
        <v>July</v>
      </c>
      <c r="V1142" t="str">
        <f t="shared" si="143"/>
        <v>2015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t="str">
        <f t="shared" si="142"/>
        <v>June</v>
      </c>
      <c r="V1143" t="str">
        <f t="shared" si="143"/>
        <v>2015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42021.797766203701</v>
      </c>
      <c r="T1144" s="10">
        <f t="shared" si="141"/>
        <v>42051.797766203701</v>
      </c>
      <c r="U1144" t="str">
        <f t="shared" si="142"/>
        <v>January</v>
      </c>
      <c r="V1144" t="str">
        <f t="shared" si="143"/>
        <v>2015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0.41333333333333333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t="str">
        <f t="shared" si="142"/>
        <v>November</v>
      </c>
      <c r="V1145" t="str">
        <f t="shared" si="143"/>
        <v>2015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t="str">
        <f t="shared" si="142"/>
        <v>March</v>
      </c>
      <c r="V1146" t="str">
        <f t="shared" si="143"/>
        <v>2015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0.125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41854.539259259254</v>
      </c>
      <c r="T1147" s="10">
        <f t="shared" si="141"/>
        <v>41914.539259259254</v>
      </c>
      <c r="U1147" t="str">
        <f t="shared" si="142"/>
        <v>August</v>
      </c>
      <c r="V1147" t="str">
        <f t="shared" si="143"/>
        <v>2014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8.8333333333333339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t="str">
        <f t="shared" si="142"/>
        <v>March</v>
      </c>
      <c r="V1148" t="str">
        <f t="shared" si="143"/>
        <v>2014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t="str">
        <f t="shared" si="142"/>
        <v>August</v>
      </c>
      <c r="V1149" t="str">
        <f t="shared" si="143"/>
        <v>2014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0.48666666666666669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t="str">
        <f t="shared" si="142"/>
        <v>October</v>
      </c>
      <c r="V1150" t="str">
        <f t="shared" si="143"/>
        <v>2016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0.15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t="str">
        <f t="shared" si="142"/>
        <v>May</v>
      </c>
      <c r="V1151" t="str">
        <f t="shared" si="143"/>
        <v>2016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10.08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t="str">
        <f t="shared" si="142"/>
        <v>November</v>
      </c>
      <c r="V1152" t="str">
        <f t="shared" si="143"/>
        <v>2015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42223.894247685188</v>
      </c>
      <c r="T1153" s="10">
        <f t="shared" si="141"/>
        <v>42253.894247685188</v>
      </c>
      <c r="U1153" t="str">
        <f t="shared" si="142"/>
        <v>August</v>
      </c>
      <c r="V1153" t="str">
        <f t="shared" si="143"/>
        <v>2015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5.6937500000000005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42109.501296296294</v>
      </c>
      <c r="T1154" s="10">
        <f t="shared" si="141"/>
        <v>42139.501296296294</v>
      </c>
      <c r="U1154" t="str">
        <f t="shared" si="142"/>
        <v>April</v>
      </c>
      <c r="V1154" t="str">
        <f t="shared" si="143"/>
        <v>2015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(E1155/D1155)*100</f>
        <v>0.625</v>
      </c>
      <c r="P1155" s="6">
        <f t="shared" ref="P1155:P1218" si="145">(E1155/L1155)</f>
        <v>50</v>
      </c>
      <c r="Q1155" t="str">
        <f t="shared" ref="Q1155:Q1218" si="146">LEFT(N1155, FIND("/",N1155,1)-1)</f>
        <v>food</v>
      </c>
      <c r="R1155" t="str">
        <f t="shared" ref="R1155:R1218" si="147">RIGHT(N1155, LEN(N1155)-FIND("/",N1155))</f>
        <v>food trucks</v>
      </c>
      <c r="S1155" s="10">
        <f t="shared" ref="S1155:S1218" si="148">(J1155/86400)+25569+(-5/24)</f>
        <v>42143.505844907406</v>
      </c>
      <c r="T1155" s="10">
        <f t="shared" ref="T1155:T1218" si="149">(I1155/86400)+25569+(-5/24)</f>
        <v>42173.505844907406</v>
      </c>
      <c r="U1155" t="str">
        <f t="shared" ref="U1155:U1218" si="150">TEXT(S1155,"mmmm")</f>
        <v>May</v>
      </c>
      <c r="V1155" t="str">
        <f t="shared" ref="V1155:V1218" si="151">TEXT(S1155,"yyyy")</f>
        <v>2015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6.5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t="str">
        <f t="shared" si="150"/>
        <v>August</v>
      </c>
      <c r="V1156" t="str">
        <f t="shared" si="151"/>
        <v>2015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0.752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t="str">
        <f t="shared" si="150"/>
        <v>July</v>
      </c>
      <c r="V1157" t="str">
        <f t="shared" si="151"/>
        <v>2014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t="str">
        <f t="shared" si="150"/>
        <v>January</v>
      </c>
      <c r="V1158" t="str">
        <f t="shared" si="151"/>
        <v>2015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1.51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41918.419907407406</v>
      </c>
      <c r="T1159" s="10">
        <f t="shared" si="149"/>
        <v>41978.46157407407</v>
      </c>
      <c r="U1159" t="str">
        <f t="shared" si="150"/>
        <v>October</v>
      </c>
      <c r="V1159" t="str">
        <f t="shared" si="151"/>
        <v>2014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0.46666666666666673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t="str">
        <f t="shared" si="150"/>
        <v>November</v>
      </c>
      <c r="V1160" t="str">
        <f t="shared" si="151"/>
        <v>2014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t="str">
        <f t="shared" si="150"/>
        <v>May</v>
      </c>
      <c r="V1161" t="str">
        <f t="shared" si="151"/>
        <v>2015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3.85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42060.946597222217</v>
      </c>
      <c r="T1162" s="10">
        <f t="shared" si="149"/>
        <v>42090.904930555553</v>
      </c>
      <c r="U1162" t="str">
        <f t="shared" si="150"/>
        <v>February</v>
      </c>
      <c r="V1162" t="str">
        <f t="shared" si="151"/>
        <v>2015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t="str">
        <f t="shared" si="150"/>
        <v>April</v>
      </c>
      <c r="V1163" t="str">
        <f t="shared" si="151"/>
        <v>2015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5.8333333333333341E-2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t="str">
        <f t="shared" si="150"/>
        <v>August</v>
      </c>
      <c r="V1164" t="str">
        <f t="shared" si="151"/>
        <v>2014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t="str">
        <f t="shared" si="150"/>
        <v>July</v>
      </c>
      <c r="V1165" t="str">
        <f t="shared" si="151"/>
        <v>2014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t="str">
        <f t="shared" si="150"/>
        <v>May</v>
      </c>
      <c r="V1166" t="str">
        <f t="shared" si="151"/>
        <v>2016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20.705000000000002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41792.00613425926</v>
      </c>
      <c r="T1167" s="10">
        <f t="shared" si="149"/>
        <v>41826.00613425926</v>
      </c>
      <c r="U1167" t="str">
        <f t="shared" si="150"/>
        <v>June</v>
      </c>
      <c r="V1167" t="str">
        <f t="shared" si="151"/>
        <v>2014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19.139999999999997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t="str">
        <f t="shared" si="150"/>
        <v>May</v>
      </c>
      <c r="V1168" t="str">
        <f t="shared" si="151"/>
        <v>2015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1.6316666666666666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t="str">
        <f t="shared" si="150"/>
        <v>August</v>
      </c>
      <c r="V1169" t="str">
        <f t="shared" si="151"/>
        <v>2014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5.6666666666666661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t="str">
        <f t="shared" si="150"/>
        <v>August</v>
      </c>
      <c r="V1170" t="str">
        <f t="shared" si="151"/>
        <v>2016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0.16999999999999998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t="str">
        <f t="shared" si="150"/>
        <v>January</v>
      </c>
      <c r="V1171" t="str">
        <f t="shared" si="151"/>
        <v>2015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0.4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t="str">
        <f t="shared" si="150"/>
        <v>April</v>
      </c>
      <c r="V1172" t="str">
        <f t="shared" si="151"/>
        <v>2015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0.1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t="str">
        <f t="shared" si="150"/>
        <v>October</v>
      </c>
      <c r="V1173" t="str">
        <f t="shared" si="151"/>
        <v>2014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41841.473981481475</v>
      </c>
      <c r="T1174" s="10">
        <f t="shared" si="149"/>
        <v>41871.473981481475</v>
      </c>
      <c r="U1174" t="str">
        <f t="shared" si="150"/>
        <v>July</v>
      </c>
      <c r="V1174" t="str">
        <f t="shared" si="151"/>
        <v>2014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2.4E-2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t="str">
        <f t="shared" si="150"/>
        <v>June</v>
      </c>
      <c r="V1175" t="str">
        <f t="shared" si="151"/>
        <v>2015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5.9066666666666672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t="str">
        <f t="shared" si="150"/>
        <v>April</v>
      </c>
      <c r="V1176" t="str">
        <f t="shared" si="151"/>
        <v>2016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2.9250000000000003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t="str">
        <f t="shared" si="150"/>
        <v>June</v>
      </c>
      <c r="V1177" t="str">
        <f t="shared" si="151"/>
        <v>2015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5.7142857142857143E-3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t="str">
        <f t="shared" si="150"/>
        <v>January</v>
      </c>
      <c r="V1178" t="str">
        <f t="shared" si="151"/>
        <v>2017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t="str">
        <f t="shared" si="150"/>
        <v>September</v>
      </c>
      <c r="V1179" t="str">
        <f t="shared" si="151"/>
        <v>2014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6.6666666666666671E-3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t="str">
        <f t="shared" si="150"/>
        <v>July</v>
      </c>
      <c r="V1180" t="str">
        <f t="shared" si="151"/>
        <v>2014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5.3333333333333339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t="str">
        <f t="shared" si="150"/>
        <v>September</v>
      </c>
      <c r="V1181" t="str">
        <f t="shared" si="151"/>
        <v>2015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11.75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t="str">
        <f t="shared" si="150"/>
        <v>May</v>
      </c>
      <c r="V1182" t="str">
        <f t="shared" si="151"/>
        <v>2014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8.0000000000000002E-3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t="str">
        <f t="shared" si="150"/>
        <v>January</v>
      </c>
      <c r="V1183" t="str">
        <f t="shared" si="151"/>
        <v>2015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4.2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t="str">
        <f t="shared" si="150"/>
        <v>December</v>
      </c>
      <c r="V1184" t="str">
        <f t="shared" si="151"/>
        <v>2016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t="str">
        <f t="shared" si="150"/>
        <v>October</v>
      </c>
      <c r="V1185" t="str">
        <f t="shared" si="151"/>
        <v>2016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104.93636363636362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t="str">
        <f t="shared" si="150"/>
        <v>January</v>
      </c>
      <c r="V1186" t="str">
        <f t="shared" si="151"/>
        <v>2017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105.44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t="str">
        <f t="shared" si="150"/>
        <v>May</v>
      </c>
      <c r="V1187" t="str">
        <f t="shared" si="151"/>
        <v>2015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106.73333333333332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t="str">
        <f t="shared" si="150"/>
        <v>April</v>
      </c>
      <c r="V1188" t="str">
        <f t="shared" si="151"/>
        <v>2015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104.12571428571428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t="str">
        <f t="shared" si="150"/>
        <v>April</v>
      </c>
      <c r="V1189" t="str">
        <f t="shared" si="151"/>
        <v>2015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160.54999999999998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t="str">
        <f t="shared" si="150"/>
        <v>December</v>
      </c>
      <c r="V1190" t="str">
        <f t="shared" si="151"/>
        <v>2016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107.77777777777777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t="str">
        <f t="shared" si="150"/>
        <v>June</v>
      </c>
      <c r="V1191" t="str">
        <f t="shared" si="151"/>
        <v>2016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t="str">
        <f t="shared" si="150"/>
        <v>August</v>
      </c>
      <c r="V1192" t="str">
        <f t="shared" si="151"/>
        <v>2014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109.07407407407408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42419.395370370366</v>
      </c>
      <c r="T1193" s="10">
        <f t="shared" si="149"/>
        <v>42449.353703703702</v>
      </c>
      <c r="U1193" t="str">
        <f t="shared" si="150"/>
        <v>February</v>
      </c>
      <c r="V1193" t="str">
        <f t="shared" si="151"/>
        <v>2016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t="str">
        <f t="shared" si="150"/>
        <v>January</v>
      </c>
      <c r="V1194" t="str">
        <f t="shared" si="151"/>
        <v>2017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103.95714285714286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42409.567743055552</v>
      </c>
      <c r="T1195" s="10">
        <f t="shared" si="149"/>
        <v>42469.526076388887</v>
      </c>
      <c r="U1195" t="str">
        <f t="shared" si="150"/>
        <v>February</v>
      </c>
      <c r="V1195" t="str">
        <f t="shared" si="151"/>
        <v>2016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322.24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t="str">
        <f t="shared" si="150"/>
        <v>March</v>
      </c>
      <c r="V1196" t="str">
        <f t="shared" si="151"/>
        <v>2015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t="str">
        <f t="shared" si="150"/>
        <v>October</v>
      </c>
      <c r="V1197" t="str">
        <f t="shared" si="151"/>
        <v>2015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269.91034482758624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t="str">
        <f t="shared" si="150"/>
        <v>November</v>
      </c>
      <c r="V1198" t="str">
        <f t="shared" si="151"/>
        <v>2015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253.29333333333332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t="str">
        <f t="shared" si="150"/>
        <v>May</v>
      </c>
      <c r="V1199" t="str">
        <f t="shared" si="151"/>
        <v>2016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260.59999999999997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t="str">
        <f t="shared" si="150"/>
        <v>November</v>
      </c>
      <c r="V1200" t="str">
        <f t="shared" si="151"/>
        <v>2015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101.31677953348381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t="str">
        <f t="shared" si="150"/>
        <v>June</v>
      </c>
      <c r="V1201" t="str">
        <f t="shared" si="151"/>
        <v>2015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125.60416666666667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t="str">
        <f t="shared" si="150"/>
        <v>March</v>
      </c>
      <c r="V1202" t="str">
        <f t="shared" si="151"/>
        <v>2015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102.43783333333334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t="str">
        <f t="shared" si="150"/>
        <v>June</v>
      </c>
      <c r="V1203" t="str">
        <f t="shared" si="151"/>
        <v>2016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199.244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42152.08048611111</v>
      </c>
      <c r="T1204" s="10">
        <f t="shared" si="149"/>
        <v>42182.08048611111</v>
      </c>
      <c r="U1204" t="str">
        <f t="shared" si="150"/>
        <v>May</v>
      </c>
      <c r="V1204" t="str">
        <f t="shared" si="151"/>
        <v>2015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102.45398773006136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t="str">
        <f t="shared" si="150"/>
        <v>May</v>
      </c>
      <c r="V1205" t="str">
        <f t="shared" si="151"/>
        <v>2015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102.94615384615385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t="str">
        <f t="shared" si="150"/>
        <v>October</v>
      </c>
      <c r="V1206" t="str">
        <f t="shared" si="151"/>
        <v>2015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100.86153846153847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t="str">
        <f t="shared" si="150"/>
        <v>May</v>
      </c>
      <c r="V1207" t="str">
        <f t="shared" si="151"/>
        <v>2015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114.99999999999999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42772.567743055552</v>
      </c>
      <c r="T1208" s="10">
        <f t="shared" si="149"/>
        <v>42805.353472222218</v>
      </c>
      <c r="U1208" t="str">
        <f t="shared" si="150"/>
        <v>February</v>
      </c>
      <c r="V1208" t="str">
        <f t="shared" si="151"/>
        <v>2017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104.16766467065868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t="str">
        <f t="shared" si="150"/>
        <v>March</v>
      </c>
      <c r="V1209" t="str">
        <f t="shared" si="151"/>
        <v>2016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155.29999999999998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t="str">
        <f t="shared" si="150"/>
        <v>February</v>
      </c>
      <c r="V1210" t="str">
        <f t="shared" si="151"/>
        <v>2016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t="str">
        <f t="shared" si="150"/>
        <v>January</v>
      </c>
      <c r="V1211" t="str">
        <f t="shared" si="151"/>
        <v>2017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254.31499999999997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t="str">
        <f t="shared" si="150"/>
        <v>May</v>
      </c>
      <c r="V1212" t="str">
        <f t="shared" si="151"/>
        <v>2015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101.1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t="str">
        <f t="shared" si="150"/>
        <v>May</v>
      </c>
      <c r="V1213" t="str">
        <f t="shared" si="151"/>
        <v>2016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129.04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t="str">
        <f t="shared" si="150"/>
        <v>November</v>
      </c>
      <c r="V1214" t="str">
        <f t="shared" si="151"/>
        <v>2015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102.23076923076924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t="str">
        <f t="shared" si="150"/>
        <v>December</v>
      </c>
      <c r="V1215" t="str">
        <f t="shared" si="151"/>
        <v>2016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131.80000000000001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t="str">
        <f t="shared" si="150"/>
        <v>April</v>
      </c>
      <c r="V1216" t="str">
        <f t="shared" si="151"/>
        <v>2015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786.0802000000001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t="str">
        <f t="shared" si="150"/>
        <v>April</v>
      </c>
      <c r="V1217" t="str">
        <f t="shared" si="151"/>
        <v>2014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145.70000000000002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42247.408067129632</v>
      </c>
      <c r="T1218" s="10">
        <f t="shared" si="149"/>
        <v>42279.752083333333</v>
      </c>
      <c r="U1218" t="str">
        <f t="shared" si="150"/>
        <v>August</v>
      </c>
      <c r="V1218" t="str">
        <f t="shared" si="151"/>
        <v>2015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(E1219/D1219)*100</f>
        <v>102.60000000000001</v>
      </c>
      <c r="P1219" s="6">
        <f t="shared" ref="P1219:P1282" si="153">(E1219/L1219)</f>
        <v>148.57377049180329</v>
      </c>
      <c r="Q1219" t="str">
        <f t="shared" ref="Q1219:Q1282" si="154">LEFT(N1219, FIND("/",N1219,1)-1)</f>
        <v>photography</v>
      </c>
      <c r="R1219" t="str">
        <f t="shared" ref="R1219:R1282" si="155">RIGHT(N1219, LEN(N1219)-FIND("/",N1219))</f>
        <v>photobooks</v>
      </c>
      <c r="S1219" s="10">
        <f t="shared" ref="S1219:S1282" si="156">(J1219/86400)+25569+(-5/24)</f>
        <v>42535.6011574074</v>
      </c>
      <c r="T1219" s="10">
        <f t="shared" ref="T1219:T1282" si="157">(I1219/86400)+25569+(-5/24)</f>
        <v>42565.6011574074</v>
      </c>
      <c r="U1219" t="str">
        <f t="shared" ref="U1219:U1282" si="158">TEXT(S1219,"mmmm")</f>
        <v>June</v>
      </c>
      <c r="V1219" t="str">
        <f t="shared" ref="V1219:V1282" si="159">TEXT(S1219,"yyyy")</f>
        <v>2016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172.27777777777777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t="str">
        <f t="shared" si="158"/>
        <v>October</v>
      </c>
      <c r="V1220" t="str">
        <f t="shared" si="159"/>
        <v>2015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159.16819571865443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42633.253622685188</v>
      </c>
      <c r="T1221" s="10">
        <f t="shared" si="157"/>
        <v>42663.253622685188</v>
      </c>
      <c r="U1221" t="str">
        <f t="shared" si="158"/>
        <v>September</v>
      </c>
      <c r="V1221" t="str">
        <f t="shared" si="159"/>
        <v>2016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103.76666666666668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t="str">
        <f t="shared" si="158"/>
        <v>July</v>
      </c>
      <c r="V1222" t="str">
        <f t="shared" si="159"/>
        <v>2015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111.40954545454547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t="str">
        <f t="shared" si="158"/>
        <v>November</v>
      </c>
      <c r="V1223" t="str">
        <f t="shared" si="159"/>
        <v>2016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280.375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t="str">
        <f t="shared" si="158"/>
        <v>March</v>
      </c>
      <c r="V1224" t="str">
        <f t="shared" si="159"/>
        <v>2016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112.10606060606061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t="str">
        <f t="shared" si="158"/>
        <v>October</v>
      </c>
      <c r="V1225" t="str">
        <f t="shared" si="159"/>
        <v>2016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7.0666666666666673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t="str">
        <f t="shared" si="158"/>
        <v>April</v>
      </c>
      <c r="V1226" t="str">
        <f t="shared" si="159"/>
        <v>2014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4.3999999999999995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t="str">
        <f t="shared" si="158"/>
        <v>August</v>
      </c>
      <c r="V1227" t="str">
        <f t="shared" si="159"/>
        <v>2013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3.8739999999999997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t="str">
        <f t="shared" si="158"/>
        <v>March</v>
      </c>
      <c r="V1228" t="str">
        <f t="shared" si="159"/>
        <v>2014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t="str">
        <f t="shared" si="158"/>
        <v>July</v>
      </c>
      <c r="V1229" t="str">
        <f t="shared" si="159"/>
        <v>2014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29.299999999999997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t="str">
        <f t="shared" si="158"/>
        <v>July</v>
      </c>
      <c r="V1230" t="str">
        <f t="shared" si="159"/>
        <v>2011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0.90909090909090906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t="str">
        <f t="shared" si="158"/>
        <v>March</v>
      </c>
      <c r="V1231" t="str">
        <f t="shared" si="159"/>
        <v>2012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t="str">
        <f t="shared" si="158"/>
        <v>January</v>
      </c>
      <c r="V1232" t="str">
        <f t="shared" si="159"/>
        <v>2011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t="str">
        <f t="shared" si="158"/>
        <v>July</v>
      </c>
      <c r="V1233" t="str">
        <f t="shared" si="159"/>
        <v>2015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0.8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41506.639699074069</v>
      </c>
      <c r="T1234" s="10">
        <f t="shared" si="157"/>
        <v>41553.639699074069</v>
      </c>
      <c r="U1234" t="str">
        <f t="shared" si="158"/>
        <v>August</v>
      </c>
      <c r="V1234" t="str">
        <f t="shared" si="159"/>
        <v>2013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11.600000000000001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t="str">
        <f t="shared" si="158"/>
        <v>January</v>
      </c>
      <c r="V1235" t="str">
        <f t="shared" si="159"/>
        <v>2012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t="str">
        <f t="shared" si="158"/>
        <v>January</v>
      </c>
      <c r="V1236" t="str">
        <f t="shared" si="159"/>
        <v>2015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2.7873639500929119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t="str">
        <f t="shared" si="158"/>
        <v>November</v>
      </c>
      <c r="V1237" t="str">
        <f t="shared" si="159"/>
        <v>2013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t="str">
        <f t="shared" si="158"/>
        <v>July</v>
      </c>
      <c r="V1238" t="str">
        <f t="shared" si="159"/>
        <v>2012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t="str">
        <f t="shared" si="158"/>
        <v>August</v>
      </c>
      <c r="V1239" t="str">
        <f t="shared" si="159"/>
        <v>2012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17.8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t="str">
        <f t="shared" si="158"/>
        <v>July</v>
      </c>
      <c r="V1240" t="str">
        <f t="shared" si="159"/>
        <v>2011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t="str">
        <f t="shared" si="158"/>
        <v>December</v>
      </c>
      <c r="V1241" t="str">
        <f t="shared" si="159"/>
        <v>2011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3.0124999999999997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t="str">
        <f t="shared" si="158"/>
        <v>May</v>
      </c>
      <c r="V1242" t="str">
        <f t="shared" si="159"/>
        <v>2013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50.739999999999995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t="str">
        <f t="shared" si="158"/>
        <v>October</v>
      </c>
      <c r="V1243" t="str">
        <f t="shared" si="159"/>
        <v>2014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0.54884742041712409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t="str">
        <f t="shared" si="158"/>
        <v>August</v>
      </c>
      <c r="V1244" t="str">
        <f t="shared" si="159"/>
        <v>2011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14.091666666666667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t="str">
        <f t="shared" si="158"/>
        <v>May</v>
      </c>
      <c r="V1245" t="str">
        <f t="shared" si="159"/>
        <v>2011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103.8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41355.617164351854</v>
      </c>
      <c r="T1246" s="10">
        <f t="shared" si="157"/>
        <v>41386.666666666664</v>
      </c>
      <c r="U1246" t="str">
        <f t="shared" si="158"/>
        <v>March</v>
      </c>
      <c r="V1246" t="str">
        <f t="shared" si="159"/>
        <v>2013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120.24999999999999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41774.391597222224</v>
      </c>
      <c r="T1247" s="10">
        <f t="shared" si="157"/>
        <v>41804.391597222224</v>
      </c>
      <c r="U1247" t="str">
        <f t="shared" si="158"/>
        <v>May</v>
      </c>
      <c r="V1247" t="str">
        <f t="shared" si="159"/>
        <v>2014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t="str">
        <f t="shared" si="158"/>
        <v>October</v>
      </c>
      <c r="V1248" t="str">
        <f t="shared" si="159"/>
        <v>2011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122.14285714285715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t="str">
        <f t="shared" si="158"/>
        <v>April</v>
      </c>
      <c r="V1249" t="str">
        <f t="shared" si="159"/>
        <v>2013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151.63999999999999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t="str">
        <f t="shared" si="158"/>
        <v>May</v>
      </c>
      <c r="V1250" t="str">
        <f t="shared" si="159"/>
        <v>2014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104.44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41067.532534722217</v>
      </c>
      <c r="T1251" s="10">
        <f t="shared" si="157"/>
        <v>41097.532534722217</v>
      </c>
      <c r="U1251" t="str">
        <f t="shared" si="158"/>
        <v>June</v>
      </c>
      <c r="V1251" t="str">
        <f t="shared" si="159"/>
        <v>2012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200.15333333333331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t="str">
        <f t="shared" si="158"/>
        <v>July</v>
      </c>
      <c r="V1252" t="str">
        <f t="shared" si="159"/>
        <v>2014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101.8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t="str">
        <f t="shared" si="158"/>
        <v>July</v>
      </c>
      <c r="V1253" t="str">
        <f t="shared" si="159"/>
        <v>2011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137.65714285714284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t="str">
        <f t="shared" si="158"/>
        <v>September</v>
      </c>
      <c r="V1254" t="str">
        <f t="shared" si="159"/>
        <v>2013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303833.2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t="str">
        <f t="shared" si="158"/>
        <v>August</v>
      </c>
      <c r="V1255" t="str">
        <f t="shared" si="159"/>
        <v>2014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198.85074626865671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t="str">
        <f t="shared" si="158"/>
        <v>November</v>
      </c>
      <c r="V1256" t="str">
        <f t="shared" si="159"/>
        <v>2010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202.36666666666667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t="str">
        <f t="shared" si="158"/>
        <v>November</v>
      </c>
      <c r="V1257" t="str">
        <f t="shared" si="159"/>
        <v>2013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117.96376666666666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40921.711006944439</v>
      </c>
      <c r="T1258" s="10">
        <f t="shared" si="157"/>
        <v>40951.711006944439</v>
      </c>
      <c r="U1258" t="str">
        <f t="shared" si="158"/>
        <v>January</v>
      </c>
      <c r="V1258" t="str">
        <f t="shared" si="159"/>
        <v>2012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294.72727272727275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t="str">
        <f t="shared" si="158"/>
        <v>February</v>
      </c>
      <c r="V1259" t="str">
        <f t="shared" si="159"/>
        <v>2011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213.14633333333336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t="str">
        <f t="shared" si="158"/>
        <v>August</v>
      </c>
      <c r="V1260" t="str">
        <f t="shared" si="159"/>
        <v>2013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104.24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t="str">
        <f t="shared" si="158"/>
        <v>May</v>
      </c>
      <c r="V1261" t="str">
        <f t="shared" si="159"/>
        <v>2014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113.66666666666667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t="str">
        <f t="shared" si="158"/>
        <v>January</v>
      </c>
      <c r="V1262" t="str">
        <f t="shared" si="159"/>
        <v>2014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101.25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t="str">
        <f t="shared" si="158"/>
        <v>December</v>
      </c>
      <c r="V1263" t="str">
        <f t="shared" si="159"/>
        <v>2013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125.41538461538462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t="str">
        <f t="shared" si="158"/>
        <v>January</v>
      </c>
      <c r="V1264" t="str">
        <f t="shared" si="159"/>
        <v>2014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t="str">
        <f t="shared" si="158"/>
        <v>February</v>
      </c>
      <c r="V1265" t="str">
        <f t="shared" si="159"/>
        <v>2014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166.46153846153845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t="str">
        <f t="shared" si="158"/>
        <v>September</v>
      </c>
      <c r="V1266" t="str">
        <f t="shared" si="159"/>
        <v>2013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119.14771428571429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t="str">
        <f t="shared" si="158"/>
        <v>October</v>
      </c>
      <c r="V1267" t="str">
        <f t="shared" si="159"/>
        <v>2010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100.47368421052632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t="str">
        <f t="shared" si="158"/>
        <v>December</v>
      </c>
      <c r="V1268" t="str">
        <f t="shared" si="159"/>
        <v>2013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101.8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t="str">
        <f t="shared" si="158"/>
        <v>June</v>
      </c>
      <c r="V1269" t="str">
        <f t="shared" si="159"/>
        <v>2013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116.66666666666667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t="str">
        <f t="shared" si="158"/>
        <v>August</v>
      </c>
      <c r="V1270" t="str">
        <f t="shared" si="159"/>
        <v>2013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108.64893617021276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42445.614722222221</v>
      </c>
      <c r="T1271" s="10">
        <f t="shared" si="157"/>
        <v>42475.791666666664</v>
      </c>
      <c r="U1271" t="str">
        <f t="shared" si="158"/>
        <v>March</v>
      </c>
      <c r="V1271" t="str">
        <f t="shared" si="159"/>
        <v>2016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114.72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40933.648634259254</v>
      </c>
      <c r="T1272" s="10">
        <f t="shared" si="157"/>
        <v>40993.60696759259</v>
      </c>
      <c r="U1272" t="str">
        <f t="shared" si="158"/>
        <v>January</v>
      </c>
      <c r="V1272" t="str">
        <f t="shared" si="159"/>
        <v>2012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101.8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t="str">
        <f t="shared" si="158"/>
        <v>October</v>
      </c>
      <c r="V1273" t="str">
        <f t="shared" si="159"/>
        <v>2013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t="str">
        <f t="shared" si="158"/>
        <v>April</v>
      </c>
      <c r="V1274" t="str">
        <f t="shared" si="159"/>
        <v>2010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103.49999999999999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t="str">
        <f t="shared" si="158"/>
        <v>August</v>
      </c>
      <c r="V1275" t="str">
        <f t="shared" si="159"/>
        <v>2014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154.97535999999999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t="str">
        <f t="shared" si="158"/>
        <v>July</v>
      </c>
      <c r="V1276" t="str">
        <f t="shared" si="159"/>
        <v>2012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162.14066666666668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t="str">
        <f t="shared" si="158"/>
        <v>July</v>
      </c>
      <c r="V1277" t="str">
        <f t="shared" si="159"/>
        <v>2013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104.42100000000001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t="str">
        <f t="shared" si="158"/>
        <v>July</v>
      </c>
      <c r="V1278" t="str">
        <f t="shared" si="159"/>
        <v>2009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106.12433333333333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t="str">
        <f t="shared" si="158"/>
        <v>July</v>
      </c>
      <c r="V1279" t="str">
        <f t="shared" si="159"/>
        <v>2012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154.93846153846152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t="str">
        <f t="shared" si="158"/>
        <v>May</v>
      </c>
      <c r="V1280" t="str">
        <f t="shared" si="159"/>
        <v>2014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110.77157238734421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t="str">
        <f t="shared" si="158"/>
        <v>February</v>
      </c>
      <c r="V1281" t="str">
        <f t="shared" si="159"/>
        <v>2014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110.91186666666665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40513.54923611111</v>
      </c>
      <c r="T1282" s="10">
        <f t="shared" si="157"/>
        <v>40603.54923611111</v>
      </c>
      <c r="U1282" t="str">
        <f t="shared" si="158"/>
        <v>December</v>
      </c>
      <c r="V1282" t="str">
        <f t="shared" si="159"/>
        <v>2010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(E1283/D1283)*100</f>
        <v>110.71428571428572</v>
      </c>
      <c r="P1283" s="6">
        <f t="shared" ref="P1283:P1346" si="161">(E1283/L1283)</f>
        <v>104.72972972972973</v>
      </c>
      <c r="Q1283" t="str">
        <f t="shared" ref="Q1283:Q1346" si="162">LEFT(N1283, FIND("/",N1283,1)-1)</f>
        <v>music</v>
      </c>
      <c r="R1283" t="str">
        <f t="shared" ref="R1283:R1346" si="163">RIGHT(N1283, LEN(N1283)-FIND("/",N1283))</f>
        <v>rock</v>
      </c>
      <c r="S1283" s="10">
        <f t="shared" ref="S1283:S1346" si="164">(J1283/86400)+25569+(-5/24)</f>
        <v>41463.535138888888</v>
      </c>
      <c r="T1283" s="10">
        <f t="shared" ref="T1283:T1346" si="165">(I1283/86400)+25569+(-5/24)</f>
        <v>41483.535138888888</v>
      </c>
      <c r="U1283" t="str">
        <f t="shared" ref="U1283:U1346" si="166">TEXT(S1283,"mmmm")</f>
        <v>July</v>
      </c>
      <c r="V1283" t="str">
        <f t="shared" ref="V1283:V1346" si="167">TEXT(S1283,"yyyy")</f>
        <v>2013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123.61333333333333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41586.266840277771</v>
      </c>
      <c r="T1284" s="10">
        <f t="shared" si="165"/>
        <v>41616.999305555553</v>
      </c>
      <c r="U1284" t="str">
        <f t="shared" si="166"/>
        <v>November</v>
      </c>
      <c r="V1284" t="str">
        <f t="shared" si="167"/>
        <v>2013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211.05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t="str">
        <f t="shared" si="166"/>
        <v>February</v>
      </c>
      <c r="V1285" t="str">
        <f t="shared" si="167"/>
        <v>2013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t="str">
        <f t="shared" si="166"/>
        <v>December</v>
      </c>
      <c r="V1286" t="str">
        <f t="shared" si="167"/>
        <v>2016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101.64999999999999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t="str">
        <f t="shared" si="166"/>
        <v>June</v>
      </c>
      <c r="V1287" t="str">
        <f t="shared" si="167"/>
        <v>2015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108.33333333333333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t="str">
        <f t="shared" si="166"/>
        <v>February</v>
      </c>
      <c r="V1288" t="str">
        <f t="shared" si="167"/>
        <v>2015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t="str">
        <f t="shared" si="166"/>
        <v>April</v>
      </c>
      <c r="V1289" t="str">
        <f t="shared" si="167"/>
        <v>2015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100.44999999999999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t="str">
        <f t="shared" si="166"/>
        <v>July</v>
      </c>
      <c r="V1290" t="str">
        <f t="shared" si="167"/>
        <v>2016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125.06666666666666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42708.926446759258</v>
      </c>
      <c r="T1291" s="10">
        <f t="shared" si="165"/>
        <v>42738.926446759258</v>
      </c>
      <c r="U1291" t="str">
        <f t="shared" si="166"/>
        <v>December</v>
      </c>
      <c r="V1291" t="str">
        <f t="shared" si="167"/>
        <v>2016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108.57142857142857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t="str">
        <f t="shared" si="166"/>
        <v>March</v>
      </c>
      <c r="V1292" t="str">
        <f t="shared" si="167"/>
        <v>2015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145.70000000000002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t="str">
        <f t="shared" si="166"/>
        <v>March</v>
      </c>
      <c r="V1293" t="str">
        <f t="shared" si="167"/>
        <v>2015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110.00000000000001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t="str">
        <f t="shared" si="166"/>
        <v>September</v>
      </c>
      <c r="V1294" t="str">
        <f t="shared" si="167"/>
        <v>2015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102.23333333333333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42292.492719907408</v>
      </c>
      <c r="T1295" s="10">
        <f t="shared" si="165"/>
        <v>42322.534386574072</v>
      </c>
      <c r="U1295" t="str">
        <f t="shared" si="166"/>
        <v>October</v>
      </c>
      <c r="V1295" t="str">
        <f t="shared" si="167"/>
        <v>2015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t="str">
        <f t="shared" si="166"/>
        <v>October</v>
      </c>
      <c r="V1296" t="str">
        <f t="shared" si="167"/>
        <v>2015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101.96000000000001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t="str">
        <f t="shared" si="166"/>
        <v>June</v>
      </c>
      <c r="V1297" t="str">
        <f t="shared" si="167"/>
        <v>2015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141.1764705882353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t="str">
        <f t="shared" si="166"/>
        <v>February</v>
      </c>
      <c r="V1298" t="str">
        <f t="shared" si="167"/>
        <v>2016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109.52500000000001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t="str">
        <f t="shared" si="166"/>
        <v>April</v>
      </c>
      <c r="V1299" t="str">
        <f t="shared" si="167"/>
        <v>2016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104.65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42458.472592592589</v>
      </c>
      <c r="T1300" s="10">
        <f t="shared" si="165"/>
        <v>42488.472592592589</v>
      </c>
      <c r="U1300" t="str">
        <f t="shared" si="166"/>
        <v>March</v>
      </c>
      <c r="V1300" t="str">
        <f t="shared" si="167"/>
        <v>2016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t="str">
        <f t="shared" si="166"/>
        <v>June</v>
      </c>
      <c r="V1301" t="str">
        <f t="shared" si="167"/>
        <v>2015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t="str">
        <f t="shared" si="166"/>
        <v>April</v>
      </c>
      <c r="V1302" t="str">
        <f t="shared" si="167"/>
        <v>2016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102.75000000000001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t="str">
        <f t="shared" si="166"/>
        <v>July</v>
      </c>
      <c r="V1303" t="str">
        <f t="shared" si="167"/>
        <v>2015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t="str">
        <f t="shared" si="166"/>
        <v>October</v>
      </c>
      <c r="V1304" t="str">
        <f t="shared" si="167"/>
        <v>2016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130.26085714285716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t="str">
        <f t="shared" si="166"/>
        <v>July</v>
      </c>
      <c r="V1305" t="str">
        <f t="shared" si="167"/>
        <v>2016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39.627499999999998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t="str">
        <f t="shared" si="166"/>
        <v>January</v>
      </c>
      <c r="V1306" t="str">
        <f t="shared" si="167"/>
        <v>2017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25.976666666666663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t="str">
        <f t="shared" si="166"/>
        <v>June</v>
      </c>
      <c r="V1307" t="str">
        <f t="shared" si="167"/>
        <v>2016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65.24636363636364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t="str">
        <f t="shared" si="166"/>
        <v>November</v>
      </c>
      <c r="V1308" t="str">
        <f t="shared" si="167"/>
        <v>2014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11.514000000000001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42387.294895833336</v>
      </c>
      <c r="T1309" s="10">
        <f t="shared" si="165"/>
        <v>42417.294895833336</v>
      </c>
      <c r="U1309" t="str">
        <f t="shared" si="166"/>
        <v>January</v>
      </c>
      <c r="V1309" t="str">
        <f t="shared" si="167"/>
        <v>2016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11.360000000000001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t="str">
        <f t="shared" si="166"/>
        <v>August</v>
      </c>
      <c r="V1310" t="str">
        <f t="shared" si="167"/>
        <v>2016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111.99130434782609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t="str">
        <f t="shared" si="166"/>
        <v>September</v>
      </c>
      <c r="V1311" t="str">
        <f t="shared" si="167"/>
        <v>2015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15.5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t="str">
        <f t="shared" si="166"/>
        <v>July</v>
      </c>
      <c r="V1312" t="str">
        <f t="shared" si="167"/>
        <v>2016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32.027999999999999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t="str">
        <f t="shared" si="166"/>
        <v>October</v>
      </c>
      <c r="V1313" t="str">
        <f t="shared" si="167"/>
        <v>2016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0.60869565217391308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t="str">
        <f t="shared" si="166"/>
        <v>March</v>
      </c>
      <c r="V1314" t="str">
        <f t="shared" si="167"/>
        <v>2015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31.114999999999998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t="str">
        <f t="shared" si="166"/>
        <v>February</v>
      </c>
      <c r="V1315" t="str">
        <f t="shared" si="167"/>
        <v>2016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1.1266666666666667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t="str">
        <f t="shared" si="166"/>
        <v>August</v>
      </c>
      <c r="V1316" t="str">
        <f t="shared" si="167"/>
        <v>2016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40.404000000000003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t="str">
        <f t="shared" si="166"/>
        <v>October</v>
      </c>
      <c r="V1317" t="str">
        <f t="shared" si="167"/>
        <v>2015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1.3333333333333333E-3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42393.753576388888</v>
      </c>
      <c r="T1318" s="10">
        <f t="shared" si="165"/>
        <v>42428.753576388888</v>
      </c>
      <c r="U1318" t="str">
        <f t="shared" si="166"/>
        <v>January</v>
      </c>
      <c r="V1318" t="str">
        <f t="shared" si="167"/>
        <v>2016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5.7334999999999994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t="str">
        <f t="shared" si="166"/>
        <v>May</v>
      </c>
      <c r="V1319" t="str">
        <f t="shared" si="167"/>
        <v>2016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15.324999999999999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t="str">
        <f t="shared" si="166"/>
        <v>December</v>
      </c>
      <c r="V1320" t="str">
        <f t="shared" si="167"/>
        <v>2014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15.103448275862069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t="str">
        <f t="shared" si="166"/>
        <v>June</v>
      </c>
      <c r="V1321" t="str">
        <f t="shared" si="167"/>
        <v>2014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0.503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t="str">
        <f t="shared" si="166"/>
        <v>December</v>
      </c>
      <c r="V1322" t="str">
        <f t="shared" si="167"/>
        <v>2016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1.3028138528138529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t="str">
        <f t="shared" si="166"/>
        <v>November</v>
      </c>
      <c r="V1323" t="str">
        <f t="shared" si="167"/>
        <v>2016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0.30285714285714288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t="str">
        <f t="shared" si="166"/>
        <v>April</v>
      </c>
      <c r="V1324" t="str">
        <f t="shared" si="167"/>
        <v>2015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8.8800000000000008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t="str">
        <f t="shared" si="166"/>
        <v>March</v>
      </c>
      <c r="V1325" t="str">
        <f t="shared" si="167"/>
        <v>2016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9.84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t="str">
        <f t="shared" si="166"/>
        <v>September</v>
      </c>
      <c r="V1326" t="str">
        <f t="shared" si="167"/>
        <v>2016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2.4299999999999997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t="str">
        <f t="shared" si="166"/>
        <v>November</v>
      </c>
      <c r="V1327" t="str">
        <f t="shared" si="167"/>
        <v>2016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1.1299999999999999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41974.583657407406</v>
      </c>
      <c r="T1328" s="10">
        <f t="shared" si="165"/>
        <v>42019.583657407406</v>
      </c>
      <c r="U1328" t="str">
        <f t="shared" si="166"/>
        <v>December</v>
      </c>
      <c r="V1328" t="str">
        <f t="shared" si="167"/>
        <v>2014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3.5520833333333335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t="str">
        <f t="shared" si="166"/>
        <v>April</v>
      </c>
      <c r="V1329" t="str">
        <f t="shared" si="167"/>
        <v>2015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2.3306666666666667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t="str">
        <f t="shared" si="166"/>
        <v>August</v>
      </c>
      <c r="V1330" t="str">
        <f t="shared" si="167"/>
        <v>2016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0.81600000000000006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t="str">
        <f t="shared" si="166"/>
        <v>October</v>
      </c>
      <c r="V1331" t="str">
        <f t="shared" si="167"/>
        <v>2014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22.494285714285713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t="str">
        <f t="shared" si="166"/>
        <v>June</v>
      </c>
      <c r="V1332" t="str">
        <f t="shared" si="167"/>
        <v>2016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1.3668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t="str">
        <f t="shared" si="166"/>
        <v>July</v>
      </c>
      <c r="V1333" t="str">
        <f t="shared" si="167"/>
        <v>2016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t="str">
        <f t="shared" si="166"/>
        <v>December</v>
      </c>
      <c r="V1334" t="str">
        <f t="shared" si="167"/>
        <v>2016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t="str">
        <f t="shared" si="166"/>
        <v>June</v>
      </c>
      <c r="V1335" t="str">
        <f t="shared" si="167"/>
        <v>2014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10.754135338345865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t="str">
        <f t="shared" si="166"/>
        <v>February</v>
      </c>
      <c r="V1336" t="str">
        <f t="shared" si="167"/>
        <v>2016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19.759999999999998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t="str">
        <f t="shared" si="166"/>
        <v>November</v>
      </c>
      <c r="V1337" t="str">
        <f t="shared" si="167"/>
        <v>2015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84.946999999999989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t="str">
        <f t="shared" si="166"/>
        <v>November</v>
      </c>
      <c r="V1338" t="str">
        <f t="shared" si="167"/>
        <v>2014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49.381999999999998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t="str">
        <f t="shared" si="166"/>
        <v>February</v>
      </c>
      <c r="V1339" t="str">
        <f t="shared" si="167"/>
        <v>2017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3.3033333333333332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t="str">
        <f t="shared" si="166"/>
        <v>July</v>
      </c>
      <c r="V1340" t="str">
        <f t="shared" si="167"/>
        <v>2015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6.6339999999999995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t="str">
        <f t="shared" si="166"/>
        <v>October</v>
      </c>
      <c r="V1341" t="str">
        <f t="shared" si="167"/>
        <v>2014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t="str">
        <f t="shared" si="166"/>
        <v>July</v>
      </c>
      <c r="V1342" t="str">
        <f t="shared" si="167"/>
        <v>2014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70.36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t="str">
        <f t="shared" si="166"/>
        <v>August</v>
      </c>
      <c r="V1343" t="str">
        <f t="shared" si="167"/>
        <v>2016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0.2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42172.608090277776</v>
      </c>
      <c r="T1344" s="10">
        <f t="shared" si="165"/>
        <v>42202.608090277776</v>
      </c>
      <c r="U1344" t="str">
        <f t="shared" si="166"/>
        <v>June</v>
      </c>
      <c r="V1344" t="str">
        <f t="shared" si="167"/>
        <v>2015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102.298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t="str">
        <f t="shared" si="166"/>
        <v>June</v>
      </c>
      <c r="V1345" t="str">
        <f t="shared" si="167"/>
        <v>2016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377.73333333333335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42522.581469907404</v>
      </c>
      <c r="T1346" s="10">
        <f t="shared" si="165"/>
        <v>42551.581469907404</v>
      </c>
      <c r="U1346" t="str">
        <f t="shared" si="166"/>
        <v>June</v>
      </c>
      <c r="V1346" t="str">
        <f t="shared" si="167"/>
        <v>2016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(E1347/D1347)*100</f>
        <v>125</v>
      </c>
      <c r="P1347" s="6">
        <f t="shared" ref="P1347:P1410" si="169">(E1347/L1347)</f>
        <v>53.571428571428569</v>
      </c>
      <c r="Q1347" t="str">
        <f t="shared" ref="Q1347:Q1410" si="170">LEFT(N1347, FIND("/",N1347,1)-1)</f>
        <v>publishing</v>
      </c>
      <c r="R1347" t="str">
        <f t="shared" ref="R1347:R1410" si="171">RIGHT(N1347, LEN(N1347)-FIND("/",N1347))</f>
        <v>nonfiction</v>
      </c>
      <c r="S1347" s="10">
        <f t="shared" ref="S1347:S1410" si="172">(J1347/86400)+25569+(-5/24)</f>
        <v>41799.606006944443</v>
      </c>
      <c r="T1347" s="10">
        <f t="shared" ref="T1347:T1410" si="173">(I1347/86400)+25569+(-5/24)</f>
        <v>41834.606006944443</v>
      </c>
      <c r="U1347" t="str">
        <f t="shared" ref="U1347:U1410" si="174">TEXT(S1347,"mmmm")</f>
        <v>June</v>
      </c>
      <c r="V1347" t="str">
        <f t="shared" ref="V1347:V1410" si="175">TEXT(S1347,"yyyy")</f>
        <v>2014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147.32653061224491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t="str">
        <f t="shared" si="174"/>
        <v>May</v>
      </c>
      <c r="V1348" t="str">
        <f t="shared" si="175"/>
        <v>2013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102.2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t="str">
        <f t="shared" si="174"/>
        <v>February</v>
      </c>
      <c r="V1349" t="str">
        <f t="shared" si="175"/>
        <v>2015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101.8723404255319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41963.297835648147</v>
      </c>
      <c r="T1350" s="10">
        <f t="shared" si="173"/>
        <v>41991.297835648147</v>
      </c>
      <c r="U1350" t="str">
        <f t="shared" si="174"/>
        <v>November</v>
      </c>
      <c r="V1350" t="str">
        <f t="shared" si="175"/>
        <v>2014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204.2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t="str">
        <f t="shared" si="174"/>
        <v>November</v>
      </c>
      <c r="V1351" t="str">
        <f t="shared" si="175"/>
        <v>2015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104.05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t="str">
        <f t="shared" si="174"/>
        <v>November</v>
      </c>
      <c r="V1352" t="str">
        <f t="shared" si="175"/>
        <v>2015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101.265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t="str">
        <f t="shared" si="174"/>
        <v>January</v>
      </c>
      <c r="V1353" t="str">
        <f t="shared" si="175"/>
        <v>2016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136.13999999999999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t="str">
        <f t="shared" si="174"/>
        <v>July</v>
      </c>
      <c r="V1354" t="str">
        <f t="shared" si="175"/>
        <v>2015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133.6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t="str">
        <f t="shared" si="174"/>
        <v>February</v>
      </c>
      <c r="V1355" t="str">
        <f t="shared" si="175"/>
        <v>2013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130.25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t="str">
        <f t="shared" si="174"/>
        <v>May</v>
      </c>
      <c r="V1356" t="str">
        <f t="shared" si="175"/>
        <v>2016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122.67999999999999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t="str">
        <f t="shared" si="174"/>
        <v>October</v>
      </c>
      <c r="V1357" t="str">
        <f t="shared" si="175"/>
        <v>2012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182.81058823529412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41429.830555555549</v>
      </c>
      <c r="T1358" s="10">
        <f t="shared" si="173"/>
        <v>41459.830555555549</v>
      </c>
      <c r="U1358" t="str">
        <f t="shared" si="174"/>
        <v>June</v>
      </c>
      <c r="V1358" t="str">
        <f t="shared" si="175"/>
        <v>2013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125.29999999999998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t="str">
        <f t="shared" si="174"/>
        <v>January</v>
      </c>
      <c r="V1359" t="str">
        <f t="shared" si="175"/>
        <v>2013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111.66666666666667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t="str">
        <f t="shared" si="174"/>
        <v>May</v>
      </c>
      <c r="V1360" t="str">
        <f t="shared" si="175"/>
        <v>2011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115.75757575757575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t="str">
        <f t="shared" si="174"/>
        <v>May</v>
      </c>
      <c r="V1361" t="str">
        <f t="shared" si="175"/>
        <v>2011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173.2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t="str">
        <f t="shared" si="174"/>
        <v>July</v>
      </c>
      <c r="V1362" t="str">
        <f t="shared" si="175"/>
        <v>2012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125.98333333333333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t="str">
        <f t="shared" si="174"/>
        <v>May</v>
      </c>
      <c r="V1363" t="str">
        <f t="shared" si="175"/>
        <v>2014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109.1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t="str">
        <f t="shared" si="174"/>
        <v>July</v>
      </c>
      <c r="V1364" t="str">
        <f t="shared" si="175"/>
        <v>2013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t="str">
        <f t="shared" si="174"/>
        <v>January</v>
      </c>
      <c r="V1365" t="str">
        <f t="shared" si="175"/>
        <v>2016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118.64285714285714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41951.487337962964</v>
      </c>
      <c r="T1366" s="10">
        <f t="shared" si="173"/>
        <v>42011.487337962964</v>
      </c>
      <c r="U1366" t="str">
        <f t="shared" si="174"/>
        <v>November</v>
      </c>
      <c r="V1366" t="str">
        <f t="shared" si="175"/>
        <v>2014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100.26666666666667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t="str">
        <f t="shared" si="174"/>
        <v>February</v>
      </c>
      <c r="V1367" t="str">
        <f t="shared" si="175"/>
        <v>2015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126.48920000000001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t="str">
        <f t="shared" si="174"/>
        <v>October</v>
      </c>
      <c r="V1368" t="str">
        <f t="shared" si="175"/>
        <v>2014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114.26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t="str">
        <f t="shared" si="174"/>
        <v>October</v>
      </c>
      <c r="V1369" t="str">
        <f t="shared" si="175"/>
        <v>2015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110.7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t="str">
        <f t="shared" si="174"/>
        <v>May</v>
      </c>
      <c r="V1370" t="str">
        <f t="shared" si="175"/>
        <v>2015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105.34805315203954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t="str">
        <f t="shared" si="174"/>
        <v>March</v>
      </c>
      <c r="V1371" t="str">
        <f t="shared" si="175"/>
        <v>2014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103.66666666666666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t="str">
        <f t="shared" si="174"/>
        <v>September</v>
      </c>
      <c r="V1372" t="str">
        <f t="shared" si="175"/>
        <v>2013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107.08672667523933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t="str">
        <f t="shared" si="174"/>
        <v>April</v>
      </c>
      <c r="V1373" t="str">
        <f t="shared" si="175"/>
        <v>2015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t="str">
        <f t="shared" si="174"/>
        <v>June</v>
      </c>
      <c r="V1374" t="str">
        <f t="shared" si="175"/>
        <v>2012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105.01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t="str">
        <f t="shared" si="174"/>
        <v>November</v>
      </c>
      <c r="V1375" t="str">
        <f t="shared" si="175"/>
        <v>2016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189.46666666666667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t="str">
        <f t="shared" si="174"/>
        <v>February</v>
      </c>
      <c r="V1376" t="str">
        <f t="shared" si="175"/>
        <v>2016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171.32499999999999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t="str">
        <f t="shared" si="174"/>
        <v>December</v>
      </c>
      <c r="V1377" t="str">
        <f t="shared" si="175"/>
        <v>2016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252.48648648648651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t="str">
        <f t="shared" si="174"/>
        <v>November</v>
      </c>
      <c r="V1378" t="str">
        <f t="shared" si="175"/>
        <v>2016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116.15384615384616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t="str">
        <f t="shared" si="174"/>
        <v>January</v>
      </c>
      <c r="V1379" t="str">
        <f t="shared" si="175"/>
        <v>2017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203.35000000000002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42568.551041666666</v>
      </c>
      <c r="T1380" s="10">
        <f t="shared" si="173"/>
        <v>42583.551041666666</v>
      </c>
      <c r="U1380" t="str">
        <f t="shared" si="174"/>
        <v>July</v>
      </c>
      <c r="V1380" t="str">
        <f t="shared" si="175"/>
        <v>2016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111.60000000000001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42130.283287037033</v>
      </c>
      <c r="T1381" s="10">
        <f t="shared" si="173"/>
        <v>42160.283287037033</v>
      </c>
      <c r="U1381" t="str">
        <f t="shared" si="174"/>
        <v>May</v>
      </c>
      <c r="V1381" t="str">
        <f t="shared" si="175"/>
        <v>2015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t="str">
        <f t="shared" si="174"/>
        <v>May</v>
      </c>
      <c r="V1382" t="str">
        <f t="shared" si="175"/>
        <v>2015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107.1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t="str">
        <f t="shared" si="174"/>
        <v>November</v>
      </c>
      <c r="V1383" t="str">
        <f t="shared" si="175"/>
        <v>2016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104.3625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t="str">
        <f t="shared" si="174"/>
        <v>April</v>
      </c>
      <c r="V1384" t="str">
        <f t="shared" si="175"/>
        <v>2013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212.40909090909091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t="str">
        <f t="shared" si="174"/>
        <v>December</v>
      </c>
      <c r="V1385" t="str">
        <f t="shared" si="175"/>
        <v>2016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124.08571428571429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t="str">
        <f t="shared" si="174"/>
        <v>June</v>
      </c>
      <c r="V1386" t="str">
        <f t="shared" si="175"/>
        <v>2015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110.406125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t="str">
        <f t="shared" si="174"/>
        <v>March</v>
      </c>
      <c r="V1387" t="str">
        <f t="shared" si="175"/>
        <v>2016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218.75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t="str">
        <f t="shared" si="174"/>
        <v>June</v>
      </c>
      <c r="V1388" t="str">
        <f t="shared" si="175"/>
        <v>2015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136.625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t="str">
        <f t="shared" si="174"/>
        <v>May</v>
      </c>
      <c r="V1389" t="str">
        <f t="shared" si="175"/>
        <v>2015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134.8074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t="str">
        <f t="shared" si="174"/>
        <v>September</v>
      </c>
      <c r="V1390" t="str">
        <f t="shared" si="175"/>
        <v>2016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145.4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t="str">
        <f t="shared" si="174"/>
        <v>July</v>
      </c>
      <c r="V1391" t="str">
        <f t="shared" si="175"/>
        <v>2016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109.10714285714285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42087.594976851855</v>
      </c>
      <c r="T1392" s="10">
        <f t="shared" si="173"/>
        <v>42121.508333333331</v>
      </c>
      <c r="U1392" t="str">
        <f t="shared" si="174"/>
        <v>March</v>
      </c>
      <c r="V1392" t="str">
        <f t="shared" si="175"/>
        <v>2015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110.2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t="str">
        <f t="shared" si="174"/>
        <v>July</v>
      </c>
      <c r="V1393" t="str">
        <f t="shared" si="175"/>
        <v>2015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113.64000000000001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t="str">
        <f t="shared" si="174"/>
        <v>January</v>
      </c>
      <c r="V1394" t="str">
        <f t="shared" si="175"/>
        <v>2016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102.35000000000001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t="str">
        <f t="shared" si="174"/>
        <v>July</v>
      </c>
      <c r="V1395" t="str">
        <f t="shared" si="175"/>
        <v>2016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122.13333333333334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t="str">
        <f t="shared" si="174"/>
        <v>January</v>
      </c>
      <c r="V1396" t="str">
        <f t="shared" si="175"/>
        <v>2017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111.88571428571427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t="str">
        <f t="shared" si="174"/>
        <v>December</v>
      </c>
      <c r="V1397" t="str">
        <f t="shared" si="175"/>
        <v>2016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107.3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t="str">
        <f t="shared" si="174"/>
        <v>January</v>
      </c>
      <c r="V1398" t="str">
        <f t="shared" si="175"/>
        <v>2015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113.85000000000001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t="str">
        <f t="shared" si="174"/>
        <v>September</v>
      </c>
      <c r="V1399" t="str">
        <f t="shared" si="175"/>
        <v>2016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109.68181818181819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t="str">
        <f t="shared" si="174"/>
        <v>June</v>
      </c>
      <c r="V1400" t="str">
        <f t="shared" si="175"/>
        <v>2016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126.14444444444443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t="str">
        <f t="shared" si="174"/>
        <v>September</v>
      </c>
      <c r="V1401" t="str">
        <f t="shared" si="175"/>
        <v>2014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167.42857142857144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t="str">
        <f t="shared" si="174"/>
        <v>May</v>
      </c>
      <c r="V1402" t="str">
        <f t="shared" si="175"/>
        <v>2016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496.52000000000004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t="str">
        <f t="shared" si="174"/>
        <v>May</v>
      </c>
      <c r="V1403" t="str">
        <f t="shared" si="175"/>
        <v>2013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109.16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42064.845034722217</v>
      </c>
      <c r="T1404" s="10">
        <f t="shared" si="173"/>
        <v>42124.803368055553</v>
      </c>
      <c r="U1404" t="str">
        <f t="shared" si="174"/>
        <v>March</v>
      </c>
      <c r="V1404" t="str">
        <f t="shared" si="175"/>
        <v>2015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102.57499999999999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t="str">
        <f t="shared" si="174"/>
        <v>June</v>
      </c>
      <c r="V1405" t="str">
        <f t="shared" si="175"/>
        <v>2013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1.6620689655172414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t="str">
        <f t="shared" si="174"/>
        <v>January</v>
      </c>
      <c r="V1406" t="str">
        <f t="shared" si="175"/>
        <v>2015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0.42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t="str">
        <f t="shared" si="174"/>
        <v>October</v>
      </c>
      <c r="V1407" t="str">
        <f t="shared" si="175"/>
        <v>2014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0.125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t="str">
        <f t="shared" si="174"/>
        <v>October</v>
      </c>
      <c r="V1408" t="str">
        <f t="shared" si="175"/>
        <v>2015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0.5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t="str">
        <f t="shared" si="174"/>
        <v>July</v>
      </c>
      <c r="V1409" t="str">
        <f t="shared" si="175"/>
        <v>2014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7.1999999999999993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42291.663842592585</v>
      </c>
      <c r="T1410" s="10">
        <f t="shared" si="173"/>
        <v>42321.705509259256</v>
      </c>
      <c r="U1410" t="str">
        <f t="shared" si="174"/>
        <v>October</v>
      </c>
      <c r="V1410" t="str">
        <f t="shared" si="175"/>
        <v>2015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(E1411/D1411)*100</f>
        <v>0</v>
      </c>
      <c r="P1411" s="6" t="e">
        <f t="shared" ref="P1411:P1474" si="177">(E1411/L1411)</f>
        <v>#DIV/0!</v>
      </c>
      <c r="Q1411" t="str">
        <f t="shared" ref="Q1411:Q1474" si="178">LEFT(N1411, FIND("/",N1411,1)-1)</f>
        <v>publishing</v>
      </c>
      <c r="R1411" t="str">
        <f t="shared" ref="R1411:R1474" si="179">RIGHT(N1411, LEN(N1411)-FIND("/",N1411))</f>
        <v>translations</v>
      </c>
      <c r="S1411" s="10">
        <f t="shared" ref="S1411:S1474" si="180">(J1411/86400)+25569+(-5/24)</f>
        <v>41944.925173611111</v>
      </c>
      <c r="T1411" s="10">
        <f t="shared" ref="T1411:T1474" si="181">(I1411/86400)+25569+(-5/24)</f>
        <v>42004.966840277775</v>
      </c>
      <c r="U1411" t="str">
        <f t="shared" ref="U1411:U1474" si="182">TEXT(S1411,"mmmm")</f>
        <v>November</v>
      </c>
      <c r="V1411" t="str">
        <f t="shared" ref="V1411:V1474" si="183">TEXT(S1411,"yyyy")</f>
        <v>2014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1.6666666666666666E-2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t="str">
        <f t="shared" si="182"/>
        <v>April</v>
      </c>
      <c r="V1412" t="str">
        <f t="shared" si="183"/>
        <v>2016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0.23333333333333336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t="str">
        <f t="shared" si="182"/>
        <v>January</v>
      </c>
      <c r="V1413" t="str">
        <f t="shared" si="183"/>
        <v>2015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4.5714285714285712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t="str">
        <f t="shared" si="182"/>
        <v>November</v>
      </c>
      <c r="V1414" t="str">
        <f t="shared" si="183"/>
        <v>2014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t="str">
        <f t="shared" si="182"/>
        <v>December</v>
      </c>
      <c r="V1415" t="str">
        <f t="shared" si="183"/>
        <v>2015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0.2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t="str">
        <f t="shared" si="182"/>
        <v>December</v>
      </c>
      <c r="V1416" t="str">
        <f t="shared" si="183"/>
        <v>2016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18.181818181818183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t="str">
        <f t="shared" si="182"/>
        <v>July</v>
      </c>
      <c r="V1417" t="str">
        <f t="shared" si="183"/>
        <v>2015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t="str">
        <f t="shared" si="182"/>
        <v>October</v>
      </c>
      <c r="V1418" t="str">
        <f t="shared" si="183"/>
        <v>2015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1.2222222222222223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42231.941828703704</v>
      </c>
      <c r="T1419" s="10">
        <f t="shared" si="181"/>
        <v>42262.257638888885</v>
      </c>
      <c r="U1419" t="str">
        <f t="shared" si="182"/>
        <v>August</v>
      </c>
      <c r="V1419" t="str">
        <f t="shared" si="183"/>
        <v>2015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0.2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t="str">
        <f t="shared" si="182"/>
        <v>January</v>
      </c>
      <c r="V1420" t="str">
        <f t="shared" si="183"/>
        <v>2016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7.0634920634920633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t="str">
        <f t="shared" si="182"/>
        <v>September</v>
      </c>
      <c r="V1421" t="str">
        <f t="shared" si="183"/>
        <v>2016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2.7272727272727271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t="str">
        <f t="shared" si="182"/>
        <v>June</v>
      </c>
      <c r="V1422" t="str">
        <f t="shared" si="183"/>
        <v>2016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0.1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t="str">
        <f t="shared" si="182"/>
        <v>January</v>
      </c>
      <c r="V1423" t="str">
        <f t="shared" si="183"/>
        <v>2015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0.104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t="str">
        <f t="shared" si="182"/>
        <v>August</v>
      </c>
      <c r="V1424" t="str">
        <f t="shared" si="183"/>
        <v>2016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0.33333333333333337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t="str">
        <f t="shared" si="182"/>
        <v>December</v>
      </c>
      <c r="V1425" t="str">
        <f t="shared" si="183"/>
        <v>2015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20.36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t="str">
        <f t="shared" si="182"/>
        <v>November</v>
      </c>
      <c r="V1426" t="str">
        <f t="shared" si="183"/>
        <v>2016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t="str">
        <f t="shared" si="182"/>
        <v>March</v>
      </c>
      <c r="V1427" t="str">
        <f t="shared" si="183"/>
        <v>2015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t="str">
        <f t="shared" si="182"/>
        <v>June</v>
      </c>
      <c r="V1428" t="str">
        <f t="shared" si="183"/>
        <v>2015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8.3800000000000008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t="str">
        <f t="shared" si="182"/>
        <v>August</v>
      </c>
      <c r="V1429" t="str">
        <f t="shared" si="183"/>
        <v>2016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4.5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t="str">
        <f t="shared" si="182"/>
        <v>March</v>
      </c>
      <c r="V1430" t="str">
        <f t="shared" si="183"/>
        <v>2016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42073.852337962962</v>
      </c>
      <c r="T1431" s="10">
        <f t="shared" si="181"/>
        <v>42103.852337962962</v>
      </c>
      <c r="U1431" t="str">
        <f t="shared" si="182"/>
        <v>March</v>
      </c>
      <c r="V1431" t="str">
        <f t="shared" si="183"/>
        <v>2015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8.06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41961.605185185188</v>
      </c>
      <c r="T1432" s="10">
        <f t="shared" si="181"/>
        <v>41992.605185185188</v>
      </c>
      <c r="U1432" t="str">
        <f t="shared" si="182"/>
        <v>November</v>
      </c>
      <c r="V1432" t="str">
        <f t="shared" si="183"/>
        <v>2014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31.94705882352941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t="str">
        <f t="shared" si="182"/>
        <v>October</v>
      </c>
      <c r="V1433" t="str">
        <f t="shared" si="183"/>
        <v>2015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t="str">
        <f t="shared" si="182"/>
        <v>June</v>
      </c>
      <c r="V1434" t="str">
        <f t="shared" si="183"/>
        <v>2015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6.708333333333333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t="str">
        <f t="shared" si="182"/>
        <v>October</v>
      </c>
      <c r="V1435" t="str">
        <f t="shared" si="183"/>
        <v>2016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9.9878048780487809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t="str">
        <f t="shared" si="182"/>
        <v>May</v>
      </c>
      <c r="V1436" t="str">
        <f t="shared" si="183"/>
        <v>2015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0.1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t="str">
        <f t="shared" si="182"/>
        <v>September</v>
      </c>
      <c r="V1437" t="str">
        <f t="shared" si="183"/>
        <v>2015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0.77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t="str">
        <f t="shared" si="182"/>
        <v>January</v>
      </c>
      <c r="V1438" t="str">
        <f t="shared" si="183"/>
        <v>2016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26.900000000000002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t="str">
        <f t="shared" si="182"/>
        <v>June</v>
      </c>
      <c r="V1439" t="str">
        <f t="shared" si="183"/>
        <v>2014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t="str">
        <f t="shared" si="182"/>
        <v>March</v>
      </c>
      <c r="V1440" t="str">
        <f t="shared" si="183"/>
        <v>2016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6.6055045871559637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42040.621539351851</v>
      </c>
      <c r="T1441" s="10">
        <f t="shared" si="181"/>
        <v>42070.621539351851</v>
      </c>
      <c r="U1441" t="str">
        <f t="shared" si="182"/>
        <v>February</v>
      </c>
      <c r="V1441" t="str">
        <f t="shared" si="183"/>
        <v>2015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7.6923076923076927E-3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t="str">
        <f t="shared" si="182"/>
        <v>April</v>
      </c>
      <c r="V1442" t="str">
        <f t="shared" si="183"/>
        <v>2016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1.1222222222222222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t="str">
        <f t="shared" si="182"/>
        <v>July</v>
      </c>
      <c r="V1443" t="str">
        <f t="shared" si="183"/>
        <v>2015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t="str">
        <f t="shared" si="182"/>
        <v>April</v>
      </c>
      <c r="V1444" t="str">
        <f t="shared" si="183"/>
        <v>2016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t="str">
        <f t="shared" si="182"/>
        <v>December</v>
      </c>
      <c r="V1445" t="str">
        <f t="shared" si="183"/>
        <v>2016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t="str">
        <f t="shared" si="182"/>
        <v>July</v>
      </c>
      <c r="V1446" t="str">
        <f t="shared" si="183"/>
        <v>2015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t="str">
        <f t="shared" si="182"/>
        <v>May</v>
      </c>
      <c r="V1447" t="str">
        <f t="shared" si="183"/>
        <v>2015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t="str">
        <f t="shared" si="182"/>
        <v>April</v>
      </c>
      <c r="V1448" t="str">
        <f t="shared" si="183"/>
        <v>2016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1.4999999999999999E-2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t="str">
        <f t="shared" si="182"/>
        <v>June</v>
      </c>
      <c r="V1449" t="str">
        <f t="shared" si="183"/>
        <v>2016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t="str">
        <f t="shared" si="182"/>
        <v>April</v>
      </c>
      <c r="V1450" t="str">
        <f t="shared" si="183"/>
        <v>2015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t="str">
        <f t="shared" si="182"/>
        <v>March</v>
      </c>
      <c r="V1451" t="str">
        <f t="shared" si="183"/>
        <v>2015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1E-3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t="str">
        <f t="shared" si="182"/>
        <v>January</v>
      </c>
      <c r="V1452" t="str">
        <f t="shared" si="183"/>
        <v>2016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1.0554089709762533E-2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t="str">
        <f t="shared" si="182"/>
        <v>October</v>
      </c>
      <c r="V1453" t="str">
        <f t="shared" si="183"/>
        <v>2014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t="str">
        <f t="shared" si="182"/>
        <v>June</v>
      </c>
      <c r="V1454" t="str">
        <f t="shared" si="183"/>
        <v>2014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t="str">
        <f t="shared" si="182"/>
        <v>March</v>
      </c>
      <c r="V1455" t="str">
        <f t="shared" si="183"/>
        <v>2017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0.85714285714285721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t="str">
        <f t="shared" si="182"/>
        <v>April</v>
      </c>
      <c r="V1456" t="str">
        <f t="shared" si="183"/>
        <v>2016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10.5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t="str">
        <f t="shared" si="182"/>
        <v>July</v>
      </c>
      <c r="V1457" t="str">
        <f t="shared" si="183"/>
        <v>2014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2.9000000000000004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t="str">
        <f t="shared" si="182"/>
        <v>December</v>
      </c>
      <c r="V1458" t="str">
        <f t="shared" si="183"/>
        <v>2016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t="str">
        <f t="shared" si="182"/>
        <v>October</v>
      </c>
      <c r="V1459" t="str">
        <f t="shared" si="183"/>
        <v>2015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t="str">
        <f t="shared" si="182"/>
        <v>July</v>
      </c>
      <c r="V1460" t="str">
        <f t="shared" si="183"/>
        <v>2014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t="str">
        <f t="shared" si="182"/>
        <v>November</v>
      </c>
      <c r="V1461" t="str">
        <f t="shared" si="183"/>
        <v>2015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t="str">
        <f t="shared" si="182"/>
        <v>October</v>
      </c>
      <c r="V1462" t="str">
        <f t="shared" si="183"/>
        <v>2014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101.24459999999999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t="str">
        <f t="shared" si="182"/>
        <v>September</v>
      </c>
      <c r="V1463" t="str">
        <f t="shared" si="183"/>
        <v>2014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108.5175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t="str">
        <f t="shared" si="182"/>
        <v>March</v>
      </c>
      <c r="V1464" t="str">
        <f t="shared" si="183"/>
        <v>2013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147.66666666666666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t="str">
        <f t="shared" si="182"/>
        <v>February</v>
      </c>
      <c r="V1465" t="str">
        <f t="shared" si="183"/>
        <v>2013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163.19999999999999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t="str">
        <f t="shared" si="182"/>
        <v>January</v>
      </c>
      <c r="V1466" t="str">
        <f t="shared" si="183"/>
        <v>2013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456.41449999999998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t="str">
        <f t="shared" si="182"/>
        <v>February</v>
      </c>
      <c r="V1467" t="str">
        <f t="shared" si="183"/>
        <v>2012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107.87731249999999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t="str">
        <f t="shared" si="182"/>
        <v>December</v>
      </c>
      <c r="V1468" t="str">
        <f t="shared" si="183"/>
        <v>2015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115.08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t="str">
        <f t="shared" si="182"/>
        <v>January</v>
      </c>
      <c r="V1469" t="str">
        <f t="shared" si="183"/>
        <v>2012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102.36842105263158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40645.806122685179</v>
      </c>
      <c r="T1470" s="10">
        <f t="shared" si="181"/>
        <v>40705.806122685179</v>
      </c>
      <c r="U1470" t="str">
        <f t="shared" si="182"/>
        <v>April</v>
      </c>
      <c r="V1470" t="str">
        <f t="shared" si="183"/>
        <v>2011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108.42485875706214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t="str">
        <f t="shared" si="182"/>
        <v>January</v>
      </c>
      <c r="V1471" t="str">
        <f t="shared" si="183"/>
        <v>2013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125.13333333333334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t="str">
        <f t="shared" si="182"/>
        <v>December</v>
      </c>
      <c r="V1472" t="str">
        <f t="shared" si="183"/>
        <v>2012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103.840625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t="str">
        <f t="shared" si="182"/>
        <v>March</v>
      </c>
      <c r="V1473" t="str">
        <f t="shared" si="183"/>
        <v>2015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138.70400000000001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41533.33452546296</v>
      </c>
      <c r="T1474" s="10">
        <f t="shared" si="181"/>
        <v>41563.33452546296</v>
      </c>
      <c r="U1474" t="str">
        <f t="shared" si="182"/>
        <v>September</v>
      </c>
      <c r="V1474" t="str">
        <f t="shared" si="183"/>
        <v>2013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(E1475/D1475)*100</f>
        <v>120.51600000000001</v>
      </c>
      <c r="P1475" s="6">
        <f t="shared" ref="P1475:P1538" si="185">(E1475/L1475)</f>
        <v>38.462553191489363</v>
      </c>
      <c r="Q1475" t="str">
        <f t="shared" ref="Q1475:Q1538" si="186">LEFT(N1475, FIND("/",N1475,1)-1)</f>
        <v>publishing</v>
      </c>
      <c r="R1475" t="str">
        <f t="shared" ref="R1475:R1538" si="187">RIGHT(N1475, LEN(N1475)-FIND("/",N1475))</f>
        <v>radio &amp; podcasts</v>
      </c>
      <c r="S1475" s="10">
        <f t="shared" ref="S1475:S1538" si="188">(J1475/86400)+25569+(-5/24)</f>
        <v>40939.771284722221</v>
      </c>
      <c r="T1475" s="10">
        <f t="shared" ref="T1475:T1538" si="189">(I1475/86400)+25569+(-5/24)</f>
        <v>40969.771284722221</v>
      </c>
      <c r="U1475" t="str">
        <f t="shared" ref="U1475:U1538" si="190">TEXT(S1475,"mmmm")</f>
        <v>January</v>
      </c>
      <c r="V1475" t="str">
        <f t="shared" ref="V1475:V1538" si="191">TEXT(S1475,"yyyy")</f>
        <v>2012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112.26666666666667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41500.519583333335</v>
      </c>
      <c r="T1476" s="10">
        <f t="shared" si="189"/>
        <v>41530.519583333335</v>
      </c>
      <c r="U1476" t="str">
        <f t="shared" si="190"/>
        <v>August</v>
      </c>
      <c r="V1476" t="str">
        <f t="shared" si="191"/>
        <v>2013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188.66966666666667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t="str">
        <f t="shared" si="190"/>
        <v>November</v>
      </c>
      <c r="V1477" t="str">
        <f t="shared" si="191"/>
        <v>2014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661.55466666666666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t="str">
        <f t="shared" si="190"/>
        <v>August</v>
      </c>
      <c r="V1478" t="str">
        <f t="shared" si="191"/>
        <v>2011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111.31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t="str">
        <f t="shared" si="190"/>
        <v>October</v>
      </c>
      <c r="V1479" t="str">
        <f t="shared" si="191"/>
        <v>2011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1181.6142199999999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t="str">
        <f t="shared" si="190"/>
        <v>April</v>
      </c>
      <c r="V1480" t="str">
        <f t="shared" si="191"/>
        <v>2013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137.375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t="str">
        <f t="shared" si="190"/>
        <v>April</v>
      </c>
      <c r="V1481" t="str">
        <f t="shared" si="191"/>
        <v>2014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117.04040000000001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t="str">
        <f t="shared" si="190"/>
        <v>July</v>
      </c>
      <c r="V1482" t="str">
        <f t="shared" si="191"/>
        <v>2013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2.1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t="str">
        <f t="shared" si="190"/>
        <v>October</v>
      </c>
      <c r="V1483" t="str">
        <f t="shared" si="191"/>
        <v>2013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0.1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41136.649722222217</v>
      </c>
      <c r="T1484" s="10">
        <f t="shared" si="189"/>
        <v>41159.118750000001</v>
      </c>
      <c r="U1484" t="str">
        <f t="shared" si="190"/>
        <v>August</v>
      </c>
      <c r="V1484" t="str">
        <f t="shared" si="191"/>
        <v>2012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0.7142857142857143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t="str">
        <f t="shared" si="190"/>
        <v>June</v>
      </c>
      <c r="V1485" t="str">
        <f t="shared" si="191"/>
        <v>2016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t="str">
        <f t="shared" si="190"/>
        <v>May</v>
      </c>
      <c r="V1486" t="str">
        <f t="shared" si="191"/>
        <v>2012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2.2388059701492535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t="str">
        <f t="shared" si="190"/>
        <v>May</v>
      </c>
      <c r="V1487" t="str">
        <f t="shared" si="191"/>
        <v>2015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0.24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t="str">
        <f t="shared" si="190"/>
        <v>January</v>
      </c>
      <c r="V1488" t="str">
        <f t="shared" si="191"/>
        <v>2015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t="str">
        <f t="shared" si="190"/>
        <v>July</v>
      </c>
      <c r="V1489" t="str">
        <f t="shared" si="191"/>
        <v>2016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2.4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t="str">
        <f t="shared" si="190"/>
        <v>December</v>
      </c>
      <c r="V1490" t="str">
        <f t="shared" si="191"/>
        <v>2013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t="str">
        <f t="shared" si="190"/>
        <v>October</v>
      </c>
      <c r="V1491" t="str">
        <f t="shared" si="191"/>
        <v>2012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30.862068965517242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t="str">
        <f t="shared" si="190"/>
        <v>September</v>
      </c>
      <c r="V1492" t="str">
        <f t="shared" si="191"/>
        <v>2013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8.3333333333333321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t="str">
        <f t="shared" si="190"/>
        <v>December</v>
      </c>
      <c r="V1493" t="str">
        <f t="shared" si="191"/>
        <v>2014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0.75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t="str">
        <f t="shared" si="190"/>
        <v>May</v>
      </c>
      <c r="V1494" t="str">
        <f t="shared" si="191"/>
        <v>2011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41411.658275462956</v>
      </c>
      <c r="T1495" s="10">
        <f t="shared" si="189"/>
        <v>41441.658275462956</v>
      </c>
      <c r="U1495" t="str">
        <f t="shared" si="190"/>
        <v>May</v>
      </c>
      <c r="V1495" t="str">
        <f t="shared" si="191"/>
        <v>2013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8.9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t="str">
        <f t="shared" si="190"/>
        <v>March</v>
      </c>
      <c r="V1496" t="str">
        <f t="shared" si="191"/>
        <v>2015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t="str">
        <f t="shared" si="190"/>
        <v>July</v>
      </c>
      <c r="V1497" t="str">
        <f t="shared" si="191"/>
        <v>2011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t="str">
        <f t="shared" si="190"/>
        <v>July</v>
      </c>
      <c r="V1498" t="str">
        <f t="shared" si="191"/>
        <v>2014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6.6666666666666671E-3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t="str">
        <f t="shared" si="190"/>
        <v>June</v>
      </c>
      <c r="V1499" t="str">
        <f t="shared" si="191"/>
        <v>2013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1.9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t="str">
        <f t="shared" si="190"/>
        <v>July</v>
      </c>
      <c r="V1500" t="str">
        <f t="shared" si="191"/>
        <v>2014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0.25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t="str">
        <f t="shared" si="190"/>
        <v>June</v>
      </c>
      <c r="V1501" t="str">
        <f t="shared" si="191"/>
        <v>2016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25.035714285714285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t="str">
        <f t="shared" si="190"/>
        <v>April</v>
      </c>
      <c r="V1502" t="str">
        <f t="shared" si="191"/>
        <v>2013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166.33076923076925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t="str">
        <f t="shared" si="190"/>
        <v>June</v>
      </c>
      <c r="V1503" t="str">
        <f t="shared" si="191"/>
        <v>2015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101.44545454545455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t="str">
        <f t="shared" si="190"/>
        <v>February</v>
      </c>
      <c r="V1504" t="str">
        <f t="shared" si="191"/>
        <v>2016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107.89146666666667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t="str">
        <f t="shared" si="190"/>
        <v>August</v>
      </c>
      <c r="V1505" t="str">
        <f t="shared" si="191"/>
        <v>2016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277.93846153846158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t="str">
        <f t="shared" si="190"/>
        <v>May</v>
      </c>
      <c r="V1506" t="str">
        <f t="shared" si="191"/>
        <v>2014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103.58125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t="str">
        <f t="shared" si="190"/>
        <v>February</v>
      </c>
      <c r="V1507" t="str">
        <f t="shared" si="191"/>
        <v>2016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111.4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t="str">
        <f t="shared" si="190"/>
        <v>June</v>
      </c>
      <c r="V1508" t="str">
        <f t="shared" si="191"/>
        <v>2014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40254.242002314808</v>
      </c>
      <c r="T1509" s="10">
        <f t="shared" si="189"/>
        <v>40313.131944444445</v>
      </c>
      <c r="U1509" t="str">
        <f t="shared" si="190"/>
        <v>March</v>
      </c>
      <c r="V1509" t="str">
        <f t="shared" si="191"/>
        <v>2010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110.76216216216217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t="str">
        <f t="shared" si="190"/>
        <v>May</v>
      </c>
      <c r="V1510" t="str">
        <f t="shared" si="191"/>
        <v>2014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123.64125714285714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t="str">
        <f t="shared" si="190"/>
        <v>January</v>
      </c>
      <c r="V1511" t="str">
        <f t="shared" si="191"/>
        <v>2017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101.03500000000001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41809.176828703705</v>
      </c>
      <c r="T1512" s="10">
        <f t="shared" si="189"/>
        <v>41839.176828703705</v>
      </c>
      <c r="U1512" t="str">
        <f t="shared" si="190"/>
        <v>June</v>
      </c>
      <c r="V1512" t="str">
        <f t="shared" si="191"/>
        <v>2014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111.79285714285714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t="str">
        <f t="shared" si="190"/>
        <v>October</v>
      </c>
      <c r="V1513" t="str">
        <f t="shared" si="191"/>
        <v>2015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558.7714285714286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t="str">
        <f t="shared" si="190"/>
        <v>January</v>
      </c>
      <c r="V1514" t="str">
        <f t="shared" si="191"/>
        <v>2017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150.01875000000001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t="str">
        <f t="shared" si="190"/>
        <v>June</v>
      </c>
      <c r="V1515" t="str">
        <f t="shared" si="191"/>
        <v>2014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106.476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t="str">
        <f t="shared" si="190"/>
        <v>August</v>
      </c>
      <c r="V1516" t="str">
        <f t="shared" si="191"/>
        <v>2015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157.18899999999999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t="str">
        <f t="shared" si="190"/>
        <v>February</v>
      </c>
      <c r="V1517" t="str">
        <f t="shared" si="191"/>
        <v>2016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108.65882352941176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t="str">
        <f t="shared" si="190"/>
        <v>September</v>
      </c>
      <c r="V1518" t="str">
        <f t="shared" si="191"/>
        <v>2016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161.97999999999999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t="str">
        <f t="shared" si="190"/>
        <v>November</v>
      </c>
      <c r="V1519" t="str">
        <f t="shared" si="191"/>
        <v>2014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205.36666666666665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t="str">
        <f t="shared" si="190"/>
        <v>May</v>
      </c>
      <c r="V1520" t="str">
        <f t="shared" si="191"/>
        <v>2014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103.36388888888889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t="str">
        <f t="shared" si="190"/>
        <v>May</v>
      </c>
      <c r="V1521" t="str">
        <f t="shared" si="191"/>
        <v>2014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103.47222222222223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t="str">
        <f t="shared" si="190"/>
        <v>November</v>
      </c>
      <c r="V1522" t="str">
        <f t="shared" si="191"/>
        <v>2014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106.81333333333333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t="str">
        <f t="shared" si="190"/>
        <v>May</v>
      </c>
      <c r="V1523" t="str">
        <f t="shared" si="191"/>
        <v>2016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138.96574712643678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t="str">
        <f t="shared" si="190"/>
        <v>September</v>
      </c>
      <c r="V1524" t="str">
        <f t="shared" si="191"/>
        <v>2014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124.84324324324325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t="str">
        <f t="shared" si="190"/>
        <v>November</v>
      </c>
      <c r="V1525" t="str">
        <f t="shared" si="191"/>
        <v>2014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206.99999999999997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t="str">
        <f t="shared" si="190"/>
        <v>January</v>
      </c>
      <c r="V1526" t="str">
        <f t="shared" si="191"/>
        <v>2017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174.00576923076923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t="str">
        <f t="shared" si="190"/>
        <v>July</v>
      </c>
      <c r="V1527" t="str">
        <f t="shared" si="191"/>
        <v>2016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120.32608695652173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t="str">
        <f t="shared" si="190"/>
        <v>December</v>
      </c>
      <c r="V1528" t="str">
        <f t="shared" si="191"/>
        <v>2015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110.44428571428573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42780.392199074071</v>
      </c>
      <c r="T1529" s="10">
        <f t="shared" si="189"/>
        <v>42808.350532407407</v>
      </c>
      <c r="U1529" t="str">
        <f t="shared" si="190"/>
        <v>February</v>
      </c>
      <c r="V1529" t="str">
        <f t="shared" si="191"/>
        <v>2017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281.56666666666666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t="str">
        <f t="shared" si="190"/>
        <v>January</v>
      </c>
      <c r="V1530" t="str">
        <f t="shared" si="191"/>
        <v>2017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100.67894736842105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t="str">
        <f t="shared" si="190"/>
        <v>February</v>
      </c>
      <c r="V1531" t="str">
        <f t="shared" si="191"/>
        <v>2015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134.82571428571427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42275.558969907404</v>
      </c>
      <c r="T1532" s="10">
        <f t="shared" si="189"/>
        <v>42300.558969907404</v>
      </c>
      <c r="U1532" t="str">
        <f t="shared" si="190"/>
        <v>September</v>
      </c>
      <c r="V1532" t="str">
        <f t="shared" si="191"/>
        <v>2015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175.95744680851064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t="str">
        <f t="shared" si="190"/>
        <v>October</v>
      </c>
      <c r="V1533" t="str">
        <f t="shared" si="191"/>
        <v>2014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484.02000000000004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t="str">
        <f t="shared" si="190"/>
        <v>January</v>
      </c>
      <c r="V1534" t="str">
        <f t="shared" si="191"/>
        <v>2016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145.14000000000001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t="str">
        <f t="shared" si="190"/>
        <v>March</v>
      </c>
      <c r="V1535" t="str">
        <f t="shared" si="191"/>
        <v>2016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417.73333333333335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42221.465995370367</v>
      </c>
      <c r="T1536" s="10">
        <f t="shared" si="189"/>
        <v>42251.465995370367</v>
      </c>
      <c r="U1536" t="str">
        <f t="shared" si="190"/>
        <v>August</v>
      </c>
      <c r="V1536" t="str">
        <f t="shared" si="191"/>
        <v>2015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132.42499999999998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t="str">
        <f t="shared" si="190"/>
        <v>April</v>
      </c>
      <c r="V1537" t="str">
        <f t="shared" si="191"/>
        <v>2016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250.30841666666666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42213.593865740739</v>
      </c>
      <c r="T1538" s="10">
        <f t="shared" si="189"/>
        <v>42243.593865740739</v>
      </c>
      <c r="U1538" t="str">
        <f t="shared" si="190"/>
        <v>July</v>
      </c>
      <c r="V1538" t="str">
        <f t="shared" si="191"/>
        <v>2015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(E1539/D1539)*100</f>
        <v>179.9</v>
      </c>
      <c r="P1539" s="6">
        <f t="shared" ref="P1539:P1602" si="193">(E1539/L1539)</f>
        <v>96.375</v>
      </c>
      <c r="Q1539" t="str">
        <f t="shared" ref="Q1539:Q1602" si="194">LEFT(N1539, FIND("/",N1539,1)-1)</f>
        <v>photography</v>
      </c>
      <c r="R1539" t="str">
        <f t="shared" ref="R1539:R1602" si="195">RIGHT(N1539, LEN(N1539)-FIND("/",N1539))</f>
        <v>photobooks</v>
      </c>
      <c r="S1539" s="10">
        <f t="shared" ref="S1539:S1602" si="196">(J1539/86400)+25569+(-5/24)</f>
        <v>42552.106793981475</v>
      </c>
      <c r="T1539" s="10">
        <f t="shared" ref="T1539:T1602" si="197">(I1539/86400)+25569+(-5/24)</f>
        <v>42588.541666666664</v>
      </c>
      <c r="U1539" t="str">
        <f t="shared" ref="U1539:U1602" si="198">TEXT(S1539,"mmmm")</f>
        <v>July</v>
      </c>
      <c r="V1539" t="str">
        <f t="shared" ref="V1539:V1602" si="199">TEXT(S1539,"yyyy")</f>
        <v>2016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102.62857142857142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t="str">
        <f t="shared" si="198"/>
        <v>December</v>
      </c>
      <c r="V1540" t="str">
        <f t="shared" si="199"/>
        <v>2014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135.98609999999999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42705.710868055554</v>
      </c>
      <c r="T1541" s="10">
        <f t="shared" si="197"/>
        <v>42738.710868055554</v>
      </c>
      <c r="U1541" t="str">
        <f t="shared" si="198"/>
        <v>December</v>
      </c>
      <c r="V1541" t="str">
        <f t="shared" si="199"/>
        <v>2016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117.86666666666667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t="str">
        <f t="shared" si="198"/>
        <v>October</v>
      </c>
      <c r="V1542" t="str">
        <f t="shared" si="199"/>
        <v>2014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3.3333333333333333E-2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t="str">
        <f t="shared" si="198"/>
        <v>December</v>
      </c>
      <c r="V1543" t="str">
        <f t="shared" si="199"/>
        <v>2014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t="str">
        <f t="shared" si="198"/>
        <v>June</v>
      </c>
      <c r="V1544" t="str">
        <f t="shared" si="199"/>
        <v>2015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0.44444444444444442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t="str">
        <f t="shared" si="198"/>
        <v>October</v>
      </c>
      <c r="V1545" t="str">
        <f t="shared" si="199"/>
        <v>2014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t="str">
        <f t="shared" si="198"/>
        <v>February</v>
      </c>
      <c r="V1546" t="str">
        <f t="shared" si="199"/>
        <v>2015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3.3333333333333333E-2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t="str">
        <f t="shared" si="198"/>
        <v>January</v>
      </c>
      <c r="V1547" t="str">
        <f t="shared" si="199"/>
        <v>2015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28.9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t="str">
        <f t="shared" si="198"/>
        <v>July</v>
      </c>
      <c r="V1548" t="str">
        <f t="shared" si="199"/>
        <v>2014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t="str">
        <f t="shared" si="198"/>
        <v>February</v>
      </c>
      <c r="V1549" t="str">
        <f t="shared" si="199"/>
        <v>2017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8.5714285714285712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42286.673842592594</v>
      </c>
      <c r="T1550" s="10">
        <f t="shared" si="197"/>
        <v>42316.715509259258</v>
      </c>
      <c r="U1550" t="str">
        <f t="shared" si="198"/>
        <v>October</v>
      </c>
      <c r="V1550" t="str">
        <f t="shared" si="199"/>
        <v>2015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t="str">
        <f t="shared" si="198"/>
        <v>October</v>
      </c>
      <c r="V1551" t="str">
        <f t="shared" si="199"/>
        <v>2015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13.466666666666665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t="str">
        <f t="shared" si="198"/>
        <v>April</v>
      </c>
      <c r="V1552" t="str">
        <f t="shared" si="199"/>
        <v>2016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t="str">
        <f t="shared" si="198"/>
        <v>April</v>
      </c>
      <c r="V1553" t="str">
        <f t="shared" si="199"/>
        <v>2015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49.186046511627907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t="str">
        <f t="shared" si="198"/>
        <v>September</v>
      </c>
      <c r="V1554" t="str">
        <f t="shared" si="199"/>
        <v>2014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t="str">
        <f t="shared" si="198"/>
        <v>August</v>
      </c>
      <c r="V1555" t="str">
        <f t="shared" si="199"/>
        <v>2015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t="str">
        <f t="shared" si="198"/>
        <v>July</v>
      </c>
      <c r="V1556" t="str">
        <f t="shared" si="199"/>
        <v>2015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t="str">
        <f t="shared" si="198"/>
        <v>August</v>
      </c>
      <c r="V1557" t="str">
        <f t="shared" si="199"/>
        <v>2015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45.133333333333333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t="str">
        <f t="shared" si="198"/>
        <v>June</v>
      </c>
      <c r="V1558" t="str">
        <f t="shared" si="199"/>
        <v>2016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t="str">
        <f t="shared" si="198"/>
        <v>August</v>
      </c>
      <c r="V1559" t="str">
        <f t="shared" si="199"/>
        <v>2014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4.666666666666667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t="str">
        <f t="shared" si="198"/>
        <v>June</v>
      </c>
      <c r="V1560" t="str">
        <f t="shared" si="199"/>
        <v>2015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0.33333333333333337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42107.844895833332</v>
      </c>
      <c r="T1561" s="10">
        <f t="shared" si="197"/>
        <v>42122.844895833332</v>
      </c>
      <c r="U1561" t="str">
        <f t="shared" si="198"/>
        <v>April</v>
      </c>
      <c r="V1561" t="str">
        <f t="shared" si="199"/>
        <v>2015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3.7600000000000002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t="str">
        <f t="shared" si="198"/>
        <v>October</v>
      </c>
      <c r="V1562" t="str">
        <f t="shared" si="199"/>
        <v>2014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0.67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41554.833368055552</v>
      </c>
      <c r="T1563" s="10">
        <f t="shared" si="197"/>
        <v>41584.875034722216</v>
      </c>
      <c r="U1563" t="str">
        <f t="shared" si="198"/>
        <v>October</v>
      </c>
      <c r="V1563" t="str">
        <f t="shared" si="199"/>
        <v>2013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t="str">
        <f t="shared" si="198"/>
        <v>September</v>
      </c>
      <c r="V1564" t="str">
        <f t="shared" si="199"/>
        <v>2009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1.4166666666666665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t="str">
        <f t="shared" si="198"/>
        <v>January</v>
      </c>
      <c r="V1565" t="str">
        <f t="shared" si="199"/>
        <v>2014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0.1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t="str">
        <f t="shared" si="198"/>
        <v>April</v>
      </c>
      <c r="V1566" t="str">
        <f t="shared" si="199"/>
        <v>2015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2.5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t="str">
        <f t="shared" si="198"/>
        <v>May</v>
      </c>
      <c r="V1567" t="str">
        <f t="shared" si="199"/>
        <v>2011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21.25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t="str">
        <f t="shared" si="198"/>
        <v>June</v>
      </c>
      <c r="V1568" t="str">
        <f t="shared" si="199"/>
        <v>2016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4.117647058823529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41671.728530092594</v>
      </c>
      <c r="T1569" s="10">
        <f t="shared" si="197"/>
        <v>41686.791666666664</v>
      </c>
      <c r="U1569" t="str">
        <f t="shared" si="198"/>
        <v>February</v>
      </c>
      <c r="V1569" t="str">
        <f t="shared" si="199"/>
        <v>2014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13.639999999999999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t="str">
        <f t="shared" si="198"/>
        <v>November</v>
      </c>
      <c r="V1570" t="str">
        <f t="shared" si="199"/>
        <v>2014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t="str">
        <f t="shared" si="198"/>
        <v>April</v>
      </c>
      <c r="V1571" t="str">
        <f t="shared" si="199"/>
        <v>2013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41.4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t="str">
        <f t="shared" si="198"/>
        <v>March</v>
      </c>
      <c r="V1572" t="str">
        <f t="shared" si="199"/>
        <v>2016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0.66115702479338845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42144.56114583333</v>
      </c>
      <c r="T1573" s="10">
        <f t="shared" si="197"/>
        <v>42174.56114583333</v>
      </c>
      <c r="U1573" t="str">
        <f t="shared" si="198"/>
        <v>May</v>
      </c>
      <c r="V1573" t="str">
        <f t="shared" si="199"/>
        <v>2015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t="str">
        <f t="shared" si="198"/>
        <v>February</v>
      </c>
      <c r="V1574" t="str">
        <f t="shared" si="199"/>
        <v>2016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2.4777777777777779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t="str">
        <f t="shared" si="198"/>
        <v>February</v>
      </c>
      <c r="V1575" t="str">
        <f t="shared" si="199"/>
        <v>2017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5.0599999999999996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t="str">
        <f t="shared" si="198"/>
        <v>January</v>
      </c>
      <c r="V1576" t="str">
        <f t="shared" si="199"/>
        <v>2015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22.91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41799.315925925919</v>
      </c>
      <c r="T1577" s="10">
        <f t="shared" si="197"/>
        <v>41829.315925925919</v>
      </c>
      <c r="U1577" t="str">
        <f t="shared" si="198"/>
        <v>June</v>
      </c>
      <c r="V1577" t="str">
        <f t="shared" si="199"/>
        <v>2014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t="str">
        <f t="shared" si="198"/>
        <v>May</v>
      </c>
      <c r="V1578" t="str">
        <f t="shared" si="199"/>
        <v>2015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0.54999999999999993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41054.639444444438</v>
      </c>
      <c r="T1579" s="10">
        <f t="shared" si="197"/>
        <v>41114.639444444438</v>
      </c>
      <c r="U1579" t="str">
        <f t="shared" si="198"/>
        <v>May</v>
      </c>
      <c r="V1579" t="str">
        <f t="shared" si="199"/>
        <v>2012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10.806536636794938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t="str">
        <f t="shared" si="198"/>
        <v>August</v>
      </c>
      <c r="V1580" t="str">
        <f t="shared" si="199"/>
        <v>2010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0.84008400840084008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t="str">
        <f t="shared" si="198"/>
        <v>July</v>
      </c>
      <c r="V1581" t="str">
        <f t="shared" si="199"/>
        <v>2013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40989.841736111106</v>
      </c>
      <c r="T1582" s="10">
        <f t="shared" si="197"/>
        <v>41049.841736111106</v>
      </c>
      <c r="U1582" t="str">
        <f t="shared" si="198"/>
        <v>March</v>
      </c>
      <c r="V1582" t="str">
        <f t="shared" si="199"/>
        <v>2012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0.5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t="str">
        <f t="shared" si="198"/>
        <v>November</v>
      </c>
      <c r="V1583" t="str">
        <f t="shared" si="199"/>
        <v>2015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9.3000000000000007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t="str">
        <f t="shared" si="198"/>
        <v>August</v>
      </c>
      <c r="V1584" t="str">
        <f t="shared" si="199"/>
        <v>2015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7.4999999999999997E-2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t="str">
        <f t="shared" si="198"/>
        <v>August</v>
      </c>
      <c r="V1585" t="str">
        <f t="shared" si="199"/>
        <v>2014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t="str">
        <f t="shared" si="198"/>
        <v>May</v>
      </c>
      <c r="V1586" t="str">
        <f t="shared" si="199"/>
        <v>2014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t="str">
        <f t="shared" si="198"/>
        <v>December</v>
      </c>
      <c r="V1587" t="str">
        <f t="shared" si="199"/>
        <v>2016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42068.896087962959</v>
      </c>
      <c r="T1588" s="10">
        <f t="shared" si="197"/>
        <v>42098.854421296295</v>
      </c>
      <c r="U1588" t="str">
        <f t="shared" si="198"/>
        <v>March</v>
      </c>
      <c r="V1588" t="str">
        <f t="shared" si="199"/>
        <v>2015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1.3333333333333334E-2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t="str">
        <f t="shared" si="198"/>
        <v>November</v>
      </c>
      <c r="V1589" t="str">
        <f t="shared" si="199"/>
        <v>2014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t="str">
        <f t="shared" si="198"/>
        <v>January</v>
      </c>
      <c r="V1590" t="str">
        <f t="shared" si="199"/>
        <v>2015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t="str">
        <f t="shared" si="198"/>
        <v>September</v>
      </c>
      <c r="V1591" t="str">
        <f t="shared" si="199"/>
        <v>2015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1.7000000000000002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t="str">
        <f t="shared" si="198"/>
        <v>August</v>
      </c>
      <c r="V1592" t="str">
        <f t="shared" si="199"/>
        <v>2015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29.228571428571428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t="str">
        <f t="shared" si="198"/>
        <v>March</v>
      </c>
      <c r="V1593" t="str">
        <f t="shared" si="199"/>
        <v>2016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t="str">
        <f t="shared" si="198"/>
        <v>February</v>
      </c>
      <c r="V1594" t="str">
        <f t="shared" si="199"/>
        <v>2015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1.3636363636363637E-2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t="str">
        <f t="shared" si="198"/>
        <v>January</v>
      </c>
      <c r="V1595" t="str">
        <f t="shared" si="199"/>
        <v>2015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20.5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42445.504421296289</v>
      </c>
      <c r="T1596" s="10">
        <f t="shared" si="197"/>
        <v>42505.472916666666</v>
      </c>
      <c r="U1596" t="str">
        <f t="shared" si="198"/>
        <v>March</v>
      </c>
      <c r="V1596" t="str">
        <f t="shared" si="199"/>
        <v>2016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0.27999999999999997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41779.84175925926</v>
      </c>
      <c r="T1597" s="10">
        <f t="shared" si="197"/>
        <v>41808.634027777771</v>
      </c>
      <c r="U1597" t="str">
        <f t="shared" si="198"/>
        <v>May</v>
      </c>
      <c r="V1597" t="str">
        <f t="shared" si="199"/>
        <v>2014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2.3076923076923079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t="str">
        <f t="shared" si="198"/>
        <v>October</v>
      </c>
      <c r="V1598" t="str">
        <f t="shared" si="199"/>
        <v>2014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t="str">
        <f t="shared" si="198"/>
        <v>August</v>
      </c>
      <c r="V1599" t="str">
        <f t="shared" si="199"/>
        <v>2016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0.125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t="str">
        <f t="shared" si="198"/>
        <v>May</v>
      </c>
      <c r="V1600" t="str">
        <f t="shared" si="199"/>
        <v>2015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t="str">
        <f t="shared" si="198"/>
        <v>March</v>
      </c>
      <c r="V1601" t="str">
        <f t="shared" si="199"/>
        <v>2016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7.3400000000000007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41790.848981481475</v>
      </c>
      <c r="T1602" s="10">
        <f t="shared" si="197"/>
        <v>41835.007638888885</v>
      </c>
      <c r="U1602" t="str">
        <f t="shared" si="198"/>
        <v>May</v>
      </c>
      <c r="V1602" t="str">
        <f t="shared" si="199"/>
        <v>2014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(E1603/D1603)*100</f>
        <v>108.2492</v>
      </c>
      <c r="P1603" s="6">
        <f t="shared" ref="P1603:P1666" si="201">(E1603/L1603)</f>
        <v>48.325535714285714</v>
      </c>
      <c r="Q1603" t="str">
        <f t="shared" ref="Q1603:Q1666" si="202">LEFT(N1603, FIND("/",N1603,1)-1)</f>
        <v>music</v>
      </c>
      <c r="R1603" t="str">
        <f t="shared" ref="R1603:R1666" si="203">RIGHT(N1603, LEN(N1603)-FIND("/",N1603))</f>
        <v>rock</v>
      </c>
      <c r="S1603" s="10">
        <f t="shared" ref="S1603:S1666" si="204">(J1603/86400)+25569+(-5/24)</f>
        <v>40637.884641203702</v>
      </c>
      <c r="T1603" s="10">
        <f t="shared" ref="T1603:T1666" si="205">(I1603/86400)+25569+(-5/24)</f>
        <v>40667.884641203702</v>
      </c>
      <c r="U1603" t="str">
        <f t="shared" ref="U1603:U1666" si="206">TEXT(S1603,"mmmm")</f>
        <v>April</v>
      </c>
      <c r="V1603" t="str">
        <f t="shared" ref="V1603:V1666" si="207">TEXT(S1603,"yyyy")</f>
        <v>2011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100.16666666666667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t="str">
        <f t="shared" si="206"/>
        <v>September</v>
      </c>
      <c r="V1604" t="str">
        <f t="shared" si="207"/>
        <v>2011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100.03299999999999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t="str">
        <f t="shared" si="206"/>
        <v>November</v>
      </c>
      <c r="V1605" t="str">
        <f t="shared" si="207"/>
        <v>2011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122.10714285714286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40945.636979166666</v>
      </c>
      <c r="T1606" s="10">
        <f t="shared" si="205"/>
        <v>40985.595312500001</v>
      </c>
      <c r="U1606" t="str">
        <f t="shared" si="206"/>
        <v>February</v>
      </c>
      <c r="V1606" t="str">
        <f t="shared" si="207"/>
        <v>2012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100.69333333333334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t="str">
        <f t="shared" si="206"/>
        <v>July</v>
      </c>
      <c r="V1607" t="str">
        <f t="shared" si="207"/>
        <v>2011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101.004125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t="str">
        <f t="shared" si="206"/>
        <v>December</v>
      </c>
      <c r="V1608" t="str">
        <f t="shared" si="207"/>
        <v>2010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145.11000000000001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t="str">
        <f t="shared" si="206"/>
        <v>May</v>
      </c>
      <c r="V1609" t="str">
        <f t="shared" si="207"/>
        <v>2012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101.25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41607.622523148144</v>
      </c>
      <c r="T1610" s="10">
        <f t="shared" si="205"/>
        <v>41640.018055555549</v>
      </c>
      <c r="U1610" t="str">
        <f t="shared" si="206"/>
        <v>November</v>
      </c>
      <c r="V1610" t="str">
        <f t="shared" si="207"/>
        <v>2013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118.33333333333333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t="str">
        <f t="shared" si="206"/>
        <v>September</v>
      </c>
      <c r="V1611" t="str">
        <f t="shared" si="207"/>
        <v>2011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271.85000000000002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t="str">
        <f t="shared" si="206"/>
        <v>November</v>
      </c>
      <c r="V1612" t="str">
        <f t="shared" si="207"/>
        <v>2012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125.125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t="str">
        <f t="shared" si="206"/>
        <v>May</v>
      </c>
      <c r="V1613" t="str">
        <f t="shared" si="207"/>
        <v>2013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110.00000000000001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t="str">
        <f t="shared" si="206"/>
        <v>December</v>
      </c>
      <c r="V1614" t="str">
        <f t="shared" si="207"/>
        <v>2012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101.49999999999999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t="str">
        <f t="shared" si="206"/>
        <v>June</v>
      </c>
      <c r="V1615" t="str">
        <f t="shared" si="207"/>
        <v>2012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102.69999999999999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41794.772789351853</v>
      </c>
      <c r="T1616" s="10">
        <f t="shared" si="205"/>
        <v>41854.5</v>
      </c>
      <c r="U1616" t="str">
        <f t="shared" si="206"/>
        <v>June</v>
      </c>
      <c r="V1616" t="str">
        <f t="shared" si="207"/>
        <v>2014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114.12500000000001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t="str">
        <f t="shared" si="206"/>
        <v>October</v>
      </c>
      <c r="V1617" t="str">
        <f t="shared" si="207"/>
        <v>2011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104.2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t="str">
        <f t="shared" si="206"/>
        <v>October</v>
      </c>
      <c r="V1618" t="str">
        <f t="shared" si="207"/>
        <v>2012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145.85714285714286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t="str">
        <f t="shared" si="206"/>
        <v>September</v>
      </c>
      <c r="V1619" t="str">
        <f t="shared" si="207"/>
        <v>2013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105.06666666666666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t="str">
        <f t="shared" si="206"/>
        <v>January</v>
      </c>
      <c r="V1620" t="str">
        <f t="shared" si="207"/>
        <v>2013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133.33333333333331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41875.977847222217</v>
      </c>
      <c r="T1621" s="10">
        <f t="shared" si="205"/>
        <v>41896.977847222217</v>
      </c>
      <c r="U1621" t="str">
        <f t="shared" si="206"/>
        <v>August</v>
      </c>
      <c r="V1621" t="str">
        <f t="shared" si="207"/>
        <v>2014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112.99999999999999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t="str">
        <f t="shared" si="206"/>
        <v>February</v>
      </c>
      <c r="V1622" t="str">
        <f t="shared" si="207"/>
        <v>2013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121.2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t="str">
        <f t="shared" si="206"/>
        <v>April</v>
      </c>
      <c r="V1623" t="str">
        <f t="shared" si="207"/>
        <v>2012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101.72463768115942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41950.086504629631</v>
      </c>
      <c r="T1624" s="10">
        <f t="shared" si="205"/>
        <v>41990.124305555553</v>
      </c>
      <c r="U1624" t="str">
        <f t="shared" si="206"/>
        <v>November</v>
      </c>
      <c r="V1624" t="str">
        <f t="shared" si="207"/>
        <v>2014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101.06666666666666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t="str">
        <f t="shared" si="206"/>
        <v>June</v>
      </c>
      <c r="V1625" t="str">
        <f t="shared" si="207"/>
        <v>2013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t="str">
        <f t="shared" si="206"/>
        <v>November</v>
      </c>
      <c r="V1626" t="str">
        <f t="shared" si="207"/>
        <v>2012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155.33333333333331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t="str">
        <f t="shared" si="206"/>
        <v>August</v>
      </c>
      <c r="V1627" t="str">
        <f t="shared" si="207"/>
        <v>2012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101.18750000000001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41579.639664351846</v>
      </c>
      <c r="T1628" s="10">
        <f t="shared" si="205"/>
        <v>41609.681331018517</v>
      </c>
      <c r="U1628" t="str">
        <f t="shared" si="206"/>
        <v>November</v>
      </c>
      <c r="V1628" t="str">
        <f t="shared" si="207"/>
        <v>2013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t="str">
        <f t="shared" si="206"/>
        <v>October</v>
      </c>
      <c r="V1629" t="str">
        <f t="shared" si="207"/>
        <v>2012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100.925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t="str">
        <f t="shared" si="206"/>
        <v>May</v>
      </c>
      <c r="V1630" t="str">
        <f t="shared" si="207"/>
        <v>2014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103.66666666666666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t="str">
        <f t="shared" si="206"/>
        <v>January</v>
      </c>
      <c r="V1631" t="str">
        <f t="shared" si="207"/>
        <v>2014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265.25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t="str">
        <f t="shared" si="206"/>
        <v>January</v>
      </c>
      <c r="V1632" t="str">
        <f t="shared" si="207"/>
        <v>2012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155.91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t="str">
        <f t="shared" si="206"/>
        <v>September</v>
      </c>
      <c r="V1633" t="str">
        <f t="shared" si="207"/>
        <v>2012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101.62500000000001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40750.132569444446</v>
      </c>
      <c r="T1634" s="10">
        <f t="shared" si="205"/>
        <v>40810.132569444446</v>
      </c>
      <c r="U1634" t="str">
        <f t="shared" si="206"/>
        <v>July</v>
      </c>
      <c r="V1634" t="str">
        <f t="shared" si="207"/>
        <v>2011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t="str">
        <f t="shared" si="206"/>
        <v>December</v>
      </c>
      <c r="V1635" t="str">
        <f t="shared" si="207"/>
        <v>2011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100.49999999999999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t="str">
        <f t="shared" si="206"/>
        <v>April</v>
      </c>
      <c r="V1636" t="str">
        <f t="shared" si="207"/>
        <v>2011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125.29999999999998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t="str">
        <f t="shared" si="206"/>
        <v>May</v>
      </c>
      <c r="V1637" t="str">
        <f t="shared" si="207"/>
        <v>2016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103.55555555555556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t="str">
        <f t="shared" si="206"/>
        <v>April</v>
      </c>
      <c r="V1638" t="str">
        <f t="shared" si="207"/>
        <v>2011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103.8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40122.543287037035</v>
      </c>
      <c r="T1639" s="10">
        <f t="shared" si="205"/>
        <v>40178.777083333327</v>
      </c>
      <c r="U1639" t="str">
        <f t="shared" si="206"/>
        <v>November</v>
      </c>
      <c r="V1639" t="str">
        <f t="shared" si="207"/>
        <v>2009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t="str">
        <f t="shared" si="206"/>
        <v>January</v>
      </c>
      <c r="V1640" t="str">
        <f t="shared" si="207"/>
        <v>2013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t="str">
        <f t="shared" si="206"/>
        <v>February</v>
      </c>
      <c r="V1641" t="str">
        <f t="shared" si="207"/>
        <v>2012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169.86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t="str">
        <f t="shared" si="206"/>
        <v>July</v>
      </c>
      <c r="V1642" t="str">
        <f t="shared" si="207"/>
        <v>2010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101.4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t="str">
        <f t="shared" si="206"/>
        <v>November</v>
      </c>
      <c r="V1643" t="str">
        <f t="shared" si="207"/>
        <v>2014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t="str">
        <f t="shared" si="206"/>
        <v>May</v>
      </c>
      <c r="V1644" t="str">
        <f t="shared" si="207"/>
        <v>2011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124.70000000000002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t="str">
        <f t="shared" si="206"/>
        <v>August</v>
      </c>
      <c r="V1645" t="str">
        <f t="shared" si="207"/>
        <v>2012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109.5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41174.851388888885</v>
      </c>
      <c r="T1646" s="10">
        <f t="shared" si="205"/>
        <v>41234.893055555549</v>
      </c>
      <c r="U1646" t="str">
        <f t="shared" si="206"/>
        <v>September</v>
      </c>
      <c r="V1646" t="str">
        <f t="shared" si="207"/>
        <v>2012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110.80000000000001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41521.40902777778</v>
      </c>
      <c r="T1647" s="10">
        <f t="shared" si="205"/>
        <v>41535.40902777778</v>
      </c>
      <c r="U1647" t="str">
        <f t="shared" si="206"/>
        <v>September</v>
      </c>
      <c r="V1647" t="str">
        <f t="shared" si="207"/>
        <v>2013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110.2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41833.241932870369</v>
      </c>
      <c r="T1648" s="10">
        <f t="shared" si="205"/>
        <v>41865.549305555549</v>
      </c>
      <c r="U1648" t="str">
        <f t="shared" si="206"/>
        <v>July</v>
      </c>
      <c r="V1648" t="str">
        <f t="shared" si="207"/>
        <v>2014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104.71999999999998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t="str">
        <f t="shared" si="206"/>
        <v>May</v>
      </c>
      <c r="V1649" t="str">
        <f t="shared" si="207"/>
        <v>2012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125.26086956521738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t="str">
        <f t="shared" si="206"/>
        <v>February</v>
      </c>
      <c r="V1650" t="str">
        <f t="shared" si="207"/>
        <v>2011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100.58763157894737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t="str">
        <f t="shared" si="206"/>
        <v>April</v>
      </c>
      <c r="V1651" t="str">
        <f t="shared" si="207"/>
        <v>2014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141.55000000000001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t="str">
        <f t="shared" si="206"/>
        <v>September</v>
      </c>
      <c r="V1652" t="str">
        <f t="shared" si="207"/>
        <v>2013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100.75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t="str">
        <f t="shared" si="206"/>
        <v>March</v>
      </c>
      <c r="V1653" t="str">
        <f t="shared" si="207"/>
        <v>2011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100.66666666666666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t="str">
        <f t="shared" si="206"/>
        <v>October</v>
      </c>
      <c r="V1654" t="str">
        <f t="shared" si="207"/>
        <v>2013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174.2304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t="str">
        <f t="shared" si="206"/>
        <v>March</v>
      </c>
      <c r="V1655" t="str">
        <f t="shared" si="207"/>
        <v>2011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119.90909090909089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t="str">
        <f t="shared" si="206"/>
        <v>March</v>
      </c>
      <c r="V1656" t="str">
        <f t="shared" si="207"/>
        <v>2012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142.86666666666667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t="str">
        <f t="shared" si="206"/>
        <v>March</v>
      </c>
      <c r="V1657" t="str">
        <f t="shared" si="207"/>
        <v>2012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100.33493333333334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t="str">
        <f t="shared" si="206"/>
        <v>November</v>
      </c>
      <c r="V1658" t="str">
        <f t="shared" si="207"/>
        <v>2012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104.93380000000001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t="str">
        <f t="shared" si="206"/>
        <v>April</v>
      </c>
      <c r="V1659" t="str">
        <f t="shared" si="207"/>
        <v>2012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132.23333333333335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t="str">
        <f t="shared" si="206"/>
        <v>November</v>
      </c>
      <c r="V1660" t="str">
        <f t="shared" si="207"/>
        <v>2012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112.79999999999998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t="str">
        <f t="shared" si="206"/>
        <v>November</v>
      </c>
      <c r="V1661" t="str">
        <f t="shared" si="207"/>
        <v>2013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1253.75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t="str">
        <f t="shared" si="206"/>
        <v>March</v>
      </c>
      <c r="V1662" t="str">
        <f t="shared" si="207"/>
        <v>2016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102.50632911392405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t="str">
        <f t="shared" si="206"/>
        <v>December</v>
      </c>
      <c r="V1663" t="str">
        <f t="shared" si="207"/>
        <v>2015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102.6375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t="str">
        <f t="shared" si="206"/>
        <v>October</v>
      </c>
      <c r="V1664" t="str">
        <f t="shared" si="207"/>
        <v>2011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t="str">
        <f t="shared" si="206"/>
        <v>January</v>
      </c>
      <c r="V1665" t="str">
        <f t="shared" si="207"/>
        <v>2015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122.40879999999999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40939.553449074076</v>
      </c>
      <c r="T1666" s="10">
        <f t="shared" si="205"/>
        <v>40983.957638888889</v>
      </c>
      <c r="U1666" t="str">
        <f t="shared" si="206"/>
        <v>January</v>
      </c>
      <c r="V1666" t="str">
        <f t="shared" si="207"/>
        <v>2012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682" si="208">(E1667/D1667)*100</f>
        <v>119.45714285714286</v>
      </c>
      <c r="P1667" s="6">
        <f t="shared" ref="P1667:P1682" si="209">(E1667/L1667)</f>
        <v>44.956989247311824</v>
      </c>
      <c r="Q1667" t="str">
        <f t="shared" ref="Q1667:Q1730" si="210">LEFT(N1667, FIND("/",N1667,1)-1)</f>
        <v>music</v>
      </c>
      <c r="R1667" t="str">
        <f t="shared" ref="R1667:R1730" si="211">RIGHT(N1667, LEN(N1667)-FIND("/",N1667))</f>
        <v>pop</v>
      </c>
      <c r="S1667" s="10">
        <f t="shared" ref="S1667:S1730" si="212">(J1667/86400)+25569+(-5/24)</f>
        <v>40564.441122685181</v>
      </c>
      <c r="T1667" s="10">
        <f t="shared" ref="T1667:T1730" si="213">(I1667/86400)+25569+(-5/24)</f>
        <v>40595.916666666664</v>
      </c>
      <c r="U1667" t="str">
        <f t="shared" ref="U1667:U1730" si="214">TEXT(S1667,"mmmm")</f>
        <v>January</v>
      </c>
      <c r="V1667" t="str">
        <f t="shared" ref="V1667:V1730" si="215">TEXT(S1667,"yyyy")</f>
        <v>2011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160.88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t="str">
        <f t="shared" si="214"/>
        <v>February</v>
      </c>
      <c r="V1668" t="str">
        <f t="shared" si="215"/>
        <v>2013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126.85294117647059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t="str">
        <f t="shared" si="214"/>
        <v>February</v>
      </c>
      <c r="V1669" t="str">
        <f t="shared" si="215"/>
        <v>2014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102.6375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40844.941423611112</v>
      </c>
      <c r="T1670" s="10">
        <f t="shared" si="213"/>
        <v>40874.983090277776</v>
      </c>
      <c r="U1670" t="str">
        <f t="shared" si="214"/>
        <v>October</v>
      </c>
      <c r="V1670" t="str">
        <f t="shared" si="215"/>
        <v>2011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139.75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t="str">
        <f t="shared" si="214"/>
        <v>April</v>
      </c>
      <c r="V1671" t="str">
        <f t="shared" si="215"/>
        <v>2016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102.60000000000001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40313.722210648142</v>
      </c>
      <c r="T1672" s="10">
        <f t="shared" si="213"/>
        <v>40363.958333333328</v>
      </c>
      <c r="U1672" t="str">
        <f t="shared" si="214"/>
        <v>May</v>
      </c>
      <c r="V1672" t="str">
        <f t="shared" si="215"/>
        <v>2010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100.67349999999999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t="str">
        <f t="shared" si="214"/>
        <v>July</v>
      </c>
      <c r="V1673" t="str">
        <f t="shared" si="215"/>
        <v>2016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112.94117647058823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t="str">
        <f t="shared" si="214"/>
        <v>May</v>
      </c>
      <c r="V1674" t="str">
        <f t="shared" si="215"/>
        <v>2012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128.09523809523807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t="str">
        <f t="shared" si="214"/>
        <v>February</v>
      </c>
      <c r="V1675" t="str">
        <f t="shared" si="215"/>
        <v>2015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201.7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t="str">
        <f t="shared" si="214"/>
        <v>July</v>
      </c>
      <c r="V1676" t="str">
        <f t="shared" si="215"/>
        <v>2016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137.416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t="str">
        <f t="shared" si="214"/>
        <v>September</v>
      </c>
      <c r="V1677" t="str">
        <f t="shared" si="215"/>
        <v>2011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115.33333333333333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40973.517905092587</v>
      </c>
      <c r="T1678" s="10">
        <f t="shared" si="213"/>
        <v>41019.957638888889</v>
      </c>
      <c r="U1678" t="str">
        <f t="shared" si="214"/>
        <v>March</v>
      </c>
      <c r="V1678" t="str">
        <f t="shared" si="215"/>
        <v>2012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111.66666666666667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t="str">
        <f t="shared" si="214"/>
        <v>February</v>
      </c>
      <c r="V1679" t="str">
        <f t="shared" si="215"/>
        <v>2016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118.39999999999999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t="str">
        <f t="shared" si="214"/>
        <v>January</v>
      </c>
      <c r="V1680" t="str">
        <f t="shared" si="215"/>
        <v>2014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t="str">
        <f t="shared" si="214"/>
        <v>June</v>
      </c>
      <c r="V1681" t="str">
        <f t="shared" si="215"/>
        <v>2011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117.5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t="str">
        <f t="shared" si="214"/>
        <v>June</v>
      </c>
      <c r="V1682" t="str">
        <f t="shared" si="215"/>
        <v>2014</v>
      </c>
    </row>
    <row r="1683" spans="1:22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ref="O1667:O1730" si="216">IFERROR((E1683/D1683)*100,0)</f>
        <v>101.42212307692309</v>
      </c>
      <c r="P1683" s="6">
        <f t="shared" ref="P1667:P1730" si="217">IFERROR(E1683/L1683,"0.00")</f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t="str">
        <f t="shared" si="214"/>
        <v>February</v>
      </c>
      <c r="V1683" t="str">
        <f t="shared" si="215"/>
        <v>2017</v>
      </c>
    </row>
    <row r="1684" spans="1:22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16"/>
        <v>0</v>
      </c>
      <c r="P1684" s="6" t="str">
        <f t="shared" si="217"/>
        <v>0.00</v>
      </c>
      <c r="Q1684" t="str">
        <f t="shared" si="210"/>
        <v>music</v>
      </c>
      <c r="R1684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t="str">
        <f t="shared" si="214"/>
        <v>February</v>
      </c>
      <c r="V1684" t="str">
        <f t="shared" si="215"/>
        <v>2017</v>
      </c>
    </row>
    <row r="1685" spans="1:22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16"/>
        <v>21.714285714285715</v>
      </c>
      <c r="P1685" s="6">
        <f t="shared" si="217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t="str">
        <f t="shared" si="214"/>
        <v>March</v>
      </c>
      <c r="V1685" t="str">
        <f t="shared" si="215"/>
        <v>2017</v>
      </c>
    </row>
    <row r="1686" spans="1:22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16"/>
        <v>109.125</v>
      </c>
      <c r="P1686" s="6">
        <f t="shared" si="217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t="str">
        <f t="shared" si="214"/>
        <v>February</v>
      </c>
      <c r="V1686" t="str">
        <f t="shared" si="215"/>
        <v>2017</v>
      </c>
    </row>
    <row r="1687" spans="1:22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16"/>
        <v>102.85714285714285</v>
      </c>
      <c r="P1687" s="6">
        <f t="shared" si="217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t="str">
        <f t="shared" si="214"/>
        <v>February</v>
      </c>
      <c r="V1687" t="str">
        <f t="shared" si="215"/>
        <v>2017</v>
      </c>
    </row>
    <row r="1688" spans="1:22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16"/>
        <v>0.36</v>
      </c>
      <c r="P1688" s="6">
        <f t="shared" si="217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t="str">
        <f t="shared" si="214"/>
        <v>February</v>
      </c>
      <c r="V1688" t="str">
        <f t="shared" si="215"/>
        <v>2017</v>
      </c>
    </row>
    <row r="1689" spans="1:22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16"/>
        <v>31.25</v>
      </c>
      <c r="P1689" s="6">
        <f t="shared" si="217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t="str">
        <f t="shared" si="214"/>
        <v>March</v>
      </c>
      <c r="V1689" t="str">
        <f t="shared" si="215"/>
        <v>2017</v>
      </c>
    </row>
    <row r="1690" spans="1:22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16"/>
        <v>44.3</v>
      </c>
      <c r="P1690" s="6">
        <f t="shared" si="217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t="str">
        <f t="shared" si="214"/>
        <v>March</v>
      </c>
      <c r="V1690" t="str">
        <f t="shared" si="215"/>
        <v>2017</v>
      </c>
    </row>
    <row r="1691" spans="1:22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16"/>
        <v>100</v>
      </c>
      <c r="P1691" s="6">
        <f t="shared" si="217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t="str">
        <f t="shared" si="214"/>
        <v>February</v>
      </c>
      <c r="V1691" t="str">
        <f t="shared" si="215"/>
        <v>2017</v>
      </c>
    </row>
    <row r="1692" spans="1:22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16"/>
        <v>25.4</v>
      </c>
      <c r="P1692" s="6">
        <f t="shared" si="217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t="str">
        <f t="shared" si="214"/>
        <v>March</v>
      </c>
      <c r="V1692" t="str">
        <f t="shared" si="215"/>
        <v>2017</v>
      </c>
    </row>
    <row r="1693" spans="1:22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16"/>
        <v>33.473333333333329</v>
      </c>
      <c r="P1693" s="6">
        <f t="shared" si="217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42795.493148148147</v>
      </c>
      <c r="T1693" s="10">
        <f t="shared" si="213"/>
        <v>42827.833333333336</v>
      </c>
      <c r="U1693" t="str">
        <f t="shared" si="214"/>
        <v>March</v>
      </c>
      <c r="V1693" t="str">
        <f t="shared" si="215"/>
        <v>2017</v>
      </c>
    </row>
    <row r="1694" spans="1:22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16"/>
        <v>47.8</v>
      </c>
      <c r="P1694" s="6">
        <f t="shared" si="217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t="str">
        <f t="shared" si="214"/>
        <v>February</v>
      </c>
      <c r="V1694" t="str">
        <f t="shared" si="215"/>
        <v>2017</v>
      </c>
    </row>
    <row r="1695" spans="1:22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16"/>
        <v>9.3333333333333339</v>
      </c>
      <c r="P1695" s="6">
        <f t="shared" si="217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t="str">
        <f t="shared" si="214"/>
        <v>March</v>
      </c>
      <c r="V1695" t="str">
        <f t="shared" si="215"/>
        <v>2017</v>
      </c>
    </row>
    <row r="1696" spans="1:22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16"/>
        <v>0.05</v>
      </c>
      <c r="P1696" s="6">
        <f t="shared" si="217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t="str">
        <f t="shared" si="214"/>
        <v>February</v>
      </c>
      <c r="V1696" t="str">
        <f t="shared" si="215"/>
        <v>2017</v>
      </c>
    </row>
    <row r="1697" spans="1:22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16"/>
        <v>11.708333333333334</v>
      </c>
      <c r="P1697" s="6">
        <f t="shared" si="217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t="str">
        <f t="shared" si="214"/>
        <v>March</v>
      </c>
      <c r="V1697" t="str">
        <f t="shared" si="215"/>
        <v>2017</v>
      </c>
    </row>
    <row r="1698" spans="1:22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16"/>
        <v>0</v>
      </c>
      <c r="P1698" s="6" t="str">
        <f t="shared" si="217"/>
        <v>0.00</v>
      </c>
      <c r="Q1698" t="str">
        <f t="shared" si="210"/>
        <v>music</v>
      </c>
      <c r="R1698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t="str">
        <f t="shared" si="214"/>
        <v>March</v>
      </c>
      <c r="V1698" t="str">
        <f t="shared" si="215"/>
        <v>2017</v>
      </c>
    </row>
    <row r="1699" spans="1:22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16"/>
        <v>20.208000000000002</v>
      </c>
      <c r="P1699" s="6">
        <f t="shared" si="217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42804.824629629627</v>
      </c>
      <c r="T1699" s="10">
        <f t="shared" si="213"/>
        <v>42834.782962962963</v>
      </c>
      <c r="U1699" t="str">
        <f t="shared" si="214"/>
        <v>March</v>
      </c>
      <c r="V1699" t="str">
        <f t="shared" si="215"/>
        <v>2017</v>
      </c>
    </row>
    <row r="1700" spans="1:22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16"/>
        <v>0</v>
      </c>
      <c r="P1700" s="6" t="str">
        <f t="shared" si="217"/>
        <v>0.00</v>
      </c>
      <c r="Q1700" t="str">
        <f t="shared" si="210"/>
        <v>music</v>
      </c>
      <c r="R1700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t="str">
        <f t="shared" si="214"/>
        <v>March</v>
      </c>
      <c r="V1700" t="str">
        <f t="shared" si="215"/>
        <v>2017</v>
      </c>
    </row>
    <row r="1701" spans="1:22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16"/>
        <v>4.2311459353574925</v>
      </c>
      <c r="P1701" s="6">
        <f t="shared" si="217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t="str">
        <f t="shared" si="214"/>
        <v>March</v>
      </c>
      <c r="V1701" t="str">
        <f t="shared" si="215"/>
        <v>2017</v>
      </c>
    </row>
    <row r="1702" spans="1:22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16"/>
        <v>26.06</v>
      </c>
      <c r="P1702" s="6">
        <f t="shared" si="217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t="str">
        <f t="shared" si="214"/>
        <v>March</v>
      </c>
      <c r="V1702" t="str">
        <f t="shared" si="215"/>
        <v>2017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ref="O1703:O1766" si="218">(E1703/D1703)*100</f>
        <v>0.19801980198019803</v>
      </c>
      <c r="P1703" s="6">
        <f t="shared" ref="P1703:P1766" si="219">(E1703/L1703)</f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t="str">
        <f t="shared" si="214"/>
        <v>December</v>
      </c>
      <c r="V1703" t="str">
        <f t="shared" si="215"/>
        <v>2014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18"/>
        <v>6.0606060606060606E-3</v>
      </c>
      <c r="P1704" s="6">
        <f t="shared" si="21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t="str">
        <f t="shared" si="214"/>
        <v>February</v>
      </c>
      <c r="V1704" t="str">
        <f t="shared" si="215"/>
        <v>2015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18"/>
        <v>1.02</v>
      </c>
      <c r="P1705" s="6">
        <f t="shared" si="21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42187.073344907403</v>
      </c>
      <c r="T1705" s="10">
        <f t="shared" si="213"/>
        <v>42247.073344907403</v>
      </c>
      <c r="U1705" t="str">
        <f t="shared" si="214"/>
        <v>July</v>
      </c>
      <c r="V1705" t="str">
        <f t="shared" si="215"/>
        <v>2015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18"/>
        <v>65.100000000000009</v>
      </c>
      <c r="P1706" s="6">
        <f t="shared" si="21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t="str">
        <f t="shared" si="214"/>
        <v>January</v>
      </c>
      <c r="V1706" t="str">
        <f t="shared" si="215"/>
        <v>2015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18"/>
        <v>0</v>
      </c>
      <c r="P1707" s="6" t="e">
        <f t="shared" si="21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t="str">
        <f t="shared" si="214"/>
        <v>August</v>
      </c>
      <c r="V1707" t="str">
        <f t="shared" si="215"/>
        <v>2015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18"/>
        <v>0</v>
      </c>
      <c r="P1708" s="6" t="e">
        <f t="shared" si="21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t="str">
        <f t="shared" si="214"/>
        <v>June</v>
      </c>
      <c r="V1708" t="str">
        <f t="shared" si="215"/>
        <v>2015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18"/>
        <v>9.74</v>
      </c>
      <c r="P1709" s="6">
        <f t="shared" si="21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t="str">
        <f t="shared" si="214"/>
        <v>February</v>
      </c>
      <c r="V1709" t="str">
        <f t="shared" si="215"/>
        <v>2016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18"/>
        <v>0</v>
      </c>
      <c r="P1710" s="6" t="e">
        <f t="shared" si="21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t="str">
        <f t="shared" si="214"/>
        <v>March</v>
      </c>
      <c r="V1710" t="str">
        <f t="shared" si="215"/>
        <v>2016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18"/>
        <v>4.8571428571428568</v>
      </c>
      <c r="P1711" s="6">
        <f t="shared" si="21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41841.355486111112</v>
      </c>
      <c r="T1711" s="10">
        <f t="shared" si="213"/>
        <v>41882.610416666663</v>
      </c>
      <c r="U1711" t="str">
        <f t="shared" si="214"/>
        <v>July</v>
      </c>
      <c r="V1711" t="str">
        <f t="shared" si="215"/>
        <v>2014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18"/>
        <v>0.67999999999999994</v>
      </c>
      <c r="P1712" s="6">
        <f t="shared" si="21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42341.382962962962</v>
      </c>
      <c r="T1712" s="10">
        <f t="shared" si="213"/>
        <v>42387.333333333336</v>
      </c>
      <c r="U1712" t="str">
        <f t="shared" si="214"/>
        <v>December</v>
      </c>
      <c r="V1712" t="str">
        <f t="shared" si="215"/>
        <v>2015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18"/>
        <v>10.5</v>
      </c>
      <c r="P1713" s="6">
        <f t="shared" si="21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t="str">
        <f t="shared" si="214"/>
        <v>August</v>
      </c>
      <c r="V1713" t="str">
        <f t="shared" si="215"/>
        <v>2014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18"/>
        <v>0</v>
      </c>
      <c r="P1714" s="6" t="e">
        <f t="shared" si="21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t="str">
        <f t="shared" si="214"/>
        <v>May</v>
      </c>
      <c r="V1714" t="str">
        <f t="shared" si="215"/>
        <v>2015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18"/>
        <v>1.6666666666666667</v>
      </c>
      <c r="P1715" s="6">
        <f t="shared" si="21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t="str">
        <f t="shared" si="214"/>
        <v>September</v>
      </c>
      <c r="V1715" t="str">
        <f t="shared" si="215"/>
        <v>2014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18"/>
        <v>7.8680000000000003</v>
      </c>
      <c r="P1716" s="6">
        <f t="shared" si="21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t="str">
        <f t="shared" si="214"/>
        <v>April</v>
      </c>
      <c r="V1716" t="str">
        <f t="shared" si="215"/>
        <v>2015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18"/>
        <v>0.22</v>
      </c>
      <c r="P1717" s="6">
        <f t="shared" si="21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t="str">
        <f t="shared" si="214"/>
        <v>March</v>
      </c>
      <c r="V1717" t="str">
        <f t="shared" si="215"/>
        <v>2015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18"/>
        <v>7.5</v>
      </c>
      <c r="P1718" s="6">
        <f t="shared" si="21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42673.369201388887</v>
      </c>
      <c r="T1718" s="10">
        <f t="shared" si="213"/>
        <v>42713.410868055558</v>
      </c>
      <c r="U1718" t="str">
        <f t="shared" si="214"/>
        <v>October</v>
      </c>
      <c r="V1718" t="str">
        <f t="shared" si="215"/>
        <v>2016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18"/>
        <v>42.725880551301685</v>
      </c>
      <c r="P1719" s="6">
        <f t="shared" si="21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42460.773587962962</v>
      </c>
      <c r="T1719" s="10">
        <f t="shared" si="213"/>
        <v>42480.958333333336</v>
      </c>
      <c r="U1719" t="str">
        <f t="shared" si="214"/>
        <v>March</v>
      </c>
      <c r="V1719" t="str">
        <f t="shared" si="215"/>
        <v>2016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18"/>
        <v>0.2142857142857143</v>
      </c>
      <c r="P1720" s="6">
        <f t="shared" si="21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t="str">
        <f t="shared" si="214"/>
        <v>March</v>
      </c>
      <c r="V1720" t="str">
        <f t="shared" si="215"/>
        <v>2016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18"/>
        <v>0.87500000000000011</v>
      </c>
      <c r="P1721" s="6">
        <f t="shared" si="21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t="str">
        <f t="shared" si="214"/>
        <v>August</v>
      </c>
      <c r="V1721" t="str">
        <f t="shared" si="215"/>
        <v>2014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18"/>
        <v>5.625</v>
      </c>
      <c r="P1722" s="6">
        <f t="shared" si="21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t="str">
        <f t="shared" si="214"/>
        <v>October</v>
      </c>
      <c r="V1722" t="str">
        <f t="shared" si="215"/>
        <v>2014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18"/>
        <v>0</v>
      </c>
      <c r="P1723" s="6" t="e">
        <f t="shared" si="21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t="str">
        <f t="shared" si="214"/>
        <v>November</v>
      </c>
      <c r="V1723" t="str">
        <f t="shared" si="215"/>
        <v>2015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18"/>
        <v>3.4722222222222224E-2</v>
      </c>
      <c r="P1724" s="6">
        <f t="shared" si="21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t="str">
        <f t="shared" si="214"/>
        <v>February</v>
      </c>
      <c r="V1724" t="str">
        <f t="shared" si="215"/>
        <v>2016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18"/>
        <v>6.5</v>
      </c>
      <c r="P1725" s="6">
        <f t="shared" si="21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t="str">
        <f t="shared" si="214"/>
        <v>May</v>
      </c>
      <c r="V1725" t="str">
        <f t="shared" si="215"/>
        <v>2015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18"/>
        <v>0.58333333333333337</v>
      </c>
      <c r="P1726" s="6">
        <f t="shared" si="21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t="str">
        <f t="shared" si="214"/>
        <v>September</v>
      </c>
      <c r="V1726" t="str">
        <f t="shared" si="215"/>
        <v>2014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18"/>
        <v>10.181818181818182</v>
      </c>
      <c r="P1727" s="6">
        <f t="shared" si="21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t="str">
        <f t="shared" si="214"/>
        <v>July</v>
      </c>
      <c r="V1727" t="str">
        <f t="shared" si="215"/>
        <v>2014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18"/>
        <v>33.784615384615385</v>
      </c>
      <c r="P1728" s="6">
        <f t="shared" si="21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t="str">
        <f t="shared" si="214"/>
        <v>May</v>
      </c>
      <c r="V1728" t="str">
        <f t="shared" si="215"/>
        <v>2014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18"/>
        <v>3.3333333333333333E-2</v>
      </c>
      <c r="P1729" s="6">
        <f t="shared" si="21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42044.719641203701</v>
      </c>
      <c r="T1729" s="10">
        <f t="shared" si="213"/>
        <v>42099.249999999993</v>
      </c>
      <c r="U1729" t="str">
        <f t="shared" si="214"/>
        <v>February</v>
      </c>
      <c r="V1729" t="str">
        <f t="shared" si="215"/>
        <v>2015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18"/>
        <v>68.400000000000006</v>
      </c>
      <c r="P1730" s="6">
        <f t="shared" si="21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42268.417523148142</v>
      </c>
      <c r="T1730" s="10">
        <f t="shared" si="213"/>
        <v>42298.417523148142</v>
      </c>
      <c r="U1730" t="str">
        <f t="shared" si="214"/>
        <v>September</v>
      </c>
      <c r="V1730" t="str">
        <f t="shared" si="215"/>
        <v>2015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218"/>
        <v>0</v>
      </c>
      <c r="P1731" s="6" t="e">
        <f t="shared" si="219"/>
        <v>#DIV/0!</v>
      </c>
      <c r="Q1731" t="str">
        <f t="shared" ref="Q1731:Q1794" si="220">LEFT(N1731, FIND("/",N1731,1)-1)</f>
        <v>music</v>
      </c>
      <c r="R1731" t="str">
        <f t="shared" ref="R1731:R1794" si="221">RIGHT(N1731, LEN(N1731)-FIND("/",N1731))</f>
        <v>faith</v>
      </c>
      <c r="S1731" s="10">
        <f t="shared" ref="S1731:S1794" si="222">(J1731/86400)+25569+(-5/24)</f>
        <v>42470.843819444439</v>
      </c>
      <c r="T1731" s="10">
        <f t="shared" ref="T1731:T1794" si="223">(I1731/86400)+25569+(-5/24)</f>
        <v>42530.843819444439</v>
      </c>
      <c r="U1731" t="str">
        <f t="shared" ref="U1731:U1794" si="224">TEXT(S1731,"mmmm")</f>
        <v>April</v>
      </c>
      <c r="V1731" t="str">
        <f t="shared" ref="V1731:V1794" si="225">TEXT(S1731,"yyyy")</f>
        <v>2016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8"/>
        <v>0</v>
      </c>
      <c r="P1732" s="6" t="e">
        <f t="shared" si="219"/>
        <v>#DIV/0!</v>
      </c>
      <c r="Q1732" t="str">
        <f t="shared" si="220"/>
        <v>music</v>
      </c>
      <c r="R1732" t="str">
        <f t="shared" si="221"/>
        <v>faith</v>
      </c>
      <c r="S1732" s="10">
        <f t="shared" si="222"/>
        <v>42271.879432870366</v>
      </c>
      <c r="T1732" s="10">
        <f t="shared" si="223"/>
        <v>42301.879432870366</v>
      </c>
      <c r="U1732" t="str">
        <f t="shared" si="224"/>
        <v>September</v>
      </c>
      <c r="V1732" t="str">
        <f t="shared" si="225"/>
        <v>2015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8"/>
        <v>0</v>
      </c>
      <c r="P1733" s="6" t="e">
        <f t="shared" si="219"/>
        <v>#DIV/0!</v>
      </c>
      <c r="Q1733" t="str">
        <f t="shared" si="220"/>
        <v>music</v>
      </c>
      <c r="R1733" t="str">
        <f t="shared" si="221"/>
        <v>faith</v>
      </c>
      <c r="S1733" s="10">
        <f t="shared" si="222"/>
        <v>42152.698518518511</v>
      </c>
      <c r="T1733" s="10">
        <f t="shared" si="223"/>
        <v>42166.416666666664</v>
      </c>
      <c r="U1733" t="str">
        <f t="shared" si="224"/>
        <v>May</v>
      </c>
      <c r="V1733" t="str">
        <f t="shared" si="225"/>
        <v>2015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8"/>
        <v>0</v>
      </c>
      <c r="P1734" s="6" t="e">
        <f t="shared" si="219"/>
        <v>#DIV/0!</v>
      </c>
      <c r="Q1734" t="str">
        <f t="shared" si="220"/>
        <v>music</v>
      </c>
      <c r="R1734" t="str">
        <f t="shared" si="221"/>
        <v>faith</v>
      </c>
      <c r="S1734" s="10">
        <f t="shared" si="222"/>
        <v>42325.475474537037</v>
      </c>
      <c r="T1734" s="10">
        <f t="shared" si="223"/>
        <v>42384.999999999993</v>
      </c>
      <c r="U1734" t="str">
        <f t="shared" si="224"/>
        <v>November</v>
      </c>
      <c r="V1734" t="str">
        <f t="shared" si="225"/>
        <v>2015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8"/>
        <v>0</v>
      </c>
      <c r="P1735" s="6" t="e">
        <f t="shared" si="219"/>
        <v>#DIV/0!</v>
      </c>
      <c r="Q1735" t="str">
        <f t="shared" si="220"/>
        <v>music</v>
      </c>
      <c r="R1735" t="str">
        <f t="shared" si="221"/>
        <v>faith</v>
      </c>
      <c r="S1735" s="10">
        <f t="shared" si="222"/>
        <v>42614.467291666668</v>
      </c>
      <c r="T1735" s="10">
        <f t="shared" si="223"/>
        <v>42626.687499999993</v>
      </c>
      <c r="U1735" t="str">
        <f t="shared" si="224"/>
        <v>September</v>
      </c>
      <c r="V1735" t="str">
        <f t="shared" si="225"/>
        <v>2016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8"/>
        <v>2.2222222222222223E-2</v>
      </c>
      <c r="P1736" s="6">
        <f t="shared" si="219"/>
        <v>1</v>
      </c>
      <c r="Q1736" t="str">
        <f t="shared" si="220"/>
        <v>music</v>
      </c>
      <c r="R1736" t="str">
        <f t="shared" si="221"/>
        <v>faith</v>
      </c>
      <c r="S1736" s="10">
        <f t="shared" si="222"/>
        <v>42101.828194444439</v>
      </c>
      <c r="T1736" s="10">
        <f t="shared" si="223"/>
        <v>42131.828194444439</v>
      </c>
      <c r="U1736" t="str">
        <f t="shared" si="224"/>
        <v>April</v>
      </c>
      <c r="V1736" t="str">
        <f t="shared" si="225"/>
        <v>2015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8"/>
        <v>11</v>
      </c>
      <c r="P1737" s="6">
        <f t="shared" si="219"/>
        <v>55</v>
      </c>
      <c r="Q1737" t="str">
        <f t="shared" si="220"/>
        <v>music</v>
      </c>
      <c r="R1737" t="str">
        <f t="shared" si="221"/>
        <v>faith</v>
      </c>
      <c r="S1737" s="10">
        <f t="shared" si="222"/>
        <v>42559.605844907404</v>
      </c>
      <c r="T1737" s="10">
        <f t="shared" si="223"/>
        <v>42589.605844907404</v>
      </c>
      <c r="U1737" t="str">
        <f t="shared" si="224"/>
        <v>July</v>
      </c>
      <c r="V1737" t="str">
        <f t="shared" si="225"/>
        <v>2016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8"/>
        <v>0.73333333333333328</v>
      </c>
      <c r="P1738" s="6">
        <f t="shared" si="219"/>
        <v>22</v>
      </c>
      <c r="Q1738" t="str">
        <f t="shared" si="220"/>
        <v>music</v>
      </c>
      <c r="R1738" t="str">
        <f t="shared" si="221"/>
        <v>faith</v>
      </c>
      <c r="S1738" s="10">
        <f t="shared" si="222"/>
        <v>42286.65315972222</v>
      </c>
      <c r="T1738" s="10">
        <f t="shared" si="223"/>
        <v>42316.694826388884</v>
      </c>
      <c r="U1738" t="str">
        <f t="shared" si="224"/>
        <v>October</v>
      </c>
      <c r="V1738" t="str">
        <f t="shared" si="225"/>
        <v>2015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8"/>
        <v>21.25</v>
      </c>
      <c r="P1739" s="6">
        <f t="shared" si="219"/>
        <v>56.666666666666664</v>
      </c>
      <c r="Q1739" t="str">
        <f t="shared" si="220"/>
        <v>music</v>
      </c>
      <c r="R1739" t="str">
        <f t="shared" si="221"/>
        <v>faith</v>
      </c>
      <c r="S1739" s="10">
        <f t="shared" si="222"/>
        <v>42175.740648148145</v>
      </c>
      <c r="T1739" s="10">
        <f t="shared" si="223"/>
        <v>42205.740648148145</v>
      </c>
      <c r="U1739" t="str">
        <f t="shared" si="224"/>
        <v>June</v>
      </c>
      <c r="V1739" t="str">
        <f t="shared" si="225"/>
        <v>2015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8"/>
        <v>0.4</v>
      </c>
      <c r="P1740" s="6">
        <f t="shared" si="219"/>
        <v>20</v>
      </c>
      <c r="Q1740" t="str">
        <f t="shared" si="220"/>
        <v>music</v>
      </c>
      <c r="R1740" t="str">
        <f t="shared" si="221"/>
        <v>faith</v>
      </c>
      <c r="S1740" s="10">
        <f t="shared" si="222"/>
        <v>41884.665995370371</v>
      </c>
      <c r="T1740" s="10">
        <f t="shared" si="223"/>
        <v>41914.665995370371</v>
      </c>
      <c r="U1740" t="str">
        <f t="shared" si="224"/>
        <v>September</v>
      </c>
      <c r="V1740" t="str">
        <f t="shared" si="225"/>
        <v>2014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8"/>
        <v>0.1</v>
      </c>
      <c r="P1741" s="6">
        <f t="shared" si="219"/>
        <v>1</v>
      </c>
      <c r="Q1741" t="str">
        <f t="shared" si="220"/>
        <v>music</v>
      </c>
      <c r="R1741" t="str">
        <f t="shared" si="221"/>
        <v>faith</v>
      </c>
      <c r="S1741" s="10">
        <f t="shared" si="222"/>
        <v>42435.665879629632</v>
      </c>
      <c r="T1741" s="10">
        <f t="shared" si="223"/>
        <v>42494.624212962961</v>
      </c>
      <c r="U1741" t="str">
        <f t="shared" si="224"/>
        <v>March</v>
      </c>
      <c r="V1741" t="str">
        <f t="shared" si="225"/>
        <v>2016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8"/>
        <v>0</v>
      </c>
      <c r="P1742" s="6" t="e">
        <f t="shared" si="219"/>
        <v>#DIV/0!</v>
      </c>
      <c r="Q1742" t="str">
        <f t="shared" si="220"/>
        <v>music</v>
      </c>
      <c r="R1742" t="str">
        <f t="shared" si="221"/>
        <v>faith</v>
      </c>
      <c r="S1742" s="10">
        <f t="shared" si="222"/>
        <v>42171.609050925923</v>
      </c>
      <c r="T1742" s="10">
        <f t="shared" si="223"/>
        <v>42201.609050925923</v>
      </c>
      <c r="U1742" t="str">
        <f t="shared" si="224"/>
        <v>June</v>
      </c>
      <c r="V1742" t="str">
        <f t="shared" si="225"/>
        <v>2015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8"/>
        <v>110.83333333333334</v>
      </c>
      <c r="P1743" s="6">
        <f t="shared" si="219"/>
        <v>25.576923076923077</v>
      </c>
      <c r="Q1743" t="str">
        <f t="shared" si="220"/>
        <v>photography</v>
      </c>
      <c r="R1743" t="str">
        <f t="shared" si="221"/>
        <v>photobooks</v>
      </c>
      <c r="S1743" s="10">
        <f t="shared" si="222"/>
        <v>42120.419803240737</v>
      </c>
      <c r="T1743" s="10">
        <f t="shared" si="223"/>
        <v>42165.419803240737</v>
      </c>
      <c r="U1743" t="str">
        <f t="shared" si="224"/>
        <v>April</v>
      </c>
      <c r="V1743" t="str">
        <f t="shared" si="225"/>
        <v>2015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8"/>
        <v>108.74999999999999</v>
      </c>
      <c r="P1744" s="6">
        <f t="shared" si="219"/>
        <v>63.970588235294116</v>
      </c>
      <c r="Q1744" t="str">
        <f t="shared" si="220"/>
        <v>photography</v>
      </c>
      <c r="R1744" t="str">
        <f t="shared" si="221"/>
        <v>photobooks</v>
      </c>
      <c r="S1744" s="10">
        <f t="shared" si="222"/>
        <v>42710.668634259258</v>
      </c>
      <c r="T1744" s="10">
        <f t="shared" si="223"/>
        <v>42742.666666666664</v>
      </c>
      <c r="U1744" t="str">
        <f t="shared" si="224"/>
        <v>December</v>
      </c>
      <c r="V1744" t="str">
        <f t="shared" si="225"/>
        <v>2016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8"/>
        <v>100.41666666666667</v>
      </c>
      <c r="P1745" s="6">
        <f t="shared" si="219"/>
        <v>89.925373134328353</v>
      </c>
      <c r="Q1745" t="str">
        <f t="shared" si="220"/>
        <v>photography</v>
      </c>
      <c r="R1745" t="str">
        <f t="shared" si="221"/>
        <v>photobooks</v>
      </c>
      <c r="S1745" s="10">
        <f t="shared" si="222"/>
        <v>42586.717303240737</v>
      </c>
      <c r="T1745" s="10">
        <f t="shared" si="223"/>
        <v>42608.957638888889</v>
      </c>
      <c r="U1745" t="str">
        <f t="shared" si="224"/>
        <v>August</v>
      </c>
      <c r="V1745" t="str">
        <f t="shared" si="225"/>
        <v>2016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8"/>
        <v>118.45454545454545</v>
      </c>
      <c r="P1746" s="6">
        <f t="shared" si="219"/>
        <v>93.071428571428569</v>
      </c>
      <c r="Q1746" t="str">
        <f t="shared" si="220"/>
        <v>photography</v>
      </c>
      <c r="R1746" t="str">
        <f t="shared" si="221"/>
        <v>photobooks</v>
      </c>
      <c r="S1746" s="10">
        <f t="shared" si="222"/>
        <v>42026.396724537037</v>
      </c>
      <c r="T1746" s="10">
        <f t="shared" si="223"/>
        <v>42071.355057870365</v>
      </c>
      <c r="U1746" t="str">
        <f t="shared" si="224"/>
        <v>January</v>
      </c>
      <c r="V1746" t="str">
        <f t="shared" si="225"/>
        <v>2015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8"/>
        <v>114.01428571428571</v>
      </c>
      <c r="P1747" s="6">
        <f t="shared" si="219"/>
        <v>89.674157303370791</v>
      </c>
      <c r="Q1747" t="str">
        <f t="shared" si="220"/>
        <v>photography</v>
      </c>
      <c r="R1747" t="str">
        <f t="shared" si="221"/>
        <v>photobooks</v>
      </c>
      <c r="S1747" s="10">
        <f t="shared" si="222"/>
        <v>42690.051365740735</v>
      </c>
      <c r="T1747" s="10">
        <f t="shared" si="223"/>
        <v>42725.874999999993</v>
      </c>
      <c r="U1747" t="str">
        <f t="shared" si="224"/>
        <v>November</v>
      </c>
      <c r="V1747" t="str">
        <f t="shared" si="225"/>
        <v>2016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8"/>
        <v>148.10000000000002</v>
      </c>
      <c r="P1748" s="6">
        <f t="shared" si="219"/>
        <v>207.61682242990653</v>
      </c>
      <c r="Q1748" t="str">
        <f t="shared" si="220"/>
        <v>photography</v>
      </c>
      <c r="R1748" t="str">
        <f t="shared" si="221"/>
        <v>photobooks</v>
      </c>
      <c r="S1748" s="10">
        <f t="shared" si="222"/>
        <v>42667.968368055554</v>
      </c>
      <c r="T1748" s="10">
        <f t="shared" si="223"/>
        <v>42697.874999999993</v>
      </c>
      <c r="U1748" t="str">
        <f t="shared" si="224"/>
        <v>October</v>
      </c>
      <c r="V1748" t="str">
        <f t="shared" si="225"/>
        <v>2016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8"/>
        <v>104.95555555555556</v>
      </c>
      <c r="P1749" s="6">
        <f t="shared" si="219"/>
        <v>59.408805031446541</v>
      </c>
      <c r="Q1749" t="str">
        <f t="shared" si="220"/>
        <v>photography</v>
      </c>
      <c r="R1749" t="str">
        <f t="shared" si="221"/>
        <v>photobooks</v>
      </c>
      <c r="S1749" s="10">
        <f t="shared" si="222"/>
        <v>42292.22719907407</v>
      </c>
      <c r="T1749" s="10">
        <f t="shared" si="223"/>
        <v>42321.416666666664</v>
      </c>
      <c r="U1749" t="str">
        <f t="shared" si="224"/>
        <v>October</v>
      </c>
      <c r="V1749" t="str">
        <f t="shared" si="225"/>
        <v>2015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8"/>
        <v>129.94800000000001</v>
      </c>
      <c r="P1750" s="6">
        <f t="shared" si="219"/>
        <v>358.97237569060775</v>
      </c>
      <c r="Q1750" t="str">
        <f t="shared" si="220"/>
        <v>photography</v>
      </c>
      <c r="R1750" t="str">
        <f t="shared" si="221"/>
        <v>photobooks</v>
      </c>
      <c r="S1750" s="10">
        <f t="shared" si="222"/>
        <v>42219.742395833331</v>
      </c>
      <c r="T1750" s="10">
        <f t="shared" si="223"/>
        <v>42249.742395833331</v>
      </c>
      <c r="U1750" t="str">
        <f t="shared" si="224"/>
        <v>August</v>
      </c>
      <c r="V1750" t="str">
        <f t="shared" si="225"/>
        <v>2015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8"/>
        <v>123.48756218905473</v>
      </c>
      <c r="P1751" s="6">
        <f t="shared" si="219"/>
        <v>94.736641221374043</v>
      </c>
      <c r="Q1751" t="str">
        <f t="shared" si="220"/>
        <v>photography</v>
      </c>
      <c r="R1751" t="str">
        <f t="shared" si="221"/>
        <v>photobooks</v>
      </c>
      <c r="S1751" s="10">
        <f t="shared" si="222"/>
        <v>42758.767604166664</v>
      </c>
      <c r="T1751" s="10">
        <f t="shared" si="223"/>
        <v>42795.583333333336</v>
      </c>
      <c r="U1751" t="str">
        <f t="shared" si="224"/>
        <v>January</v>
      </c>
      <c r="V1751" t="str">
        <f t="shared" si="225"/>
        <v>2017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8"/>
        <v>201.62</v>
      </c>
      <c r="P1752" s="6">
        <f t="shared" si="219"/>
        <v>80.647999999999996</v>
      </c>
      <c r="Q1752" t="str">
        <f t="shared" si="220"/>
        <v>photography</v>
      </c>
      <c r="R1752" t="str">
        <f t="shared" si="221"/>
        <v>photobooks</v>
      </c>
      <c r="S1752" s="10">
        <f t="shared" si="222"/>
        <v>42454.628518518519</v>
      </c>
      <c r="T1752" s="10">
        <f t="shared" si="223"/>
        <v>42479.628518518519</v>
      </c>
      <c r="U1752" t="str">
        <f t="shared" si="224"/>
        <v>March</v>
      </c>
      <c r="V1752" t="str">
        <f t="shared" si="225"/>
        <v>2016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8"/>
        <v>102.89999999999999</v>
      </c>
      <c r="P1753" s="6">
        <f t="shared" si="219"/>
        <v>168.68852459016392</v>
      </c>
      <c r="Q1753" t="str">
        <f t="shared" si="220"/>
        <v>photography</v>
      </c>
      <c r="R1753" t="str">
        <f t="shared" si="221"/>
        <v>photobooks</v>
      </c>
      <c r="S1753" s="10">
        <f t="shared" si="222"/>
        <v>42052.573182870365</v>
      </c>
      <c r="T1753" s="10">
        <f t="shared" si="223"/>
        <v>42082.5315162037</v>
      </c>
      <c r="U1753" t="str">
        <f t="shared" si="224"/>
        <v>February</v>
      </c>
      <c r="V1753" t="str">
        <f t="shared" si="225"/>
        <v>2015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8"/>
        <v>260.16666666666663</v>
      </c>
      <c r="P1754" s="6">
        <f t="shared" si="219"/>
        <v>34.68888888888889</v>
      </c>
      <c r="Q1754" t="str">
        <f t="shared" si="220"/>
        <v>photography</v>
      </c>
      <c r="R1754" t="str">
        <f t="shared" si="221"/>
        <v>photobooks</v>
      </c>
      <c r="S1754" s="10">
        <f t="shared" si="222"/>
        <v>42627.044930555552</v>
      </c>
      <c r="T1754" s="10">
        <f t="shared" si="223"/>
        <v>42657.044930555552</v>
      </c>
      <c r="U1754" t="str">
        <f t="shared" si="224"/>
        <v>September</v>
      </c>
      <c r="V1754" t="str">
        <f t="shared" si="225"/>
        <v>2016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8"/>
        <v>108</v>
      </c>
      <c r="P1755" s="6">
        <f t="shared" si="219"/>
        <v>462.85714285714283</v>
      </c>
      <c r="Q1755" t="str">
        <f t="shared" si="220"/>
        <v>photography</v>
      </c>
      <c r="R1755" t="str">
        <f t="shared" si="221"/>
        <v>photobooks</v>
      </c>
      <c r="S1755" s="10">
        <f t="shared" si="222"/>
        <v>42420.541296296295</v>
      </c>
      <c r="T1755" s="10">
        <f t="shared" si="223"/>
        <v>42450.499629629623</v>
      </c>
      <c r="U1755" t="str">
        <f t="shared" si="224"/>
        <v>February</v>
      </c>
      <c r="V1755" t="str">
        <f t="shared" si="225"/>
        <v>2016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8"/>
        <v>110.52941176470587</v>
      </c>
      <c r="P1756" s="6">
        <f t="shared" si="219"/>
        <v>104.38888888888889</v>
      </c>
      <c r="Q1756" t="str">
        <f t="shared" si="220"/>
        <v>photography</v>
      </c>
      <c r="R1756" t="str">
        <f t="shared" si="221"/>
        <v>photobooks</v>
      </c>
      <c r="S1756" s="10">
        <f t="shared" si="222"/>
        <v>42067.668437499997</v>
      </c>
      <c r="T1756" s="10">
        <f t="shared" si="223"/>
        <v>42097.626770833333</v>
      </c>
      <c r="U1756" t="str">
        <f t="shared" si="224"/>
        <v>March</v>
      </c>
      <c r="V1756" t="str">
        <f t="shared" si="225"/>
        <v>2015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8"/>
        <v>120</v>
      </c>
      <c r="P1757" s="6">
        <f t="shared" si="219"/>
        <v>7.5</v>
      </c>
      <c r="Q1757" t="str">
        <f t="shared" si="220"/>
        <v>photography</v>
      </c>
      <c r="R1757" t="str">
        <f t="shared" si="221"/>
        <v>photobooks</v>
      </c>
      <c r="S1757" s="10">
        <f t="shared" si="222"/>
        <v>42252.580567129626</v>
      </c>
      <c r="T1757" s="10">
        <f t="shared" si="223"/>
        <v>42282.580567129626</v>
      </c>
      <c r="U1757" t="str">
        <f t="shared" si="224"/>
        <v>September</v>
      </c>
      <c r="V1757" t="str">
        <f t="shared" si="225"/>
        <v>2015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8"/>
        <v>102.82909090909091</v>
      </c>
      <c r="P1758" s="6">
        <f t="shared" si="219"/>
        <v>47.13</v>
      </c>
      <c r="Q1758" t="str">
        <f t="shared" si="220"/>
        <v>photography</v>
      </c>
      <c r="R1758" t="str">
        <f t="shared" si="221"/>
        <v>photobooks</v>
      </c>
      <c r="S1758" s="10">
        <f t="shared" si="222"/>
        <v>42570.959131944437</v>
      </c>
      <c r="T1758" s="10">
        <f t="shared" si="223"/>
        <v>42610.959131944437</v>
      </c>
      <c r="U1758" t="str">
        <f t="shared" si="224"/>
        <v>July</v>
      </c>
      <c r="V1758" t="str">
        <f t="shared" si="225"/>
        <v>2016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8"/>
        <v>115.99999999999999</v>
      </c>
      <c r="P1759" s="6">
        <f t="shared" si="219"/>
        <v>414.28571428571428</v>
      </c>
      <c r="Q1759" t="str">
        <f t="shared" si="220"/>
        <v>photography</v>
      </c>
      <c r="R1759" t="str">
        <f t="shared" si="221"/>
        <v>photobooks</v>
      </c>
      <c r="S1759" s="10">
        <f t="shared" si="222"/>
        <v>42733.619016203702</v>
      </c>
      <c r="T1759" s="10">
        <f t="shared" si="223"/>
        <v>42763.603472222218</v>
      </c>
      <c r="U1759" t="str">
        <f t="shared" si="224"/>
        <v>December</v>
      </c>
      <c r="V1759" t="str">
        <f t="shared" si="225"/>
        <v>2016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8"/>
        <v>114.7</v>
      </c>
      <c r="P1760" s="6">
        <f t="shared" si="219"/>
        <v>42.481481481481481</v>
      </c>
      <c r="Q1760" t="str">
        <f t="shared" si="220"/>
        <v>photography</v>
      </c>
      <c r="R1760" t="str">
        <f t="shared" si="221"/>
        <v>photobooks</v>
      </c>
      <c r="S1760" s="10">
        <f t="shared" si="222"/>
        <v>42505.74759259259</v>
      </c>
      <c r="T1760" s="10">
        <f t="shared" si="223"/>
        <v>42565.74759259259</v>
      </c>
      <c r="U1760" t="str">
        <f t="shared" si="224"/>
        <v>May</v>
      </c>
      <c r="V1760" t="str">
        <f t="shared" si="225"/>
        <v>2016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8"/>
        <v>106.60000000000001</v>
      </c>
      <c r="P1761" s="6">
        <f t="shared" si="219"/>
        <v>108.77551020408163</v>
      </c>
      <c r="Q1761" t="str">
        <f t="shared" si="220"/>
        <v>photography</v>
      </c>
      <c r="R1761" t="str">
        <f t="shared" si="221"/>
        <v>photobooks</v>
      </c>
      <c r="S1761" s="10">
        <f t="shared" si="222"/>
        <v>42068.620706018519</v>
      </c>
      <c r="T1761" s="10">
        <f t="shared" si="223"/>
        <v>42088.579039351847</v>
      </c>
      <c r="U1761" t="str">
        <f t="shared" si="224"/>
        <v>March</v>
      </c>
      <c r="V1761" t="str">
        <f t="shared" si="225"/>
        <v>2015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8"/>
        <v>165.44</v>
      </c>
      <c r="P1762" s="6">
        <f t="shared" si="219"/>
        <v>81.098039215686271</v>
      </c>
      <c r="Q1762" t="str">
        <f t="shared" si="220"/>
        <v>photography</v>
      </c>
      <c r="R1762" t="str">
        <f t="shared" si="221"/>
        <v>photobooks</v>
      </c>
      <c r="S1762" s="10">
        <f t="shared" si="222"/>
        <v>42405.464270833334</v>
      </c>
      <c r="T1762" s="10">
        <f t="shared" si="223"/>
        <v>42425.464270833334</v>
      </c>
      <c r="U1762" t="str">
        <f t="shared" si="224"/>
        <v>February</v>
      </c>
      <c r="V1762" t="str">
        <f t="shared" si="225"/>
        <v>2016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8"/>
        <v>155</v>
      </c>
      <c r="P1763" s="6">
        <f t="shared" si="219"/>
        <v>51.666666666666664</v>
      </c>
      <c r="Q1763" t="str">
        <f t="shared" si="220"/>
        <v>photography</v>
      </c>
      <c r="R1763" t="str">
        <f t="shared" si="221"/>
        <v>photobooks</v>
      </c>
      <c r="S1763" s="10">
        <f t="shared" si="222"/>
        <v>42209.359490740739</v>
      </c>
      <c r="T1763" s="10">
        <f t="shared" si="223"/>
        <v>42259.359490740739</v>
      </c>
      <c r="U1763" t="str">
        <f t="shared" si="224"/>
        <v>July</v>
      </c>
      <c r="V1763" t="str">
        <f t="shared" si="225"/>
        <v>2015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8"/>
        <v>885</v>
      </c>
      <c r="P1764" s="6">
        <f t="shared" si="219"/>
        <v>35.4</v>
      </c>
      <c r="Q1764" t="str">
        <f t="shared" si="220"/>
        <v>photography</v>
      </c>
      <c r="R1764" t="str">
        <f t="shared" si="221"/>
        <v>photobooks</v>
      </c>
      <c r="S1764" s="10">
        <f t="shared" si="222"/>
        <v>42410.773668981477</v>
      </c>
      <c r="T1764" s="10">
        <f t="shared" si="223"/>
        <v>42440.773668981477</v>
      </c>
      <c r="U1764" t="str">
        <f t="shared" si="224"/>
        <v>February</v>
      </c>
      <c r="V1764" t="str">
        <f t="shared" si="225"/>
        <v>2016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8"/>
        <v>101.90833333333333</v>
      </c>
      <c r="P1765" s="6">
        <f t="shared" si="219"/>
        <v>103.63559322033899</v>
      </c>
      <c r="Q1765" t="str">
        <f t="shared" si="220"/>
        <v>photography</v>
      </c>
      <c r="R1765" t="str">
        <f t="shared" si="221"/>
        <v>photobooks</v>
      </c>
      <c r="S1765" s="10">
        <f t="shared" si="222"/>
        <v>42636.660185185181</v>
      </c>
      <c r="T1765" s="10">
        <f t="shared" si="223"/>
        <v>42666.660185185181</v>
      </c>
      <c r="U1765" t="str">
        <f t="shared" si="224"/>
        <v>September</v>
      </c>
      <c r="V1765" t="str">
        <f t="shared" si="225"/>
        <v>2016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8"/>
        <v>19.600000000000001</v>
      </c>
      <c r="P1766" s="6">
        <f t="shared" si="219"/>
        <v>55.282051282051285</v>
      </c>
      <c r="Q1766" t="str">
        <f t="shared" si="220"/>
        <v>photography</v>
      </c>
      <c r="R1766" t="str">
        <f t="shared" si="221"/>
        <v>photobooks</v>
      </c>
      <c r="S1766" s="10">
        <f t="shared" si="222"/>
        <v>41825.27753472222</v>
      </c>
      <c r="T1766" s="10">
        <f t="shared" si="223"/>
        <v>41854.27753472222</v>
      </c>
      <c r="U1766" t="str">
        <f t="shared" si="224"/>
        <v>July</v>
      </c>
      <c r="V1766" t="str">
        <f t="shared" si="225"/>
        <v>2014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ref="O1767:O1830" si="226">(E1767/D1767)*100</f>
        <v>59.467839999999995</v>
      </c>
      <c r="P1767" s="6">
        <f t="shared" ref="P1767:P1830" si="227">(E1767/L1767)</f>
        <v>72.16970873786407</v>
      </c>
      <c r="Q1767" t="str">
        <f t="shared" si="220"/>
        <v>photography</v>
      </c>
      <c r="R1767" t="str">
        <f t="shared" si="221"/>
        <v>photobooks</v>
      </c>
      <c r="S1767" s="10">
        <f t="shared" si="222"/>
        <v>41834.772129629629</v>
      </c>
      <c r="T1767" s="10">
        <f t="shared" si="223"/>
        <v>41864.772129629629</v>
      </c>
      <c r="U1767" t="str">
        <f t="shared" si="224"/>
        <v>July</v>
      </c>
      <c r="V1767" t="str">
        <f t="shared" si="225"/>
        <v>2014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26"/>
        <v>0</v>
      </c>
      <c r="P1768" s="6" t="e">
        <f t="shared" si="227"/>
        <v>#DIV/0!</v>
      </c>
      <c r="Q1768" t="str">
        <f t="shared" si="220"/>
        <v>photography</v>
      </c>
      <c r="R1768" t="str">
        <f t="shared" si="221"/>
        <v>photobooks</v>
      </c>
      <c r="S1768" s="10">
        <f t="shared" si="222"/>
        <v>41855.65148148148</v>
      </c>
      <c r="T1768" s="10">
        <f t="shared" si="223"/>
        <v>41876.65148148148</v>
      </c>
      <c r="U1768" t="str">
        <f t="shared" si="224"/>
        <v>August</v>
      </c>
      <c r="V1768" t="str">
        <f t="shared" si="225"/>
        <v>2014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26"/>
        <v>45.72</v>
      </c>
      <c r="P1769" s="6">
        <f t="shared" si="227"/>
        <v>58.615384615384613</v>
      </c>
      <c r="Q1769" t="str">
        <f t="shared" si="220"/>
        <v>photography</v>
      </c>
      <c r="R1769" t="str">
        <f t="shared" si="221"/>
        <v>photobooks</v>
      </c>
      <c r="S1769" s="10">
        <f t="shared" si="222"/>
        <v>41824.450046296297</v>
      </c>
      <c r="T1769" s="10">
        <f t="shared" si="223"/>
        <v>41854.450046296297</v>
      </c>
      <c r="U1769" t="str">
        <f t="shared" si="224"/>
        <v>July</v>
      </c>
      <c r="V1769" t="str">
        <f t="shared" si="225"/>
        <v>2014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26"/>
        <v>3.74</v>
      </c>
      <c r="P1770" s="6">
        <f t="shared" si="227"/>
        <v>12.466666666666667</v>
      </c>
      <c r="Q1770" t="str">
        <f t="shared" si="220"/>
        <v>photography</v>
      </c>
      <c r="R1770" t="str">
        <f t="shared" si="221"/>
        <v>photobooks</v>
      </c>
      <c r="S1770" s="10">
        <f t="shared" si="222"/>
        <v>41849.352361111109</v>
      </c>
      <c r="T1770" s="10">
        <f t="shared" si="223"/>
        <v>41909.352361111109</v>
      </c>
      <c r="U1770" t="str">
        <f t="shared" si="224"/>
        <v>July</v>
      </c>
      <c r="V1770" t="str">
        <f t="shared" si="225"/>
        <v>2014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26"/>
        <v>2.7025000000000001</v>
      </c>
      <c r="P1771" s="6">
        <f t="shared" si="227"/>
        <v>49.136363636363633</v>
      </c>
      <c r="Q1771" t="str">
        <f t="shared" si="220"/>
        <v>photography</v>
      </c>
      <c r="R1771" t="str">
        <f t="shared" si="221"/>
        <v>photobooks</v>
      </c>
      <c r="S1771" s="10">
        <f t="shared" si="222"/>
        <v>41987.610636574071</v>
      </c>
      <c r="T1771" s="10">
        <f t="shared" si="223"/>
        <v>42017.610636574071</v>
      </c>
      <c r="U1771" t="str">
        <f t="shared" si="224"/>
        <v>December</v>
      </c>
      <c r="V1771" t="str">
        <f t="shared" si="225"/>
        <v>2014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26"/>
        <v>56.51428571428572</v>
      </c>
      <c r="P1772" s="6">
        <f t="shared" si="227"/>
        <v>150.5</v>
      </c>
      <c r="Q1772" t="str">
        <f t="shared" si="220"/>
        <v>photography</v>
      </c>
      <c r="R1772" t="str">
        <f t="shared" si="221"/>
        <v>photobooks</v>
      </c>
      <c r="S1772" s="10">
        <f t="shared" si="222"/>
        <v>41891.571689814817</v>
      </c>
      <c r="T1772" s="10">
        <f t="shared" si="223"/>
        <v>41926.571689814817</v>
      </c>
      <c r="U1772" t="str">
        <f t="shared" si="224"/>
        <v>September</v>
      </c>
      <c r="V1772" t="str">
        <f t="shared" si="225"/>
        <v>2014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26"/>
        <v>21.30952380952381</v>
      </c>
      <c r="P1773" s="6">
        <f t="shared" si="227"/>
        <v>35.799999999999997</v>
      </c>
      <c r="Q1773" t="str">
        <f t="shared" si="220"/>
        <v>photography</v>
      </c>
      <c r="R1773" t="str">
        <f t="shared" si="221"/>
        <v>photobooks</v>
      </c>
      <c r="S1773" s="10">
        <f t="shared" si="222"/>
        <v>41905.771296296291</v>
      </c>
      <c r="T1773" s="10">
        <f t="shared" si="223"/>
        <v>41935.771296296291</v>
      </c>
      <c r="U1773" t="str">
        <f t="shared" si="224"/>
        <v>September</v>
      </c>
      <c r="V1773" t="str">
        <f t="shared" si="225"/>
        <v>2014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26"/>
        <v>15.6</v>
      </c>
      <c r="P1774" s="6">
        <f t="shared" si="227"/>
        <v>45.157894736842103</v>
      </c>
      <c r="Q1774" t="str">
        <f t="shared" si="220"/>
        <v>photography</v>
      </c>
      <c r="R1774" t="str">
        <f t="shared" si="221"/>
        <v>photobooks</v>
      </c>
      <c r="S1774" s="10">
        <f t="shared" si="222"/>
        <v>41766.509675925925</v>
      </c>
      <c r="T1774" s="10">
        <f t="shared" si="223"/>
        <v>41826.509675925925</v>
      </c>
      <c r="U1774" t="str">
        <f t="shared" si="224"/>
        <v>May</v>
      </c>
      <c r="V1774" t="str">
        <f t="shared" si="225"/>
        <v>2014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26"/>
        <v>6.2566666666666677</v>
      </c>
      <c r="P1775" s="6">
        <f t="shared" si="227"/>
        <v>98.78947368421052</v>
      </c>
      <c r="Q1775" t="str">
        <f t="shared" si="220"/>
        <v>photography</v>
      </c>
      <c r="R1775" t="str">
        <f t="shared" si="221"/>
        <v>photobooks</v>
      </c>
      <c r="S1775" s="10">
        <f t="shared" si="222"/>
        <v>41978.552060185182</v>
      </c>
      <c r="T1775" s="10">
        <f t="shared" si="223"/>
        <v>42023.552060185182</v>
      </c>
      <c r="U1775" t="str">
        <f t="shared" si="224"/>
        <v>December</v>
      </c>
      <c r="V1775" t="str">
        <f t="shared" si="225"/>
        <v>2014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26"/>
        <v>45.92</v>
      </c>
      <c r="P1776" s="6">
        <f t="shared" si="227"/>
        <v>88.307692307692307</v>
      </c>
      <c r="Q1776" t="str">
        <f t="shared" si="220"/>
        <v>photography</v>
      </c>
      <c r="R1776" t="str">
        <f t="shared" si="221"/>
        <v>photobooks</v>
      </c>
      <c r="S1776" s="10">
        <f t="shared" si="222"/>
        <v>41930.010324074072</v>
      </c>
      <c r="T1776" s="10">
        <f t="shared" si="223"/>
        <v>41972.415972222218</v>
      </c>
      <c r="U1776" t="str">
        <f t="shared" si="224"/>
        <v>October</v>
      </c>
      <c r="V1776" t="str">
        <f t="shared" si="225"/>
        <v>2014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26"/>
        <v>65.101538461538468</v>
      </c>
      <c r="P1777" s="6">
        <f t="shared" si="227"/>
        <v>170.62903225806451</v>
      </c>
      <c r="Q1777" t="str">
        <f t="shared" si="220"/>
        <v>photography</v>
      </c>
      <c r="R1777" t="str">
        <f t="shared" si="221"/>
        <v>photobooks</v>
      </c>
      <c r="S1777" s="10">
        <f t="shared" si="222"/>
        <v>41891.768055555549</v>
      </c>
      <c r="T1777" s="10">
        <f t="shared" si="223"/>
        <v>41936.768055555549</v>
      </c>
      <c r="U1777" t="str">
        <f t="shared" si="224"/>
        <v>September</v>
      </c>
      <c r="V1777" t="str">
        <f t="shared" si="225"/>
        <v>2014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26"/>
        <v>6.7</v>
      </c>
      <c r="P1778" s="6">
        <f t="shared" si="227"/>
        <v>83.75</v>
      </c>
      <c r="Q1778" t="str">
        <f t="shared" si="220"/>
        <v>photography</v>
      </c>
      <c r="R1778" t="str">
        <f t="shared" si="221"/>
        <v>photobooks</v>
      </c>
      <c r="S1778" s="10">
        <f t="shared" si="222"/>
        <v>41905.748506944445</v>
      </c>
      <c r="T1778" s="10">
        <f t="shared" si="223"/>
        <v>41941.748506944445</v>
      </c>
      <c r="U1778" t="str">
        <f t="shared" si="224"/>
        <v>September</v>
      </c>
      <c r="V1778" t="str">
        <f t="shared" si="225"/>
        <v>2014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26"/>
        <v>13.5625</v>
      </c>
      <c r="P1779" s="6">
        <f t="shared" si="227"/>
        <v>65.099999999999994</v>
      </c>
      <c r="Q1779" t="str">
        <f t="shared" si="220"/>
        <v>photography</v>
      </c>
      <c r="R1779" t="str">
        <f t="shared" si="221"/>
        <v>photobooks</v>
      </c>
      <c r="S1779" s="10">
        <f t="shared" si="222"/>
        <v>42025.14876157407</v>
      </c>
      <c r="T1779" s="10">
        <f t="shared" si="223"/>
        <v>42055.14876157407</v>
      </c>
      <c r="U1779" t="str">
        <f t="shared" si="224"/>
        <v>January</v>
      </c>
      <c r="V1779" t="str">
        <f t="shared" si="225"/>
        <v>2015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26"/>
        <v>1.9900000000000002</v>
      </c>
      <c r="P1780" s="6">
        <f t="shared" si="227"/>
        <v>66.333333333333329</v>
      </c>
      <c r="Q1780" t="str">
        <f t="shared" si="220"/>
        <v>photography</v>
      </c>
      <c r="R1780" t="str">
        <f t="shared" si="221"/>
        <v>photobooks</v>
      </c>
      <c r="S1780" s="10">
        <f t="shared" si="222"/>
        <v>42045.655034722215</v>
      </c>
      <c r="T1780" s="10">
        <f t="shared" si="223"/>
        <v>42090.613368055558</v>
      </c>
      <c r="U1780" t="str">
        <f t="shared" si="224"/>
        <v>February</v>
      </c>
      <c r="V1780" t="str">
        <f t="shared" si="225"/>
        <v>2015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26"/>
        <v>36.236363636363642</v>
      </c>
      <c r="P1781" s="6">
        <f t="shared" si="227"/>
        <v>104.89473684210526</v>
      </c>
      <c r="Q1781" t="str">
        <f t="shared" si="220"/>
        <v>photography</v>
      </c>
      <c r="R1781" t="str">
        <f t="shared" si="221"/>
        <v>photobooks</v>
      </c>
      <c r="S1781" s="10">
        <f t="shared" si="222"/>
        <v>42585.483564814807</v>
      </c>
      <c r="T1781" s="10">
        <f t="shared" si="223"/>
        <v>42615.483564814807</v>
      </c>
      <c r="U1781" t="str">
        <f t="shared" si="224"/>
        <v>August</v>
      </c>
      <c r="V1781" t="str">
        <f t="shared" si="225"/>
        <v>2016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26"/>
        <v>39.743333333333339</v>
      </c>
      <c r="P1782" s="6">
        <f t="shared" si="227"/>
        <v>78.440789473684205</v>
      </c>
      <c r="Q1782" t="str">
        <f t="shared" si="220"/>
        <v>photography</v>
      </c>
      <c r="R1782" t="str">
        <f t="shared" si="221"/>
        <v>photobooks</v>
      </c>
      <c r="S1782" s="10">
        <f t="shared" si="222"/>
        <v>42493.392476851848</v>
      </c>
      <c r="T1782" s="10">
        <f t="shared" si="223"/>
        <v>42553.392476851848</v>
      </c>
      <c r="U1782" t="str">
        <f t="shared" si="224"/>
        <v>May</v>
      </c>
      <c r="V1782" t="str">
        <f t="shared" si="225"/>
        <v>2016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26"/>
        <v>25.763636363636365</v>
      </c>
      <c r="P1783" s="6">
        <f t="shared" si="227"/>
        <v>59.041666666666664</v>
      </c>
      <c r="Q1783" t="str">
        <f t="shared" si="220"/>
        <v>photography</v>
      </c>
      <c r="R1783" t="str">
        <f t="shared" si="221"/>
        <v>photobooks</v>
      </c>
      <c r="S1783" s="10">
        <f t="shared" si="222"/>
        <v>42597.409085648142</v>
      </c>
      <c r="T1783" s="10">
        <f t="shared" si="223"/>
        <v>42628.409085648142</v>
      </c>
      <c r="U1783" t="str">
        <f t="shared" si="224"/>
        <v>August</v>
      </c>
      <c r="V1783" t="str">
        <f t="shared" si="225"/>
        <v>2016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26"/>
        <v>15.491428571428573</v>
      </c>
      <c r="P1784" s="6">
        <f t="shared" si="227"/>
        <v>71.34210526315789</v>
      </c>
      <c r="Q1784" t="str">
        <f t="shared" si="220"/>
        <v>photography</v>
      </c>
      <c r="R1784" t="str">
        <f t="shared" si="221"/>
        <v>photobooks</v>
      </c>
      <c r="S1784" s="10">
        <f t="shared" si="222"/>
        <v>42388.366770833331</v>
      </c>
      <c r="T1784" s="10">
        <f t="shared" si="223"/>
        <v>42421.366770833331</v>
      </c>
      <c r="U1784" t="str">
        <f t="shared" si="224"/>
        <v>January</v>
      </c>
      <c r="V1784" t="str">
        <f t="shared" si="225"/>
        <v>2016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26"/>
        <v>23.692499999999999</v>
      </c>
      <c r="P1785" s="6">
        <f t="shared" si="227"/>
        <v>51.227027027027027</v>
      </c>
      <c r="Q1785" t="str">
        <f t="shared" si="220"/>
        <v>photography</v>
      </c>
      <c r="R1785" t="str">
        <f t="shared" si="221"/>
        <v>photobooks</v>
      </c>
      <c r="S1785" s="10">
        <f t="shared" si="222"/>
        <v>42115.741643518515</v>
      </c>
      <c r="T1785" s="10">
        <f t="shared" si="223"/>
        <v>42145.741643518515</v>
      </c>
      <c r="U1785" t="str">
        <f t="shared" si="224"/>
        <v>April</v>
      </c>
      <c r="V1785" t="str">
        <f t="shared" si="225"/>
        <v>2015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26"/>
        <v>39.76</v>
      </c>
      <c r="P1786" s="6">
        <f t="shared" si="227"/>
        <v>60.242424242424242</v>
      </c>
      <c r="Q1786" t="str">
        <f t="shared" si="220"/>
        <v>photography</v>
      </c>
      <c r="R1786" t="str">
        <f t="shared" si="221"/>
        <v>photobooks</v>
      </c>
      <c r="S1786" s="10">
        <f t="shared" si="222"/>
        <v>42003.447222222218</v>
      </c>
      <c r="T1786" s="10">
        <f t="shared" si="223"/>
        <v>42034.934027777774</v>
      </c>
      <c r="U1786" t="str">
        <f t="shared" si="224"/>
        <v>December</v>
      </c>
      <c r="V1786" t="str">
        <f t="shared" si="225"/>
        <v>2014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26"/>
        <v>20.220833333333331</v>
      </c>
      <c r="P1787" s="6">
        <f t="shared" si="227"/>
        <v>44.935185185185183</v>
      </c>
      <c r="Q1787" t="str">
        <f t="shared" si="220"/>
        <v>photography</v>
      </c>
      <c r="R1787" t="str">
        <f t="shared" si="221"/>
        <v>photobooks</v>
      </c>
      <c r="S1787" s="10">
        <f t="shared" si="222"/>
        <v>41896.926562499997</v>
      </c>
      <c r="T1787" s="10">
        <f t="shared" si="223"/>
        <v>41927.791666666664</v>
      </c>
      <c r="U1787" t="str">
        <f t="shared" si="224"/>
        <v>September</v>
      </c>
      <c r="V1787" t="str">
        <f t="shared" si="225"/>
        <v>2014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26"/>
        <v>47.631578947368418</v>
      </c>
      <c r="P1788" s="6">
        <f t="shared" si="227"/>
        <v>31.206896551724139</v>
      </c>
      <c r="Q1788" t="str">
        <f t="shared" si="220"/>
        <v>photography</v>
      </c>
      <c r="R1788" t="str">
        <f t="shared" si="221"/>
        <v>photobooks</v>
      </c>
      <c r="S1788" s="10">
        <f t="shared" si="222"/>
        <v>41958.342326388891</v>
      </c>
      <c r="T1788" s="10">
        <f t="shared" si="223"/>
        <v>41988.342326388891</v>
      </c>
      <c r="U1788" t="str">
        <f t="shared" si="224"/>
        <v>November</v>
      </c>
      <c r="V1788" t="str">
        <f t="shared" si="225"/>
        <v>2014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26"/>
        <v>15.329999999999998</v>
      </c>
      <c r="P1789" s="6">
        <f t="shared" si="227"/>
        <v>63.875</v>
      </c>
      <c r="Q1789" t="str">
        <f t="shared" si="220"/>
        <v>photography</v>
      </c>
      <c r="R1789" t="str">
        <f t="shared" si="221"/>
        <v>photobooks</v>
      </c>
      <c r="S1789" s="10">
        <f t="shared" si="222"/>
        <v>42068.447187499994</v>
      </c>
      <c r="T1789" s="10">
        <f t="shared" si="223"/>
        <v>42098.40552083333</v>
      </c>
      <c r="U1789" t="str">
        <f t="shared" si="224"/>
        <v>March</v>
      </c>
      <c r="V1789" t="str">
        <f t="shared" si="225"/>
        <v>2015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26"/>
        <v>1.3818181818181818</v>
      </c>
      <c r="P1790" s="6">
        <f t="shared" si="227"/>
        <v>19</v>
      </c>
      <c r="Q1790" t="str">
        <f t="shared" si="220"/>
        <v>photography</v>
      </c>
      <c r="R1790" t="str">
        <f t="shared" si="221"/>
        <v>photobooks</v>
      </c>
      <c r="S1790" s="10">
        <f t="shared" si="222"/>
        <v>41913.740069444444</v>
      </c>
      <c r="T1790" s="10">
        <f t="shared" si="223"/>
        <v>41943.740069444444</v>
      </c>
      <c r="U1790" t="str">
        <f t="shared" si="224"/>
        <v>October</v>
      </c>
      <c r="V1790" t="str">
        <f t="shared" si="225"/>
        <v>2014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26"/>
        <v>0.5</v>
      </c>
      <c r="P1791" s="6">
        <f t="shared" si="227"/>
        <v>10</v>
      </c>
      <c r="Q1791" t="str">
        <f t="shared" si="220"/>
        <v>photography</v>
      </c>
      <c r="R1791" t="str">
        <f t="shared" si="221"/>
        <v>photobooks</v>
      </c>
      <c r="S1791" s="10">
        <f t="shared" si="222"/>
        <v>41956.041701388887</v>
      </c>
      <c r="T1791" s="10">
        <f t="shared" si="223"/>
        <v>42016.041701388887</v>
      </c>
      <c r="U1791" t="str">
        <f t="shared" si="224"/>
        <v>November</v>
      </c>
      <c r="V1791" t="str">
        <f t="shared" si="225"/>
        <v>2014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26"/>
        <v>4.957575757575758</v>
      </c>
      <c r="P1792" s="6">
        <f t="shared" si="227"/>
        <v>109.06666666666666</v>
      </c>
      <c r="Q1792" t="str">
        <f t="shared" si="220"/>
        <v>photography</v>
      </c>
      <c r="R1792" t="str">
        <f t="shared" si="221"/>
        <v>photobooks</v>
      </c>
      <c r="S1792" s="10">
        <f t="shared" si="222"/>
        <v>42010.466180555552</v>
      </c>
      <c r="T1792" s="10">
        <f t="shared" si="223"/>
        <v>42040.466180555552</v>
      </c>
      <c r="U1792" t="str">
        <f t="shared" si="224"/>
        <v>January</v>
      </c>
      <c r="V1792" t="str">
        <f t="shared" si="225"/>
        <v>2015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26"/>
        <v>3.5666666666666664</v>
      </c>
      <c r="P1793" s="6">
        <f t="shared" si="227"/>
        <v>26.75</v>
      </c>
      <c r="Q1793" t="str">
        <f t="shared" si="220"/>
        <v>photography</v>
      </c>
      <c r="R1793" t="str">
        <f t="shared" si="221"/>
        <v>photobooks</v>
      </c>
      <c r="S1793" s="10">
        <f t="shared" si="222"/>
        <v>41973.532002314816</v>
      </c>
      <c r="T1793" s="10">
        <f t="shared" si="223"/>
        <v>42033.532002314816</v>
      </c>
      <c r="U1793" t="str">
        <f t="shared" si="224"/>
        <v>November</v>
      </c>
      <c r="V1793" t="str">
        <f t="shared" si="225"/>
        <v>2014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26"/>
        <v>61.124000000000002</v>
      </c>
      <c r="P1794" s="6">
        <f t="shared" si="227"/>
        <v>109.93525179856115</v>
      </c>
      <c r="Q1794" t="str">
        <f t="shared" si="220"/>
        <v>photography</v>
      </c>
      <c r="R1794" t="str">
        <f t="shared" si="221"/>
        <v>photobooks</v>
      </c>
      <c r="S1794" s="10">
        <f t="shared" si="222"/>
        <v>42188.822708333326</v>
      </c>
      <c r="T1794" s="10">
        <f t="shared" si="223"/>
        <v>42226.082638888889</v>
      </c>
      <c r="U1794" t="str">
        <f t="shared" si="224"/>
        <v>July</v>
      </c>
      <c r="V1794" t="str">
        <f t="shared" si="225"/>
        <v>2015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226"/>
        <v>1.3333333333333335</v>
      </c>
      <c r="P1795" s="6">
        <f t="shared" si="227"/>
        <v>20</v>
      </c>
      <c r="Q1795" t="str">
        <f t="shared" ref="Q1795:Q1858" si="228">LEFT(N1795, FIND("/",N1795,1)-1)</f>
        <v>photography</v>
      </c>
      <c r="R1795" t="str">
        <f t="shared" ref="R1795:R1858" si="229">RIGHT(N1795, LEN(N1795)-FIND("/",N1795))</f>
        <v>photobooks</v>
      </c>
      <c r="S1795" s="10">
        <f t="shared" ref="S1795:S1858" si="230">(J1795/86400)+25569+(-5/24)</f>
        <v>41940.683333333327</v>
      </c>
      <c r="T1795" s="10">
        <f t="shared" ref="T1795:T1858" si="231">(I1795/86400)+25569+(-5/24)</f>
        <v>41970.724999999999</v>
      </c>
      <c r="U1795" t="str">
        <f t="shared" ref="U1795:U1858" si="232">TEXT(S1795,"mmmm")</f>
        <v>October</v>
      </c>
      <c r="V1795" t="str">
        <f t="shared" ref="V1795:V1858" si="233">TEXT(S1795,"yyyy")</f>
        <v>2014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6"/>
        <v>11.077777777777778</v>
      </c>
      <c r="P1796" s="6">
        <f t="shared" si="227"/>
        <v>55.388888888888886</v>
      </c>
      <c r="Q1796" t="str">
        <f t="shared" si="228"/>
        <v>photography</v>
      </c>
      <c r="R1796" t="str">
        <f t="shared" si="229"/>
        <v>photobooks</v>
      </c>
      <c r="S1796" s="10">
        <f t="shared" si="230"/>
        <v>42011.342847222222</v>
      </c>
      <c r="T1796" s="10">
        <f t="shared" si="231"/>
        <v>42046.342847222222</v>
      </c>
      <c r="U1796" t="str">
        <f t="shared" si="232"/>
        <v>January</v>
      </c>
      <c r="V1796" t="str">
        <f t="shared" si="233"/>
        <v>2015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6"/>
        <v>38.735714285714288</v>
      </c>
      <c r="P1797" s="6">
        <f t="shared" si="227"/>
        <v>133.90123456790124</v>
      </c>
      <c r="Q1797" t="str">
        <f t="shared" si="228"/>
        <v>photography</v>
      </c>
      <c r="R1797" t="str">
        <f t="shared" si="229"/>
        <v>photobooks</v>
      </c>
      <c r="S1797" s="10">
        <f t="shared" si="230"/>
        <v>42628.080335648141</v>
      </c>
      <c r="T1797" s="10">
        <f t="shared" si="231"/>
        <v>42657.458333333336</v>
      </c>
      <c r="U1797" t="str">
        <f t="shared" si="232"/>
        <v>September</v>
      </c>
      <c r="V1797" t="str">
        <f t="shared" si="233"/>
        <v>2016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6"/>
        <v>22.05263157894737</v>
      </c>
      <c r="P1798" s="6">
        <f t="shared" si="227"/>
        <v>48.720930232558139</v>
      </c>
      <c r="Q1798" t="str">
        <f t="shared" si="228"/>
        <v>photography</v>
      </c>
      <c r="R1798" t="str">
        <f t="shared" si="229"/>
        <v>photobooks</v>
      </c>
      <c r="S1798" s="10">
        <f t="shared" si="230"/>
        <v>42515.231087962959</v>
      </c>
      <c r="T1798" s="10">
        <f t="shared" si="231"/>
        <v>42575.231087962959</v>
      </c>
      <c r="U1798" t="str">
        <f t="shared" si="232"/>
        <v>May</v>
      </c>
      <c r="V1798" t="str">
        <f t="shared" si="233"/>
        <v>2016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6"/>
        <v>67.55</v>
      </c>
      <c r="P1799" s="6">
        <f t="shared" si="227"/>
        <v>48.25</v>
      </c>
      <c r="Q1799" t="str">
        <f t="shared" si="228"/>
        <v>photography</v>
      </c>
      <c r="R1799" t="str">
        <f t="shared" si="229"/>
        <v>photobooks</v>
      </c>
      <c r="S1799" s="10">
        <f t="shared" si="230"/>
        <v>42689.360983796294</v>
      </c>
      <c r="T1799" s="10">
        <f t="shared" si="231"/>
        <v>42719.360983796294</v>
      </c>
      <c r="U1799" t="str">
        <f t="shared" si="232"/>
        <v>November</v>
      </c>
      <c r="V1799" t="str">
        <f t="shared" si="233"/>
        <v>2016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6"/>
        <v>13.637499999999999</v>
      </c>
      <c r="P1800" s="6">
        <f t="shared" si="227"/>
        <v>58.972972972972975</v>
      </c>
      <c r="Q1800" t="str">
        <f t="shared" si="228"/>
        <v>photography</v>
      </c>
      <c r="R1800" t="str">
        <f t="shared" si="229"/>
        <v>photobooks</v>
      </c>
      <c r="S1800" s="10">
        <f t="shared" si="230"/>
        <v>42344.118437499994</v>
      </c>
      <c r="T1800" s="10">
        <f t="shared" si="231"/>
        <v>42404.118437499994</v>
      </c>
      <c r="U1800" t="str">
        <f t="shared" si="232"/>
        <v>December</v>
      </c>
      <c r="V1800" t="str">
        <f t="shared" si="233"/>
        <v>2015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6"/>
        <v>1.7457500000000001</v>
      </c>
      <c r="P1801" s="6">
        <f t="shared" si="227"/>
        <v>11.638333333333334</v>
      </c>
      <c r="Q1801" t="str">
        <f t="shared" si="228"/>
        <v>photography</v>
      </c>
      <c r="R1801" t="str">
        <f t="shared" si="229"/>
        <v>photobooks</v>
      </c>
      <c r="S1801" s="10">
        <f t="shared" si="230"/>
        <v>41934.634351851848</v>
      </c>
      <c r="T1801" s="10">
        <f t="shared" si="231"/>
        <v>41954.676018518519</v>
      </c>
      <c r="U1801" t="str">
        <f t="shared" si="232"/>
        <v>October</v>
      </c>
      <c r="V1801" t="str">
        <f t="shared" si="233"/>
        <v>2014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6"/>
        <v>20.44963251188932</v>
      </c>
      <c r="P1802" s="6">
        <f t="shared" si="227"/>
        <v>83.716814159292042</v>
      </c>
      <c r="Q1802" t="str">
        <f t="shared" si="228"/>
        <v>photography</v>
      </c>
      <c r="R1802" t="str">
        <f t="shared" si="229"/>
        <v>photobooks</v>
      </c>
      <c r="S1802" s="10">
        <f t="shared" si="230"/>
        <v>42623.397800925923</v>
      </c>
      <c r="T1802" s="10">
        <f t="shared" si="231"/>
        <v>42653.397800925923</v>
      </c>
      <c r="U1802" t="str">
        <f t="shared" si="232"/>
        <v>September</v>
      </c>
      <c r="V1802" t="str">
        <f t="shared" si="233"/>
        <v>2016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6"/>
        <v>13.852941176470587</v>
      </c>
      <c r="P1803" s="6">
        <f t="shared" si="227"/>
        <v>63.648648648648646</v>
      </c>
      <c r="Q1803" t="str">
        <f t="shared" si="228"/>
        <v>photography</v>
      </c>
      <c r="R1803" t="str">
        <f t="shared" si="229"/>
        <v>photobooks</v>
      </c>
      <c r="S1803" s="10">
        <f t="shared" si="230"/>
        <v>42321.452175925922</v>
      </c>
      <c r="T1803" s="10">
        <f t="shared" si="231"/>
        <v>42353.298611111109</v>
      </c>
      <c r="U1803" t="str">
        <f t="shared" si="232"/>
        <v>November</v>
      </c>
      <c r="V1803" t="str">
        <f t="shared" si="233"/>
        <v>2015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6"/>
        <v>48.485714285714288</v>
      </c>
      <c r="P1804" s="6">
        <f t="shared" si="227"/>
        <v>94.277777777777771</v>
      </c>
      <c r="Q1804" t="str">
        <f t="shared" si="228"/>
        <v>photography</v>
      </c>
      <c r="R1804" t="str">
        <f t="shared" si="229"/>
        <v>photobooks</v>
      </c>
      <c r="S1804" s="10">
        <f t="shared" si="230"/>
        <v>42159.264236111114</v>
      </c>
      <c r="T1804" s="10">
        <f t="shared" si="231"/>
        <v>42182.707638888889</v>
      </c>
      <c r="U1804" t="str">
        <f t="shared" si="232"/>
        <v>June</v>
      </c>
      <c r="V1804" t="str">
        <f t="shared" si="233"/>
        <v>2015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6"/>
        <v>30.8</v>
      </c>
      <c r="P1805" s="6">
        <f t="shared" si="227"/>
        <v>71.86666666666666</v>
      </c>
      <c r="Q1805" t="str">
        <f t="shared" si="228"/>
        <v>photography</v>
      </c>
      <c r="R1805" t="str">
        <f t="shared" si="229"/>
        <v>photobooks</v>
      </c>
      <c r="S1805" s="10">
        <f t="shared" si="230"/>
        <v>42017.863217592589</v>
      </c>
      <c r="T1805" s="10">
        <f t="shared" si="231"/>
        <v>42048.863217592589</v>
      </c>
      <c r="U1805" t="str">
        <f t="shared" si="232"/>
        <v>January</v>
      </c>
      <c r="V1805" t="str">
        <f t="shared" si="233"/>
        <v>2015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6"/>
        <v>35.174193548387095</v>
      </c>
      <c r="P1806" s="6">
        <f t="shared" si="227"/>
        <v>104.84615384615384</v>
      </c>
      <c r="Q1806" t="str">
        <f t="shared" si="228"/>
        <v>photography</v>
      </c>
      <c r="R1806" t="str">
        <f t="shared" si="229"/>
        <v>photobooks</v>
      </c>
      <c r="S1806" s="10">
        <f t="shared" si="230"/>
        <v>42282.469953703701</v>
      </c>
      <c r="T1806" s="10">
        <f t="shared" si="231"/>
        <v>42322.511620370373</v>
      </c>
      <c r="U1806" t="str">
        <f t="shared" si="232"/>
        <v>October</v>
      </c>
      <c r="V1806" t="str">
        <f t="shared" si="233"/>
        <v>2015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6"/>
        <v>36.404444444444444</v>
      </c>
      <c r="P1807" s="6">
        <f t="shared" si="227"/>
        <v>67.139344262295083</v>
      </c>
      <c r="Q1807" t="str">
        <f t="shared" si="228"/>
        <v>photography</v>
      </c>
      <c r="R1807" t="str">
        <f t="shared" si="229"/>
        <v>photobooks</v>
      </c>
      <c r="S1807" s="10">
        <f t="shared" si="230"/>
        <v>42247.595578703702</v>
      </c>
      <c r="T1807" s="10">
        <f t="shared" si="231"/>
        <v>42279.541666666664</v>
      </c>
      <c r="U1807" t="str">
        <f t="shared" si="232"/>
        <v>August</v>
      </c>
      <c r="V1807" t="str">
        <f t="shared" si="233"/>
        <v>2015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6"/>
        <v>2.9550000000000001</v>
      </c>
      <c r="P1808" s="6">
        <f t="shared" si="227"/>
        <v>73.875</v>
      </c>
      <c r="Q1808" t="str">
        <f t="shared" si="228"/>
        <v>photography</v>
      </c>
      <c r="R1808" t="str">
        <f t="shared" si="229"/>
        <v>photobooks</v>
      </c>
      <c r="S1808" s="10">
        <f t="shared" si="230"/>
        <v>41877.429965277777</v>
      </c>
      <c r="T1808" s="10">
        <f t="shared" si="231"/>
        <v>41912.429965277777</v>
      </c>
      <c r="U1808" t="str">
        <f t="shared" si="232"/>
        <v>August</v>
      </c>
      <c r="V1808" t="str">
        <f t="shared" si="233"/>
        <v>2014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6"/>
        <v>11.06</v>
      </c>
      <c r="P1809" s="6">
        <f t="shared" si="227"/>
        <v>69.125</v>
      </c>
      <c r="Q1809" t="str">
        <f t="shared" si="228"/>
        <v>photography</v>
      </c>
      <c r="R1809" t="str">
        <f t="shared" si="229"/>
        <v>photobooks</v>
      </c>
      <c r="S1809" s="10">
        <f t="shared" si="230"/>
        <v>41879.860104166662</v>
      </c>
      <c r="T1809" s="10">
        <f t="shared" si="231"/>
        <v>41909.860104166662</v>
      </c>
      <c r="U1809" t="str">
        <f t="shared" si="232"/>
        <v>August</v>
      </c>
      <c r="V1809" t="str">
        <f t="shared" si="233"/>
        <v>2014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6"/>
        <v>41.407142857142858</v>
      </c>
      <c r="P1810" s="6">
        <f t="shared" si="227"/>
        <v>120.77083333333333</v>
      </c>
      <c r="Q1810" t="str">
        <f t="shared" si="228"/>
        <v>photography</v>
      </c>
      <c r="R1810" t="str">
        <f t="shared" si="229"/>
        <v>photobooks</v>
      </c>
      <c r="S1810" s="10">
        <f t="shared" si="230"/>
        <v>42742.472569444442</v>
      </c>
      <c r="T1810" s="10">
        <f t="shared" si="231"/>
        <v>42777.472569444442</v>
      </c>
      <c r="U1810" t="str">
        <f t="shared" si="232"/>
        <v>January</v>
      </c>
      <c r="V1810" t="str">
        <f t="shared" si="233"/>
        <v>2017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6"/>
        <v>10.857142857142858</v>
      </c>
      <c r="P1811" s="6">
        <f t="shared" si="227"/>
        <v>42.222222222222221</v>
      </c>
      <c r="Q1811" t="str">
        <f t="shared" si="228"/>
        <v>photography</v>
      </c>
      <c r="R1811" t="str">
        <f t="shared" si="229"/>
        <v>photobooks</v>
      </c>
      <c r="S1811" s="10">
        <f t="shared" si="230"/>
        <v>42029.699525462966</v>
      </c>
      <c r="T1811" s="10">
        <f t="shared" si="231"/>
        <v>42064.699525462966</v>
      </c>
      <c r="U1811" t="str">
        <f t="shared" si="232"/>
        <v>January</v>
      </c>
      <c r="V1811" t="str">
        <f t="shared" si="233"/>
        <v>2015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6"/>
        <v>3.3333333333333335</v>
      </c>
      <c r="P1812" s="6">
        <f t="shared" si="227"/>
        <v>7.5</v>
      </c>
      <c r="Q1812" t="str">
        <f t="shared" si="228"/>
        <v>photography</v>
      </c>
      <c r="R1812" t="str">
        <f t="shared" si="229"/>
        <v>photobooks</v>
      </c>
      <c r="S1812" s="10">
        <f t="shared" si="230"/>
        <v>41860.701689814814</v>
      </c>
      <c r="T1812" s="10">
        <f t="shared" si="231"/>
        <v>41872.701689814814</v>
      </c>
      <c r="U1812" t="str">
        <f t="shared" si="232"/>
        <v>August</v>
      </c>
      <c r="V1812" t="str">
        <f t="shared" si="233"/>
        <v>2014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6"/>
        <v>7.407407407407407E-2</v>
      </c>
      <c r="P1813" s="6">
        <f t="shared" si="227"/>
        <v>1.5384615384615385</v>
      </c>
      <c r="Q1813" t="str">
        <f t="shared" si="228"/>
        <v>photography</v>
      </c>
      <c r="R1813" t="str">
        <f t="shared" si="229"/>
        <v>photobooks</v>
      </c>
      <c r="S1813" s="10">
        <f t="shared" si="230"/>
        <v>41876.225347222222</v>
      </c>
      <c r="T1813" s="10">
        <f t="shared" si="231"/>
        <v>41935.958333333328</v>
      </c>
      <c r="U1813" t="str">
        <f t="shared" si="232"/>
        <v>August</v>
      </c>
      <c r="V1813" t="str">
        <f t="shared" si="233"/>
        <v>2014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6"/>
        <v>13.307692307692307</v>
      </c>
      <c r="P1814" s="6">
        <f t="shared" si="227"/>
        <v>37.608695652173914</v>
      </c>
      <c r="Q1814" t="str">
        <f t="shared" si="228"/>
        <v>photography</v>
      </c>
      <c r="R1814" t="str">
        <f t="shared" si="229"/>
        <v>photobooks</v>
      </c>
      <c r="S1814" s="10">
        <f t="shared" si="230"/>
        <v>42524.110370370363</v>
      </c>
      <c r="T1814" s="10">
        <f t="shared" si="231"/>
        <v>42554.110370370363</v>
      </c>
      <c r="U1814" t="str">
        <f t="shared" si="232"/>
        <v>June</v>
      </c>
      <c r="V1814" t="str">
        <f t="shared" si="233"/>
        <v>2016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6"/>
        <v>0</v>
      </c>
      <c r="P1815" s="6" t="e">
        <f t="shared" si="227"/>
        <v>#DIV/0!</v>
      </c>
      <c r="Q1815" t="str">
        <f t="shared" si="228"/>
        <v>photography</v>
      </c>
      <c r="R1815" t="str">
        <f t="shared" si="229"/>
        <v>photobooks</v>
      </c>
      <c r="S1815" s="10">
        <f t="shared" si="230"/>
        <v>41829.68069444444</v>
      </c>
      <c r="T1815" s="10">
        <f t="shared" si="231"/>
        <v>41859.68069444444</v>
      </c>
      <c r="U1815" t="str">
        <f t="shared" si="232"/>
        <v>July</v>
      </c>
      <c r="V1815" t="str">
        <f t="shared" si="233"/>
        <v>2014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6"/>
        <v>49.183333333333337</v>
      </c>
      <c r="P1816" s="6">
        <f t="shared" si="227"/>
        <v>42.157142857142858</v>
      </c>
      <c r="Q1816" t="str">
        <f t="shared" si="228"/>
        <v>photography</v>
      </c>
      <c r="R1816" t="str">
        <f t="shared" si="229"/>
        <v>photobooks</v>
      </c>
      <c r="S1816" s="10">
        <f t="shared" si="230"/>
        <v>42033.105740740742</v>
      </c>
      <c r="T1816" s="10">
        <f t="shared" si="231"/>
        <v>42063.105740740742</v>
      </c>
      <c r="U1816" t="str">
        <f t="shared" si="232"/>
        <v>January</v>
      </c>
      <c r="V1816" t="str">
        <f t="shared" si="233"/>
        <v>2015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6"/>
        <v>0</v>
      </c>
      <c r="P1817" s="6" t="e">
        <f t="shared" si="227"/>
        <v>#DIV/0!</v>
      </c>
      <c r="Q1817" t="str">
        <f t="shared" si="228"/>
        <v>photography</v>
      </c>
      <c r="R1817" t="str">
        <f t="shared" si="229"/>
        <v>photobooks</v>
      </c>
      <c r="S1817" s="10">
        <f t="shared" si="230"/>
        <v>42172.698344907403</v>
      </c>
      <c r="T1817" s="10">
        <f t="shared" si="231"/>
        <v>42186.698344907403</v>
      </c>
      <c r="U1817" t="str">
        <f t="shared" si="232"/>
        <v>June</v>
      </c>
      <c r="V1817" t="str">
        <f t="shared" si="233"/>
        <v>2015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6"/>
        <v>2.036</v>
      </c>
      <c r="P1818" s="6">
        <f t="shared" si="227"/>
        <v>84.833333333333329</v>
      </c>
      <c r="Q1818" t="str">
        <f t="shared" si="228"/>
        <v>photography</v>
      </c>
      <c r="R1818" t="str">
        <f t="shared" si="229"/>
        <v>photobooks</v>
      </c>
      <c r="S1818" s="10">
        <f t="shared" si="230"/>
        <v>42548.667858796289</v>
      </c>
      <c r="T1818" s="10">
        <f t="shared" si="231"/>
        <v>42576.583333333336</v>
      </c>
      <c r="U1818" t="str">
        <f t="shared" si="232"/>
        <v>June</v>
      </c>
      <c r="V1818" t="str">
        <f t="shared" si="233"/>
        <v>2016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6"/>
        <v>52.327777777777776</v>
      </c>
      <c r="P1819" s="6">
        <f t="shared" si="227"/>
        <v>94.19</v>
      </c>
      <c r="Q1819" t="str">
        <f t="shared" si="228"/>
        <v>photography</v>
      </c>
      <c r="R1819" t="str">
        <f t="shared" si="229"/>
        <v>photobooks</v>
      </c>
      <c r="S1819" s="10">
        <f t="shared" si="230"/>
        <v>42705.453784722216</v>
      </c>
      <c r="T1819" s="10">
        <f t="shared" si="231"/>
        <v>42765.082638888889</v>
      </c>
      <c r="U1819" t="str">
        <f t="shared" si="232"/>
        <v>December</v>
      </c>
      <c r="V1819" t="str">
        <f t="shared" si="233"/>
        <v>2016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6"/>
        <v>0</v>
      </c>
      <c r="P1820" s="6" t="e">
        <f t="shared" si="227"/>
        <v>#DIV/0!</v>
      </c>
      <c r="Q1820" t="str">
        <f t="shared" si="228"/>
        <v>photography</v>
      </c>
      <c r="R1820" t="str">
        <f t="shared" si="229"/>
        <v>photobooks</v>
      </c>
      <c r="S1820" s="10">
        <f t="shared" si="230"/>
        <v>42067.026041666664</v>
      </c>
      <c r="T1820" s="10">
        <f t="shared" si="231"/>
        <v>42096.984374999993</v>
      </c>
      <c r="U1820" t="str">
        <f t="shared" si="232"/>
        <v>March</v>
      </c>
      <c r="V1820" t="str">
        <f t="shared" si="233"/>
        <v>2015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6"/>
        <v>2.083333333333333</v>
      </c>
      <c r="P1821" s="6">
        <f t="shared" si="227"/>
        <v>6.25</v>
      </c>
      <c r="Q1821" t="str">
        <f t="shared" si="228"/>
        <v>photography</v>
      </c>
      <c r="R1821" t="str">
        <f t="shared" si="229"/>
        <v>photobooks</v>
      </c>
      <c r="S1821" s="10">
        <f t="shared" si="230"/>
        <v>41820.543935185182</v>
      </c>
      <c r="T1821" s="10">
        <f t="shared" si="231"/>
        <v>41850.543935185182</v>
      </c>
      <c r="U1821" t="str">
        <f t="shared" si="232"/>
        <v>June</v>
      </c>
      <c r="V1821" t="str">
        <f t="shared" si="233"/>
        <v>2014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6"/>
        <v>6.565384615384616</v>
      </c>
      <c r="P1822" s="6">
        <f t="shared" si="227"/>
        <v>213.375</v>
      </c>
      <c r="Q1822" t="str">
        <f t="shared" si="228"/>
        <v>photography</v>
      </c>
      <c r="R1822" t="str">
        <f t="shared" si="229"/>
        <v>photobooks</v>
      </c>
      <c r="S1822" s="10">
        <f t="shared" si="230"/>
        <v>42064.876041666663</v>
      </c>
      <c r="T1822" s="10">
        <f t="shared" si="231"/>
        <v>42094.834374999999</v>
      </c>
      <c r="U1822" t="str">
        <f t="shared" si="232"/>
        <v>March</v>
      </c>
      <c r="V1822" t="str">
        <f t="shared" si="233"/>
        <v>2015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6"/>
        <v>134.88999999999999</v>
      </c>
      <c r="P1823" s="6">
        <f t="shared" si="227"/>
        <v>59.162280701754383</v>
      </c>
      <c r="Q1823" t="str">
        <f t="shared" si="228"/>
        <v>music</v>
      </c>
      <c r="R1823" t="str">
        <f t="shared" si="229"/>
        <v>rock</v>
      </c>
      <c r="S1823" s="10">
        <f t="shared" si="230"/>
        <v>40926.110729166663</v>
      </c>
      <c r="T1823" s="10">
        <f t="shared" si="231"/>
        <v>40971.110729166663</v>
      </c>
      <c r="U1823" t="str">
        <f t="shared" si="232"/>
        <v>January</v>
      </c>
      <c r="V1823" t="str">
        <f t="shared" si="233"/>
        <v>2012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6"/>
        <v>100</v>
      </c>
      <c r="P1824" s="6">
        <f t="shared" si="227"/>
        <v>27.272727272727273</v>
      </c>
      <c r="Q1824" t="str">
        <f t="shared" si="228"/>
        <v>music</v>
      </c>
      <c r="R1824" t="str">
        <f t="shared" si="229"/>
        <v>rock</v>
      </c>
      <c r="S1824" s="10">
        <f t="shared" si="230"/>
        <v>41634.588680555556</v>
      </c>
      <c r="T1824" s="10">
        <f t="shared" si="231"/>
        <v>41670.584027777775</v>
      </c>
      <c r="U1824" t="str">
        <f t="shared" si="232"/>
        <v>December</v>
      </c>
      <c r="V1824" t="str">
        <f t="shared" si="233"/>
        <v>2013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6"/>
        <v>115.85714285714286</v>
      </c>
      <c r="P1825" s="6">
        <f t="shared" si="227"/>
        <v>24.575757575757574</v>
      </c>
      <c r="Q1825" t="str">
        <f t="shared" si="228"/>
        <v>music</v>
      </c>
      <c r="R1825" t="str">
        <f t="shared" si="229"/>
        <v>rock</v>
      </c>
      <c r="S1825" s="10">
        <f t="shared" si="230"/>
        <v>41176.47657407407</v>
      </c>
      <c r="T1825" s="10">
        <f t="shared" si="231"/>
        <v>41206.47657407407</v>
      </c>
      <c r="U1825" t="str">
        <f t="shared" si="232"/>
        <v>September</v>
      </c>
      <c r="V1825" t="str">
        <f t="shared" si="233"/>
        <v>2012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6"/>
        <v>100.06666666666666</v>
      </c>
      <c r="P1826" s="6">
        <f t="shared" si="227"/>
        <v>75.05</v>
      </c>
      <c r="Q1826" t="str">
        <f t="shared" si="228"/>
        <v>music</v>
      </c>
      <c r="R1826" t="str">
        <f t="shared" si="229"/>
        <v>rock</v>
      </c>
      <c r="S1826" s="10">
        <f t="shared" si="230"/>
        <v>41626.707951388882</v>
      </c>
      <c r="T1826" s="10">
        <f t="shared" si="231"/>
        <v>41646.880555555552</v>
      </c>
      <c r="U1826" t="str">
        <f t="shared" si="232"/>
        <v>December</v>
      </c>
      <c r="V1826" t="str">
        <f t="shared" si="233"/>
        <v>2013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6"/>
        <v>105.05</v>
      </c>
      <c r="P1827" s="6">
        <f t="shared" si="227"/>
        <v>42.02</v>
      </c>
      <c r="Q1827" t="str">
        <f t="shared" si="228"/>
        <v>music</v>
      </c>
      <c r="R1827" t="str">
        <f t="shared" si="229"/>
        <v>rock</v>
      </c>
      <c r="S1827" s="10">
        <f t="shared" si="230"/>
        <v>41443.626192129625</v>
      </c>
      <c r="T1827" s="10">
        <f t="shared" si="231"/>
        <v>41466.626192129625</v>
      </c>
      <c r="U1827" t="str">
        <f t="shared" si="232"/>
        <v>June</v>
      </c>
      <c r="V1827" t="str">
        <f t="shared" si="233"/>
        <v>2013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6"/>
        <v>101</v>
      </c>
      <c r="P1828" s="6">
        <f t="shared" si="227"/>
        <v>53.157894736842103</v>
      </c>
      <c r="Q1828" t="str">
        <f t="shared" si="228"/>
        <v>music</v>
      </c>
      <c r="R1828" t="str">
        <f t="shared" si="229"/>
        <v>rock</v>
      </c>
      <c r="S1828" s="10">
        <f t="shared" si="230"/>
        <v>41657.715474537035</v>
      </c>
      <c r="T1828" s="10">
        <f t="shared" si="231"/>
        <v>41687.715474537035</v>
      </c>
      <c r="U1828" t="str">
        <f t="shared" si="232"/>
        <v>January</v>
      </c>
      <c r="V1828" t="str">
        <f t="shared" si="233"/>
        <v>2014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6"/>
        <v>100.66250000000001</v>
      </c>
      <c r="P1829" s="6">
        <f t="shared" si="227"/>
        <v>83.885416666666671</v>
      </c>
      <c r="Q1829" t="str">
        <f t="shared" si="228"/>
        <v>music</v>
      </c>
      <c r="R1829" t="str">
        <f t="shared" si="229"/>
        <v>rock</v>
      </c>
      <c r="S1829" s="10">
        <f t="shared" si="230"/>
        <v>40555.117604166662</v>
      </c>
      <c r="T1829" s="10">
        <f t="shared" si="231"/>
        <v>40605.117604166662</v>
      </c>
      <c r="U1829" t="str">
        <f t="shared" si="232"/>
        <v>January</v>
      </c>
      <c r="V1829" t="str">
        <f t="shared" si="233"/>
        <v>2011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6"/>
        <v>100.16000000000001</v>
      </c>
      <c r="P1830" s="6">
        <f t="shared" si="227"/>
        <v>417.33333333333331</v>
      </c>
      <c r="Q1830" t="str">
        <f t="shared" si="228"/>
        <v>music</v>
      </c>
      <c r="R1830" t="str">
        <f t="shared" si="229"/>
        <v>rock</v>
      </c>
      <c r="S1830" s="10">
        <f t="shared" si="230"/>
        <v>41736.691319444442</v>
      </c>
      <c r="T1830" s="10">
        <f t="shared" si="231"/>
        <v>41768.708333333328</v>
      </c>
      <c r="U1830" t="str">
        <f t="shared" si="232"/>
        <v>April</v>
      </c>
      <c r="V1830" t="str">
        <f t="shared" si="233"/>
        <v>2014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ref="O1831:O1894" si="234">(E1831/D1831)*100</f>
        <v>166.68333333333334</v>
      </c>
      <c r="P1831" s="6">
        <f t="shared" ref="P1831:P1894" si="235">(E1831/L1831)</f>
        <v>75.765151515151516</v>
      </c>
      <c r="Q1831" t="str">
        <f t="shared" si="228"/>
        <v>music</v>
      </c>
      <c r="R1831" t="str">
        <f t="shared" si="229"/>
        <v>rock</v>
      </c>
      <c r="S1831" s="10">
        <f t="shared" si="230"/>
        <v>40515.879293981481</v>
      </c>
      <c r="T1831" s="10">
        <f t="shared" si="231"/>
        <v>40564.708333333328</v>
      </c>
      <c r="U1831" t="str">
        <f t="shared" si="232"/>
        <v>December</v>
      </c>
      <c r="V1831" t="str">
        <f t="shared" si="233"/>
        <v>2010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34"/>
        <v>101.53333333333335</v>
      </c>
      <c r="P1832" s="6">
        <f t="shared" si="235"/>
        <v>67.389380530973455</v>
      </c>
      <c r="Q1832" t="str">
        <f t="shared" si="228"/>
        <v>music</v>
      </c>
      <c r="R1832" t="str">
        <f t="shared" si="229"/>
        <v>rock</v>
      </c>
      <c r="S1832" s="10">
        <f t="shared" si="230"/>
        <v>41664.475775462961</v>
      </c>
      <c r="T1832" s="10">
        <f t="shared" si="231"/>
        <v>41694.475775462961</v>
      </c>
      <c r="U1832" t="str">
        <f t="shared" si="232"/>
        <v>January</v>
      </c>
      <c r="V1832" t="str">
        <f t="shared" si="233"/>
        <v>2014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34"/>
        <v>103</v>
      </c>
      <c r="P1833" s="6">
        <f t="shared" si="235"/>
        <v>73.571428571428569</v>
      </c>
      <c r="Q1833" t="str">
        <f t="shared" si="228"/>
        <v>music</v>
      </c>
      <c r="R1833" t="str">
        <f t="shared" si="229"/>
        <v>rock</v>
      </c>
      <c r="S1833" s="10">
        <f t="shared" si="230"/>
        <v>41026.787766203699</v>
      </c>
      <c r="T1833" s="10">
        <f t="shared" si="231"/>
        <v>41041.787766203699</v>
      </c>
      <c r="U1833" t="str">
        <f t="shared" si="232"/>
        <v>April</v>
      </c>
      <c r="V1833" t="str">
        <f t="shared" si="233"/>
        <v>2012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34"/>
        <v>142.85714285714286</v>
      </c>
      <c r="P1834" s="6">
        <f t="shared" si="235"/>
        <v>25</v>
      </c>
      <c r="Q1834" t="str">
        <f t="shared" si="228"/>
        <v>music</v>
      </c>
      <c r="R1834" t="str">
        <f t="shared" si="229"/>
        <v>rock</v>
      </c>
      <c r="S1834" s="10">
        <f t="shared" si="230"/>
        <v>40576.331331018519</v>
      </c>
      <c r="T1834" s="10">
        <f t="shared" si="231"/>
        <v>40606.331331018519</v>
      </c>
      <c r="U1834" t="str">
        <f t="shared" si="232"/>
        <v>February</v>
      </c>
      <c r="V1834" t="str">
        <f t="shared" si="233"/>
        <v>2011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34"/>
        <v>262.5</v>
      </c>
      <c r="P1835" s="6">
        <f t="shared" si="235"/>
        <v>42</v>
      </c>
      <c r="Q1835" t="str">
        <f t="shared" si="228"/>
        <v>music</v>
      </c>
      <c r="R1835" t="str">
        <f t="shared" si="229"/>
        <v>rock</v>
      </c>
      <c r="S1835" s="10">
        <f t="shared" si="230"/>
        <v>41302.835682870369</v>
      </c>
      <c r="T1835" s="10">
        <f t="shared" si="231"/>
        <v>41335.124305555553</v>
      </c>
      <c r="U1835" t="str">
        <f t="shared" si="232"/>
        <v>January</v>
      </c>
      <c r="V1835" t="str">
        <f t="shared" si="233"/>
        <v>2013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34"/>
        <v>118.05000000000001</v>
      </c>
      <c r="P1836" s="6">
        <f t="shared" si="235"/>
        <v>131.16666666666666</v>
      </c>
      <c r="Q1836" t="str">
        <f t="shared" si="228"/>
        <v>music</v>
      </c>
      <c r="R1836" t="str">
        <f t="shared" si="229"/>
        <v>rock</v>
      </c>
      <c r="S1836" s="10">
        <f t="shared" si="230"/>
        <v>41988.755729166667</v>
      </c>
      <c r="T1836" s="10">
        <f t="shared" si="231"/>
        <v>42028.755729166667</v>
      </c>
      <c r="U1836" t="str">
        <f t="shared" si="232"/>
        <v>December</v>
      </c>
      <c r="V1836" t="str">
        <f t="shared" si="233"/>
        <v>2014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34"/>
        <v>104</v>
      </c>
      <c r="P1837" s="6">
        <f t="shared" si="235"/>
        <v>47.272727272727273</v>
      </c>
      <c r="Q1837" t="str">
        <f t="shared" si="228"/>
        <v>music</v>
      </c>
      <c r="R1837" t="str">
        <f t="shared" si="229"/>
        <v>rock</v>
      </c>
      <c r="S1837" s="10">
        <f t="shared" si="230"/>
        <v>42430.49387731481</v>
      </c>
      <c r="T1837" s="10">
        <f t="shared" si="231"/>
        <v>42460.452210648145</v>
      </c>
      <c r="U1837" t="str">
        <f t="shared" si="232"/>
        <v>March</v>
      </c>
      <c r="V1837" t="str">
        <f t="shared" si="233"/>
        <v>2016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34"/>
        <v>200.34</v>
      </c>
      <c r="P1838" s="6">
        <f t="shared" si="235"/>
        <v>182.12727272727273</v>
      </c>
      <c r="Q1838" t="str">
        <f t="shared" si="228"/>
        <v>music</v>
      </c>
      <c r="R1838" t="str">
        <f t="shared" si="229"/>
        <v>rock</v>
      </c>
      <c r="S1838" s="10">
        <f t="shared" si="230"/>
        <v>41305.601030092592</v>
      </c>
      <c r="T1838" s="10">
        <f t="shared" si="231"/>
        <v>41322.601030092592</v>
      </c>
      <c r="U1838" t="str">
        <f t="shared" si="232"/>
        <v>January</v>
      </c>
      <c r="V1838" t="str">
        <f t="shared" si="233"/>
        <v>2013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34"/>
        <v>306.83333333333331</v>
      </c>
      <c r="P1839" s="6">
        <f t="shared" si="235"/>
        <v>61.366666666666667</v>
      </c>
      <c r="Q1839" t="str">
        <f t="shared" si="228"/>
        <v>music</v>
      </c>
      <c r="R1839" t="str">
        <f t="shared" si="229"/>
        <v>rock</v>
      </c>
      <c r="S1839" s="10">
        <f t="shared" si="230"/>
        <v>40925.839525462965</v>
      </c>
      <c r="T1839" s="10">
        <f t="shared" si="231"/>
        <v>40985.797858796293</v>
      </c>
      <c r="U1839" t="str">
        <f t="shared" si="232"/>
        <v>January</v>
      </c>
      <c r="V1839" t="str">
        <f t="shared" si="233"/>
        <v>2012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34"/>
        <v>100.149</v>
      </c>
      <c r="P1840" s="6">
        <f t="shared" si="235"/>
        <v>35.767499999999998</v>
      </c>
      <c r="Q1840" t="str">
        <f t="shared" si="228"/>
        <v>music</v>
      </c>
      <c r="R1840" t="str">
        <f t="shared" si="229"/>
        <v>rock</v>
      </c>
      <c r="S1840" s="10">
        <f t="shared" si="230"/>
        <v>40788.578206018516</v>
      </c>
      <c r="T1840" s="10">
        <f t="shared" si="231"/>
        <v>40816.916666666664</v>
      </c>
      <c r="U1840" t="str">
        <f t="shared" si="232"/>
        <v>September</v>
      </c>
      <c r="V1840" t="str">
        <f t="shared" si="233"/>
        <v>2011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34"/>
        <v>205.29999999999998</v>
      </c>
      <c r="P1841" s="6">
        <f t="shared" si="235"/>
        <v>45.62222222222222</v>
      </c>
      <c r="Q1841" t="str">
        <f t="shared" si="228"/>
        <v>music</v>
      </c>
      <c r="R1841" t="str">
        <f t="shared" si="229"/>
        <v>rock</v>
      </c>
      <c r="S1841" s="10">
        <f t="shared" si="230"/>
        <v>42614.513680555552</v>
      </c>
      <c r="T1841" s="10">
        <f t="shared" si="231"/>
        <v>42644.513680555552</v>
      </c>
      <c r="U1841" t="str">
        <f t="shared" si="232"/>
        <v>September</v>
      </c>
      <c r="V1841" t="str">
        <f t="shared" si="233"/>
        <v>2016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34"/>
        <v>108.88888888888889</v>
      </c>
      <c r="P1842" s="6">
        <f t="shared" si="235"/>
        <v>75.384615384615387</v>
      </c>
      <c r="Q1842" t="str">
        <f t="shared" si="228"/>
        <v>music</v>
      </c>
      <c r="R1842" t="str">
        <f t="shared" si="229"/>
        <v>rock</v>
      </c>
      <c r="S1842" s="10">
        <f t="shared" si="230"/>
        <v>41381.88784722222</v>
      </c>
      <c r="T1842" s="10">
        <f t="shared" si="231"/>
        <v>41400.999305555553</v>
      </c>
      <c r="U1842" t="str">
        <f t="shared" si="232"/>
        <v>April</v>
      </c>
      <c r="V1842" t="str">
        <f t="shared" si="233"/>
        <v>2013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34"/>
        <v>101.75</v>
      </c>
      <c r="P1843" s="6">
        <f t="shared" si="235"/>
        <v>50.875</v>
      </c>
      <c r="Q1843" t="str">
        <f t="shared" si="228"/>
        <v>music</v>
      </c>
      <c r="R1843" t="str">
        <f t="shared" si="229"/>
        <v>rock</v>
      </c>
      <c r="S1843" s="10">
        <f t="shared" si="230"/>
        <v>41745.637094907404</v>
      </c>
      <c r="T1843" s="10">
        <f t="shared" si="231"/>
        <v>41778.999305555553</v>
      </c>
      <c r="U1843" t="str">
        <f t="shared" si="232"/>
        <v>April</v>
      </c>
      <c r="V1843" t="str">
        <f t="shared" si="233"/>
        <v>2014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34"/>
        <v>125.25</v>
      </c>
      <c r="P1844" s="6">
        <f t="shared" si="235"/>
        <v>119.28571428571429</v>
      </c>
      <c r="Q1844" t="str">
        <f t="shared" si="228"/>
        <v>music</v>
      </c>
      <c r="R1844" t="str">
        <f t="shared" si="229"/>
        <v>rock</v>
      </c>
      <c r="S1844" s="10">
        <f t="shared" si="230"/>
        <v>42031.423391203702</v>
      </c>
      <c r="T1844" s="10">
        <f t="shared" si="231"/>
        <v>42065.040972222218</v>
      </c>
      <c r="U1844" t="str">
        <f t="shared" si="232"/>
        <v>January</v>
      </c>
      <c r="V1844" t="str">
        <f t="shared" si="233"/>
        <v>2015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34"/>
        <v>124.0061</v>
      </c>
      <c r="P1845" s="6">
        <f t="shared" si="235"/>
        <v>92.541865671641801</v>
      </c>
      <c r="Q1845" t="str">
        <f t="shared" si="228"/>
        <v>music</v>
      </c>
      <c r="R1845" t="str">
        <f t="shared" si="229"/>
        <v>rock</v>
      </c>
      <c r="S1845" s="10">
        <f t="shared" si="230"/>
        <v>40564.786504629628</v>
      </c>
      <c r="T1845" s="10">
        <f t="shared" si="231"/>
        <v>40594.786504629628</v>
      </c>
      <c r="U1845" t="str">
        <f t="shared" si="232"/>
        <v>January</v>
      </c>
      <c r="V1845" t="str">
        <f t="shared" si="233"/>
        <v>2011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34"/>
        <v>101.4</v>
      </c>
      <c r="P1846" s="6">
        <f t="shared" si="235"/>
        <v>76.05</v>
      </c>
      <c r="Q1846" t="str">
        <f t="shared" si="228"/>
        <v>music</v>
      </c>
      <c r="R1846" t="str">
        <f t="shared" si="229"/>
        <v>rock</v>
      </c>
      <c r="S1846" s="10">
        <f t="shared" si="230"/>
        <v>40666.765208333331</v>
      </c>
      <c r="T1846" s="10">
        <f t="shared" si="231"/>
        <v>40704.916666666664</v>
      </c>
      <c r="U1846" t="str">
        <f t="shared" si="232"/>
        <v>May</v>
      </c>
      <c r="V1846" t="str">
        <f t="shared" si="233"/>
        <v>2011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34"/>
        <v>100</v>
      </c>
      <c r="P1847" s="6">
        <f t="shared" si="235"/>
        <v>52.631578947368418</v>
      </c>
      <c r="Q1847" t="str">
        <f t="shared" si="228"/>
        <v>music</v>
      </c>
      <c r="R1847" t="str">
        <f t="shared" si="229"/>
        <v>rock</v>
      </c>
      <c r="S1847" s="10">
        <f t="shared" si="230"/>
        <v>42523.124976851854</v>
      </c>
      <c r="T1847" s="10">
        <f t="shared" si="231"/>
        <v>42537.996527777774</v>
      </c>
      <c r="U1847" t="str">
        <f t="shared" si="232"/>
        <v>June</v>
      </c>
      <c r="V1847" t="str">
        <f t="shared" si="233"/>
        <v>2016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34"/>
        <v>137.92666666666668</v>
      </c>
      <c r="P1848" s="6">
        <f t="shared" si="235"/>
        <v>98.990430622009569</v>
      </c>
      <c r="Q1848" t="str">
        <f t="shared" si="228"/>
        <v>music</v>
      </c>
      <c r="R1848" t="str">
        <f t="shared" si="229"/>
        <v>rock</v>
      </c>
      <c r="S1848" s="10">
        <f t="shared" si="230"/>
        <v>41228.441863425927</v>
      </c>
      <c r="T1848" s="10">
        <f t="shared" si="231"/>
        <v>41258.441863425927</v>
      </c>
      <c r="U1848" t="str">
        <f t="shared" si="232"/>
        <v>November</v>
      </c>
      <c r="V1848" t="str">
        <f t="shared" si="233"/>
        <v>2012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34"/>
        <v>120.88000000000001</v>
      </c>
      <c r="P1849" s="6">
        <f t="shared" si="235"/>
        <v>79.526315789473685</v>
      </c>
      <c r="Q1849" t="str">
        <f t="shared" si="228"/>
        <v>music</v>
      </c>
      <c r="R1849" t="str">
        <f t="shared" si="229"/>
        <v>rock</v>
      </c>
      <c r="S1849" s="10">
        <f t="shared" si="230"/>
        <v>42094.028148148143</v>
      </c>
      <c r="T1849" s="10">
        <f t="shared" si="231"/>
        <v>42115.028148148143</v>
      </c>
      <c r="U1849" t="str">
        <f t="shared" si="232"/>
        <v>March</v>
      </c>
      <c r="V1849" t="str">
        <f t="shared" si="233"/>
        <v>2015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34"/>
        <v>107.36666666666667</v>
      </c>
      <c r="P1850" s="6">
        <f t="shared" si="235"/>
        <v>134.20833333333334</v>
      </c>
      <c r="Q1850" t="str">
        <f t="shared" si="228"/>
        <v>music</v>
      </c>
      <c r="R1850" t="str">
        <f t="shared" si="229"/>
        <v>rock</v>
      </c>
      <c r="S1850" s="10">
        <f t="shared" si="230"/>
        <v>40691.579722222217</v>
      </c>
      <c r="T1850" s="10">
        <f t="shared" si="231"/>
        <v>40755.082638888889</v>
      </c>
      <c r="U1850" t="str">
        <f t="shared" si="232"/>
        <v>May</v>
      </c>
      <c r="V1850" t="str">
        <f t="shared" si="233"/>
        <v>2011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34"/>
        <v>100.33333333333334</v>
      </c>
      <c r="P1851" s="6">
        <f t="shared" si="235"/>
        <v>37.625</v>
      </c>
      <c r="Q1851" t="str">
        <f t="shared" si="228"/>
        <v>music</v>
      </c>
      <c r="R1851" t="str">
        <f t="shared" si="229"/>
        <v>rock</v>
      </c>
      <c r="S1851" s="10">
        <f t="shared" si="230"/>
        <v>41169.637256944443</v>
      </c>
      <c r="T1851" s="10">
        <f t="shared" si="231"/>
        <v>41199.637256944443</v>
      </c>
      <c r="U1851" t="str">
        <f t="shared" si="232"/>
        <v>September</v>
      </c>
      <c r="V1851" t="str">
        <f t="shared" si="233"/>
        <v>2012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34"/>
        <v>101.52222222222223</v>
      </c>
      <c r="P1852" s="6">
        <f t="shared" si="235"/>
        <v>51.044692737430168</v>
      </c>
      <c r="Q1852" t="str">
        <f t="shared" si="228"/>
        <v>music</v>
      </c>
      <c r="R1852" t="str">
        <f t="shared" si="229"/>
        <v>rock</v>
      </c>
      <c r="S1852" s="10">
        <f t="shared" si="230"/>
        <v>41800.751157407409</v>
      </c>
      <c r="T1852" s="10">
        <f t="shared" si="231"/>
        <v>41830.751157407409</v>
      </c>
      <c r="U1852" t="str">
        <f t="shared" si="232"/>
        <v>June</v>
      </c>
      <c r="V1852" t="str">
        <f t="shared" si="233"/>
        <v>2014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34"/>
        <v>100.07692307692308</v>
      </c>
      <c r="P1853" s="6">
        <f t="shared" si="235"/>
        <v>50.03846153846154</v>
      </c>
      <c r="Q1853" t="str">
        <f t="shared" si="228"/>
        <v>music</v>
      </c>
      <c r="R1853" t="str">
        <f t="shared" si="229"/>
        <v>rock</v>
      </c>
      <c r="S1853" s="10">
        <f t="shared" si="230"/>
        <v>41827.69835648148</v>
      </c>
      <c r="T1853" s="10">
        <f t="shared" si="231"/>
        <v>41847.833333333328</v>
      </c>
      <c r="U1853" t="str">
        <f t="shared" si="232"/>
        <v>July</v>
      </c>
      <c r="V1853" t="str">
        <f t="shared" si="233"/>
        <v>2014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34"/>
        <v>116.96666666666667</v>
      </c>
      <c r="P1854" s="6">
        <f t="shared" si="235"/>
        <v>133.93129770992365</v>
      </c>
      <c r="Q1854" t="str">
        <f t="shared" si="228"/>
        <v>music</v>
      </c>
      <c r="R1854" t="str">
        <f t="shared" si="229"/>
        <v>rock</v>
      </c>
      <c r="S1854" s="10">
        <f t="shared" si="230"/>
        <v>42081.563101851854</v>
      </c>
      <c r="T1854" s="10">
        <f t="shared" si="231"/>
        <v>42118.791666666664</v>
      </c>
      <c r="U1854" t="str">
        <f t="shared" si="232"/>
        <v>March</v>
      </c>
      <c r="V1854" t="str">
        <f t="shared" si="233"/>
        <v>2015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34"/>
        <v>101.875</v>
      </c>
      <c r="P1855" s="6">
        <f t="shared" si="235"/>
        <v>58.214285714285715</v>
      </c>
      <c r="Q1855" t="str">
        <f t="shared" si="228"/>
        <v>music</v>
      </c>
      <c r="R1855" t="str">
        <f t="shared" si="229"/>
        <v>rock</v>
      </c>
      <c r="S1855" s="10">
        <f t="shared" si="230"/>
        <v>41176.852048611108</v>
      </c>
      <c r="T1855" s="10">
        <f t="shared" si="231"/>
        <v>41226.893715277773</v>
      </c>
      <c r="U1855" t="str">
        <f t="shared" si="232"/>
        <v>September</v>
      </c>
      <c r="V1855" t="str">
        <f t="shared" si="233"/>
        <v>2012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34"/>
        <v>102.12366666666665</v>
      </c>
      <c r="P1856" s="6">
        <f t="shared" si="235"/>
        <v>88.037643678160919</v>
      </c>
      <c r="Q1856" t="str">
        <f t="shared" si="228"/>
        <v>music</v>
      </c>
      <c r="R1856" t="str">
        <f t="shared" si="229"/>
        <v>rock</v>
      </c>
      <c r="S1856" s="10">
        <f t="shared" si="230"/>
        <v>41387.812928240739</v>
      </c>
      <c r="T1856" s="10">
        <f t="shared" si="231"/>
        <v>41417.812928240739</v>
      </c>
      <c r="U1856" t="str">
        <f t="shared" si="232"/>
        <v>April</v>
      </c>
      <c r="V1856" t="str">
        <f t="shared" si="233"/>
        <v>2013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34"/>
        <v>154.05897142857143</v>
      </c>
      <c r="P1857" s="6">
        <f t="shared" si="235"/>
        <v>70.576753926701571</v>
      </c>
      <c r="Q1857" t="str">
        <f t="shared" si="228"/>
        <v>music</v>
      </c>
      <c r="R1857" t="str">
        <f t="shared" si="229"/>
        <v>rock</v>
      </c>
      <c r="S1857" s="10">
        <f t="shared" si="230"/>
        <v>41600.330324074072</v>
      </c>
      <c r="T1857" s="10">
        <f t="shared" si="231"/>
        <v>41645.330324074072</v>
      </c>
      <c r="U1857" t="str">
        <f t="shared" si="232"/>
        <v>November</v>
      </c>
      <c r="V1857" t="str">
        <f t="shared" si="233"/>
        <v>2013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34"/>
        <v>101.25</v>
      </c>
      <c r="P1858" s="6">
        <f t="shared" si="235"/>
        <v>53.289473684210527</v>
      </c>
      <c r="Q1858" t="str">
        <f t="shared" si="228"/>
        <v>music</v>
      </c>
      <c r="R1858" t="str">
        <f t="shared" si="229"/>
        <v>rock</v>
      </c>
      <c r="S1858" s="10">
        <f t="shared" si="230"/>
        <v>41817.64666666666</v>
      </c>
      <c r="T1858" s="10">
        <f t="shared" si="231"/>
        <v>41838.64666666666</v>
      </c>
      <c r="U1858" t="str">
        <f t="shared" si="232"/>
        <v>June</v>
      </c>
      <c r="V1858" t="str">
        <f t="shared" si="233"/>
        <v>2014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34"/>
        <v>100</v>
      </c>
      <c r="P1859" s="6">
        <f t="shared" si="235"/>
        <v>136.36363636363637</v>
      </c>
      <c r="Q1859" t="str">
        <f t="shared" ref="Q1859:Q1922" si="236">LEFT(N1859, FIND("/",N1859,1)-1)</f>
        <v>music</v>
      </c>
      <c r="R1859" t="str">
        <f t="shared" ref="R1859:R1922" si="237">RIGHT(N1859, LEN(N1859)-FIND("/",N1859))</f>
        <v>rock</v>
      </c>
      <c r="S1859" s="10">
        <f t="shared" ref="S1859:S1922" si="238">(J1859/86400)+25569+(-5/24)</f>
        <v>41864.560335648144</v>
      </c>
      <c r="T1859" s="10">
        <f t="shared" ref="T1859:T1922" si="239">(I1859/86400)+25569+(-5/24)</f>
        <v>41894.560335648144</v>
      </c>
      <c r="U1859" t="str">
        <f t="shared" ref="U1859:U1922" si="240">TEXT(S1859,"mmmm")</f>
        <v>August</v>
      </c>
      <c r="V1859" t="str">
        <f t="shared" ref="V1859:V1922" si="241">TEXT(S1859,"yyyy")</f>
        <v>2014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4"/>
        <v>108.74800874800874</v>
      </c>
      <c r="P1860" s="6">
        <f t="shared" si="235"/>
        <v>40.547315436241611</v>
      </c>
      <c r="Q1860" t="str">
        <f t="shared" si="236"/>
        <v>music</v>
      </c>
      <c r="R1860" t="str">
        <f t="shared" si="237"/>
        <v>rock</v>
      </c>
      <c r="S1860" s="10">
        <f t="shared" si="238"/>
        <v>40832.9921412037</v>
      </c>
      <c r="T1860" s="10">
        <f t="shared" si="239"/>
        <v>40893.033807870372</v>
      </c>
      <c r="U1860" t="str">
        <f t="shared" si="240"/>
        <v>October</v>
      </c>
      <c r="V1860" t="str">
        <f t="shared" si="241"/>
        <v>2011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4"/>
        <v>131.83333333333334</v>
      </c>
      <c r="P1861" s="6">
        <f t="shared" si="235"/>
        <v>70.625</v>
      </c>
      <c r="Q1861" t="str">
        <f t="shared" si="236"/>
        <v>music</v>
      </c>
      <c r="R1861" t="str">
        <f t="shared" si="237"/>
        <v>rock</v>
      </c>
      <c r="S1861" s="10">
        <f t="shared" si="238"/>
        <v>40778.561678240738</v>
      </c>
      <c r="T1861" s="10">
        <f t="shared" si="239"/>
        <v>40808.561678240738</v>
      </c>
      <c r="U1861" t="str">
        <f t="shared" si="240"/>
        <v>August</v>
      </c>
      <c r="V1861" t="str">
        <f t="shared" si="241"/>
        <v>2011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4"/>
        <v>133.46666666666667</v>
      </c>
      <c r="P1862" s="6">
        <f t="shared" si="235"/>
        <v>52.684210526315788</v>
      </c>
      <c r="Q1862" t="str">
        <f t="shared" si="236"/>
        <v>music</v>
      </c>
      <c r="R1862" t="str">
        <f t="shared" si="237"/>
        <v>rock</v>
      </c>
      <c r="S1862" s="10">
        <f t="shared" si="238"/>
        <v>41655.500972222224</v>
      </c>
      <c r="T1862" s="10">
        <f t="shared" si="239"/>
        <v>41676.500972222224</v>
      </c>
      <c r="U1862" t="str">
        <f t="shared" si="240"/>
        <v>January</v>
      </c>
      <c r="V1862" t="str">
        <f t="shared" si="241"/>
        <v>2014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4"/>
        <v>0</v>
      </c>
      <c r="P1863" s="6" t="e">
        <f t="shared" si="235"/>
        <v>#DIV/0!</v>
      </c>
      <c r="Q1863" t="str">
        <f t="shared" si="236"/>
        <v>games</v>
      </c>
      <c r="R1863" t="str">
        <f t="shared" si="237"/>
        <v>mobile games</v>
      </c>
      <c r="S1863" s="10">
        <f t="shared" si="238"/>
        <v>42000.091909722221</v>
      </c>
      <c r="T1863" s="10">
        <f t="shared" si="239"/>
        <v>42030.091909722221</v>
      </c>
      <c r="U1863" t="str">
        <f t="shared" si="240"/>
        <v>December</v>
      </c>
      <c r="V1863" t="str">
        <f t="shared" si="241"/>
        <v>2014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4"/>
        <v>8.0833333333333321</v>
      </c>
      <c r="P1864" s="6">
        <f t="shared" si="235"/>
        <v>90.9375</v>
      </c>
      <c r="Q1864" t="str">
        <f t="shared" si="236"/>
        <v>games</v>
      </c>
      <c r="R1864" t="str">
        <f t="shared" si="237"/>
        <v>mobile games</v>
      </c>
      <c r="S1864" s="10">
        <f t="shared" si="238"/>
        <v>42755.284421296295</v>
      </c>
      <c r="T1864" s="10">
        <f t="shared" si="239"/>
        <v>42802.104166666664</v>
      </c>
      <c r="U1864" t="str">
        <f t="shared" si="240"/>
        <v>January</v>
      </c>
      <c r="V1864" t="str">
        <f t="shared" si="241"/>
        <v>2017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4"/>
        <v>0.4</v>
      </c>
      <c r="P1865" s="6">
        <f t="shared" si="235"/>
        <v>5</v>
      </c>
      <c r="Q1865" t="str">
        <f t="shared" si="236"/>
        <v>games</v>
      </c>
      <c r="R1865" t="str">
        <f t="shared" si="237"/>
        <v>mobile games</v>
      </c>
      <c r="S1865" s="10">
        <f t="shared" si="238"/>
        <v>41772.588946759257</v>
      </c>
      <c r="T1865" s="10">
        <f t="shared" si="239"/>
        <v>41802.588946759257</v>
      </c>
      <c r="U1865" t="str">
        <f t="shared" si="240"/>
        <v>May</v>
      </c>
      <c r="V1865" t="str">
        <f t="shared" si="241"/>
        <v>2014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4"/>
        <v>42.892307692307689</v>
      </c>
      <c r="P1866" s="6">
        <f t="shared" si="235"/>
        <v>58.083333333333336</v>
      </c>
      <c r="Q1866" t="str">
        <f t="shared" si="236"/>
        <v>games</v>
      </c>
      <c r="R1866" t="str">
        <f t="shared" si="237"/>
        <v>mobile games</v>
      </c>
      <c r="S1866" s="10">
        <f t="shared" si="238"/>
        <v>41733.508101851847</v>
      </c>
      <c r="T1866" s="10">
        <f t="shared" si="239"/>
        <v>41763.508101851847</v>
      </c>
      <c r="U1866" t="str">
        <f t="shared" si="240"/>
        <v>April</v>
      </c>
      <c r="V1866" t="str">
        <f t="shared" si="241"/>
        <v>2014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4"/>
        <v>3.6363636363636364E-3</v>
      </c>
      <c r="P1867" s="6">
        <f t="shared" si="235"/>
        <v>2</v>
      </c>
      <c r="Q1867" t="str">
        <f t="shared" si="236"/>
        <v>games</v>
      </c>
      <c r="R1867" t="str">
        <f t="shared" si="237"/>
        <v>mobile games</v>
      </c>
      <c r="S1867" s="10">
        <f t="shared" si="238"/>
        <v>42645.159108796295</v>
      </c>
      <c r="T1867" s="10">
        <f t="shared" si="239"/>
        <v>42680.200775462959</v>
      </c>
      <c r="U1867" t="str">
        <f t="shared" si="240"/>
        <v>October</v>
      </c>
      <c r="V1867" t="str">
        <f t="shared" si="241"/>
        <v>2016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4"/>
        <v>0.5</v>
      </c>
      <c r="P1868" s="6">
        <f t="shared" si="235"/>
        <v>62.5</v>
      </c>
      <c r="Q1868" t="str">
        <f t="shared" si="236"/>
        <v>games</v>
      </c>
      <c r="R1868" t="str">
        <f t="shared" si="237"/>
        <v>mobile games</v>
      </c>
      <c r="S1868" s="10">
        <f t="shared" si="238"/>
        <v>42742.038159722222</v>
      </c>
      <c r="T1868" s="10">
        <f t="shared" si="239"/>
        <v>42794.958333333336</v>
      </c>
      <c r="U1868" t="str">
        <f t="shared" si="240"/>
        <v>January</v>
      </c>
      <c r="V1868" t="str">
        <f t="shared" si="241"/>
        <v>2017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4"/>
        <v>0.05</v>
      </c>
      <c r="P1869" s="6">
        <f t="shared" si="235"/>
        <v>10</v>
      </c>
      <c r="Q1869" t="str">
        <f t="shared" si="236"/>
        <v>games</v>
      </c>
      <c r="R1869" t="str">
        <f t="shared" si="237"/>
        <v>mobile games</v>
      </c>
      <c r="S1869" s="10">
        <f t="shared" si="238"/>
        <v>42649.716574074067</v>
      </c>
      <c r="T1869" s="10">
        <f t="shared" si="239"/>
        <v>42679.716574074067</v>
      </c>
      <c r="U1869" t="str">
        <f t="shared" si="240"/>
        <v>October</v>
      </c>
      <c r="V1869" t="str">
        <f t="shared" si="241"/>
        <v>2016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4"/>
        <v>4.8680000000000003</v>
      </c>
      <c r="P1870" s="6">
        <f t="shared" si="235"/>
        <v>71.588235294117652</v>
      </c>
      <c r="Q1870" t="str">
        <f t="shared" si="236"/>
        <v>games</v>
      </c>
      <c r="R1870" t="str">
        <f t="shared" si="237"/>
        <v>mobile games</v>
      </c>
      <c r="S1870" s="10">
        <f t="shared" si="238"/>
        <v>42328.570891203701</v>
      </c>
      <c r="T1870" s="10">
        <f t="shared" si="239"/>
        <v>42353.124305555553</v>
      </c>
      <c r="U1870" t="str">
        <f t="shared" si="240"/>
        <v>November</v>
      </c>
      <c r="V1870" t="str">
        <f t="shared" si="241"/>
        <v>2015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4"/>
        <v>0</v>
      </c>
      <c r="P1871" s="6" t="e">
        <f t="shared" si="235"/>
        <v>#DIV/0!</v>
      </c>
      <c r="Q1871" t="str">
        <f t="shared" si="236"/>
        <v>games</v>
      </c>
      <c r="R1871" t="str">
        <f t="shared" si="237"/>
        <v>mobile games</v>
      </c>
      <c r="S1871" s="10">
        <f t="shared" si="238"/>
        <v>42708.794548611106</v>
      </c>
      <c r="T1871" s="10">
        <f t="shared" si="239"/>
        <v>42738.794548611106</v>
      </c>
      <c r="U1871" t="str">
        <f t="shared" si="240"/>
        <v>December</v>
      </c>
      <c r="V1871" t="str">
        <f t="shared" si="241"/>
        <v>2016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4"/>
        <v>10.314285714285715</v>
      </c>
      <c r="P1872" s="6">
        <f t="shared" si="235"/>
        <v>32.81818181818182</v>
      </c>
      <c r="Q1872" t="str">
        <f t="shared" si="236"/>
        <v>games</v>
      </c>
      <c r="R1872" t="str">
        <f t="shared" si="237"/>
        <v>mobile games</v>
      </c>
      <c r="S1872" s="10">
        <f t="shared" si="238"/>
        <v>42371.14739583333</v>
      </c>
      <c r="T1872" s="10">
        <f t="shared" si="239"/>
        <v>42399.970138888886</v>
      </c>
      <c r="U1872" t="str">
        <f t="shared" si="240"/>
        <v>January</v>
      </c>
      <c r="V1872" t="str">
        <f t="shared" si="241"/>
        <v>2016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4"/>
        <v>71.784615384615378</v>
      </c>
      <c r="P1873" s="6">
        <f t="shared" si="235"/>
        <v>49.11578947368421</v>
      </c>
      <c r="Q1873" t="str">
        <f t="shared" si="236"/>
        <v>games</v>
      </c>
      <c r="R1873" t="str">
        <f t="shared" si="237"/>
        <v>mobile games</v>
      </c>
      <c r="S1873" s="10">
        <f t="shared" si="238"/>
        <v>41923.575243055551</v>
      </c>
      <c r="T1873" s="10">
        <f t="shared" si="239"/>
        <v>41963.616909722223</v>
      </c>
      <c r="U1873" t="str">
        <f t="shared" si="240"/>
        <v>October</v>
      </c>
      <c r="V1873" t="str">
        <f t="shared" si="241"/>
        <v>2014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4"/>
        <v>1.06</v>
      </c>
      <c r="P1874" s="6">
        <f t="shared" si="235"/>
        <v>16.307692307692307</v>
      </c>
      <c r="Q1874" t="str">
        <f t="shared" si="236"/>
        <v>games</v>
      </c>
      <c r="R1874" t="str">
        <f t="shared" si="237"/>
        <v>mobile games</v>
      </c>
      <c r="S1874" s="10">
        <f t="shared" si="238"/>
        <v>42154.921319444438</v>
      </c>
      <c r="T1874" s="10">
        <f t="shared" si="239"/>
        <v>42184.921319444438</v>
      </c>
      <c r="U1874" t="str">
        <f t="shared" si="240"/>
        <v>May</v>
      </c>
      <c r="V1874" t="str">
        <f t="shared" si="241"/>
        <v>2015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4"/>
        <v>0.44999999999999996</v>
      </c>
      <c r="P1875" s="6">
        <f t="shared" si="235"/>
        <v>18</v>
      </c>
      <c r="Q1875" t="str">
        <f t="shared" si="236"/>
        <v>games</v>
      </c>
      <c r="R1875" t="str">
        <f t="shared" si="237"/>
        <v>mobile games</v>
      </c>
      <c r="S1875" s="10">
        <f t="shared" si="238"/>
        <v>42164.407523148147</v>
      </c>
      <c r="T1875" s="10">
        <f t="shared" si="239"/>
        <v>42193.489583333336</v>
      </c>
      <c r="U1875" t="str">
        <f t="shared" si="240"/>
        <v>June</v>
      </c>
      <c r="V1875" t="str">
        <f t="shared" si="241"/>
        <v>2015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4"/>
        <v>1.6250000000000001E-2</v>
      </c>
      <c r="P1876" s="6">
        <f t="shared" si="235"/>
        <v>13</v>
      </c>
      <c r="Q1876" t="str">
        <f t="shared" si="236"/>
        <v>games</v>
      </c>
      <c r="R1876" t="str">
        <f t="shared" si="237"/>
        <v>mobile games</v>
      </c>
      <c r="S1876" s="10">
        <f t="shared" si="238"/>
        <v>42529.760798611103</v>
      </c>
      <c r="T1876" s="10">
        <f t="shared" si="239"/>
        <v>42549.760798611103</v>
      </c>
      <c r="U1876" t="str">
        <f t="shared" si="240"/>
        <v>June</v>
      </c>
      <c r="V1876" t="str">
        <f t="shared" si="241"/>
        <v>2016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4"/>
        <v>0.51</v>
      </c>
      <c r="P1877" s="6">
        <f t="shared" si="235"/>
        <v>17</v>
      </c>
      <c r="Q1877" t="str">
        <f t="shared" si="236"/>
        <v>games</v>
      </c>
      <c r="R1877" t="str">
        <f t="shared" si="237"/>
        <v>mobile games</v>
      </c>
      <c r="S1877" s="10">
        <f t="shared" si="238"/>
        <v>42528.691064814811</v>
      </c>
      <c r="T1877" s="10">
        <f t="shared" si="239"/>
        <v>42588.691064814811</v>
      </c>
      <c r="U1877" t="str">
        <f t="shared" si="240"/>
        <v>June</v>
      </c>
      <c r="V1877" t="str">
        <f t="shared" si="241"/>
        <v>2016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4"/>
        <v>0</v>
      </c>
      <c r="P1878" s="6" t="e">
        <f t="shared" si="235"/>
        <v>#DIV/0!</v>
      </c>
      <c r="Q1878" t="str">
        <f t="shared" si="236"/>
        <v>games</v>
      </c>
      <c r="R1878" t="str">
        <f t="shared" si="237"/>
        <v>mobile games</v>
      </c>
      <c r="S1878" s="10">
        <f t="shared" si="238"/>
        <v>41776.07644675926</v>
      </c>
      <c r="T1878" s="10">
        <f t="shared" si="239"/>
        <v>41806.07644675926</v>
      </c>
      <c r="U1878" t="str">
        <f t="shared" si="240"/>
        <v>May</v>
      </c>
      <c r="V1878" t="str">
        <f t="shared" si="241"/>
        <v>2014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4"/>
        <v>0</v>
      </c>
      <c r="P1879" s="6" t="e">
        <f t="shared" si="235"/>
        <v>#DIV/0!</v>
      </c>
      <c r="Q1879" t="str">
        <f t="shared" si="236"/>
        <v>games</v>
      </c>
      <c r="R1879" t="str">
        <f t="shared" si="237"/>
        <v>mobile games</v>
      </c>
      <c r="S1879" s="10">
        <f t="shared" si="238"/>
        <v>42034.820891203701</v>
      </c>
      <c r="T1879" s="10">
        <f t="shared" si="239"/>
        <v>42063.820891203701</v>
      </c>
      <c r="U1879" t="str">
        <f t="shared" si="240"/>
        <v>January</v>
      </c>
      <c r="V1879" t="str">
        <f t="shared" si="241"/>
        <v>2015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4"/>
        <v>0</v>
      </c>
      <c r="P1880" s="6" t="e">
        <f t="shared" si="235"/>
        <v>#DIV/0!</v>
      </c>
      <c r="Q1880" t="str">
        <f t="shared" si="236"/>
        <v>games</v>
      </c>
      <c r="R1880" t="str">
        <f t="shared" si="237"/>
        <v>mobile games</v>
      </c>
      <c r="S1880" s="10">
        <f t="shared" si="238"/>
        <v>41772.800405092588</v>
      </c>
      <c r="T1880" s="10">
        <f t="shared" si="239"/>
        <v>41802.800405092588</v>
      </c>
      <c r="U1880" t="str">
        <f t="shared" si="240"/>
        <v>May</v>
      </c>
      <c r="V1880" t="str">
        <f t="shared" si="241"/>
        <v>2014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4"/>
        <v>0.12</v>
      </c>
      <c r="P1881" s="6">
        <f t="shared" si="235"/>
        <v>3</v>
      </c>
      <c r="Q1881" t="str">
        <f t="shared" si="236"/>
        <v>games</v>
      </c>
      <c r="R1881" t="str">
        <f t="shared" si="237"/>
        <v>mobile games</v>
      </c>
      <c r="S1881" s="10">
        <f t="shared" si="238"/>
        <v>42413.441307870373</v>
      </c>
      <c r="T1881" s="10">
        <f t="shared" si="239"/>
        <v>42443.399641203701</v>
      </c>
      <c r="U1881" t="str">
        <f t="shared" si="240"/>
        <v>February</v>
      </c>
      <c r="V1881" t="str">
        <f t="shared" si="241"/>
        <v>2016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4"/>
        <v>20.080000000000002</v>
      </c>
      <c r="P1882" s="6">
        <f t="shared" si="235"/>
        <v>41.833333333333336</v>
      </c>
      <c r="Q1882" t="str">
        <f t="shared" si="236"/>
        <v>games</v>
      </c>
      <c r="R1882" t="str">
        <f t="shared" si="237"/>
        <v>mobile games</v>
      </c>
      <c r="S1882" s="10">
        <f t="shared" si="238"/>
        <v>42430.358564814807</v>
      </c>
      <c r="T1882" s="10">
        <f t="shared" si="239"/>
        <v>42459.31689814815</v>
      </c>
      <c r="U1882" t="str">
        <f t="shared" si="240"/>
        <v>March</v>
      </c>
      <c r="V1882" t="str">
        <f t="shared" si="241"/>
        <v>2016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4"/>
        <v>172.68449999999999</v>
      </c>
      <c r="P1883" s="6">
        <f t="shared" si="235"/>
        <v>49.338428571428572</v>
      </c>
      <c r="Q1883" t="str">
        <f t="shared" si="236"/>
        <v>music</v>
      </c>
      <c r="R1883" t="str">
        <f t="shared" si="237"/>
        <v>indie rock</v>
      </c>
      <c r="S1883" s="10">
        <f t="shared" si="238"/>
        <v>42042.944317129623</v>
      </c>
      <c r="T1883" s="10">
        <f t="shared" si="239"/>
        <v>42072.902650462966</v>
      </c>
      <c r="U1883" t="str">
        <f t="shared" si="240"/>
        <v>February</v>
      </c>
      <c r="V1883" t="str">
        <f t="shared" si="241"/>
        <v>2015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4"/>
        <v>100.8955223880597</v>
      </c>
      <c r="P1884" s="6">
        <f t="shared" si="235"/>
        <v>41.728395061728392</v>
      </c>
      <c r="Q1884" t="str">
        <f t="shared" si="236"/>
        <v>music</v>
      </c>
      <c r="R1884" t="str">
        <f t="shared" si="237"/>
        <v>indie rock</v>
      </c>
      <c r="S1884" s="10">
        <f t="shared" si="238"/>
        <v>41067.740879629629</v>
      </c>
      <c r="T1884" s="10">
        <f t="shared" si="239"/>
        <v>41100.783333333333</v>
      </c>
      <c r="U1884" t="str">
        <f t="shared" si="240"/>
        <v>June</v>
      </c>
      <c r="V1884" t="str">
        <f t="shared" si="241"/>
        <v>2012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4"/>
        <v>104.8048048048048</v>
      </c>
      <c r="P1885" s="6">
        <f t="shared" si="235"/>
        <v>32.71875</v>
      </c>
      <c r="Q1885" t="str">
        <f t="shared" si="236"/>
        <v>music</v>
      </c>
      <c r="R1885" t="str">
        <f t="shared" si="237"/>
        <v>indie rock</v>
      </c>
      <c r="S1885" s="10">
        <f t="shared" si="238"/>
        <v>40977.739675925921</v>
      </c>
      <c r="T1885" s="10">
        <f t="shared" si="239"/>
        <v>41007.698009259257</v>
      </c>
      <c r="U1885" t="str">
        <f t="shared" si="240"/>
        <v>March</v>
      </c>
      <c r="V1885" t="str">
        <f t="shared" si="241"/>
        <v>2012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4"/>
        <v>135.1</v>
      </c>
      <c r="P1886" s="6">
        <f t="shared" si="235"/>
        <v>51.96153846153846</v>
      </c>
      <c r="Q1886" t="str">
        <f t="shared" si="236"/>
        <v>music</v>
      </c>
      <c r="R1886" t="str">
        <f t="shared" si="237"/>
        <v>indie rock</v>
      </c>
      <c r="S1886" s="10">
        <f t="shared" si="238"/>
        <v>41204.989988425921</v>
      </c>
      <c r="T1886" s="10">
        <f t="shared" si="239"/>
        <v>41240.291666666664</v>
      </c>
      <c r="U1886" t="str">
        <f t="shared" si="240"/>
        <v>October</v>
      </c>
      <c r="V1886" t="str">
        <f t="shared" si="241"/>
        <v>2012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4"/>
        <v>116.32786885245903</v>
      </c>
      <c r="P1887" s="6">
        <f t="shared" si="235"/>
        <v>50.685714285714283</v>
      </c>
      <c r="Q1887" t="str">
        <f t="shared" si="236"/>
        <v>music</v>
      </c>
      <c r="R1887" t="str">
        <f t="shared" si="237"/>
        <v>indie rock</v>
      </c>
      <c r="S1887" s="10">
        <f t="shared" si="238"/>
        <v>41098.885532407403</v>
      </c>
      <c r="T1887" s="10">
        <f t="shared" si="239"/>
        <v>41131.708333333328</v>
      </c>
      <c r="U1887" t="str">
        <f t="shared" si="240"/>
        <v>July</v>
      </c>
      <c r="V1887" t="str">
        <f t="shared" si="241"/>
        <v>2012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4"/>
        <v>102.08333333333333</v>
      </c>
      <c r="P1888" s="6">
        <f t="shared" si="235"/>
        <v>42.241379310344826</v>
      </c>
      <c r="Q1888" t="str">
        <f t="shared" si="236"/>
        <v>music</v>
      </c>
      <c r="R1888" t="str">
        <f t="shared" si="237"/>
        <v>indie rock</v>
      </c>
      <c r="S1888" s="10">
        <f t="shared" si="238"/>
        <v>41925.69835648148</v>
      </c>
      <c r="T1888" s="10">
        <f t="shared" si="239"/>
        <v>41955.740023148144</v>
      </c>
      <c r="U1888" t="str">
        <f t="shared" si="240"/>
        <v>October</v>
      </c>
      <c r="V1888" t="str">
        <f t="shared" si="241"/>
        <v>2014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4"/>
        <v>111.16666666666666</v>
      </c>
      <c r="P1889" s="6">
        <f t="shared" si="235"/>
        <v>416.875</v>
      </c>
      <c r="Q1889" t="str">
        <f t="shared" si="236"/>
        <v>music</v>
      </c>
      <c r="R1889" t="str">
        <f t="shared" si="237"/>
        <v>indie rock</v>
      </c>
      <c r="S1889" s="10">
        <f t="shared" si="238"/>
        <v>42323.591805555552</v>
      </c>
      <c r="T1889" s="10">
        <f t="shared" si="239"/>
        <v>42341.687499999993</v>
      </c>
      <c r="U1889" t="str">
        <f t="shared" si="240"/>
        <v>November</v>
      </c>
      <c r="V1889" t="str">
        <f t="shared" si="241"/>
        <v>2015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4"/>
        <v>166.08</v>
      </c>
      <c r="P1890" s="6">
        <f t="shared" si="235"/>
        <v>46.651685393258425</v>
      </c>
      <c r="Q1890" t="str">
        <f t="shared" si="236"/>
        <v>music</v>
      </c>
      <c r="R1890" t="str">
        <f t="shared" si="237"/>
        <v>indie rock</v>
      </c>
      <c r="S1890" s="10">
        <f t="shared" si="238"/>
        <v>40299.03162037037</v>
      </c>
      <c r="T1890" s="10">
        <f t="shared" si="239"/>
        <v>40329.999305555553</v>
      </c>
      <c r="U1890" t="str">
        <f t="shared" si="240"/>
        <v>May</v>
      </c>
      <c r="V1890" t="str">
        <f t="shared" si="241"/>
        <v>2010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4"/>
        <v>106.60000000000001</v>
      </c>
      <c r="P1891" s="6">
        <f t="shared" si="235"/>
        <v>48.454545454545453</v>
      </c>
      <c r="Q1891" t="str">
        <f t="shared" si="236"/>
        <v>music</v>
      </c>
      <c r="R1891" t="str">
        <f t="shared" si="237"/>
        <v>indie rock</v>
      </c>
      <c r="S1891" s="10">
        <f t="shared" si="238"/>
        <v>41299.585023148145</v>
      </c>
      <c r="T1891" s="10">
        <f t="shared" si="239"/>
        <v>41344.543356481481</v>
      </c>
      <c r="U1891" t="str">
        <f t="shared" si="240"/>
        <v>January</v>
      </c>
      <c r="V1891" t="str">
        <f t="shared" si="241"/>
        <v>2013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4"/>
        <v>144.58441666666667</v>
      </c>
      <c r="P1892" s="6">
        <f t="shared" si="235"/>
        <v>70.5289837398374</v>
      </c>
      <c r="Q1892" t="str">
        <f t="shared" si="236"/>
        <v>music</v>
      </c>
      <c r="R1892" t="str">
        <f t="shared" si="237"/>
        <v>indie rock</v>
      </c>
      <c r="S1892" s="10">
        <f t="shared" si="238"/>
        <v>41228.577870370369</v>
      </c>
      <c r="T1892" s="10">
        <f t="shared" si="239"/>
        <v>41258.577870370369</v>
      </c>
      <c r="U1892" t="str">
        <f t="shared" si="240"/>
        <v>November</v>
      </c>
      <c r="V1892" t="str">
        <f t="shared" si="241"/>
        <v>2012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4"/>
        <v>105.55000000000001</v>
      </c>
      <c r="P1893" s="6">
        <f t="shared" si="235"/>
        <v>87.958333333333329</v>
      </c>
      <c r="Q1893" t="str">
        <f t="shared" si="236"/>
        <v>music</v>
      </c>
      <c r="R1893" t="str">
        <f t="shared" si="237"/>
        <v>indie rock</v>
      </c>
      <c r="S1893" s="10">
        <f t="shared" si="238"/>
        <v>40335.589745370366</v>
      </c>
      <c r="T1893" s="10">
        <f t="shared" si="239"/>
        <v>40381.041666666664</v>
      </c>
      <c r="U1893" t="str">
        <f t="shared" si="240"/>
        <v>June</v>
      </c>
      <c r="V1893" t="str">
        <f t="shared" si="241"/>
        <v>2010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4"/>
        <v>136.60000000000002</v>
      </c>
      <c r="P1894" s="6">
        <f t="shared" si="235"/>
        <v>26.26923076923077</v>
      </c>
      <c r="Q1894" t="str">
        <f t="shared" si="236"/>
        <v>music</v>
      </c>
      <c r="R1894" t="str">
        <f t="shared" si="237"/>
        <v>indie rock</v>
      </c>
      <c r="S1894" s="10">
        <f t="shared" si="238"/>
        <v>40671.429178240738</v>
      </c>
      <c r="T1894" s="10">
        <f t="shared" si="239"/>
        <v>40701.429178240738</v>
      </c>
      <c r="U1894" t="str">
        <f t="shared" si="240"/>
        <v>May</v>
      </c>
      <c r="V1894" t="str">
        <f t="shared" si="241"/>
        <v>2011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ref="O1895:O1958" si="242">(E1895/D1895)*100</f>
        <v>104</v>
      </c>
      <c r="P1895" s="6">
        <f t="shared" ref="P1895:P1958" si="243">(E1895/L1895)</f>
        <v>57.777777777777779</v>
      </c>
      <c r="Q1895" t="str">
        <f t="shared" si="236"/>
        <v>music</v>
      </c>
      <c r="R1895" t="str">
        <f t="shared" si="237"/>
        <v>indie rock</v>
      </c>
      <c r="S1895" s="10">
        <f t="shared" si="238"/>
        <v>40632.733622685184</v>
      </c>
      <c r="T1895" s="10">
        <f t="shared" si="239"/>
        <v>40648.957638888889</v>
      </c>
      <c r="U1895" t="str">
        <f t="shared" si="240"/>
        <v>March</v>
      </c>
      <c r="V1895" t="str">
        <f t="shared" si="241"/>
        <v>2011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42"/>
        <v>114.5</v>
      </c>
      <c r="P1896" s="6">
        <f t="shared" si="243"/>
        <v>57.25</v>
      </c>
      <c r="Q1896" t="str">
        <f t="shared" si="236"/>
        <v>music</v>
      </c>
      <c r="R1896" t="str">
        <f t="shared" si="237"/>
        <v>indie rock</v>
      </c>
      <c r="S1896" s="10">
        <f t="shared" si="238"/>
        <v>40920.696562499994</v>
      </c>
      <c r="T1896" s="10">
        <f t="shared" si="239"/>
        <v>40951.696562499994</v>
      </c>
      <c r="U1896" t="str">
        <f t="shared" si="240"/>
        <v>January</v>
      </c>
      <c r="V1896" t="str">
        <f t="shared" si="241"/>
        <v>2012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42"/>
        <v>101.71957671957672</v>
      </c>
      <c r="P1897" s="6">
        <f t="shared" si="243"/>
        <v>196.34042553191489</v>
      </c>
      <c r="Q1897" t="str">
        <f t="shared" si="236"/>
        <v>music</v>
      </c>
      <c r="R1897" t="str">
        <f t="shared" si="237"/>
        <v>indie rock</v>
      </c>
      <c r="S1897" s="10">
        <f t="shared" si="238"/>
        <v>42267.538449074076</v>
      </c>
      <c r="T1897" s="10">
        <f t="shared" si="239"/>
        <v>42297.538449074076</v>
      </c>
      <c r="U1897" t="str">
        <f t="shared" si="240"/>
        <v>September</v>
      </c>
      <c r="V1897" t="str">
        <f t="shared" si="241"/>
        <v>2015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42"/>
        <v>123.94678492239468</v>
      </c>
      <c r="P1898" s="6">
        <f t="shared" si="243"/>
        <v>43</v>
      </c>
      <c r="Q1898" t="str">
        <f t="shared" si="236"/>
        <v>music</v>
      </c>
      <c r="R1898" t="str">
        <f t="shared" si="237"/>
        <v>indie rock</v>
      </c>
      <c r="S1898" s="10">
        <f t="shared" si="238"/>
        <v>40981.501909722218</v>
      </c>
      <c r="T1898" s="10">
        <f t="shared" si="239"/>
        <v>41011.501909722218</v>
      </c>
      <c r="U1898" t="str">
        <f t="shared" si="240"/>
        <v>March</v>
      </c>
      <c r="V1898" t="str">
        <f t="shared" si="241"/>
        <v>2012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42"/>
        <v>102.45669291338582</v>
      </c>
      <c r="P1899" s="6">
        <f t="shared" si="243"/>
        <v>35.551912568306008</v>
      </c>
      <c r="Q1899" t="str">
        <f t="shared" si="236"/>
        <v>music</v>
      </c>
      <c r="R1899" t="str">
        <f t="shared" si="237"/>
        <v>indie rock</v>
      </c>
      <c r="S1899" s="10">
        <f t="shared" si="238"/>
        <v>41680.375069444439</v>
      </c>
      <c r="T1899" s="10">
        <f t="shared" si="239"/>
        <v>41702.666666666664</v>
      </c>
      <c r="U1899" t="str">
        <f t="shared" si="240"/>
        <v>February</v>
      </c>
      <c r="V1899" t="str">
        <f t="shared" si="241"/>
        <v>2014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42"/>
        <v>144.5</v>
      </c>
      <c r="P1900" s="6">
        <f t="shared" si="243"/>
        <v>68.80952380952381</v>
      </c>
      <c r="Q1900" t="str">
        <f t="shared" si="236"/>
        <v>music</v>
      </c>
      <c r="R1900" t="str">
        <f t="shared" si="237"/>
        <v>indie rock</v>
      </c>
      <c r="S1900" s="10">
        <f t="shared" si="238"/>
        <v>42365.9846412037</v>
      </c>
      <c r="T1900" s="10">
        <f t="shared" si="239"/>
        <v>42401.541666666664</v>
      </c>
      <c r="U1900" t="str">
        <f t="shared" si="240"/>
        <v>December</v>
      </c>
      <c r="V1900" t="str">
        <f t="shared" si="241"/>
        <v>2015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42"/>
        <v>133.33333333333331</v>
      </c>
      <c r="P1901" s="6">
        <f t="shared" si="243"/>
        <v>28.571428571428573</v>
      </c>
      <c r="Q1901" t="str">
        <f t="shared" si="236"/>
        <v>music</v>
      </c>
      <c r="R1901" t="str">
        <f t="shared" si="237"/>
        <v>indie rock</v>
      </c>
      <c r="S1901" s="10">
        <f t="shared" si="238"/>
        <v>42058.733402777776</v>
      </c>
      <c r="T1901" s="10">
        <f t="shared" si="239"/>
        <v>42088.691736111105</v>
      </c>
      <c r="U1901" t="str">
        <f t="shared" si="240"/>
        <v>February</v>
      </c>
      <c r="V1901" t="str">
        <f t="shared" si="241"/>
        <v>2015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42"/>
        <v>109.3644</v>
      </c>
      <c r="P1902" s="6">
        <f t="shared" si="243"/>
        <v>50.631666666666668</v>
      </c>
      <c r="Q1902" t="str">
        <f t="shared" si="236"/>
        <v>music</v>
      </c>
      <c r="R1902" t="str">
        <f t="shared" si="237"/>
        <v>indie rock</v>
      </c>
      <c r="S1902" s="10">
        <f t="shared" si="238"/>
        <v>41160.663553240738</v>
      </c>
      <c r="T1902" s="10">
        <f t="shared" si="239"/>
        <v>41188.207638888889</v>
      </c>
      <c r="U1902" t="str">
        <f t="shared" si="240"/>
        <v>September</v>
      </c>
      <c r="V1902" t="str">
        <f t="shared" si="241"/>
        <v>2012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42"/>
        <v>2.6969696969696968</v>
      </c>
      <c r="P1903" s="6">
        <f t="shared" si="243"/>
        <v>106.8</v>
      </c>
      <c r="Q1903" t="str">
        <f t="shared" si="236"/>
        <v>technology</v>
      </c>
      <c r="R1903" t="str">
        <f t="shared" si="237"/>
        <v>gadgets</v>
      </c>
      <c r="S1903" s="10">
        <f t="shared" si="238"/>
        <v>42116.334826388884</v>
      </c>
      <c r="T1903" s="10">
        <f t="shared" si="239"/>
        <v>42146.333333333336</v>
      </c>
      <c r="U1903" t="str">
        <f t="shared" si="240"/>
        <v>April</v>
      </c>
      <c r="V1903" t="str">
        <f t="shared" si="241"/>
        <v>2015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42"/>
        <v>1.2</v>
      </c>
      <c r="P1904" s="6">
        <f t="shared" si="243"/>
        <v>4</v>
      </c>
      <c r="Q1904" t="str">
        <f t="shared" si="236"/>
        <v>technology</v>
      </c>
      <c r="R1904" t="str">
        <f t="shared" si="237"/>
        <v>gadgets</v>
      </c>
      <c r="S1904" s="10">
        <f t="shared" si="238"/>
        <v>42037.581562499996</v>
      </c>
      <c r="T1904" s="10">
        <f t="shared" si="239"/>
        <v>42067.581562499996</v>
      </c>
      <c r="U1904" t="str">
        <f t="shared" si="240"/>
        <v>February</v>
      </c>
      <c r="V1904" t="str">
        <f t="shared" si="241"/>
        <v>2015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42"/>
        <v>46.6</v>
      </c>
      <c r="P1905" s="6">
        <f t="shared" si="243"/>
        <v>34.097560975609753</v>
      </c>
      <c r="Q1905" t="str">
        <f t="shared" si="236"/>
        <v>technology</v>
      </c>
      <c r="R1905" t="str">
        <f t="shared" si="237"/>
        <v>gadgets</v>
      </c>
      <c r="S1905" s="10">
        <f t="shared" si="238"/>
        <v>42702.562395833331</v>
      </c>
      <c r="T1905" s="10">
        <f t="shared" si="239"/>
        <v>42762.562395833331</v>
      </c>
      <c r="U1905" t="str">
        <f t="shared" si="240"/>
        <v>November</v>
      </c>
      <c r="V1905" t="str">
        <f t="shared" si="241"/>
        <v>2016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42"/>
        <v>0.1</v>
      </c>
      <c r="P1906" s="6">
        <f t="shared" si="243"/>
        <v>25</v>
      </c>
      <c r="Q1906" t="str">
        <f t="shared" si="236"/>
        <v>technology</v>
      </c>
      <c r="R1906" t="str">
        <f t="shared" si="237"/>
        <v>gadgets</v>
      </c>
      <c r="S1906" s="10">
        <f t="shared" si="238"/>
        <v>42326.477094907408</v>
      </c>
      <c r="T1906" s="10">
        <f t="shared" si="239"/>
        <v>42371.477094907408</v>
      </c>
      <c r="U1906" t="str">
        <f t="shared" si="240"/>
        <v>November</v>
      </c>
      <c r="V1906" t="str">
        <f t="shared" si="241"/>
        <v>2015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42"/>
        <v>0.16800000000000001</v>
      </c>
      <c r="P1907" s="6">
        <f t="shared" si="243"/>
        <v>10.5</v>
      </c>
      <c r="Q1907" t="str">
        <f t="shared" si="236"/>
        <v>technology</v>
      </c>
      <c r="R1907" t="str">
        <f t="shared" si="237"/>
        <v>gadgets</v>
      </c>
      <c r="S1907" s="10">
        <f t="shared" si="238"/>
        <v>41859.717523148145</v>
      </c>
      <c r="T1907" s="10">
        <f t="shared" si="239"/>
        <v>41889.717523148145</v>
      </c>
      <c r="U1907" t="str">
        <f t="shared" si="240"/>
        <v>August</v>
      </c>
      <c r="V1907" t="str">
        <f t="shared" si="241"/>
        <v>2014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42"/>
        <v>42.76</v>
      </c>
      <c r="P1908" s="6">
        <f t="shared" si="243"/>
        <v>215.95959595959596</v>
      </c>
      <c r="Q1908" t="str">
        <f t="shared" si="236"/>
        <v>technology</v>
      </c>
      <c r="R1908" t="str">
        <f t="shared" si="237"/>
        <v>gadgets</v>
      </c>
      <c r="S1908" s="10">
        <f t="shared" si="238"/>
        <v>42514.462766203702</v>
      </c>
      <c r="T1908" s="10">
        <f t="shared" si="239"/>
        <v>42544.462766203702</v>
      </c>
      <c r="U1908" t="str">
        <f t="shared" si="240"/>
        <v>May</v>
      </c>
      <c r="V1908" t="str">
        <f t="shared" si="241"/>
        <v>2016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42"/>
        <v>0.28333333333333333</v>
      </c>
      <c r="P1909" s="6">
        <f t="shared" si="243"/>
        <v>21.25</v>
      </c>
      <c r="Q1909" t="str">
        <f t="shared" si="236"/>
        <v>technology</v>
      </c>
      <c r="R1909" t="str">
        <f t="shared" si="237"/>
        <v>gadgets</v>
      </c>
      <c r="S1909" s="10">
        <f t="shared" si="238"/>
        <v>41767.378761574073</v>
      </c>
      <c r="T1909" s="10">
        <f t="shared" si="239"/>
        <v>41782.378761574073</v>
      </c>
      <c r="U1909" t="str">
        <f t="shared" si="240"/>
        <v>May</v>
      </c>
      <c r="V1909" t="str">
        <f t="shared" si="241"/>
        <v>2014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42"/>
        <v>1.7319999999999998</v>
      </c>
      <c r="P1910" s="6">
        <f t="shared" si="243"/>
        <v>108.25</v>
      </c>
      <c r="Q1910" t="str">
        <f t="shared" si="236"/>
        <v>technology</v>
      </c>
      <c r="R1910" t="str">
        <f t="shared" si="237"/>
        <v>gadgets</v>
      </c>
      <c r="S1910" s="10">
        <f t="shared" si="238"/>
        <v>42703.709490740737</v>
      </c>
      <c r="T1910" s="10">
        <f t="shared" si="239"/>
        <v>42733.709490740737</v>
      </c>
      <c r="U1910" t="str">
        <f t="shared" si="240"/>
        <v>November</v>
      </c>
      <c r="V1910" t="str">
        <f t="shared" si="241"/>
        <v>2016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42"/>
        <v>14.111428571428572</v>
      </c>
      <c r="P1911" s="6">
        <f t="shared" si="243"/>
        <v>129.97368421052633</v>
      </c>
      <c r="Q1911" t="str">
        <f t="shared" si="236"/>
        <v>technology</v>
      </c>
      <c r="R1911" t="str">
        <f t="shared" si="237"/>
        <v>gadgets</v>
      </c>
      <c r="S1911" s="10">
        <f t="shared" si="238"/>
        <v>41905.220821759256</v>
      </c>
      <c r="T1911" s="10">
        <f t="shared" si="239"/>
        <v>41935.220821759256</v>
      </c>
      <c r="U1911" t="str">
        <f t="shared" si="240"/>
        <v>September</v>
      </c>
      <c r="V1911" t="str">
        <f t="shared" si="241"/>
        <v>2014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42"/>
        <v>39.395294117647055</v>
      </c>
      <c r="P1912" s="6">
        <f t="shared" si="243"/>
        <v>117.49473684210527</v>
      </c>
      <c r="Q1912" t="str">
        <f t="shared" si="236"/>
        <v>technology</v>
      </c>
      <c r="R1912" t="str">
        <f t="shared" si="237"/>
        <v>gadgets</v>
      </c>
      <c r="S1912" s="10">
        <f t="shared" si="238"/>
        <v>42264.754826388882</v>
      </c>
      <c r="T1912" s="10">
        <f t="shared" si="239"/>
        <v>42308.739583333336</v>
      </c>
      <c r="U1912" t="str">
        <f t="shared" si="240"/>
        <v>September</v>
      </c>
      <c r="V1912" t="str">
        <f t="shared" si="241"/>
        <v>2015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42"/>
        <v>2.3529411764705882E-2</v>
      </c>
      <c r="P1913" s="6">
        <f t="shared" si="243"/>
        <v>10</v>
      </c>
      <c r="Q1913" t="str">
        <f t="shared" si="236"/>
        <v>technology</v>
      </c>
      <c r="R1913" t="str">
        <f t="shared" si="237"/>
        <v>gadgets</v>
      </c>
      <c r="S1913" s="10">
        <f t="shared" si="238"/>
        <v>41829.825624999998</v>
      </c>
      <c r="T1913" s="10">
        <f t="shared" si="239"/>
        <v>41859.825624999998</v>
      </c>
      <c r="U1913" t="str">
        <f t="shared" si="240"/>
        <v>July</v>
      </c>
      <c r="V1913" t="str">
        <f t="shared" si="241"/>
        <v>2014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42"/>
        <v>59.3</v>
      </c>
      <c r="P1914" s="6">
        <f t="shared" si="243"/>
        <v>70.595238095238102</v>
      </c>
      <c r="Q1914" t="str">
        <f t="shared" si="236"/>
        <v>technology</v>
      </c>
      <c r="R1914" t="str">
        <f t="shared" si="237"/>
        <v>gadgets</v>
      </c>
      <c r="S1914" s="10">
        <f t="shared" si="238"/>
        <v>42129.018055555549</v>
      </c>
      <c r="T1914" s="10">
        <f t="shared" si="239"/>
        <v>42159.018055555549</v>
      </c>
      <c r="U1914" t="str">
        <f t="shared" si="240"/>
        <v>May</v>
      </c>
      <c r="V1914" t="str">
        <f t="shared" si="241"/>
        <v>2015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42"/>
        <v>1.3270833333333334</v>
      </c>
      <c r="P1915" s="6">
        <f t="shared" si="243"/>
        <v>24.5</v>
      </c>
      <c r="Q1915" t="str">
        <f t="shared" si="236"/>
        <v>technology</v>
      </c>
      <c r="R1915" t="str">
        <f t="shared" si="237"/>
        <v>gadgets</v>
      </c>
      <c r="S1915" s="10">
        <f t="shared" si="238"/>
        <v>41890.302986111106</v>
      </c>
      <c r="T1915" s="10">
        <f t="shared" si="239"/>
        <v>41920.302986111106</v>
      </c>
      <c r="U1915" t="str">
        <f t="shared" si="240"/>
        <v>September</v>
      </c>
      <c r="V1915" t="str">
        <f t="shared" si="241"/>
        <v>2014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42"/>
        <v>9.0090090090090094</v>
      </c>
      <c r="P1916" s="6">
        <f t="shared" si="243"/>
        <v>30</v>
      </c>
      <c r="Q1916" t="str">
        <f t="shared" si="236"/>
        <v>technology</v>
      </c>
      <c r="R1916" t="str">
        <f t="shared" si="237"/>
        <v>gadgets</v>
      </c>
      <c r="S1916" s="10">
        <f t="shared" si="238"/>
        <v>41928.966122685182</v>
      </c>
      <c r="T1916" s="10">
        <f t="shared" si="239"/>
        <v>41943.957638888889</v>
      </c>
      <c r="U1916" t="str">
        <f t="shared" si="240"/>
        <v>October</v>
      </c>
      <c r="V1916" t="str">
        <f t="shared" si="241"/>
        <v>2014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42"/>
        <v>1.6</v>
      </c>
      <c r="P1917" s="6">
        <f t="shared" si="243"/>
        <v>2</v>
      </c>
      <c r="Q1917" t="str">
        <f t="shared" si="236"/>
        <v>technology</v>
      </c>
      <c r="R1917" t="str">
        <f t="shared" si="237"/>
        <v>gadgets</v>
      </c>
      <c r="S1917" s="10">
        <f t="shared" si="238"/>
        <v>41863.840532407405</v>
      </c>
      <c r="T1917" s="10">
        <f t="shared" si="239"/>
        <v>41883.840532407405</v>
      </c>
      <c r="U1917" t="str">
        <f t="shared" si="240"/>
        <v>August</v>
      </c>
      <c r="V1917" t="str">
        <f t="shared" si="241"/>
        <v>2014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42"/>
        <v>0.51</v>
      </c>
      <c r="P1918" s="6">
        <f t="shared" si="243"/>
        <v>17</v>
      </c>
      <c r="Q1918" t="str">
        <f t="shared" si="236"/>
        <v>technology</v>
      </c>
      <c r="R1918" t="str">
        <f t="shared" si="237"/>
        <v>gadgets</v>
      </c>
      <c r="S1918" s="10">
        <f t="shared" si="238"/>
        <v>42656.508969907409</v>
      </c>
      <c r="T1918" s="10">
        <f t="shared" si="239"/>
        <v>42681.550636574073</v>
      </c>
      <c r="U1918" t="str">
        <f t="shared" si="240"/>
        <v>October</v>
      </c>
      <c r="V1918" t="str">
        <f t="shared" si="241"/>
        <v>2016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42"/>
        <v>52.570512820512818</v>
      </c>
      <c r="P1919" s="6">
        <f t="shared" si="243"/>
        <v>2928.9285714285716</v>
      </c>
      <c r="Q1919" t="str">
        <f t="shared" si="236"/>
        <v>technology</v>
      </c>
      <c r="R1919" t="str">
        <f t="shared" si="237"/>
        <v>gadgets</v>
      </c>
      <c r="S1919" s="10">
        <f t="shared" si="238"/>
        <v>42746.06172453703</v>
      </c>
      <c r="T1919" s="10">
        <f t="shared" si="239"/>
        <v>42776.06172453703</v>
      </c>
      <c r="U1919" t="str">
        <f t="shared" si="240"/>
        <v>January</v>
      </c>
      <c r="V1919" t="str">
        <f t="shared" si="241"/>
        <v>2017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42"/>
        <v>1.04</v>
      </c>
      <c r="P1920" s="6">
        <f t="shared" si="243"/>
        <v>28.888888888888889</v>
      </c>
      <c r="Q1920" t="str">
        <f t="shared" si="236"/>
        <v>technology</v>
      </c>
      <c r="R1920" t="str">
        <f t="shared" si="237"/>
        <v>gadgets</v>
      </c>
      <c r="S1920" s="10">
        <f t="shared" si="238"/>
        <v>41828.581608796296</v>
      </c>
      <c r="T1920" s="10">
        <f t="shared" si="239"/>
        <v>41863.581608796296</v>
      </c>
      <c r="U1920" t="str">
        <f t="shared" si="240"/>
        <v>July</v>
      </c>
      <c r="V1920" t="str">
        <f t="shared" si="241"/>
        <v>2014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42"/>
        <v>47.4</v>
      </c>
      <c r="P1921" s="6">
        <f t="shared" si="243"/>
        <v>29.625</v>
      </c>
      <c r="Q1921" t="str">
        <f t="shared" si="236"/>
        <v>technology</v>
      </c>
      <c r="R1921" t="str">
        <f t="shared" si="237"/>
        <v>gadgets</v>
      </c>
      <c r="S1921" s="10">
        <f t="shared" si="238"/>
        <v>42113.667233796295</v>
      </c>
      <c r="T1921" s="10">
        <f t="shared" si="239"/>
        <v>42143.667233796295</v>
      </c>
      <c r="U1921" t="str">
        <f t="shared" si="240"/>
        <v>April</v>
      </c>
      <c r="V1921" t="str">
        <f t="shared" si="241"/>
        <v>2015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42"/>
        <v>43.03</v>
      </c>
      <c r="P1922" s="6">
        <f t="shared" si="243"/>
        <v>40.980952380952381</v>
      </c>
      <c r="Q1922" t="str">
        <f t="shared" si="236"/>
        <v>technology</v>
      </c>
      <c r="R1922" t="str">
        <f t="shared" si="237"/>
        <v>gadgets</v>
      </c>
      <c r="S1922" s="10">
        <f t="shared" si="238"/>
        <v>42270.66737268518</v>
      </c>
      <c r="T1922" s="10">
        <f t="shared" si="239"/>
        <v>42298.749999999993</v>
      </c>
      <c r="U1922" t="str">
        <f t="shared" si="240"/>
        <v>September</v>
      </c>
      <c r="V1922" t="str">
        <f t="shared" si="241"/>
        <v>2015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242"/>
        <v>136.80000000000001</v>
      </c>
      <c r="P1923" s="6">
        <f t="shared" si="243"/>
        <v>54</v>
      </c>
      <c r="Q1923" t="str">
        <f t="shared" ref="Q1923:Q1986" si="244">LEFT(N1923, FIND("/",N1923,1)-1)</f>
        <v>music</v>
      </c>
      <c r="R1923" t="str">
        <f t="shared" ref="R1923:R1986" si="245">RIGHT(N1923, LEN(N1923)-FIND("/",N1923))</f>
        <v>indie rock</v>
      </c>
      <c r="S1923" s="10">
        <f t="shared" ref="S1923:S1986" si="246">(J1923/86400)+25569+(-5/24)</f>
        <v>41074.013229166667</v>
      </c>
      <c r="T1923" s="10">
        <f t="shared" ref="T1923:T1986" si="247">(I1923/86400)+25569+(-5/24)</f>
        <v>41104.013229166667</v>
      </c>
      <c r="U1923" t="str">
        <f t="shared" ref="U1923:U1986" si="248">TEXT(S1923,"mmmm")</f>
        <v>June</v>
      </c>
      <c r="V1923" t="str">
        <f t="shared" ref="V1923:V1986" si="249">TEXT(S1923,"yyyy")</f>
        <v>2012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2"/>
        <v>115.55</v>
      </c>
      <c r="P1924" s="6">
        <f t="shared" si="243"/>
        <v>36.109375</v>
      </c>
      <c r="Q1924" t="str">
        <f t="shared" si="244"/>
        <v>music</v>
      </c>
      <c r="R1924" t="str">
        <f t="shared" si="245"/>
        <v>indie rock</v>
      </c>
      <c r="S1924" s="10">
        <f t="shared" si="246"/>
        <v>41590.047534722216</v>
      </c>
      <c r="T1924" s="10">
        <f t="shared" si="247"/>
        <v>41620.047534722216</v>
      </c>
      <c r="U1924" t="str">
        <f t="shared" si="248"/>
        <v>November</v>
      </c>
      <c r="V1924" t="str">
        <f t="shared" si="249"/>
        <v>2013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2"/>
        <v>240.79999999999998</v>
      </c>
      <c r="P1925" s="6">
        <f t="shared" si="243"/>
        <v>23.153846153846153</v>
      </c>
      <c r="Q1925" t="str">
        <f t="shared" si="244"/>
        <v>music</v>
      </c>
      <c r="R1925" t="str">
        <f t="shared" si="245"/>
        <v>indie rock</v>
      </c>
      <c r="S1925" s="10">
        <f t="shared" si="246"/>
        <v>40772.640416666662</v>
      </c>
      <c r="T1925" s="10">
        <f t="shared" si="247"/>
        <v>40812.999305555553</v>
      </c>
      <c r="U1925" t="str">
        <f t="shared" si="248"/>
        <v>August</v>
      </c>
      <c r="V1925" t="str">
        <f t="shared" si="249"/>
        <v>2011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2"/>
        <v>114.39999999999999</v>
      </c>
      <c r="P1926" s="6">
        <f t="shared" si="243"/>
        <v>104</v>
      </c>
      <c r="Q1926" t="str">
        <f t="shared" si="244"/>
        <v>music</v>
      </c>
      <c r="R1926" t="str">
        <f t="shared" si="245"/>
        <v>indie rock</v>
      </c>
      <c r="S1926" s="10">
        <f t="shared" si="246"/>
        <v>41626.552719907406</v>
      </c>
      <c r="T1926" s="10">
        <f t="shared" si="247"/>
        <v>41654.606249999997</v>
      </c>
      <c r="U1926" t="str">
        <f t="shared" si="248"/>
        <v>December</v>
      </c>
      <c r="V1926" t="str">
        <f t="shared" si="249"/>
        <v>2013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2"/>
        <v>110.33333333333333</v>
      </c>
      <c r="P1927" s="6">
        <f t="shared" si="243"/>
        <v>31.826923076923077</v>
      </c>
      <c r="Q1927" t="str">
        <f t="shared" si="244"/>
        <v>music</v>
      </c>
      <c r="R1927" t="str">
        <f t="shared" si="245"/>
        <v>indie rock</v>
      </c>
      <c r="S1927" s="10">
        <f t="shared" si="246"/>
        <v>41535.693148148144</v>
      </c>
      <c r="T1927" s="10">
        <f t="shared" si="247"/>
        <v>41557.791666666664</v>
      </c>
      <c r="U1927" t="str">
        <f t="shared" si="248"/>
        <v>September</v>
      </c>
      <c r="V1927" t="str">
        <f t="shared" si="249"/>
        <v>2013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2"/>
        <v>195.37933333333334</v>
      </c>
      <c r="P1928" s="6">
        <f t="shared" si="243"/>
        <v>27.3896261682243</v>
      </c>
      <c r="Q1928" t="str">
        <f t="shared" si="244"/>
        <v>music</v>
      </c>
      <c r="R1928" t="str">
        <f t="shared" si="245"/>
        <v>indie rock</v>
      </c>
      <c r="S1928" s="10">
        <f t="shared" si="246"/>
        <v>40456.746018518512</v>
      </c>
      <c r="T1928" s="10">
        <f t="shared" si="247"/>
        <v>40483.80972222222</v>
      </c>
      <c r="U1928" t="str">
        <f t="shared" si="248"/>
        <v>October</v>
      </c>
      <c r="V1928" t="str">
        <f t="shared" si="249"/>
        <v>2010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2"/>
        <v>103.33333333333334</v>
      </c>
      <c r="P1929" s="6">
        <f t="shared" si="243"/>
        <v>56.363636363636367</v>
      </c>
      <c r="Q1929" t="str">
        <f t="shared" si="244"/>
        <v>music</v>
      </c>
      <c r="R1929" t="str">
        <f t="shared" si="245"/>
        <v>indie rock</v>
      </c>
      <c r="S1929" s="10">
        <f t="shared" si="246"/>
        <v>40960.653229166666</v>
      </c>
      <c r="T1929" s="10">
        <f t="shared" si="247"/>
        <v>40975.999305555553</v>
      </c>
      <c r="U1929" t="str">
        <f t="shared" si="248"/>
        <v>February</v>
      </c>
      <c r="V1929" t="str">
        <f t="shared" si="249"/>
        <v>2012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2"/>
        <v>103.1372549019608</v>
      </c>
      <c r="P1930" s="6">
        <f t="shared" si="243"/>
        <v>77.352941176470594</v>
      </c>
      <c r="Q1930" t="str">
        <f t="shared" si="244"/>
        <v>music</v>
      </c>
      <c r="R1930" t="str">
        <f t="shared" si="245"/>
        <v>indie rock</v>
      </c>
      <c r="S1930" s="10">
        <f t="shared" si="246"/>
        <v>41371.439745370364</v>
      </c>
      <c r="T1930" s="10">
        <f t="shared" si="247"/>
        <v>41401.439745370364</v>
      </c>
      <c r="U1930" t="str">
        <f t="shared" si="248"/>
        <v>April</v>
      </c>
      <c r="V1930" t="str">
        <f t="shared" si="249"/>
        <v>2013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2"/>
        <v>100.3125</v>
      </c>
      <c r="P1931" s="6">
        <f t="shared" si="243"/>
        <v>42.8</v>
      </c>
      <c r="Q1931" t="str">
        <f t="shared" si="244"/>
        <v>music</v>
      </c>
      <c r="R1931" t="str">
        <f t="shared" si="245"/>
        <v>indie rock</v>
      </c>
      <c r="S1931" s="10">
        <f t="shared" si="246"/>
        <v>40686.813263888886</v>
      </c>
      <c r="T1931" s="10">
        <f t="shared" si="247"/>
        <v>40728.813263888886</v>
      </c>
      <c r="U1931" t="str">
        <f t="shared" si="248"/>
        <v>May</v>
      </c>
      <c r="V1931" t="str">
        <f t="shared" si="249"/>
        <v>2011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2"/>
        <v>127</v>
      </c>
      <c r="P1932" s="6">
        <f t="shared" si="243"/>
        <v>48.846153846153847</v>
      </c>
      <c r="Q1932" t="str">
        <f t="shared" si="244"/>
        <v>music</v>
      </c>
      <c r="R1932" t="str">
        <f t="shared" si="245"/>
        <v>indie rock</v>
      </c>
      <c r="S1932" s="10">
        <f t="shared" si="246"/>
        <v>41402.350486111107</v>
      </c>
      <c r="T1932" s="10">
        <f t="shared" si="247"/>
        <v>41462.350486111107</v>
      </c>
      <c r="U1932" t="str">
        <f t="shared" si="248"/>
        <v>May</v>
      </c>
      <c r="V1932" t="str">
        <f t="shared" si="249"/>
        <v>2013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2"/>
        <v>120.601</v>
      </c>
      <c r="P1933" s="6">
        <f t="shared" si="243"/>
        <v>48.240400000000001</v>
      </c>
      <c r="Q1933" t="str">
        <f t="shared" si="244"/>
        <v>music</v>
      </c>
      <c r="R1933" t="str">
        <f t="shared" si="245"/>
        <v>indie rock</v>
      </c>
      <c r="S1933" s="10">
        <f t="shared" si="246"/>
        <v>41037.684131944443</v>
      </c>
      <c r="T1933" s="10">
        <f t="shared" si="247"/>
        <v>41050.9375</v>
      </c>
      <c r="U1933" t="str">
        <f t="shared" si="248"/>
        <v>May</v>
      </c>
      <c r="V1933" t="str">
        <f t="shared" si="249"/>
        <v>2012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2"/>
        <v>106.99047619047619</v>
      </c>
      <c r="P1934" s="6">
        <f t="shared" si="243"/>
        <v>70.212500000000006</v>
      </c>
      <c r="Q1934" t="str">
        <f t="shared" si="244"/>
        <v>music</v>
      </c>
      <c r="R1934" t="str">
        <f t="shared" si="245"/>
        <v>indie rock</v>
      </c>
      <c r="S1934" s="10">
        <f t="shared" si="246"/>
        <v>40911.601539351854</v>
      </c>
      <c r="T1934" s="10">
        <f t="shared" si="247"/>
        <v>40932.601539351854</v>
      </c>
      <c r="U1934" t="str">
        <f t="shared" si="248"/>
        <v>January</v>
      </c>
      <c r="V1934" t="str">
        <f t="shared" si="249"/>
        <v>2012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2"/>
        <v>172.43333333333334</v>
      </c>
      <c r="P1935" s="6">
        <f t="shared" si="243"/>
        <v>94.054545454545448</v>
      </c>
      <c r="Q1935" t="str">
        <f t="shared" si="244"/>
        <v>music</v>
      </c>
      <c r="R1935" t="str">
        <f t="shared" si="245"/>
        <v>indie rock</v>
      </c>
      <c r="S1935" s="10">
        <f t="shared" si="246"/>
        <v>41878.922534722216</v>
      </c>
      <c r="T1935" s="10">
        <f t="shared" si="247"/>
        <v>41908.922534722216</v>
      </c>
      <c r="U1935" t="str">
        <f t="shared" si="248"/>
        <v>August</v>
      </c>
      <c r="V1935" t="str">
        <f t="shared" si="249"/>
        <v>2014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2"/>
        <v>123.61999999999999</v>
      </c>
      <c r="P1936" s="6">
        <f t="shared" si="243"/>
        <v>80.272727272727266</v>
      </c>
      <c r="Q1936" t="str">
        <f t="shared" si="244"/>
        <v>music</v>
      </c>
      <c r="R1936" t="str">
        <f t="shared" si="245"/>
        <v>indie rock</v>
      </c>
      <c r="S1936" s="10">
        <f t="shared" si="246"/>
        <v>40865.658807870372</v>
      </c>
      <c r="T1936" s="10">
        <f t="shared" si="247"/>
        <v>40902</v>
      </c>
      <c r="U1936" t="str">
        <f t="shared" si="248"/>
        <v>November</v>
      </c>
      <c r="V1936" t="str">
        <f t="shared" si="249"/>
        <v>2011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2"/>
        <v>108.4</v>
      </c>
      <c r="P1937" s="6">
        <f t="shared" si="243"/>
        <v>54.2</v>
      </c>
      <c r="Q1937" t="str">
        <f t="shared" si="244"/>
        <v>music</v>
      </c>
      <c r="R1937" t="str">
        <f t="shared" si="245"/>
        <v>indie rock</v>
      </c>
      <c r="S1937" s="10">
        <f t="shared" si="246"/>
        <v>41773.724201388883</v>
      </c>
      <c r="T1937" s="10">
        <f t="shared" si="247"/>
        <v>41810.999305555553</v>
      </c>
      <c r="U1937" t="str">
        <f t="shared" si="248"/>
        <v>May</v>
      </c>
      <c r="V1937" t="str">
        <f t="shared" si="249"/>
        <v>2014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2"/>
        <v>116.52013333333333</v>
      </c>
      <c r="P1938" s="6">
        <f t="shared" si="243"/>
        <v>60.26903448275862</v>
      </c>
      <c r="Q1938" t="str">
        <f t="shared" si="244"/>
        <v>music</v>
      </c>
      <c r="R1938" t="str">
        <f t="shared" si="245"/>
        <v>indie rock</v>
      </c>
      <c r="S1938" s="10">
        <f t="shared" si="246"/>
        <v>40852.68136574074</v>
      </c>
      <c r="T1938" s="10">
        <f t="shared" si="247"/>
        <v>40883.040972222218</v>
      </c>
      <c r="U1938" t="str">
        <f t="shared" si="248"/>
        <v>November</v>
      </c>
      <c r="V1938" t="str">
        <f t="shared" si="249"/>
        <v>2011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2"/>
        <v>187.245</v>
      </c>
      <c r="P1939" s="6">
        <f t="shared" si="243"/>
        <v>38.740344827586206</v>
      </c>
      <c r="Q1939" t="str">
        <f t="shared" si="244"/>
        <v>music</v>
      </c>
      <c r="R1939" t="str">
        <f t="shared" si="245"/>
        <v>indie rock</v>
      </c>
      <c r="S1939" s="10">
        <f t="shared" si="246"/>
        <v>41058.91065972222</v>
      </c>
      <c r="T1939" s="10">
        <f t="shared" si="247"/>
        <v>41074.957638888889</v>
      </c>
      <c r="U1939" t="str">
        <f t="shared" si="248"/>
        <v>May</v>
      </c>
      <c r="V1939" t="str">
        <f t="shared" si="249"/>
        <v>2012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2"/>
        <v>115.93333333333334</v>
      </c>
      <c r="P1940" s="6">
        <f t="shared" si="243"/>
        <v>152.54385964912279</v>
      </c>
      <c r="Q1940" t="str">
        <f t="shared" si="244"/>
        <v>music</v>
      </c>
      <c r="R1940" t="str">
        <f t="shared" si="245"/>
        <v>indie rock</v>
      </c>
      <c r="S1940" s="10">
        <f t="shared" si="246"/>
        <v>41426.05128472222</v>
      </c>
      <c r="T1940" s="10">
        <f t="shared" si="247"/>
        <v>41457</v>
      </c>
      <c r="U1940" t="str">
        <f t="shared" si="248"/>
        <v>June</v>
      </c>
      <c r="V1940" t="str">
        <f t="shared" si="249"/>
        <v>2013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2"/>
        <v>110.7</v>
      </c>
      <c r="P1941" s="6">
        <f t="shared" si="243"/>
        <v>115.3125</v>
      </c>
      <c r="Q1941" t="str">
        <f t="shared" si="244"/>
        <v>music</v>
      </c>
      <c r="R1941" t="str">
        <f t="shared" si="245"/>
        <v>indie rock</v>
      </c>
      <c r="S1941" s="10">
        <f t="shared" si="246"/>
        <v>41313.776712962957</v>
      </c>
      <c r="T1941" s="10">
        <f t="shared" si="247"/>
        <v>41343.735046296293</v>
      </c>
      <c r="U1941" t="str">
        <f t="shared" si="248"/>
        <v>February</v>
      </c>
      <c r="V1941" t="str">
        <f t="shared" si="249"/>
        <v>2013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2"/>
        <v>170.92307692307693</v>
      </c>
      <c r="P1942" s="6">
        <f t="shared" si="243"/>
        <v>35.838709677419352</v>
      </c>
      <c r="Q1942" t="str">
        <f t="shared" si="244"/>
        <v>music</v>
      </c>
      <c r="R1942" t="str">
        <f t="shared" si="245"/>
        <v>indie rock</v>
      </c>
      <c r="S1942" s="10">
        <f t="shared" si="246"/>
        <v>40670.298993055556</v>
      </c>
      <c r="T1942" s="10">
        <f t="shared" si="247"/>
        <v>40708.957638888889</v>
      </c>
      <c r="U1942" t="str">
        <f t="shared" si="248"/>
        <v>May</v>
      </c>
      <c r="V1942" t="str">
        <f t="shared" si="249"/>
        <v>2011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2"/>
        <v>126.11835600000001</v>
      </c>
      <c r="P1943" s="6">
        <f t="shared" si="243"/>
        <v>64.570118779438872</v>
      </c>
      <c r="Q1943" t="str">
        <f t="shared" si="244"/>
        <v>technology</v>
      </c>
      <c r="R1943" t="str">
        <f t="shared" si="245"/>
        <v>hardware</v>
      </c>
      <c r="S1943" s="10">
        <f t="shared" si="246"/>
        <v>41744.08253472222</v>
      </c>
      <c r="T1943" s="10">
        <f t="shared" si="247"/>
        <v>41774.08253472222</v>
      </c>
      <c r="U1943" t="str">
        <f t="shared" si="248"/>
        <v>April</v>
      </c>
      <c r="V1943" t="str">
        <f t="shared" si="249"/>
        <v>2014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2"/>
        <v>138.44033333333334</v>
      </c>
      <c r="P1944" s="6">
        <f t="shared" si="243"/>
        <v>87.436000000000007</v>
      </c>
      <c r="Q1944" t="str">
        <f t="shared" si="244"/>
        <v>technology</v>
      </c>
      <c r="R1944" t="str">
        <f t="shared" si="245"/>
        <v>hardware</v>
      </c>
      <c r="S1944" s="10">
        <f t="shared" si="246"/>
        <v>40638.619675925926</v>
      </c>
      <c r="T1944" s="10">
        <f t="shared" si="247"/>
        <v>40728.619675925926</v>
      </c>
      <c r="U1944" t="str">
        <f t="shared" si="248"/>
        <v>April</v>
      </c>
      <c r="V1944" t="str">
        <f t="shared" si="249"/>
        <v>2011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2"/>
        <v>1705.2499999999998</v>
      </c>
      <c r="P1945" s="6">
        <f t="shared" si="243"/>
        <v>68.815577078288939</v>
      </c>
      <c r="Q1945" t="str">
        <f t="shared" si="244"/>
        <v>technology</v>
      </c>
      <c r="R1945" t="str">
        <f t="shared" si="245"/>
        <v>hardware</v>
      </c>
      <c r="S1945" s="10">
        <f t="shared" si="246"/>
        <v>42548.061527777776</v>
      </c>
      <c r="T1945" s="10">
        <f t="shared" si="247"/>
        <v>42593.061527777776</v>
      </c>
      <c r="U1945" t="str">
        <f t="shared" si="248"/>
        <v>June</v>
      </c>
      <c r="V1945" t="str">
        <f t="shared" si="249"/>
        <v>2016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2"/>
        <v>788.05550000000005</v>
      </c>
      <c r="P1946" s="6">
        <f t="shared" si="243"/>
        <v>176.200223588597</v>
      </c>
      <c r="Q1946" t="str">
        <f t="shared" si="244"/>
        <v>technology</v>
      </c>
      <c r="R1946" t="str">
        <f t="shared" si="245"/>
        <v>hardware</v>
      </c>
      <c r="S1946" s="10">
        <f t="shared" si="246"/>
        <v>41730.376041666663</v>
      </c>
      <c r="T1946" s="10">
        <f t="shared" si="247"/>
        <v>41760.376041666663</v>
      </c>
      <c r="U1946" t="str">
        <f t="shared" si="248"/>
        <v>April</v>
      </c>
      <c r="V1946" t="str">
        <f t="shared" si="249"/>
        <v>2014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2"/>
        <v>348.01799999999997</v>
      </c>
      <c r="P1947" s="6">
        <f t="shared" si="243"/>
        <v>511.79117647058825</v>
      </c>
      <c r="Q1947" t="str">
        <f t="shared" si="244"/>
        <v>technology</v>
      </c>
      <c r="R1947" t="str">
        <f t="shared" si="245"/>
        <v>hardware</v>
      </c>
      <c r="S1947" s="10">
        <f t="shared" si="246"/>
        <v>42157.043495370366</v>
      </c>
      <c r="T1947" s="10">
        <f t="shared" si="247"/>
        <v>42197.043495370366</v>
      </c>
      <c r="U1947" t="str">
        <f t="shared" si="248"/>
        <v>June</v>
      </c>
      <c r="V1947" t="str">
        <f t="shared" si="249"/>
        <v>2015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2"/>
        <v>149.74666666666667</v>
      </c>
      <c r="P1948" s="6">
        <f t="shared" si="243"/>
        <v>160.44285714285715</v>
      </c>
      <c r="Q1948" t="str">
        <f t="shared" si="244"/>
        <v>technology</v>
      </c>
      <c r="R1948" t="str">
        <f t="shared" si="245"/>
        <v>hardware</v>
      </c>
      <c r="S1948" s="10">
        <f t="shared" si="246"/>
        <v>41688.941678240742</v>
      </c>
      <c r="T1948" s="10">
        <f t="shared" si="247"/>
        <v>41748.900011574071</v>
      </c>
      <c r="U1948" t="str">
        <f t="shared" si="248"/>
        <v>February</v>
      </c>
      <c r="V1948" t="str">
        <f t="shared" si="249"/>
        <v>2014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2"/>
        <v>100.63375000000001</v>
      </c>
      <c r="P1949" s="6">
        <f t="shared" si="243"/>
        <v>35.003043478260871</v>
      </c>
      <c r="Q1949" t="str">
        <f t="shared" si="244"/>
        <v>technology</v>
      </c>
      <c r="R1949" t="str">
        <f t="shared" si="245"/>
        <v>hardware</v>
      </c>
      <c r="S1949" s="10">
        <f t="shared" si="246"/>
        <v>40102.709722222222</v>
      </c>
      <c r="T1949" s="10">
        <f t="shared" si="247"/>
        <v>40140.040972222218</v>
      </c>
      <c r="U1949" t="str">
        <f t="shared" si="248"/>
        <v>October</v>
      </c>
      <c r="V1949" t="str">
        <f t="shared" si="249"/>
        <v>2009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2"/>
        <v>800.21100000000001</v>
      </c>
      <c r="P1950" s="6">
        <f t="shared" si="243"/>
        <v>188.50671378091872</v>
      </c>
      <c r="Q1950" t="str">
        <f t="shared" si="244"/>
        <v>technology</v>
      </c>
      <c r="R1950" t="str">
        <f t="shared" si="245"/>
        <v>hardware</v>
      </c>
      <c r="S1950" s="10">
        <f t="shared" si="246"/>
        <v>42473.395937499998</v>
      </c>
      <c r="T1950" s="10">
        <f t="shared" si="247"/>
        <v>42527.501388888886</v>
      </c>
      <c r="U1950" t="str">
        <f t="shared" si="248"/>
        <v>April</v>
      </c>
      <c r="V1950" t="str">
        <f t="shared" si="249"/>
        <v>2016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2"/>
        <v>106.00260000000002</v>
      </c>
      <c r="P1951" s="6">
        <f t="shared" si="243"/>
        <v>56.204984093319197</v>
      </c>
      <c r="Q1951" t="str">
        <f t="shared" si="244"/>
        <v>technology</v>
      </c>
      <c r="R1951" t="str">
        <f t="shared" si="245"/>
        <v>hardware</v>
      </c>
      <c r="S1951" s="10">
        <f t="shared" si="246"/>
        <v>41800.21471064815</v>
      </c>
      <c r="T1951" s="10">
        <f t="shared" si="247"/>
        <v>41830.21471064815</v>
      </c>
      <c r="U1951" t="str">
        <f t="shared" si="248"/>
        <v>June</v>
      </c>
      <c r="V1951" t="str">
        <f t="shared" si="249"/>
        <v>2014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2"/>
        <v>200.51866666666669</v>
      </c>
      <c r="P1952" s="6">
        <f t="shared" si="243"/>
        <v>51.3054157782516</v>
      </c>
      <c r="Q1952" t="str">
        <f t="shared" si="244"/>
        <v>technology</v>
      </c>
      <c r="R1952" t="str">
        <f t="shared" si="245"/>
        <v>hardware</v>
      </c>
      <c r="S1952" s="10">
        <f t="shared" si="246"/>
        <v>40623.973067129627</v>
      </c>
      <c r="T1952" s="10">
        <f t="shared" si="247"/>
        <v>40654.973067129627</v>
      </c>
      <c r="U1952" t="str">
        <f t="shared" si="248"/>
        <v>March</v>
      </c>
      <c r="V1952" t="str">
        <f t="shared" si="249"/>
        <v>2011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2"/>
        <v>212.44399999999999</v>
      </c>
      <c r="P1953" s="6">
        <f t="shared" si="243"/>
        <v>127.36450839328538</v>
      </c>
      <c r="Q1953" t="str">
        <f t="shared" si="244"/>
        <v>technology</v>
      </c>
      <c r="R1953" t="str">
        <f t="shared" si="245"/>
        <v>hardware</v>
      </c>
      <c r="S1953" s="10">
        <f t="shared" si="246"/>
        <v>42651.212233796294</v>
      </c>
      <c r="T1953" s="10">
        <f t="shared" si="247"/>
        <v>42681.253900462958</v>
      </c>
      <c r="U1953" t="str">
        <f t="shared" si="248"/>
        <v>October</v>
      </c>
      <c r="V1953" t="str">
        <f t="shared" si="249"/>
        <v>2016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2"/>
        <v>198.47237142857145</v>
      </c>
      <c r="P1954" s="6">
        <f t="shared" si="243"/>
        <v>101.85532258064516</v>
      </c>
      <c r="Q1954" t="str">
        <f t="shared" si="244"/>
        <v>technology</v>
      </c>
      <c r="R1954" t="str">
        <f t="shared" si="245"/>
        <v>hardware</v>
      </c>
      <c r="S1954" s="10">
        <f t="shared" si="246"/>
        <v>41526.398321759254</v>
      </c>
      <c r="T1954" s="10">
        <f t="shared" si="247"/>
        <v>41563.398321759254</v>
      </c>
      <c r="U1954" t="str">
        <f t="shared" si="248"/>
        <v>September</v>
      </c>
      <c r="V1954" t="str">
        <f t="shared" si="249"/>
        <v>2013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2"/>
        <v>225.94666666666666</v>
      </c>
      <c r="P1955" s="6">
        <f t="shared" si="243"/>
        <v>230.55782312925169</v>
      </c>
      <c r="Q1955" t="str">
        <f t="shared" si="244"/>
        <v>technology</v>
      </c>
      <c r="R1955" t="str">
        <f t="shared" si="245"/>
        <v>hardware</v>
      </c>
      <c r="S1955" s="10">
        <f t="shared" si="246"/>
        <v>40940.991493055553</v>
      </c>
      <c r="T1955" s="10">
        <f t="shared" si="247"/>
        <v>40969.916666666664</v>
      </c>
      <c r="U1955" t="str">
        <f t="shared" si="248"/>
        <v>February</v>
      </c>
      <c r="V1955" t="str">
        <f t="shared" si="249"/>
        <v>2012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2"/>
        <v>698.94800000000009</v>
      </c>
      <c r="P1956" s="6">
        <f t="shared" si="243"/>
        <v>842.10602409638557</v>
      </c>
      <c r="Q1956" t="str">
        <f t="shared" si="244"/>
        <v>technology</v>
      </c>
      <c r="R1956" t="str">
        <f t="shared" si="245"/>
        <v>hardware</v>
      </c>
      <c r="S1956" s="10">
        <f t="shared" si="246"/>
        <v>42394.372407407405</v>
      </c>
      <c r="T1956" s="10">
        <f t="shared" si="247"/>
        <v>42440.999999999993</v>
      </c>
      <c r="U1956" t="str">
        <f t="shared" si="248"/>
        <v>January</v>
      </c>
      <c r="V1956" t="str">
        <f t="shared" si="249"/>
        <v>2016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2"/>
        <v>398.59528571428569</v>
      </c>
      <c r="P1957" s="6">
        <f t="shared" si="243"/>
        <v>577.27593103448271</v>
      </c>
      <c r="Q1957" t="str">
        <f t="shared" si="244"/>
        <v>technology</v>
      </c>
      <c r="R1957" t="str">
        <f t="shared" si="245"/>
        <v>hardware</v>
      </c>
      <c r="S1957" s="10">
        <f t="shared" si="246"/>
        <v>41020.063437500001</v>
      </c>
      <c r="T1957" s="10">
        <f t="shared" si="247"/>
        <v>41052.583333333328</v>
      </c>
      <c r="U1957" t="str">
        <f t="shared" si="248"/>
        <v>April</v>
      </c>
      <c r="V1957" t="str">
        <f t="shared" si="249"/>
        <v>2012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2"/>
        <v>294.0333333333333</v>
      </c>
      <c r="P1958" s="6">
        <f t="shared" si="243"/>
        <v>483.34246575342468</v>
      </c>
      <c r="Q1958" t="str">
        <f t="shared" si="244"/>
        <v>technology</v>
      </c>
      <c r="R1958" t="str">
        <f t="shared" si="245"/>
        <v>hardware</v>
      </c>
      <c r="S1958" s="10">
        <f t="shared" si="246"/>
        <v>42067.71533564815</v>
      </c>
      <c r="T1958" s="10">
        <f t="shared" si="247"/>
        <v>42112.673668981479</v>
      </c>
      <c r="U1958" t="str">
        <f t="shared" si="248"/>
        <v>March</v>
      </c>
      <c r="V1958" t="str">
        <f t="shared" si="249"/>
        <v>2015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ref="O1959:O2022" si="250">(E1959/D1959)*100</f>
        <v>167.50470000000001</v>
      </c>
      <c r="P1959" s="6">
        <f t="shared" ref="P1959:P2022" si="251">(E1959/L1959)</f>
        <v>76.138500000000008</v>
      </c>
      <c r="Q1959" t="str">
        <f t="shared" si="244"/>
        <v>technology</v>
      </c>
      <c r="R1959" t="str">
        <f t="shared" si="245"/>
        <v>hardware</v>
      </c>
      <c r="S1959" s="10">
        <f t="shared" si="246"/>
        <v>41178.890196759261</v>
      </c>
      <c r="T1959" s="10">
        <f t="shared" si="247"/>
        <v>41208.890196759261</v>
      </c>
      <c r="U1959" t="str">
        <f t="shared" si="248"/>
        <v>September</v>
      </c>
      <c r="V1959" t="str">
        <f t="shared" si="249"/>
        <v>2012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50"/>
        <v>1435.5717142857143</v>
      </c>
      <c r="P1960" s="6">
        <f t="shared" si="251"/>
        <v>74.107684365781708</v>
      </c>
      <c r="Q1960" t="str">
        <f t="shared" si="244"/>
        <v>technology</v>
      </c>
      <c r="R1960" t="str">
        <f t="shared" si="245"/>
        <v>hardware</v>
      </c>
      <c r="S1960" s="10">
        <f t="shared" si="246"/>
        <v>41326.779641203699</v>
      </c>
      <c r="T1960" s="10">
        <f t="shared" si="247"/>
        <v>41356.737974537034</v>
      </c>
      <c r="U1960" t="str">
        <f t="shared" si="248"/>
        <v>February</v>
      </c>
      <c r="V1960" t="str">
        <f t="shared" si="249"/>
        <v>2013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50"/>
        <v>156.73439999999999</v>
      </c>
      <c r="P1961" s="6">
        <f t="shared" si="251"/>
        <v>36.965660377358489</v>
      </c>
      <c r="Q1961" t="str">
        <f t="shared" si="244"/>
        <v>technology</v>
      </c>
      <c r="R1961" t="str">
        <f t="shared" si="245"/>
        <v>hardware</v>
      </c>
      <c r="S1961" s="10">
        <f t="shared" si="246"/>
        <v>41871.637268518512</v>
      </c>
      <c r="T1961" s="10">
        <f t="shared" si="247"/>
        <v>41912.791666666664</v>
      </c>
      <c r="U1961" t="str">
        <f t="shared" si="248"/>
        <v>August</v>
      </c>
      <c r="V1961" t="str">
        <f t="shared" si="249"/>
        <v>2014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50"/>
        <v>117.90285714285716</v>
      </c>
      <c r="P1962" s="6">
        <f t="shared" si="251"/>
        <v>2500.969696969697</v>
      </c>
      <c r="Q1962" t="str">
        <f t="shared" si="244"/>
        <v>technology</v>
      </c>
      <c r="R1962" t="str">
        <f t="shared" si="245"/>
        <v>hardware</v>
      </c>
      <c r="S1962" s="10">
        <f t="shared" si="246"/>
        <v>41964.154409722221</v>
      </c>
      <c r="T1962" s="10">
        <f t="shared" si="247"/>
        <v>41994.154409722221</v>
      </c>
      <c r="U1962" t="str">
        <f t="shared" si="248"/>
        <v>November</v>
      </c>
      <c r="V1962" t="str">
        <f t="shared" si="249"/>
        <v>2014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50"/>
        <v>1105.3811999999998</v>
      </c>
      <c r="P1963" s="6">
        <f t="shared" si="251"/>
        <v>67.690214329454989</v>
      </c>
      <c r="Q1963" t="str">
        <f t="shared" si="244"/>
        <v>technology</v>
      </c>
      <c r="R1963" t="str">
        <f t="shared" si="245"/>
        <v>hardware</v>
      </c>
      <c r="S1963" s="10">
        <f t="shared" si="246"/>
        <v>41147.986307870371</v>
      </c>
      <c r="T1963" s="10">
        <f t="shared" si="247"/>
        <v>41187.957638888889</v>
      </c>
      <c r="U1963" t="str">
        <f t="shared" si="248"/>
        <v>August</v>
      </c>
      <c r="V1963" t="str">
        <f t="shared" si="249"/>
        <v>2012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50"/>
        <v>192.92499999999998</v>
      </c>
      <c r="P1964" s="6">
        <f t="shared" si="251"/>
        <v>63.04738562091503</v>
      </c>
      <c r="Q1964" t="str">
        <f t="shared" si="244"/>
        <v>technology</v>
      </c>
      <c r="R1964" t="str">
        <f t="shared" si="245"/>
        <v>hardware</v>
      </c>
      <c r="S1964" s="10">
        <f t="shared" si="246"/>
        <v>41742.572175925925</v>
      </c>
      <c r="T1964" s="10">
        <f t="shared" si="247"/>
        <v>41772.572175925925</v>
      </c>
      <c r="U1964" t="str">
        <f t="shared" si="248"/>
        <v>April</v>
      </c>
      <c r="V1964" t="str">
        <f t="shared" si="249"/>
        <v>2014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50"/>
        <v>126.8842105263158</v>
      </c>
      <c r="P1965" s="6">
        <f t="shared" si="251"/>
        <v>117.6</v>
      </c>
      <c r="Q1965" t="str">
        <f t="shared" si="244"/>
        <v>technology</v>
      </c>
      <c r="R1965" t="str">
        <f t="shared" si="245"/>
        <v>hardware</v>
      </c>
      <c r="S1965" s="10">
        <f t="shared" si="246"/>
        <v>41863.221458333333</v>
      </c>
      <c r="T1965" s="10">
        <f t="shared" si="247"/>
        <v>41898.221458333333</v>
      </c>
      <c r="U1965" t="str">
        <f t="shared" si="248"/>
        <v>August</v>
      </c>
      <c r="V1965" t="str">
        <f t="shared" si="249"/>
        <v>2014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50"/>
        <v>259.57748878923763</v>
      </c>
      <c r="P1966" s="6">
        <f t="shared" si="251"/>
        <v>180.75185011709601</v>
      </c>
      <c r="Q1966" t="str">
        <f t="shared" si="244"/>
        <v>technology</v>
      </c>
      <c r="R1966" t="str">
        <f t="shared" si="245"/>
        <v>hardware</v>
      </c>
      <c r="S1966" s="10">
        <f t="shared" si="246"/>
        <v>42452.064490740733</v>
      </c>
      <c r="T1966" s="10">
        <f t="shared" si="247"/>
        <v>42482.064490740733</v>
      </c>
      <c r="U1966" t="str">
        <f t="shared" si="248"/>
        <v>March</v>
      </c>
      <c r="V1966" t="str">
        <f t="shared" si="249"/>
        <v>2016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50"/>
        <v>262.27999999999997</v>
      </c>
      <c r="P1967" s="6">
        <f t="shared" si="251"/>
        <v>127.32038834951456</v>
      </c>
      <c r="Q1967" t="str">
        <f t="shared" si="244"/>
        <v>technology</v>
      </c>
      <c r="R1967" t="str">
        <f t="shared" si="245"/>
        <v>hardware</v>
      </c>
      <c r="S1967" s="10">
        <f t="shared" si="246"/>
        <v>40897.880902777775</v>
      </c>
      <c r="T1967" s="10">
        <f t="shared" si="247"/>
        <v>40919.833333333328</v>
      </c>
      <c r="U1967" t="str">
        <f t="shared" si="248"/>
        <v>December</v>
      </c>
      <c r="V1967" t="str">
        <f t="shared" si="249"/>
        <v>2011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50"/>
        <v>206.74309000000002</v>
      </c>
      <c r="P1968" s="6">
        <f t="shared" si="251"/>
        <v>136.6444745538665</v>
      </c>
      <c r="Q1968" t="str">
        <f t="shared" si="244"/>
        <v>technology</v>
      </c>
      <c r="R1968" t="str">
        <f t="shared" si="245"/>
        <v>hardware</v>
      </c>
      <c r="S1968" s="10">
        <f t="shared" si="246"/>
        <v>41835.332152777773</v>
      </c>
      <c r="T1968" s="10">
        <f t="shared" si="247"/>
        <v>41865.332152777773</v>
      </c>
      <c r="U1968" t="str">
        <f t="shared" si="248"/>
        <v>July</v>
      </c>
      <c r="V1968" t="str">
        <f t="shared" si="249"/>
        <v>2014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50"/>
        <v>370.13</v>
      </c>
      <c r="P1969" s="6">
        <f t="shared" si="251"/>
        <v>182.78024691358024</v>
      </c>
      <c r="Q1969" t="str">
        <f t="shared" si="244"/>
        <v>technology</v>
      </c>
      <c r="R1969" t="str">
        <f t="shared" si="245"/>
        <v>hardware</v>
      </c>
      <c r="S1969" s="10">
        <f t="shared" si="246"/>
        <v>41730.455196759256</v>
      </c>
      <c r="T1969" s="10">
        <f t="shared" si="247"/>
        <v>41760.455196759256</v>
      </c>
      <c r="U1969" t="str">
        <f t="shared" si="248"/>
        <v>April</v>
      </c>
      <c r="V1969" t="str">
        <f t="shared" si="249"/>
        <v>2014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50"/>
        <v>284.96600000000001</v>
      </c>
      <c r="P1970" s="6">
        <f t="shared" si="251"/>
        <v>279.37843137254902</v>
      </c>
      <c r="Q1970" t="str">
        <f t="shared" si="244"/>
        <v>technology</v>
      </c>
      <c r="R1970" t="str">
        <f t="shared" si="245"/>
        <v>hardware</v>
      </c>
      <c r="S1970" s="10">
        <f t="shared" si="246"/>
        <v>42676.378645833327</v>
      </c>
      <c r="T1970" s="10">
        <f t="shared" si="247"/>
        <v>42707.420312499999</v>
      </c>
      <c r="U1970" t="str">
        <f t="shared" si="248"/>
        <v>November</v>
      </c>
      <c r="V1970" t="str">
        <f t="shared" si="249"/>
        <v>2016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50"/>
        <v>579.08000000000004</v>
      </c>
      <c r="P1971" s="6">
        <f t="shared" si="251"/>
        <v>61.375728669846318</v>
      </c>
      <c r="Q1971" t="str">
        <f t="shared" si="244"/>
        <v>technology</v>
      </c>
      <c r="R1971" t="str">
        <f t="shared" si="245"/>
        <v>hardware</v>
      </c>
      <c r="S1971" s="10">
        <f t="shared" si="246"/>
        <v>42557.584120370368</v>
      </c>
      <c r="T1971" s="10">
        <f t="shared" si="247"/>
        <v>42587.584120370368</v>
      </c>
      <c r="U1971" t="str">
        <f t="shared" si="248"/>
        <v>July</v>
      </c>
      <c r="V1971" t="str">
        <f t="shared" si="249"/>
        <v>2016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50"/>
        <v>1131.8</v>
      </c>
      <c r="P1972" s="6">
        <f t="shared" si="251"/>
        <v>80.727532097004286</v>
      </c>
      <c r="Q1972" t="str">
        <f t="shared" si="244"/>
        <v>technology</v>
      </c>
      <c r="R1972" t="str">
        <f t="shared" si="245"/>
        <v>hardware</v>
      </c>
      <c r="S1972" s="10">
        <f t="shared" si="246"/>
        <v>41323.984965277778</v>
      </c>
      <c r="T1972" s="10">
        <f t="shared" si="247"/>
        <v>41383.943298611106</v>
      </c>
      <c r="U1972" t="str">
        <f t="shared" si="248"/>
        <v>February</v>
      </c>
      <c r="V1972" t="str">
        <f t="shared" si="249"/>
        <v>2013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50"/>
        <v>263.02771750000005</v>
      </c>
      <c r="P1973" s="6">
        <f t="shared" si="251"/>
        <v>272.35590732591254</v>
      </c>
      <c r="Q1973" t="str">
        <f t="shared" si="244"/>
        <v>technology</v>
      </c>
      <c r="R1973" t="str">
        <f t="shared" si="245"/>
        <v>hardware</v>
      </c>
      <c r="S1973" s="10">
        <f t="shared" si="246"/>
        <v>41561.29237268518</v>
      </c>
      <c r="T1973" s="10">
        <f t="shared" si="247"/>
        <v>41592.958333333328</v>
      </c>
      <c r="U1973" t="str">
        <f t="shared" si="248"/>
        <v>October</v>
      </c>
      <c r="V1973" t="str">
        <f t="shared" si="249"/>
        <v>2013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50"/>
        <v>674.48</v>
      </c>
      <c r="P1974" s="6">
        <f t="shared" si="251"/>
        <v>70.848739495798313</v>
      </c>
      <c r="Q1974" t="str">
        <f t="shared" si="244"/>
        <v>technology</v>
      </c>
      <c r="R1974" t="str">
        <f t="shared" si="245"/>
        <v>hardware</v>
      </c>
      <c r="S1974" s="10">
        <f t="shared" si="246"/>
        <v>41200.803749999999</v>
      </c>
      <c r="T1974" s="10">
        <f t="shared" si="247"/>
        <v>41230.845416666663</v>
      </c>
      <c r="U1974" t="str">
        <f t="shared" si="248"/>
        <v>October</v>
      </c>
      <c r="V1974" t="str">
        <f t="shared" si="249"/>
        <v>2012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50"/>
        <v>256.83081313131316</v>
      </c>
      <c r="P1975" s="6">
        <f t="shared" si="251"/>
        <v>247.94003412969283</v>
      </c>
      <c r="Q1975" t="str">
        <f t="shared" si="244"/>
        <v>technology</v>
      </c>
      <c r="R1975" t="str">
        <f t="shared" si="245"/>
        <v>hardware</v>
      </c>
      <c r="S1975" s="10">
        <f t="shared" si="246"/>
        <v>42549.514629629623</v>
      </c>
      <c r="T1975" s="10">
        <f t="shared" si="247"/>
        <v>42588.083333333336</v>
      </c>
      <c r="U1975" t="str">
        <f t="shared" si="248"/>
        <v>June</v>
      </c>
      <c r="V1975" t="str">
        <f t="shared" si="249"/>
        <v>2016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50"/>
        <v>375.49599999999998</v>
      </c>
      <c r="P1976" s="6">
        <f t="shared" si="251"/>
        <v>186.81393034825871</v>
      </c>
      <c r="Q1976" t="str">
        <f t="shared" si="244"/>
        <v>technology</v>
      </c>
      <c r="R1976" t="str">
        <f t="shared" si="245"/>
        <v>hardware</v>
      </c>
      <c r="S1976" s="10">
        <f t="shared" si="246"/>
        <v>41445.125798611109</v>
      </c>
      <c r="T1976" s="10">
        <f t="shared" si="247"/>
        <v>41505.125798611109</v>
      </c>
      <c r="U1976" t="str">
        <f t="shared" si="248"/>
        <v>June</v>
      </c>
      <c r="V1976" t="str">
        <f t="shared" si="249"/>
        <v>2013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50"/>
        <v>208.70837499999996</v>
      </c>
      <c r="P1977" s="6">
        <f t="shared" si="251"/>
        <v>131.98948616600788</v>
      </c>
      <c r="Q1977" t="str">
        <f t="shared" si="244"/>
        <v>technology</v>
      </c>
      <c r="R1977" t="str">
        <f t="shared" si="245"/>
        <v>hardware</v>
      </c>
      <c r="S1977" s="10">
        <f t="shared" si="246"/>
        <v>41313.54688657407</v>
      </c>
      <c r="T1977" s="10">
        <f t="shared" si="247"/>
        <v>41343.54688657407</v>
      </c>
      <c r="U1977" t="str">
        <f t="shared" si="248"/>
        <v>February</v>
      </c>
      <c r="V1977" t="str">
        <f t="shared" si="249"/>
        <v>2013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50"/>
        <v>346.6</v>
      </c>
      <c r="P1978" s="6">
        <f t="shared" si="251"/>
        <v>29.310782241014799</v>
      </c>
      <c r="Q1978" t="str">
        <f t="shared" si="244"/>
        <v>technology</v>
      </c>
      <c r="R1978" t="str">
        <f t="shared" si="245"/>
        <v>hardware</v>
      </c>
      <c r="S1978" s="10">
        <f t="shared" si="246"/>
        <v>41438.691261574073</v>
      </c>
      <c r="T1978" s="10">
        <f t="shared" si="247"/>
        <v>41468.691261574073</v>
      </c>
      <c r="U1978" t="str">
        <f t="shared" si="248"/>
        <v>June</v>
      </c>
      <c r="V1978" t="str">
        <f t="shared" si="249"/>
        <v>2013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50"/>
        <v>402.33</v>
      </c>
      <c r="P1979" s="6">
        <f t="shared" si="251"/>
        <v>245.02436053593178</v>
      </c>
      <c r="Q1979" t="str">
        <f t="shared" si="244"/>
        <v>technology</v>
      </c>
      <c r="R1979" t="str">
        <f t="shared" si="245"/>
        <v>hardware</v>
      </c>
      <c r="S1979" s="10">
        <f t="shared" si="246"/>
        <v>42311.008564814816</v>
      </c>
      <c r="T1979" s="10">
        <f t="shared" si="247"/>
        <v>42357.124305555553</v>
      </c>
      <c r="U1979" t="str">
        <f t="shared" si="248"/>
        <v>November</v>
      </c>
      <c r="V1979" t="str">
        <f t="shared" si="249"/>
        <v>2015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50"/>
        <v>1026.8451399999999</v>
      </c>
      <c r="P1980" s="6">
        <f t="shared" si="251"/>
        <v>1323.2540463917526</v>
      </c>
      <c r="Q1980" t="str">
        <f t="shared" si="244"/>
        <v>technology</v>
      </c>
      <c r="R1980" t="str">
        <f t="shared" si="245"/>
        <v>hardware</v>
      </c>
      <c r="S1980" s="10">
        <f t="shared" si="246"/>
        <v>41039.017268518517</v>
      </c>
      <c r="T1980" s="10">
        <f t="shared" si="247"/>
        <v>41072.083333333328</v>
      </c>
      <c r="U1980" t="str">
        <f t="shared" si="248"/>
        <v>May</v>
      </c>
      <c r="V1980" t="str">
        <f t="shared" si="249"/>
        <v>2012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50"/>
        <v>114.901155</v>
      </c>
      <c r="P1981" s="6">
        <f t="shared" si="251"/>
        <v>282.65966789667897</v>
      </c>
      <c r="Q1981" t="str">
        <f t="shared" si="244"/>
        <v>technology</v>
      </c>
      <c r="R1981" t="str">
        <f t="shared" si="245"/>
        <v>hardware</v>
      </c>
      <c r="S1981" s="10">
        <f t="shared" si="246"/>
        <v>42290.25168981481</v>
      </c>
      <c r="T1981" s="10">
        <f t="shared" si="247"/>
        <v>42326.999305555553</v>
      </c>
      <c r="U1981" t="str">
        <f t="shared" si="248"/>
        <v>October</v>
      </c>
      <c r="V1981" t="str">
        <f t="shared" si="249"/>
        <v>2015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50"/>
        <v>354.82402000000002</v>
      </c>
      <c r="P1982" s="6">
        <f t="shared" si="251"/>
        <v>91.214401028277635</v>
      </c>
      <c r="Q1982" t="str">
        <f t="shared" si="244"/>
        <v>technology</v>
      </c>
      <c r="R1982" t="str">
        <f t="shared" si="245"/>
        <v>hardware</v>
      </c>
      <c r="S1982" s="10">
        <f t="shared" si="246"/>
        <v>42423.334050925921</v>
      </c>
      <c r="T1982" s="10">
        <f t="shared" si="247"/>
        <v>42463.292384259257</v>
      </c>
      <c r="U1982" t="str">
        <f t="shared" si="248"/>
        <v>February</v>
      </c>
      <c r="V1982" t="str">
        <f t="shared" si="249"/>
        <v>2016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50"/>
        <v>5.08</v>
      </c>
      <c r="P1983" s="6">
        <f t="shared" si="251"/>
        <v>31.75</v>
      </c>
      <c r="Q1983" t="str">
        <f t="shared" si="244"/>
        <v>photography</v>
      </c>
      <c r="R1983" t="str">
        <f t="shared" si="245"/>
        <v>people</v>
      </c>
      <c r="S1983" s="10">
        <f t="shared" si="246"/>
        <v>41799.516956018517</v>
      </c>
      <c r="T1983" s="10">
        <f t="shared" si="247"/>
        <v>41829.516956018517</v>
      </c>
      <c r="U1983" t="str">
        <f t="shared" si="248"/>
        <v>June</v>
      </c>
      <c r="V1983" t="str">
        <f t="shared" si="249"/>
        <v>2014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50"/>
        <v>0</v>
      </c>
      <c r="P1984" s="6" t="e">
        <f t="shared" si="251"/>
        <v>#DIV/0!</v>
      </c>
      <c r="Q1984" t="str">
        <f t="shared" si="244"/>
        <v>photography</v>
      </c>
      <c r="R1984" t="str">
        <f t="shared" si="245"/>
        <v>people</v>
      </c>
      <c r="S1984" s="10">
        <f t="shared" si="246"/>
        <v>42678.378321759257</v>
      </c>
      <c r="T1984" s="10">
        <f t="shared" si="247"/>
        <v>42708.419988425921</v>
      </c>
      <c r="U1984" t="str">
        <f t="shared" si="248"/>
        <v>November</v>
      </c>
      <c r="V1984" t="str">
        <f t="shared" si="249"/>
        <v>2016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50"/>
        <v>4.3</v>
      </c>
      <c r="P1985" s="6">
        <f t="shared" si="251"/>
        <v>88.6875</v>
      </c>
      <c r="Q1985" t="str">
        <f t="shared" si="244"/>
        <v>photography</v>
      </c>
      <c r="R1985" t="str">
        <f t="shared" si="245"/>
        <v>people</v>
      </c>
      <c r="S1985" s="10">
        <f t="shared" si="246"/>
        <v>42592.803449074076</v>
      </c>
      <c r="T1985" s="10">
        <f t="shared" si="247"/>
        <v>42615.083333333336</v>
      </c>
      <c r="U1985" t="str">
        <f t="shared" si="248"/>
        <v>August</v>
      </c>
      <c r="V1985" t="str">
        <f t="shared" si="249"/>
        <v>2016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50"/>
        <v>21.146666666666665</v>
      </c>
      <c r="P1986" s="6">
        <f t="shared" si="251"/>
        <v>453.14285714285717</v>
      </c>
      <c r="Q1986" t="str">
        <f t="shared" si="244"/>
        <v>photography</v>
      </c>
      <c r="R1986" t="str">
        <f t="shared" si="245"/>
        <v>people</v>
      </c>
      <c r="S1986" s="10">
        <f t="shared" si="246"/>
        <v>41913.581956018512</v>
      </c>
      <c r="T1986" s="10">
        <f t="shared" si="247"/>
        <v>41973.623622685183</v>
      </c>
      <c r="U1986" t="str">
        <f t="shared" si="248"/>
        <v>October</v>
      </c>
      <c r="V1986" t="str">
        <f t="shared" si="249"/>
        <v>2014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250"/>
        <v>3.1875</v>
      </c>
      <c r="P1987" s="6">
        <f t="shared" si="251"/>
        <v>12.75</v>
      </c>
      <c r="Q1987" t="str">
        <f t="shared" ref="Q1987:Q2050" si="252">LEFT(N1987, FIND("/",N1987,1)-1)</f>
        <v>photography</v>
      </c>
      <c r="R1987" t="str">
        <f t="shared" ref="R1987:R2050" si="253">RIGHT(N1987, LEN(N1987)-FIND("/",N1987))</f>
        <v>people</v>
      </c>
      <c r="S1987" s="10">
        <f t="shared" ref="S1987:S2050" si="254">(J1987/86400)+25569+(-5/24)</f>
        <v>42555.490405092591</v>
      </c>
      <c r="T1987" s="10">
        <f t="shared" ref="T1987:T2050" si="255">(I1987/86400)+25569+(-5/24)</f>
        <v>42584.749999999993</v>
      </c>
      <c r="U1987" t="str">
        <f t="shared" ref="U1987:U2050" si="256">TEXT(S1987,"mmmm")</f>
        <v>July</v>
      </c>
      <c r="V1987" t="str">
        <f t="shared" ref="V1987:V2050" si="257">TEXT(S1987,"yyyy")</f>
        <v>2016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50"/>
        <v>0.05</v>
      </c>
      <c r="P1988" s="6">
        <f t="shared" si="251"/>
        <v>1</v>
      </c>
      <c r="Q1988" t="str">
        <f t="shared" si="252"/>
        <v>photography</v>
      </c>
      <c r="R1988" t="str">
        <f t="shared" si="253"/>
        <v>people</v>
      </c>
      <c r="S1988" s="10">
        <f t="shared" si="254"/>
        <v>42413.225497685184</v>
      </c>
      <c r="T1988" s="10">
        <f t="shared" si="255"/>
        <v>42443.183831018519</v>
      </c>
      <c r="U1988" t="str">
        <f t="shared" si="256"/>
        <v>February</v>
      </c>
      <c r="V1988" t="str">
        <f t="shared" si="257"/>
        <v>2016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50"/>
        <v>42.472727272727276</v>
      </c>
      <c r="P1989" s="6">
        <f t="shared" si="251"/>
        <v>83.428571428571431</v>
      </c>
      <c r="Q1989" t="str">
        <f t="shared" si="252"/>
        <v>photography</v>
      </c>
      <c r="R1989" t="str">
        <f t="shared" si="253"/>
        <v>people</v>
      </c>
      <c r="S1989" s="10">
        <f t="shared" si="254"/>
        <v>42034.431435185186</v>
      </c>
      <c r="T1989" s="10">
        <f t="shared" si="255"/>
        <v>42064.431435185186</v>
      </c>
      <c r="U1989" t="str">
        <f t="shared" si="256"/>
        <v>January</v>
      </c>
      <c r="V1989" t="str">
        <f t="shared" si="257"/>
        <v>2015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50"/>
        <v>0.41666666666666669</v>
      </c>
      <c r="P1990" s="6">
        <f t="shared" si="251"/>
        <v>25</v>
      </c>
      <c r="Q1990" t="str">
        <f t="shared" si="252"/>
        <v>photography</v>
      </c>
      <c r="R1990" t="str">
        <f t="shared" si="253"/>
        <v>people</v>
      </c>
      <c r="S1990" s="10">
        <f t="shared" si="254"/>
        <v>42206.554884259262</v>
      </c>
      <c r="T1990" s="10">
        <f t="shared" si="255"/>
        <v>42236.554884259262</v>
      </c>
      <c r="U1990" t="str">
        <f t="shared" si="256"/>
        <v>July</v>
      </c>
      <c r="V1990" t="str">
        <f t="shared" si="257"/>
        <v>2015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50"/>
        <v>1</v>
      </c>
      <c r="P1991" s="6">
        <f t="shared" si="251"/>
        <v>50</v>
      </c>
      <c r="Q1991" t="str">
        <f t="shared" si="252"/>
        <v>photography</v>
      </c>
      <c r="R1991" t="str">
        <f t="shared" si="253"/>
        <v>people</v>
      </c>
      <c r="S1991" s="10">
        <f t="shared" si="254"/>
        <v>42685.472314814811</v>
      </c>
      <c r="T1991" s="10">
        <f t="shared" si="255"/>
        <v>42715.472314814811</v>
      </c>
      <c r="U1991" t="str">
        <f t="shared" si="256"/>
        <v>November</v>
      </c>
      <c r="V1991" t="str">
        <f t="shared" si="257"/>
        <v>2016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50"/>
        <v>16.966666666666665</v>
      </c>
      <c r="P1992" s="6">
        <f t="shared" si="251"/>
        <v>101.8</v>
      </c>
      <c r="Q1992" t="str">
        <f t="shared" si="252"/>
        <v>photography</v>
      </c>
      <c r="R1992" t="str">
        <f t="shared" si="253"/>
        <v>people</v>
      </c>
      <c r="S1992" s="10">
        <f t="shared" si="254"/>
        <v>42397.987638888888</v>
      </c>
      <c r="T1992" s="10">
        <f t="shared" si="255"/>
        <v>42412.987638888888</v>
      </c>
      <c r="U1992" t="str">
        <f t="shared" si="256"/>
        <v>January</v>
      </c>
      <c r="V1992" t="str">
        <f t="shared" si="257"/>
        <v>2016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50"/>
        <v>7.0000000000000009</v>
      </c>
      <c r="P1993" s="6">
        <f t="shared" si="251"/>
        <v>46.666666666666664</v>
      </c>
      <c r="Q1993" t="str">
        <f t="shared" si="252"/>
        <v>photography</v>
      </c>
      <c r="R1993" t="str">
        <f t="shared" si="253"/>
        <v>people</v>
      </c>
      <c r="S1993" s="10">
        <f t="shared" si="254"/>
        <v>42167.685023148144</v>
      </c>
      <c r="T1993" s="10">
        <f t="shared" si="255"/>
        <v>42188.685023148144</v>
      </c>
      <c r="U1993" t="str">
        <f t="shared" si="256"/>
        <v>June</v>
      </c>
      <c r="V1993" t="str">
        <f t="shared" si="257"/>
        <v>2015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50"/>
        <v>0.13333333333333333</v>
      </c>
      <c r="P1994" s="6">
        <f t="shared" si="251"/>
        <v>1</v>
      </c>
      <c r="Q1994" t="str">
        <f t="shared" si="252"/>
        <v>photography</v>
      </c>
      <c r="R1994" t="str">
        <f t="shared" si="253"/>
        <v>people</v>
      </c>
      <c r="S1994" s="10">
        <f t="shared" si="254"/>
        <v>42022.935081018521</v>
      </c>
      <c r="T1994" s="10">
        <f t="shared" si="255"/>
        <v>42052.935081018521</v>
      </c>
      <c r="U1994" t="str">
        <f t="shared" si="256"/>
        <v>January</v>
      </c>
      <c r="V1994" t="str">
        <f t="shared" si="257"/>
        <v>2015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50"/>
        <v>0</v>
      </c>
      <c r="P1995" s="6" t="e">
        <f t="shared" si="251"/>
        <v>#DIV/0!</v>
      </c>
      <c r="Q1995" t="str">
        <f t="shared" si="252"/>
        <v>photography</v>
      </c>
      <c r="R1995" t="str">
        <f t="shared" si="253"/>
        <v>people</v>
      </c>
      <c r="S1995" s="10">
        <f t="shared" si="254"/>
        <v>42329.380057870367</v>
      </c>
      <c r="T1995" s="10">
        <f t="shared" si="255"/>
        <v>42359.380057870367</v>
      </c>
      <c r="U1995" t="str">
        <f t="shared" si="256"/>
        <v>November</v>
      </c>
      <c r="V1995" t="str">
        <f t="shared" si="257"/>
        <v>2015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50"/>
        <v>0</v>
      </c>
      <c r="P1996" s="6" t="e">
        <f t="shared" si="251"/>
        <v>#DIV/0!</v>
      </c>
      <c r="Q1996" t="str">
        <f t="shared" si="252"/>
        <v>photography</v>
      </c>
      <c r="R1996" t="str">
        <f t="shared" si="253"/>
        <v>people</v>
      </c>
      <c r="S1996" s="10">
        <f t="shared" si="254"/>
        <v>42650.797939814809</v>
      </c>
      <c r="T1996" s="10">
        <f t="shared" si="255"/>
        <v>42710.839606481481</v>
      </c>
      <c r="U1996" t="str">
        <f t="shared" si="256"/>
        <v>October</v>
      </c>
      <c r="V1996" t="str">
        <f t="shared" si="257"/>
        <v>2016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50"/>
        <v>7.8</v>
      </c>
      <c r="P1997" s="6">
        <f t="shared" si="251"/>
        <v>26</v>
      </c>
      <c r="Q1997" t="str">
        <f t="shared" si="252"/>
        <v>photography</v>
      </c>
      <c r="R1997" t="str">
        <f t="shared" si="253"/>
        <v>people</v>
      </c>
      <c r="S1997" s="10">
        <f t="shared" si="254"/>
        <v>42181.693703703706</v>
      </c>
      <c r="T1997" s="10">
        <f t="shared" si="255"/>
        <v>42201.693703703706</v>
      </c>
      <c r="U1997" t="str">
        <f t="shared" si="256"/>
        <v>June</v>
      </c>
      <c r="V1997" t="str">
        <f t="shared" si="257"/>
        <v>2015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50"/>
        <v>0</v>
      </c>
      <c r="P1998" s="6" t="e">
        <f t="shared" si="251"/>
        <v>#DIV/0!</v>
      </c>
      <c r="Q1998" t="str">
        <f t="shared" si="252"/>
        <v>photography</v>
      </c>
      <c r="R1998" t="str">
        <f t="shared" si="253"/>
        <v>people</v>
      </c>
      <c r="S1998" s="10">
        <f t="shared" si="254"/>
        <v>41800.611238425925</v>
      </c>
      <c r="T1998" s="10">
        <f t="shared" si="255"/>
        <v>41830.611238425925</v>
      </c>
      <c r="U1998" t="str">
        <f t="shared" si="256"/>
        <v>June</v>
      </c>
      <c r="V1998" t="str">
        <f t="shared" si="257"/>
        <v>2014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50"/>
        <v>0</v>
      </c>
      <c r="P1999" s="6" t="e">
        <f t="shared" si="251"/>
        <v>#DIV/0!</v>
      </c>
      <c r="Q1999" t="str">
        <f t="shared" si="252"/>
        <v>photography</v>
      </c>
      <c r="R1999" t="str">
        <f t="shared" si="253"/>
        <v>people</v>
      </c>
      <c r="S1999" s="10">
        <f t="shared" si="254"/>
        <v>41847.722361111111</v>
      </c>
      <c r="T1999" s="10">
        <f t="shared" si="255"/>
        <v>41877.722361111111</v>
      </c>
      <c r="U1999" t="str">
        <f t="shared" si="256"/>
        <v>July</v>
      </c>
      <c r="V1999" t="str">
        <f t="shared" si="257"/>
        <v>2014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50"/>
        <v>26.200000000000003</v>
      </c>
      <c r="P2000" s="6">
        <f t="shared" si="251"/>
        <v>218.33333333333334</v>
      </c>
      <c r="Q2000" t="str">
        <f t="shared" si="252"/>
        <v>photography</v>
      </c>
      <c r="R2000" t="str">
        <f t="shared" si="253"/>
        <v>people</v>
      </c>
      <c r="S2000" s="10">
        <f t="shared" si="254"/>
        <v>41806.910162037035</v>
      </c>
      <c r="T2000" s="10">
        <f t="shared" si="255"/>
        <v>41851.910162037035</v>
      </c>
      <c r="U2000" t="str">
        <f t="shared" si="256"/>
        <v>June</v>
      </c>
      <c r="V2000" t="str">
        <f t="shared" si="257"/>
        <v>2014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50"/>
        <v>0.76129032258064511</v>
      </c>
      <c r="P2001" s="6">
        <f t="shared" si="251"/>
        <v>33.714285714285715</v>
      </c>
      <c r="Q2001" t="str">
        <f t="shared" si="252"/>
        <v>photography</v>
      </c>
      <c r="R2001" t="str">
        <f t="shared" si="253"/>
        <v>people</v>
      </c>
      <c r="S2001" s="10">
        <f t="shared" si="254"/>
        <v>41926.274398148147</v>
      </c>
      <c r="T2001" s="10">
        <f t="shared" si="255"/>
        <v>41956.316064814811</v>
      </c>
      <c r="U2001" t="str">
        <f t="shared" si="256"/>
        <v>October</v>
      </c>
      <c r="V2001" t="str">
        <f t="shared" si="257"/>
        <v>2014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50"/>
        <v>12.5</v>
      </c>
      <c r="P2002" s="6">
        <f t="shared" si="251"/>
        <v>25</v>
      </c>
      <c r="Q2002" t="str">
        <f t="shared" si="252"/>
        <v>photography</v>
      </c>
      <c r="R2002" t="str">
        <f t="shared" si="253"/>
        <v>people</v>
      </c>
      <c r="S2002" s="10">
        <f t="shared" si="254"/>
        <v>42345.743206018517</v>
      </c>
      <c r="T2002" s="10">
        <f t="shared" si="255"/>
        <v>42375.743206018517</v>
      </c>
      <c r="U2002" t="str">
        <f t="shared" si="256"/>
        <v>December</v>
      </c>
      <c r="V2002" t="str">
        <f t="shared" si="257"/>
        <v>2015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50"/>
        <v>382.12909090909091</v>
      </c>
      <c r="P2003" s="6">
        <f t="shared" si="251"/>
        <v>128.38790470372632</v>
      </c>
      <c r="Q2003" t="str">
        <f t="shared" si="252"/>
        <v>technology</v>
      </c>
      <c r="R2003" t="str">
        <f t="shared" si="253"/>
        <v>hardware</v>
      </c>
      <c r="S2003" s="10">
        <f t="shared" si="254"/>
        <v>42136.001342592594</v>
      </c>
      <c r="T2003" s="10">
        <f t="shared" si="255"/>
        <v>42167.624999999993</v>
      </c>
      <c r="U2003" t="str">
        <f t="shared" si="256"/>
        <v>May</v>
      </c>
      <c r="V2003" t="str">
        <f t="shared" si="257"/>
        <v>2015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50"/>
        <v>216.79422000000002</v>
      </c>
      <c r="P2004" s="6">
        <f t="shared" si="251"/>
        <v>78.834261818181815</v>
      </c>
      <c r="Q2004" t="str">
        <f t="shared" si="252"/>
        <v>technology</v>
      </c>
      <c r="R2004" t="str">
        <f t="shared" si="253"/>
        <v>hardware</v>
      </c>
      <c r="S2004" s="10">
        <f t="shared" si="254"/>
        <v>42728.503969907404</v>
      </c>
      <c r="T2004" s="10">
        <f t="shared" si="255"/>
        <v>42758.503969907404</v>
      </c>
      <c r="U2004" t="str">
        <f t="shared" si="256"/>
        <v>December</v>
      </c>
      <c r="V2004" t="str">
        <f t="shared" si="257"/>
        <v>2016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50"/>
        <v>312</v>
      </c>
      <c r="P2005" s="6">
        <f t="shared" si="251"/>
        <v>91.764705882352942</v>
      </c>
      <c r="Q2005" t="str">
        <f t="shared" si="252"/>
        <v>technology</v>
      </c>
      <c r="R2005" t="str">
        <f t="shared" si="253"/>
        <v>hardware</v>
      </c>
      <c r="S2005" s="10">
        <f t="shared" si="254"/>
        <v>40346.917268518519</v>
      </c>
      <c r="T2005" s="10">
        <f t="shared" si="255"/>
        <v>40361.75</v>
      </c>
      <c r="U2005" t="str">
        <f t="shared" si="256"/>
        <v>June</v>
      </c>
      <c r="V2005" t="str">
        <f t="shared" si="257"/>
        <v>2010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50"/>
        <v>234.42048</v>
      </c>
      <c r="P2006" s="6">
        <f t="shared" si="251"/>
        <v>331.10237288135596</v>
      </c>
      <c r="Q2006" t="str">
        <f t="shared" si="252"/>
        <v>technology</v>
      </c>
      <c r="R2006" t="str">
        <f t="shared" si="253"/>
        <v>hardware</v>
      </c>
      <c r="S2006" s="10">
        <f t="shared" si="254"/>
        <v>41800.396562499998</v>
      </c>
      <c r="T2006" s="10">
        <f t="shared" si="255"/>
        <v>41830.396562499998</v>
      </c>
      <c r="U2006" t="str">
        <f t="shared" si="256"/>
        <v>June</v>
      </c>
      <c r="V2006" t="str">
        <f t="shared" si="257"/>
        <v>2014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50"/>
        <v>123.68010000000001</v>
      </c>
      <c r="P2007" s="6">
        <f t="shared" si="251"/>
        <v>194.26193717277485</v>
      </c>
      <c r="Q2007" t="str">
        <f t="shared" si="252"/>
        <v>technology</v>
      </c>
      <c r="R2007" t="str">
        <f t="shared" si="253"/>
        <v>hardware</v>
      </c>
      <c r="S2007" s="10">
        <f t="shared" si="254"/>
        <v>41535.604374999995</v>
      </c>
      <c r="T2007" s="10">
        <f t="shared" si="255"/>
        <v>41562.957638888889</v>
      </c>
      <c r="U2007" t="str">
        <f t="shared" si="256"/>
        <v>September</v>
      </c>
      <c r="V2007" t="str">
        <f t="shared" si="257"/>
        <v>2013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50"/>
        <v>247.84</v>
      </c>
      <c r="P2008" s="6">
        <f t="shared" si="251"/>
        <v>408.97689768976898</v>
      </c>
      <c r="Q2008" t="str">
        <f t="shared" si="252"/>
        <v>technology</v>
      </c>
      <c r="R2008" t="str">
        <f t="shared" si="253"/>
        <v>hardware</v>
      </c>
      <c r="S2008" s="10">
        <f t="shared" si="254"/>
        <v>41941.292187499996</v>
      </c>
      <c r="T2008" s="10">
        <f t="shared" si="255"/>
        <v>41976.333854166667</v>
      </c>
      <c r="U2008" t="str">
        <f t="shared" si="256"/>
        <v>October</v>
      </c>
      <c r="V2008" t="str">
        <f t="shared" si="257"/>
        <v>2014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50"/>
        <v>115.7092</v>
      </c>
      <c r="P2009" s="6">
        <f t="shared" si="251"/>
        <v>84.459270072992695</v>
      </c>
      <c r="Q2009" t="str">
        <f t="shared" si="252"/>
        <v>technology</v>
      </c>
      <c r="R2009" t="str">
        <f t="shared" si="253"/>
        <v>hardware</v>
      </c>
      <c r="S2009" s="10">
        <f t="shared" si="254"/>
        <v>40347.629467592589</v>
      </c>
      <c r="T2009" s="10">
        <f t="shared" si="255"/>
        <v>40413.958333333328</v>
      </c>
      <c r="U2009" t="str">
        <f t="shared" si="256"/>
        <v>June</v>
      </c>
      <c r="V2009" t="str">
        <f t="shared" si="257"/>
        <v>2010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50"/>
        <v>117.07484768810599</v>
      </c>
      <c r="P2010" s="6">
        <f t="shared" si="251"/>
        <v>44.853658536585364</v>
      </c>
      <c r="Q2010" t="str">
        <f t="shared" si="252"/>
        <v>technology</v>
      </c>
      <c r="R2010" t="str">
        <f t="shared" si="253"/>
        <v>hardware</v>
      </c>
      <c r="S2010" s="10">
        <f t="shared" si="254"/>
        <v>40761.396087962959</v>
      </c>
      <c r="T2010" s="10">
        <f t="shared" si="255"/>
        <v>40805.396087962959</v>
      </c>
      <c r="U2010" t="str">
        <f t="shared" si="256"/>
        <v>August</v>
      </c>
      <c r="V2010" t="str">
        <f t="shared" si="257"/>
        <v>2011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50"/>
        <v>305.15800000000002</v>
      </c>
      <c r="P2011" s="6">
        <f t="shared" si="251"/>
        <v>383.3643216080402</v>
      </c>
      <c r="Q2011" t="str">
        <f t="shared" si="252"/>
        <v>technology</v>
      </c>
      <c r="R2011" t="str">
        <f t="shared" si="253"/>
        <v>hardware</v>
      </c>
      <c r="S2011" s="10">
        <f t="shared" si="254"/>
        <v>42661.115081018514</v>
      </c>
      <c r="T2011" s="10">
        <f t="shared" si="255"/>
        <v>42697.156747685185</v>
      </c>
      <c r="U2011" t="str">
        <f t="shared" si="256"/>
        <v>October</v>
      </c>
      <c r="V2011" t="str">
        <f t="shared" si="257"/>
        <v>2016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50"/>
        <v>320.05299999999994</v>
      </c>
      <c r="P2012" s="6">
        <f t="shared" si="251"/>
        <v>55.276856649395505</v>
      </c>
      <c r="Q2012" t="str">
        <f t="shared" si="252"/>
        <v>technology</v>
      </c>
      <c r="R2012" t="str">
        <f t="shared" si="253"/>
        <v>hardware</v>
      </c>
      <c r="S2012" s="10">
        <f t="shared" si="254"/>
        <v>42570.788090277776</v>
      </c>
      <c r="T2012" s="10">
        <f t="shared" si="255"/>
        <v>42600.788090277776</v>
      </c>
      <c r="U2012" t="str">
        <f t="shared" si="256"/>
        <v>July</v>
      </c>
      <c r="V2012" t="str">
        <f t="shared" si="257"/>
        <v>2016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50"/>
        <v>819.56399999999996</v>
      </c>
      <c r="P2013" s="6">
        <f t="shared" si="251"/>
        <v>422.02059732234807</v>
      </c>
      <c r="Q2013" t="str">
        <f t="shared" si="252"/>
        <v>technology</v>
      </c>
      <c r="R2013" t="str">
        <f t="shared" si="253"/>
        <v>hardware</v>
      </c>
      <c r="S2013" s="10">
        <f t="shared" si="254"/>
        <v>42347.150150462963</v>
      </c>
      <c r="T2013" s="10">
        <f t="shared" si="255"/>
        <v>42380.749999999993</v>
      </c>
      <c r="U2013" t="str">
        <f t="shared" si="256"/>
        <v>December</v>
      </c>
      <c r="V2013" t="str">
        <f t="shared" si="257"/>
        <v>2015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50"/>
        <v>234.90000000000003</v>
      </c>
      <c r="P2014" s="6">
        <f t="shared" si="251"/>
        <v>64.180327868852459</v>
      </c>
      <c r="Q2014" t="str">
        <f t="shared" si="252"/>
        <v>technology</v>
      </c>
      <c r="R2014" t="str">
        <f t="shared" si="253"/>
        <v>hardware</v>
      </c>
      <c r="S2014" s="10">
        <f t="shared" si="254"/>
        <v>42010.613900462959</v>
      </c>
      <c r="T2014" s="10">
        <f t="shared" si="255"/>
        <v>42040.613900462959</v>
      </c>
      <c r="U2014" t="str">
        <f t="shared" si="256"/>
        <v>January</v>
      </c>
      <c r="V2014" t="str">
        <f t="shared" si="257"/>
        <v>2015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50"/>
        <v>494.91374999999999</v>
      </c>
      <c r="P2015" s="6">
        <f t="shared" si="251"/>
        <v>173.57781674704077</v>
      </c>
      <c r="Q2015" t="str">
        <f t="shared" si="252"/>
        <v>technology</v>
      </c>
      <c r="R2015" t="str">
        <f t="shared" si="253"/>
        <v>hardware</v>
      </c>
      <c r="S2015" s="10">
        <f t="shared" si="254"/>
        <v>42499.752476851849</v>
      </c>
      <c r="T2015" s="10">
        <f t="shared" si="255"/>
        <v>42559.752476851849</v>
      </c>
      <c r="U2015" t="str">
        <f t="shared" si="256"/>
        <v>May</v>
      </c>
      <c r="V2015" t="str">
        <f t="shared" si="257"/>
        <v>2016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50"/>
        <v>7813.7822333333334</v>
      </c>
      <c r="P2016" s="6">
        <f t="shared" si="251"/>
        <v>88.601680840609291</v>
      </c>
      <c r="Q2016" t="str">
        <f t="shared" si="252"/>
        <v>technology</v>
      </c>
      <c r="R2016" t="str">
        <f t="shared" si="253"/>
        <v>hardware</v>
      </c>
      <c r="S2016" s="10">
        <f t="shared" si="254"/>
        <v>41324.006238425922</v>
      </c>
      <c r="T2016" s="10">
        <f t="shared" si="255"/>
        <v>41357.964571759258</v>
      </c>
      <c r="U2016" t="str">
        <f t="shared" si="256"/>
        <v>February</v>
      </c>
      <c r="V2016" t="str">
        <f t="shared" si="257"/>
        <v>2013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50"/>
        <v>113.00013888888888</v>
      </c>
      <c r="P2017" s="6">
        <f t="shared" si="251"/>
        <v>50.222283950617282</v>
      </c>
      <c r="Q2017" t="str">
        <f t="shared" si="252"/>
        <v>technology</v>
      </c>
      <c r="R2017" t="str">
        <f t="shared" si="253"/>
        <v>hardware</v>
      </c>
      <c r="S2017" s="10">
        <f t="shared" si="254"/>
        <v>40765.668553240735</v>
      </c>
      <c r="T2017" s="10">
        <f t="shared" si="255"/>
        <v>40795.668553240735</v>
      </c>
      <c r="U2017" t="str">
        <f t="shared" si="256"/>
        <v>August</v>
      </c>
      <c r="V2017" t="str">
        <f t="shared" si="257"/>
        <v>2011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50"/>
        <v>921.54219999999998</v>
      </c>
      <c r="P2018" s="6">
        <f t="shared" si="251"/>
        <v>192.38876826722338</v>
      </c>
      <c r="Q2018" t="str">
        <f t="shared" si="252"/>
        <v>technology</v>
      </c>
      <c r="R2018" t="str">
        <f t="shared" si="253"/>
        <v>hardware</v>
      </c>
      <c r="S2018" s="10">
        <f t="shared" si="254"/>
        <v>41312.672442129631</v>
      </c>
      <c r="T2018" s="10">
        <f t="shared" si="255"/>
        <v>41342.672442129631</v>
      </c>
      <c r="U2018" t="str">
        <f t="shared" si="256"/>
        <v>February</v>
      </c>
      <c r="V2018" t="str">
        <f t="shared" si="257"/>
        <v>2013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50"/>
        <v>125.10239999999999</v>
      </c>
      <c r="P2019" s="6">
        <f t="shared" si="251"/>
        <v>73.416901408450698</v>
      </c>
      <c r="Q2019" t="str">
        <f t="shared" si="252"/>
        <v>technology</v>
      </c>
      <c r="R2019" t="str">
        <f t="shared" si="253"/>
        <v>hardware</v>
      </c>
      <c r="S2019" s="10">
        <f t="shared" si="254"/>
        <v>40960.849016203698</v>
      </c>
      <c r="T2019" s="10">
        <f t="shared" si="255"/>
        <v>40991.958333333328</v>
      </c>
      <c r="U2019" t="str">
        <f t="shared" si="256"/>
        <v>February</v>
      </c>
      <c r="V2019" t="str">
        <f t="shared" si="257"/>
        <v>2012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50"/>
        <v>102.24343076923077</v>
      </c>
      <c r="P2020" s="6">
        <f t="shared" si="251"/>
        <v>147.68495555555555</v>
      </c>
      <c r="Q2020" t="str">
        <f t="shared" si="252"/>
        <v>technology</v>
      </c>
      <c r="R2020" t="str">
        <f t="shared" si="253"/>
        <v>hardware</v>
      </c>
      <c r="S2020" s="10">
        <f t="shared" si="254"/>
        <v>42199.157511574071</v>
      </c>
      <c r="T2020" s="10">
        <f t="shared" si="255"/>
        <v>42229.157511574071</v>
      </c>
      <c r="U2020" t="str">
        <f t="shared" si="256"/>
        <v>July</v>
      </c>
      <c r="V2020" t="str">
        <f t="shared" si="257"/>
        <v>2015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50"/>
        <v>484.90975000000003</v>
      </c>
      <c r="P2021" s="6">
        <f t="shared" si="251"/>
        <v>108.96848314606741</v>
      </c>
      <c r="Q2021" t="str">
        <f t="shared" si="252"/>
        <v>technology</v>
      </c>
      <c r="R2021" t="str">
        <f t="shared" si="253"/>
        <v>hardware</v>
      </c>
      <c r="S2021" s="10">
        <f t="shared" si="254"/>
        <v>42605.500243055554</v>
      </c>
      <c r="T2021" s="10">
        <f t="shared" si="255"/>
        <v>42635.500243055554</v>
      </c>
      <c r="U2021" t="str">
        <f t="shared" si="256"/>
        <v>August</v>
      </c>
      <c r="V2021" t="str">
        <f t="shared" si="257"/>
        <v>2016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50"/>
        <v>192.33333333333334</v>
      </c>
      <c r="P2022" s="6">
        <f t="shared" si="251"/>
        <v>23.647540983606557</v>
      </c>
      <c r="Q2022" t="str">
        <f t="shared" si="252"/>
        <v>technology</v>
      </c>
      <c r="R2022" t="str">
        <f t="shared" si="253"/>
        <v>hardware</v>
      </c>
      <c r="S2022" s="10">
        <f t="shared" si="254"/>
        <v>41736.889166666668</v>
      </c>
      <c r="T2022" s="10">
        <f t="shared" si="255"/>
        <v>41773.75277777778</v>
      </c>
      <c r="U2022" t="str">
        <f t="shared" si="256"/>
        <v>April</v>
      </c>
      <c r="V2022" t="str">
        <f t="shared" si="257"/>
        <v>2014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ref="O2023:O2086" si="258">(E2023/D2023)*100</f>
        <v>281.10000000000002</v>
      </c>
      <c r="P2023" s="6">
        <f t="shared" ref="P2023:P2086" si="259">(E2023/L2023)</f>
        <v>147.94736842105263</v>
      </c>
      <c r="Q2023" t="str">
        <f t="shared" si="252"/>
        <v>technology</v>
      </c>
      <c r="R2023" t="str">
        <f t="shared" si="253"/>
        <v>hardware</v>
      </c>
      <c r="S2023" s="10">
        <f t="shared" si="254"/>
        <v>41860.862233796295</v>
      </c>
      <c r="T2023" s="10">
        <f t="shared" si="255"/>
        <v>41905.862233796295</v>
      </c>
      <c r="U2023" t="str">
        <f t="shared" si="256"/>
        <v>August</v>
      </c>
      <c r="V2023" t="str">
        <f t="shared" si="257"/>
        <v>2014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58"/>
        <v>125.13700000000001</v>
      </c>
      <c r="P2024" s="6">
        <f t="shared" si="259"/>
        <v>385.03692307692307</v>
      </c>
      <c r="Q2024" t="str">
        <f t="shared" si="252"/>
        <v>technology</v>
      </c>
      <c r="R2024" t="str">
        <f t="shared" si="253"/>
        <v>hardware</v>
      </c>
      <c r="S2024" s="10">
        <f t="shared" si="254"/>
        <v>42502.36078703704</v>
      </c>
      <c r="T2024" s="10">
        <f t="shared" si="255"/>
        <v>42532.36078703704</v>
      </c>
      <c r="U2024" t="str">
        <f t="shared" si="256"/>
        <v>May</v>
      </c>
      <c r="V2024" t="str">
        <f t="shared" si="257"/>
        <v>2016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58"/>
        <v>161.459</v>
      </c>
      <c r="P2025" s="6">
        <f t="shared" si="259"/>
        <v>457.39093484419266</v>
      </c>
      <c r="Q2025" t="str">
        <f t="shared" si="252"/>
        <v>technology</v>
      </c>
      <c r="R2025" t="str">
        <f t="shared" si="253"/>
        <v>hardware</v>
      </c>
      <c r="S2025" s="10">
        <f t="shared" si="254"/>
        <v>42136.212418981479</v>
      </c>
      <c r="T2025" s="10">
        <f t="shared" si="255"/>
        <v>42166.212418981479</v>
      </c>
      <c r="U2025" t="str">
        <f t="shared" si="256"/>
        <v>May</v>
      </c>
      <c r="V2025" t="str">
        <f t="shared" si="257"/>
        <v>2015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58"/>
        <v>585.35</v>
      </c>
      <c r="P2026" s="6">
        <f t="shared" si="259"/>
        <v>222.99047619047619</v>
      </c>
      <c r="Q2026" t="str">
        <f t="shared" si="252"/>
        <v>technology</v>
      </c>
      <c r="R2026" t="str">
        <f t="shared" si="253"/>
        <v>hardware</v>
      </c>
      <c r="S2026" s="10">
        <f t="shared" si="254"/>
        <v>41099.758611111109</v>
      </c>
      <c r="T2026" s="10">
        <f t="shared" si="255"/>
        <v>41133.916666666664</v>
      </c>
      <c r="U2026" t="str">
        <f t="shared" si="256"/>
        <v>July</v>
      </c>
      <c r="V2026" t="str">
        <f t="shared" si="257"/>
        <v>2012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58"/>
        <v>201.14999999999998</v>
      </c>
      <c r="P2027" s="6">
        <f t="shared" si="259"/>
        <v>220.74074074074073</v>
      </c>
      <c r="Q2027" t="str">
        <f t="shared" si="252"/>
        <v>technology</v>
      </c>
      <c r="R2027" t="str">
        <f t="shared" si="253"/>
        <v>hardware</v>
      </c>
      <c r="S2027" s="10">
        <f t="shared" si="254"/>
        <v>42135.976226851846</v>
      </c>
      <c r="T2027" s="10">
        <f t="shared" si="255"/>
        <v>42165.976226851846</v>
      </c>
      <c r="U2027" t="str">
        <f t="shared" si="256"/>
        <v>May</v>
      </c>
      <c r="V2027" t="str">
        <f t="shared" si="257"/>
        <v>2015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58"/>
        <v>133.48307999999997</v>
      </c>
      <c r="P2028" s="6">
        <f t="shared" si="259"/>
        <v>73.503898678414089</v>
      </c>
      <c r="Q2028" t="str">
        <f t="shared" si="252"/>
        <v>technology</v>
      </c>
      <c r="R2028" t="str">
        <f t="shared" si="253"/>
        <v>hardware</v>
      </c>
      <c r="S2028" s="10">
        <f t="shared" si="254"/>
        <v>41704.527604166666</v>
      </c>
      <c r="T2028" s="10">
        <f t="shared" si="255"/>
        <v>41749.957638888889</v>
      </c>
      <c r="U2028" t="str">
        <f t="shared" si="256"/>
        <v>March</v>
      </c>
      <c r="V2028" t="str">
        <f t="shared" si="257"/>
        <v>2014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58"/>
        <v>120.24900000000001</v>
      </c>
      <c r="P2029" s="6">
        <f t="shared" si="259"/>
        <v>223.09647495361781</v>
      </c>
      <c r="Q2029" t="str">
        <f t="shared" si="252"/>
        <v>technology</v>
      </c>
      <c r="R2029" t="str">
        <f t="shared" si="253"/>
        <v>hardware</v>
      </c>
      <c r="S2029" s="10">
        <f t="shared" si="254"/>
        <v>42048.605543981474</v>
      </c>
      <c r="T2029" s="10">
        <f t="shared" si="255"/>
        <v>42093.563877314817</v>
      </c>
      <c r="U2029" t="str">
        <f t="shared" si="256"/>
        <v>February</v>
      </c>
      <c r="V2029" t="str">
        <f t="shared" si="257"/>
        <v>2015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58"/>
        <v>126.16666666666667</v>
      </c>
      <c r="P2030" s="6">
        <f t="shared" si="259"/>
        <v>47.911392405063289</v>
      </c>
      <c r="Q2030" t="str">
        <f t="shared" si="252"/>
        <v>technology</v>
      </c>
      <c r="R2030" t="str">
        <f t="shared" si="253"/>
        <v>hardware</v>
      </c>
      <c r="S2030" s="10">
        <f t="shared" si="254"/>
        <v>40215.710717592592</v>
      </c>
      <c r="T2030" s="10">
        <f t="shared" si="255"/>
        <v>40252.704861111109</v>
      </c>
      <c r="U2030" t="str">
        <f t="shared" si="256"/>
        <v>February</v>
      </c>
      <c r="V2030" t="str">
        <f t="shared" si="257"/>
        <v>2010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58"/>
        <v>361.2</v>
      </c>
      <c r="P2031" s="6">
        <f t="shared" si="259"/>
        <v>96.063829787234042</v>
      </c>
      <c r="Q2031" t="str">
        <f t="shared" si="252"/>
        <v>technology</v>
      </c>
      <c r="R2031" t="str">
        <f t="shared" si="253"/>
        <v>hardware</v>
      </c>
      <c r="S2031" s="10">
        <f t="shared" si="254"/>
        <v>41847.813437500001</v>
      </c>
      <c r="T2031" s="10">
        <f t="shared" si="255"/>
        <v>41877.813437500001</v>
      </c>
      <c r="U2031" t="str">
        <f t="shared" si="256"/>
        <v>July</v>
      </c>
      <c r="V2031" t="str">
        <f t="shared" si="257"/>
        <v>2014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58"/>
        <v>226.239013671875</v>
      </c>
      <c r="P2032" s="6">
        <f t="shared" si="259"/>
        <v>118.6144</v>
      </c>
      <c r="Q2032" t="str">
        <f t="shared" si="252"/>
        <v>technology</v>
      </c>
      <c r="R2032" t="str">
        <f t="shared" si="253"/>
        <v>hardware</v>
      </c>
      <c r="S2032" s="10">
        <f t="shared" si="254"/>
        <v>41212.788148148145</v>
      </c>
      <c r="T2032" s="10">
        <f t="shared" si="255"/>
        <v>41242.788148148145</v>
      </c>
      <c r="U2032" t="str">
        <f t="shared" si="256"/>
        <v>October</v>
      </c>
      <c r="V2032" t="str">
        <f t="shared" si="257"/>
        <v>2012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58"/>
        <v>120.35</v>
      </c>
      <c r="P2033" s="6">
        <f t="shared" si="259"/>
        <v>118.45472440944881</v>
      </c>
      <c r="Q2033" t="str">
        <f t="shared" si="252"/>
        <v>technology</v>
      </c>
      <c r="R2033" t="str">
        <f t="shared" si="253"/>
        <v>hardware</v>
      </c>
      <c r="S2033" s="10">
        <f t="shared" si="254"/>
        <v>41975.120983796289</v>
      </c>
      <c r="T2033" s="10">
        <f t="shared" si="255"/>
        <v>42012.833333333336</v>
      </c>
      <c r="U2033" t="str">
        <f t="shared" si="256"/>
        <v>December</v>
      </c>
      <c r="V2033" t="str">
        <f t="shared" si="257"/>
        <v>2014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58"/>
        <v>304.18799999999999</v>
      </c>
      <c r="P2034" s="6">
        <f t="shared" si="259"/>
        <v>143.21468926553672</v>
      </c>
      <c r="Q2034" t="str">
        <f t="shared" si="252"/>
        <v>technology</v>
      </c>
      <c r="R2034" t="str">
        <f t="shared" si="253"/>
        <v>hardware</v>
      </c>
      <c r="S2034" s="10">
        <f t="shared" si="254"/>
        <v>42689.35733796296</v>
      </c>
      <c r="T2034" s="10">
        <f t="shared" si="255"/>
        <v>42718.999999999993</v>
      </c>
      <c r="U2034" t="str">
        <f t="shared" si="256"/>
        <v>November</v>
      </c>
      <c r="V2034" t="str">
        <f t="shared" si="257"/>
        <v>2016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58"/>
        <v>178.67599999999999</v>
      </c>
      <c r="P2035" s="6">
        <f t="shared" si="259"/>
        <v>282.71518987341773</v>
      </c>
      <c r="Q2035" t="str">
        <f t="shared" si="252"/>
        <v>technology</v>
      </c>
      <c r="R2035" t="str">
        <f t="shared" si="253"/>
        <v>hardware</v>
      </c>
      <c r="S2035" s="10">
        <f t="shared" si="254"/>
        <v>41724.874050925922</v>
      </c>
      <c r="T2035" s="10">
        <f t="shared" si="255"/>
        <v>41754.874050925922</v>
      </c>
      <c r="U2035" t="str">
        <f t="shared" si="256"/>
        <v>March</v>
      </c>
      <c r="V2035" t="str">
        <f t="shared" si="257"/>
        <v>2014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58"/>
        <v>386.81998717948721</v>
      </c>
      <c r="P2036" s="6">
        <f t="shared" si="259"/>
        <v>593.93620078740162</v>
      </c>
      <c r="Q2036" t="str">
        <f t="shared" si="252"/>
        <v>technology</v>
      </c>
      <c r="R2036" t="str">
        <f t="shared" si="253"/>
        <v>hardware</v>
      </c>
      <c r="S2036" s="10">
        <f t="shared" si="254"/>
        <v>42075.921678240738</v>
      </c>
      <c r="T2036" s="10">
        <f t="shared" si="255"/>
        <v>42131.081944444442</v>
      </c>
      <c r="U2036" t="str">
        <f t="shared" si="256"/>
        <v>March</v>
      </c>
      <c r="V2036" t="str">
        <f t="shared" si="257"/>
        <v>2015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58"/>
        <v>211.03642500000004</v>
      </c>
      <c r="P2037" s="6">
        <f t="shared" si="259"/>
        <v>262.15704968944101</v>
      </c>
      <c r="Q2037" t="str">
        <f t="shared" si="252"/>
        <v>technology</v>
      </c>
      <c r="R2037" t="str">
        <f t="shared" si="253"/>
        <v>hardware</v>
      </c>
      <c r="S2037" s="10">
        <f t="shared" si="254"/>
        <v>42311.41674768518</v>
      </c>
      <c r="T2037" s="10">
        <f t="shared" si="255"/>
        <v>42356.833333333336</v>
      </c>
      <c r="U2037" t="str">
        <f t="shared" si="256"/>
        <v>November</v>
      </c>
      <c r="V2037" t="str">
        <f t="shared" si="257"/>
        <v>2015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58"/>
        <v>131.66833333333335</v>
      </c>
      <c r="P2038" s="6">
        <f t="shared" si="259"/>
        <v>46.580778301886795</v>
      </c>
      <c r="Q2038" t="str">
        <f t="shared" si="252"/>
        <v>technology</v>
      </c>
      <c r="R2038" t="str">
        <f t="shared" si="253"/>
        <v>hardware</v>
      </c>
      <c r="S2038" s="10">
        <f t="shared" si="254"/>
        <v>41738.656469907401</v>
      </c>
      <c r="T2038" s="10">
        <f t="shared" si="255"/>
        <v>41768.656469907401</v>
      </c>
      <c r="U2038" t="str">
        <f t="shared" si="256"/>
        <v>April</v>
      </c>
      <c r="V2038" t="str">
        <f t="shared" si="257"/>
        <v>2014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58"/>
        <v>300.47639999999996</v>
      </c>
      <c r="P2039" s="6">
        <f t="shared" si="259"/>
        <v>70.041118881118877</v>
      </c>
      <c r="Q2039" t="str">
        <f t="shared" si="252"/>
        <v>technology</v>
      </c>
      <c r="R2039" t="str">
        <f t="shared" si="253"/>
        <v>hardware</v>
      </c>
      <c r="S2039" s="10">
        <f t="shared" si="254"/>
        <v>41578.001770833333</v>
      </c>
      <c r="T2039" s="10">
        <f t="shared" si="255"/>
        <v>41638.043437499997</v>
      </c>
      <c r="U2039" t="str">
        <f t="shared" si="256"/>
        <v>October</v>
      </c>
      <c r="V2039" t="str">
        <f t="shared" si="257"/>
        <v>2013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58"/>
        <v>420.51249999999999</v>
      </c>
      <c r="P2040" s="6">
        <f t="shared" si="259"/>
        <v>164.90686274509804</v>
      </c>
      <c r="Q2040" t="str">
        <f t="shared" si="252"/>
        <v>technology</v>
      </c>
      <c r="R2040" t="str">
        <f t="shared" si="253"/>
        <v>hardware</v>
      </c>
      <c r="S2040" s="10">
        <f t="shared" si="254"/>
        <v>41424.062743055554</v>
      </c>
      <c r="T2040" s="10">
        <f t="shared" si="255"/>
        <v>41456.541666666664</v>
      </c>
      <c r="U2040" t="str">
        <f t="shared" si="256"/>
        <v>May</v>
      </c>
      <c r="V2040" t="str">
        <f t="shared" si="257"/>
        <v>2013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58"/>
        <v>136.21680000000001</v>
      </c>
      <c r="P2041" s="6">
        <f t="shared" si="259"/>
        <v>449.26385224274406</v>
      </c>
      <c r="Q2041" t="str">
        <f t="shared" si="252"/>
        <v>technology</v>
      </c>
      <c r="R2041" t="str">
        <f t="shared" si="253"/>
        <v>hardware</v>
      </c>
      <c r="S2041" s="10">
        <f t="shared" si="254"/>
        <v>42675.23061342592</v>
      </c>
      <c r="T2041" s="10">
        <f t="shared" si="255"/>
        <v>42704.999305555553</v>
      </c>
      <c r="U2041" t="str">
        <f t="shared" si="256"/>
        <v>November</v>
      </c>
      <c r="V2041" t="str">
        <f t="shared" si="257"/>
        <v>2016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58"/>
        <v>248.17133333333334</v>
      </c>
      <c r="P2042" s="6">
        <f t="shared" si="259"/>
        <v>27.472841328413285</v>
      </c>
      <c r="Q2042" t="str">
        <f t="shared" si="252"/>
        <v>technology</v>
      </c>
      <c r="R2042" t="str">
        <f t="shared" si="253"/>
        <v>hardware</v>
      </c>
      <c r="S2042" s="10">
        <f t="shared" si="254"/>
        <v>41578.718784722216</v>
      </c>
      <c r="T2042" s="10">
        <f t="shared" si="255"/>
        <v>41593.760451388887</v>
      </c>
      <c r="U2042" t="str">
        <f t="shared" si="256"/>
        <v>October</v>
      </c>
      <c r="V2042" t="str">
        <f t="shared" si="257"/>
        <v>2013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58"/>
        <v>181.86315789473684</v>
      </c>
      <c r="P2043" s="6">
        <f t="shared" si="259"/>
        <v>143.97499999999999</v>
      </c>
      <c r="Q2043" t="str">
        <f t="shared" si="252"/>
        <v>technology</v>
      </c>
      <c r="R2043" t="str">
        <f t="shared" si="253"/>
        <v>hardware</v>
      </c>
      <c r="S2043" s="10">
        <f t="shared" si="254"/>
        <v>42654.317442129628</v>
      </c>
      <c r="T2043" s="10">
        <f t="shared" si="255"/>
        <v>42684.359108796292</v>
      </c>
      <c r="U2043" t="str">
        <f t="shared" si="256"/>
        <v>October</v>
      </c>
      <c r="V2043" t="str">
        <f t="shared" si="257"/>
        <v>2016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58"/>
        <v>123.53</v>
      </c>
      <c r="P2044" s="6">
        <f t="shared" si="259"/>
        <v>88.23571428571428</v>
      </c>
      <c r="Q2044" t="str">
        <f t="shared" si="252"/>
        <v>technology</v>
      </c>
      <c r="R2044" t="str">
        <f t="shared" si="253"/>
        <v>hardware</v>
      </c>
      <c r="S2044" s="10">
        <f t="shared" si="254"/>
        <v>42331.499699074069</v>
      </c>
      <c r="T2044" s="10">
        <f t="shared" si="255"/>
        <v>42391.499699074069</v>
      </c>
      <c r="U2044" t="str">
        <f t="shared" si="256"/>
        <v>November</v>
      </c>
      <c r="V2044" t="str">
        <f t="shared" si="257"/>
        <v>2015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58"/>
        <v>506.20938628158842</v>
      </c>
      <c r="P2045" s="6">
        <f t="shared" si="259"/>
        <v>36.326424870466319</v>
      </c>
      <c r="Q2045" t="str">
        <f t="shared" si="252"/>
        <v>technology</v>
      </c>
      <c r="R2045" t="str">
        <f t="shared" si="253"/>
        <v>hardware</v>
      </c>
      <c r="S2045" s="10">
        <f t="shared" si="254"/>
        <v>42660.968483796292</v>
      </c>
      <c r="T2045" s="10">
        <f t="shared" si="255"/>
        <v>42714.999305555553</v>
      </c>
      <c r="U2045" t="str">
        <f t="shared" si="256"/>
        <v>October</v>
      </c>
      <c r="V2045" t="str">
        <f t="shared" si="257"/>
        <v>2016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58"/>
        <v>108.21333333333334</v>
      </c>
      <c r="P2046" s="6">
        <f t="shared" si="259"/>
        <v>90.177777777777777</v>
      </c>
      <c r="Q2046" t="str">
        <f t="shared" si="252"/>
        <v>technology</v>
      </c>
      <c r="R2046" t="str">
        <f t="shared" si="253"/>
        <v>hardware</v>
      </c>
      <c r="S2046" s="10">
        <f t="shared" si="254"/>
        <v>42138.475856481477</v>
      </c>
      <c r="T2046" s="10">
        <f t="shared" si="255"/>
        <v>42168.475856481477</v>
      </c>
      <c r="U2046" t="str">
        <f t="shared" si="256"/>
        <v>May</v>
      </c>
      <c r="V2046" t="str">
        <f t="shared" si="257"/>
        <v>2015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58"/>
        <v>819.18387755102037</v>
      </c>
      <c r="P2047" s="6">
        <f t="shared" si="259"/>
        <v>152.62361216730039</v>
      </c>
      <c r="Q2047" t="str">
        <f t="shared" si="252"/>
        <v>technology</v>
      </c>
      <c r="R2047" t="str">
        <f t="shared" si="253"/>
        <v>hardware</v>
      </c>
      <c r="S2047" s="10">
        <f t="shared" si="254"/>
        <v>41068.880173611113</v>
      </c>
      <c r="T2047" s="10">
        <f t="shared" si="255"/>
        <v>41098.880173611113</v>
      </c>
      <c r="U2047" t="str">
        <f t="shared" si="256"/>
        <v>June</v>
      </c>
      <c r="V2047" t="str">
        <f t="shared" si="257"/>
        <v>2012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58"/>
        <v>121.10000000000001</v>
      </c>
      <c r="P2048" s="6">
        <f t="shared" si="259"/>
        <v>55.806451612903224</v>
      </c>
      <c r="Q2048" t="str">
        <f t="shared" si="252"/>
        <v>technology</v>
      </c>
      <c r="R2048" t="str">
        <f t="shared" si="253"/>
        <v>hardware</v>
      </c>
      <c r="S2048" s="10">
        <f t="shared" si="254"/>
        <v>41386.963472222218</v>
      </c>
      <c r="T2048" s="10">
        <f t="shared" si="255"/>
        <v>41416.963472222218</v>
      </c>
      <c r="U2048" t="str">
        <f t="shared" si="256"/>
        <v>April</v>
      </c>
      <c r="V2048" t="str">
        <f t="shared" si="257"/>
        <v>2013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58"/>
        <v>102.99897959183673</v>
      </c>
      <c r="P2049" s="6">
        <f t="shared" si="259"/>
        <v>227.85327313769753</v>
      </c>
      <c r="Q2049" t="str">
        <f t="shared" si="252"/>
        <v>technology</v>
      </c>
      <c r="R2049" t="str">
        <f t="shared" si="253"/>
        <v>hardware</v>
      </c>
      <c r="S2049" s="10">
        <f t="shared" si="254"/>
        <v>42081.695254629631</v>
      </c>
      <c r="T2049" s="10">
        <f t="shared" si="255"/>
        <v>42110.791666666664</v>
      </c>
      <c r="U2049" t="str">
        <f t="shared" si="256"/>
        <v>March</v>
      </c>
      <c r="V2049" t="str">
        <f t="shared" si="257"/>
        <v>2015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58"/>
        <v>148.33229411764705</v>
      </c>
      <c r="P2050" s="6">
        <f t="shared" si="259"/>
        <v>91.82989803350327</v>
      </c>
      <c r="Q2050" t="str">
        <f t="shared" si="252"/>
        <v>technology</v>
      </c>
      <c r="R2050" t="str">
        <f t="shared" si="253"/>
        <v>hardware</v>
      </c>
      <c r="S2050" s="10">
        <f t="shared" si="254"/>
        <v>41387.443182870367</v>
      </c>
      <c r="T2050" s="10">
        <f t="shared" si="255"/>
        <v>41417.443182870367</v>
      </c>
      <c r="U2050" t="str">
        <f t="shared" si="256"/>
        <v>April</v>
      </c>
      <c r="V2050" t="str">
        <f t="shared" si="257"/>
        <v>2013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258"/>
        <v>120.19070000000001</v>
      </c>
      <c r="P2051" s="6">
        <f t="shared" si="259"/>
        <v>80.991037735849048</v>
      </c>
      <c r="Q2051" t="str">
        <f t="shared" ref="Q2051:Q2114" si="260">LEFT(N2051, FIND("/",N2051,1)-1)</f>
        <v>technology</v>
      </c>
      <c r="R2051" t="str">
        <f t="shared" ref="R2051:R2114" si="261">RIGHT(N2051, LEN(N2051)-FIND("/",N2051))</f>
        <v>hardware</v>
      </c>
      <c r="S2051" s="10">
        <f t="shared" ref="S2051:S2114" si="262">(J2051/86400)+25569+(-5/24)</f>
        <v>41575.319016203699</v>
      </c>
      <c r="T2051" s="10">
        <f t="shared" ref="T2051:T2114" si="263">(I2051/86400)+25569+(-5/24)</f>
        <v>41610.749305555553</v>
      </c>
      <c r="U2051" t="str">
        <f t="shared" ref="U2051:U2114" si="264">TEXT(S2051,"mmmm")</f>
        <v>October</v>
      </c>
      <c r="V2051" t="str">
        <f t="shared" ref="V2051:V2114" si="265">TEXT(S2051,"yyyy")</f>
        <v>2013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8"/>
        <v>473.27000000000004</v>
      </c>
      <c r="P2052" s="6">
        <f t="shared" si="259"/>
        <v>278.39411764705881</v>
      </c>
      <c r="Q2052" t="str">
        <f t="shared" si="260"/>
        <v>technology</v>
      </c>
      <c r="R2052" t="str">
        <f t="shared" si="261"/>
        <v>hardware</v>
      </c>
      <c r="S2052" s="10">
        <f t="shared" si="262"/>
        <v>42114.863171296289</v>
      </c>
      <c r="T2052" s="10">
        <f t="shared" si="263"/>
        <v>42154.863171296289</v>
      </c>
      <c r="U2052" t="str">
        <f t="shared" si="264"/>
        <v>April</v>
      </c>
      <c r="V2052" t="str">
        <f t="shared" si="265"/>
        <v>2015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8"/>
        <v>130.36250000000001</v>
      </c>
      <c r="P2053" s="6">
        <f t="shared" si="259"/>
        <v>43.095041322314053</v>
      </c>
      <c r="Q2053" t="str">
        <f t="shared" si="260"/>
        <v>technology</v>
      </c>
      <c r="R2053" t="str">
        <f t="shared" si="261"/>
        <v>hardware</v>
      </c>
      <c r="S2053" s="10">
        <f t="shared" si="262"/>
        <v>41603.814085648148</v>
      </c>
      <c r="T2053" s="10">
        <f t="shared" si="263"/>
        <v>41633.814085648148</v>
      </c>
      <c r="U2053" t="str">
        <f t="shared" si="264"/>
        <v>November</v>
      </c>
      <c r="V2053" t="str">
        <f t="shared" si="265"/>
        <v>2013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8"/>
        <v>353.048</v>
      </c>
      <c r="P2054" s="6">
        <f t="shared" si="259"/>
        <v>326.29205175600737</v>
      </c>
      <c r="Q2054" t="str">
        <f t="shared" si="260"/>
        <v>technology</v>
      </c>
      <c r="R2054" t="str">
        <f t="shared" si="261"/>
        <v>hardware</v>
      </c>
      <c r="S2054" s="10">
        <f t="shared" si="262"/>
        <v>42374.875613425924</v>
      </c>
      <c r="T2054" s="10">
        <f t="shared" si="263"/>
        <v>42419.875613425924</v>
      </c>
      <c r="U2054" t="str">
        <f t="shared" si="264"/>
        <v>January</v>
      </c>
      <c r="V2054" t="str">
        <f t="shared" si="265"/>
        <v>2016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8"/>
        <v>101.02</v>
      </c>
      <c r="P2055" s="6">
        <f t="shared" si="259"/>
        <v>41.743801652892564</v>
      </c>
      <c r="Q2055" t="str">
        <f t="shared" si="260"/>
        <v>technology</v>
      </c>
      <c r="R2055" t="str">
        <f t="shared" si="261"/>
        <v>hardware</v>
      </c>
      <c r="S2055" s="10">
        <f t="shared" si="262"/>
        <v>42303.409155092588</v>
      </c>
      <c r="T2055" s="10">
        <f t="shared" si="263"/>
        <v>42333.450821759259</v>
      </c>
      <c r="U2055" t="str">
        <f t="shared" si="264"/>
        <v>October</v>
      </c>
      <c r="V2055" t="str">
        <f t="shared" si="265"/>
        <v>2015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8"/>
        <v>113.59142857142857</v>
      </c>
      <c r="P2056" s="6">
        <f t="shared" si="259"/>
        <v>64.020933977455712</v>
      </c>
      <c r="Q2056" t="str">
        <f t="shared" si="260"/>
        <v>technology</v>
      </c>
      <c r="R2056" t="str">
        <f t="shared" si="261"/>
        <v>hardware</v>
      </c>
      <c r="S2056" s="10">
        <f t="shared" si="262"/>
        <v>41731.312615740739</v>
      </c>
      <c r="T2056" s="10">
        <f t="shared" si="263"/>
        <v>41761.312615740739</v>
      </c>
      <c r="U2056" t="str">
        <f t="shared" si="264"/>
        <v>April</v>
      </c>
      <c r="V2056" t="str">
        <f t="shared" si="265"/>
        <v>2014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8"/>
        <v>167.41666666666666</v>
      </c>
      <c r="P2057" s="6">
        <f t="shared" si="259"/>
        <v>99.455445544554451</v>
      </c>
      <c r="Q2057" t="str">
        <f t="shared" si="260"/>
        <v>technology</v>
      </c>
      <c r="R2057" t="str">
        <f t="shared" si="261"/>
        <v>hardware</v>
      </c>
      <c r="S2057" s="10">
        <f t="shared" si="262"/>
        <v>41946.465775462959</v>
      </c>
      <c r="T2057" s="10">
        <f t="shared" si="263"/>
        <v>41975.958333333336</v>
      </c>
      <c r="U2057" t="str">
        <f t="shared" si="264"/>
        <v>November</v>
      </c>
      <c r="V2057" t="str">
        <f t="shared" si="265"/>
        <v>2014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8"/>
        <v>153.452</v>
      </c>
      <c r="P2058" s="6">
        <f t="shared" si="259"/>
        <v>138.49458483754512</v>
      </c>
      <c r="Q2058" t="str">
        <f t="shared" si="260"/>
        <v>technology</v>
      </c>
      <c r="R2058" t="str">
        <f t="shared" si="261"/>
        <v>hardware</v>
      </c>
      <c r="S2058" s="10">
        <f t="shared" si="262"/>
        <v>41351.552569444444</v>
      </c>
      <c r="T2058" s="10">
        <f t="shared" si="263"/>
        <v>41381.552569444444</v>
      </c>
      <c r="U2058" t="str">
        <f t="shared" si="264"/>
        <v>March</v>
      </c>
      <c r="V2058" t="str">
        <f t="shared" si="265"/>
        <v>2013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8"/>
        <v>202.23220000000001</v>
      </c>
      <c r="P2059" s="6">
        <f t="shared" si="259"/>
        <v>45.547792792792798</v>
      </c>
      <c r="Q2059" t="str">
        <f t="shared" si="260"/>
        <v>technology</v>
      </c>
      <c r="R2059" t="str">
        <f t="shared" si="261"/>
        <v>hardware</v>
      </c>
      <c r="S2059" s="10">
        <f t="shared" si="262"/>
        <v>42396.286249999997</v>
      </c>
      <c r="T2059" s="10">
        <f t="shared" si="263"/>
        <v>42426.286249999997</v>
      </c>
      <c r="U2059" t="str">
        <f t="shared" si="264"/>
        <v>January</v>
      </c>
      <c r="V2059" t="str">
        <f t="shared" si="265"/>
        <v>2016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8"/>
        <v>168.28125</v>
      </c>
      <c r="P2060" s="6">
        <f t="shared" si="259"/>
        <v>10.507317073170732</v>
      </c>
      <c r="Q2060" t="str">
        <f t="shared" si="260"/>
        <v>technology</v>
      </c>
      <c r="R2060" t="str">
        <f t="shared" si="261"/>
        <v>hardware</v>
      </c>
      <c r="S2060" s="10">
        <f t="shared" si="262"/>
        <v>42026.16238425926</v>
      </c>
      <c r="T2060" s="10">
        <f t="shared" si="263"/>
        <v>42065.624999999993</v>
      </c>
      <c r="U2060" t="str">
        <f t="shared" si="264"/>
        <v>January</v>
      </c>
      <c r="V2060" t="str">
        <f t="shared" si="265"/>
        <v>2015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8"/>
        <v>143.45666666666668</v>
      </c>
      <c r="P2061" s="6">
        <f t="shared" si="259"/>
        <v>114.76533333333333</v>
      </c>
      <c r="Q2061" t="str">
        <f t="shared" si="260"/>
        <v>technology</v>
      </c>
      <c r="R2061" t="str">
        <f t="shared" si="261"/>
        <v>hardware</v>
      </c>
      <c r="S2061" s="10">
        <f t="shared" si="262"/>
        <v>42361.394143518519</v>
      </c>
      <c r="T2061" s="10">
        <f t="shared" si="263"/>
        <v>42400.707638888889</v>
      </c>
      <c r="U2061" t="str">
        <f t="shared" si="264"/>
        <v>December</v>
      </c>
      <c r="V2061" t="str">
        <f t="shared" si="265"/>
        <v>2015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8"/>
        <v>196.4</v>
      </c>
      <c r="P2062" s="6">
        <f t="shared" si="259"/>
        <v>35.997067448680355</v>
      </c>
      <c r="Q2062" t="str">
        <f t="shared" si="260"/>
        <v>technology</v>
      </c>
      <c r="R2062" t="str">
        <f t="shared" si="261"/>
        <v>hardware</v>
      </c>
      <c r="S2062" s="10">
        <f t="shared" si="262"/>
        <v>41783.434606481482</v>
      </c>
      <c r="T2062" s="10">
        <f t="shared" si="263"/>
        <v>41843.434606481482</v>
      </c>
      <c r="U2062" t="str">
        <f t="shared" si="264"/>
        <v>May</v>
      </c>
      <c r="V2062" t="str">
        <f t="shared" si="265"/>
        <v>2014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8"/>
        <v>107.91999999999999</v>
      </c>
      <c r="P2063" s="6">
        <f t="shared" si="259"/>
        <v>154.17142857142858</v>
      </c>
      <c r="Q2063" t="str">
        <f t="shared" si="260"/>
        <v>technology</v>
      </c>
      <c r="R2063" t="str">
        <f t="shared" si="261"/>
        <v>hardware</v>
      </c>
      <c r="S2063" s="10">
        <f t="shared" si="262"/>
        <v>42705.556180555555</v>
      </c>
      <c r="T2063" s="10">
        <f t="shared" si="263"/>
        <v>42735.556180555555</v>
      </c>
      <c r="U2063" t="str">
        <f t="shared" si="264"/>
        <v>December</v>
      </c>
      <c r="V2063" t="str">
        <f t="shared" si="265"/>
        <v>2016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8"/>
        <v>114.97699999999999</v>
      </c>
      <c r="P2064" s="6">
        <f t="shared" si="259"/>
        <v>566.38916256157631</v>
      </c>
      <c r="Q2064" t="str">
        <f t="shared" si="260"/>
        <v>technology</v>
      </c>
      <c r="R2064" t="str">
        <f t="shared" si="261"/>
        <v>hardware</v>
      </c>
      <c r="S2064" s="10">
        <f t="shared" si="262"/>
        <v>42423.174745370365</v>
      </c>
      <c r="T2064" s="10">
        <f t="shared" si="263"/>
        <v>42453.1330787037</v>
      </c>
      <c r="U2064" t="str">
        <f t="shared" si="264"/>
        <v>February</v>
      </c>
      <c r="V2064" t="str">
        <f t="shared" si="265"/>
        <v>2016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8"/>
        <v>148.04999999999998</v>
      </c>
      <c r="P2065" s="6">
        <f t="shared" si="259"/>
        <v>120.85714285714286</v>
      </c>
      <c r="Q2065" t="str">
        <f t="shared" si="260"/>
        <v>technology</v>
      </c>
      <c r="R2065" t="str">
        <f t="shared" si="261"/>
        <v>hardware</v>
      </c>
      <c r="S2065" s="10">
        <f t="shared" si="262"/>
        <v>42472.524317129624</v>
      </c>
      <c r="T2065" s="10">
        <f t="shared" si="263"/>
        <v>42505.524317129624</v>
      </c>
      <c r="U2065" t="str">
        <f t="shared" si="264"/>
        <v>April</v>
      </c>
      <c r="V2065" t="str">
        <f t="shared" si="265"/>
        <v>2016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8"/>
        <v>191.16676082790633</v>
      </c>
      <c r="P2066" s="6">
        <f t="shared" si="259"/>
        <v>86.163845492085343</v>
      </c>
      <c r="Q2066" t="str">
        <f t="shared" si="260"/>
        <v>technology</v>
      </c>
      <c r="R2066" t="str">
        <f t="shared" si="261"/>
        <v>hardware</v>
      </c>
      <c r="S2066" s="10">
        <f t="shared" si="262"/>
        <v>41389.1565162037</v>
      </c>
      <c r="T2066" s="10">
        <f t="shared" si="263"/>
        <v>41425.291666666664</v>
      </c>
      <c r="U2066" t="str">
        <f t="shared" si="264"/>
        <v>April</v>
      </c>
      <c r="V2066" t="str">
        <f t="shared" si="265"/>
        <v>2013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8"/>
        <v>199.215125</v>
      </c>
      <c r="P2067" s="6">
        <f t="shared" si="259"/>
        <v>51.212114395886893</v>
      </c>
      <c r="Q2067" t="str">
        <f t="shared" si="260"/>
        <v>technology</v>
      </c>
      <c r="R2067" t="str">
        <f t="shared" si="261"/>
        <v>hardware</v>
      </c>
      <c r="S2067" s="10">
        <f t="shared" si="262"/>
        <v>41603.125335648147</v>
      </c>
      <c r="T2067" s="10">
        <f t="shared" si="263"/>
        <v>41633.125335648147</v>
      </c>
      <c r="U2067" t="str">
        <f t="shared" si="264"/>
        <v>November</v>
      </c>
      <c r="V2067" t="str">
        <f t="shared" si="265"/>
        <v>2013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8"/>
        <v>218.6</v>
      </c>
      <c r="P2068" s="6">
        <f t="shared" si="259"/>
        <v>67.261538461538464</v>
      </c>
      <c r="Q2068" t="str">
        <f t="shared" si="260"/>
        <v>technology</v>
      </c>
      <c r="R2068" t="str">
        <f t="shared" si="261"/>
        <v>hardware</v>
      </c>
      <c r="S2068" s="10">
        <f t="shared" si="262"/>
        <v>41844.563460648147</v>
      </c>
      <c r="T2068" s="10">
        <f t="shared" si="263"/>
        <v>41874.563460648147</v>
      </c>
      <c r="U2068" t="str">
        <f t="shared" si="264"/>
        <v>July</v>
      </c>
      <c r="V2068" t="str">
        <f t="shared" si="265"/>
        <v>2014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8"/>
        <v>126.86868686868686</v>
      </c>
      <c r="P2069" s="6">
        <f t="shared" si="259"/>
        <v>62.8</v>
      </c>
      <c r="Q2069" t="str">
        <f t="shared" si="260"/>
        <v>technology</v>
      </c>
      <c r="R2069" t="str">
        <f t="shared" si="261"/>
        <v>hardware</v>
      </c>
      <c r="S2069" s="10">
        <f t="shared" si="262"/>
        <v>42115.645555555551</v>
      </c>
      <c r="T2069" s="10">
        <f t="shared" si="263"/>
        <v>42148.645555555551</v>
      </c>
      <c r="U2069" t="str">
        <f t="shared" si="264"/>
        <v>April</v>
      </c>
      <c r="V2069" t="str">
        <f t="shared" si="265"/>
        <v>2015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8"/>
        <v>105.22388000000001</v>
      </c>
      <c r="P2070" s="6">
        <f t="shared" si="259"/>
        <v>346.13118421052633</v>
      </c>
      <c r="Q2070" t="str">
        <f t="shared" si="260"/>
        <v>technology</v>
      </c>
      <c r="R2070" t="str">
        <f t="shared" si="261"/>
        <v>hardware</v>
      </c>
      <c r="S2070" s="10">
        <f t="shared" si="262"/>
        <v>42633.633275462962</v>
      </c>
      <c r="T2070" s="10">
        <f t="shared" si="263"/>
        <v>42663.633275462962</v>
      </c>
      <c r="U2070" t="str">
        <f t="shared" si="264"/>
        <v>September</v>
      </c>
      <c r="V2070" t="str">
        <f t="shared" si="265"/>
        <v>2016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8"/>
        <v>128.40666000000002</v>
      </c>
      <c r="P2071" s="6">
        <f t="shared" si="259"/>
        <v>244.11912547528519</v>
      </c>
      <c r="Q2071" t="str">
        <f t="shared" si="260"/>
        <v>technology</v>
      </c>
      <c r="R2071" t="str">
        <f t="shared" si="261"/>
        <v>hardware</v>
      </c>
      <c r="S2071" s="10">
        <f t="shared" si="262"/>
        <v>42340.763784722221</v>
      </c>
      <c r="T2071" s="10">
        <f t="shared" si="263"/>
        <v>42371.763784722221</v>
      </c>
      <c r="U2071" t="str">
        <f t="shared" si="264"/>
        <v>December</v>
      </c>
      <c r="V2071" t="str">
        <f t="shared" si="265"/>
        <v>2015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8"/>
        <v>317.3272</v>
      </c>
      <c r="P2072" s="6">
        <f t="shared" si="259"/>
        <v>259.25424836601309</v>
      </c>
      <c r="Q2072" t="str">
        <f t="shared" si="260"/>
        <v>technology</v>
      </c>
      <c r="R2072" t="str">
        <f t="shared" si="261"/>
        <v>hardware</v>
      </c>
      <c r="S2072" s="10">
        <f t="shared" si="262"/>
        <v>42519.448182870365</v>
      </c>
      <c r="T2072" s="10">
        <f t="shared" si="263"/>
        <v>42549.448182870365</v>
      </c>
      <c r="U2072" t="str">
        <f t="shared" si="264"/>
        <v>May</v>
      </c>
      <c r="V2072" t="str">
        <f t="shared" si="265"/>
        <v>2016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8"/>
        <v>280.73</v>
      </c>
      <c r="P2073" s="6">
        <f t="shared" si="259"/>
        <v>201.96402877697841</v>
      </c>
      <c r="Q2073" t="str">
        <f t="shared" si="260"/>
        <v>technology</v>
      </c>
      <c r="R2073" t="str">
        <f t="shared" si="261"/>
        <v>hardware</v>
      </c>
      <c r="S2073" s="10">
        <f t="shared" si="262"/>
        <v>42600.070416666662</v>
      </c>
      <c r="T2073" s="10">
        <f t="shared" si="263"/>
        <v>42645.070416666662</v>
      </c>
      <c r="U2073" t="str">
        <f t="shared" si="264"/>
        <v>August</v>
      </c>
      <c r="V2073" t="str">
        <f t="shared" si="265"/>
        <v>2016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8"/>
        <v>110.73146853146854</v>
      </c>
      <c r="P2074" s="6">
        <f t="shared" si="259"/>
        <v>226.20857142857142</v>
      </c>
      <c r="Q2074" t="str">
        <f t="shared" si="260"/>
        <v>technology</v>
      </c>
      <c r="R2074" t="str">
        <f t="shared" si="261"/>
        <v>hardware</v>
      </c>
      <c r="S2074" s="10">
        <f t="shared" si="262"/>
        <v>42467.373055555552</v>
      </c>
      <c r="T2074" s="10">
        <f t="shared" si="263"/>
        <v>42497.373055555552</v>
      </c>
      <c r="U2074" t="str">
        <f t="shared" si="264"/>
        <v>April</v>
      </c>
      <c r="V2074" t="str">
        <f t="shared" si="265"/>
        <v>2016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8"/>
        <v>152.60429999999999</v>
      </c>
      <c r="P2075" s="6">
        <f t="shared" si="259"/>
        <v>324.69</v>
      </c>
      <c r="Q2075" t="str">
        <f t="shared" si="260"/>
        <v>technology</v>
      </c>
      <c r="R2075" t="str">
        <f t="shared" si="261"/>
        <v>hardware</v>
      </c>
      <c r="S2075" s="10">
        <f t="shared" si="262"/>
        <v>42087.459699074076</v>
      </c>
      <c r="T2075" s="10">
        <f t="shared" si="263"/>
        <v>42132.459699074076</v>
      </c>
      <c r="U2075" t="str">
        <f t="shared" si="264"/>
        <v>March</v>
      </c>
      <c r="V2075" t="str">
        <f t="shared" si="265"/>
        <v>2015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8"/>
        <v>102.49999999999999</v>
      </c>
      <c r="P2076" s="6">
        <f t="shared" si="259"/>
        <v>205</v>
      </c>
      <c r="Q2076" t="str">
        <f t="shared" si="260"/>
        <v>technology</v>
      </c>
      <c r="R2076" t="str">
        <f t="shared" si="261"/>
        <v>hardware</v>
      </c>
      <c r="S2076" s="10">
        <f t="shared" si="262"/>
        <v>42466.617847222216</v>
      </c>
      <c r="T2076" s="10">
        <f t="shared" si="263"/>
        <v>42496.617847222216</v>
      </c>
      <c r="U2076" t="str">
        <f t="shared" si="264"/>
        <v>April</v>
      </c>
      <c r="V2076" t="str">
        <f t="shared" si="265"/>
        <v>2016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8"/>
        <v>1678.3738373837384</v>
      </c>
      <c r="P2077" s="6">
        <f t="shared" si="259"/>
        <v>20.465926829268295</v>
      </c>
      <c r="Q2077" t="str">
        <f t="shared" si="260"/>
        <v>technology</v>
      </c>
      <c r="R2077" t="str">
        <f t="shared" si="261"/>
        <v>hardware</v>
      </c>
      <c r="S2077" s="10">
        <f t="shared" si="262"/>
        <v>41450.473240740735</v>
      </c>
      <c r="T2077" s="10">
        <f t="shared" si="263"/>
        <v>41480.473240740735</v>
      </c>
      <c r="U2077" t="str">
        <f t="shared" si="264"/>
        <v>June</v>
      </c>
      <c r="V2077" t="str">
        <f t="shared" si="265"/>
        <v>2013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8"/>
        <v>543.349156424581</v>
      </c>
      <c r="P2078" s="6">
        <f t="shared" si="259"/>
        <v>116.35303146309367</v>
      </c>
      <c r="Q2078" t="str">
        <f t="shared" si="260"/>
        <v>technology</v>
      </c>
      <c r="R2078" t="str">
        <f t="shared" si="261"/>
        <v>hardware</v>
      </c>
      <c r="S2078" s="10">
        <f t="shared" si="262"/>
        <v>41803.672326388885</v>
      </c>
      <c r="T2078" s="10">
        <f t="shared" si="263"/>
        <v>41843.672326388885</v>
      </c>
      <c r="U2078" t="str">
        <f t="shared" si="264"/>
        <v>June</v>
      </c>
      <c r="V2078" t="str">
        <f t="shared" si="265"/>
        <v>2014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8"/>
        <v>115.50800000000001</v>
      </c>
      <c r="P2079" s="6">
        <f t="shared" si="259"/>
        <v>307.20212765957444</v>
      </c>
      <c r="Q2079" t="str">
        <f t="shared" si="260"/>
        <v>technology</v>
      </c>
      <c r="R2079" t="str">
        <f t="shared" si="261"/>
        <v>hardware</v>
      </c>
      <c r="S2079" s="10">
        <f t="shared" si="262"/>
        <v>42102.83421296296</v>
      </c>
      <c r="T2079" s="10">
        <f t="shared" si="263"/>
        <v>42160.666666666664</v>
      </c>
      <c r="U2079" t="str">
        <f t="shared" si="264"/>
        <v>April</v>
      </c>
      <c r="V2079" t="str">
        <f t="shared" si="265"/>
        <v>2015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8"/>
        <v>131.20499999999998</v>
      </c>
      <c r="P2080" s="6">
        <f t="shared" si="259"/>
        <v>546.6875</v>
      </c>
      <c r="Q2080" t="str">
        <f t="shared" si="260"/>
        <v>technology</v>
      </c>
      <c r="R2080" t="str">
        <f t="shared" si="261"/>
        <v>hardware</v>
      </c>
      <c r="S2080" s="10">
        <f t="shared" si="262"/>
        <v>42692.563159722216</v>
      </c>
      <c r="T2080" s="10">
        <f t="shared" si="263"/>
        <v>42722.563159722216</v>
      </c>
      <c r="U2080" t="str">
        <f t="shared" si="264"/>
        <v>November</v>
      </c>
      <c r="V2080" t="str">
        <f t="shared" si="265"/>
        <v>2016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8"/>
        <v>288.17</v>
      </c>
      <c r="P2081" s="6">
        <f t="shared" si="259"/>
        <v>47.474464579901152</v>
      </c>
      <c r="Q2081" t="str">
        <f t="shared" si="260"/>
        <v>technology</v>
      </c>
      <c r="R2081" t="str">
        <f t="shared" si="261"/>
        <v>hardware</v>
      </c>
      <c r="S2081" s="10">
        <f t="shared" si="262"/>
        <v>42150.502233796295</v>
      </c>
      <c r="T2081" s="10">
        <f t="shared" si="263"/>
        <v>42180.583333333336</v>
      </c>
      <c r="U2081" t="str">
        <f t="shared" si="264"/>
        <v>May</v>
      </c>
      <c r="V2081" t="str">
        <f t="shared" si="265"/>
        <v>2015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8"/>
        <v>507.8</v>
      </c>
      <c r="P2082" s="6">
        <f t="shared" si="259"/>
        <v>101.56</v>
      </c>
      <c r="Q2082" t="str">
        <f t="shared" si="260"/>
        <v>technology</v>
      </c>
      <c r="R2082" t="str">
        <f t="shared" si="261"/>
        <v>hardware</v>
      </c>
      <c r="S2082" s="10">
        <f t="shared" si="262"/>
        <v>42289.748842592591</v>
      </c>
      <c r="T2082" s="10">
        <f t="shared" si="263"/>
        <v>42319.790509259255</v>
      </c>
      <c r="U2082" t="str">
        <f t="shared" si="264"/>
        <v>October</v>
      </c>
      <c r="V2082" t="str">
        <f t="shared" si="265"/>
        <v>2015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8"/>
        <v>114.57142857142857</v>
      </c>
      <c r="P2083" s="6">
        <f t="shared" si="259"/>
        <v>72.909090909090907</v>
      </c>
      <c r="Q2083" t="str">
        <f t="shared" si="260"/>
        <v>music</v>
      </c>
      <c r="R2083" t="str">
        <f t="shared" si="261"/>
        <v>indie rock</v>
      </c>
      <c r="S2083" s="10">
        <f t="shared" si="262"/>
        <v>41003.948553240734</v>
      </c>
      <c r="T2083" s="10">
        <f t="shared" si="263"/>
        <v>41044.999305555553</v>
      </c>
      <c r="U2083" t="str">
        <f t="shared" si="264"/>
        <v>April</v>
      </c>
      <c r="V2083" t="str">
        <f t="shared" si="265"/>
        <v>2012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8"/>
        <v>110.73333333333333</v>
      </c>
      <c r="P2084" s="6">
        <f t="shared" si="259"/>
        <v>43.710526315789473</v>
      </c>
      <c r="Q2084" t="str">
        <f t="shared" si="260"/>
        <v>music</v>
      </c>
      <c r="R2084" t="str">
        <f t="shared" si="261"/>
        <v>indie rock</v>
      </c>
      <c r="S2084" s="10">
        <f t="shared" si="262"/>
        <v>40810.911990740737</v>
      </c>
      <c r="T2084" s="10">
        <f t="shared" si="263"/>
        <v>40870.953657407408</v>
      </c>
      <c r="U2084" t="str">
        <f t="shared" si="264"/>
        <v>September</v>
      </c>
      <c r="V2084" t="str">
        <f t="shared" si="265"/>
        <v>2011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8"/>
        <v>113.33333333333333</v>
      </c>
      <c r="P2085" s="6">
        <f t="shared" si="259"/>
        <v>34</v>
      </c>
      <c r="Q2085" t="str">
        <f t="shared" si="260"/>
        <v>music</v>
      </c>
      <c r="R2085" t="str">
        <f t="shared" si="261"/>
        <v>indie rock</v>
      </c>
      <c r="S2085" s="10">
        <f t="shared" si="262"/>
        <v>41034.513831018514</v>
      </c>
      <c r="T2085" s="10">
        <f t="shared" si="263"/>
        <v>41064.513831018514</v>
      </c>
      <c r="U2085" t="str">
        <f t="shared" si="264"/>
        <v>May</v>
      </c>
      <c r="V2085" t="str">
        <f t="shared" si="265"/>
        <v>2012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8"/>
        <v>108.33333333333333</v>
      </c>
      <c r="P2086" s="6">
        <f t="shared" si="259"/>
        <v>70.652173913043484</v>
      </c>
      <c r="Q2086" t="str">
        <f t="shared" si="260"/>
        <v>music</v>
      </c>
      <c r="R2086" t="str">
        <f t="shared" si="261"/>
        <v>indie rock</v>
      </c>
      <c r="S2086" s="10">
        <f t="shared" si="262"/>
        <v>41731.624791666662</v>
      </c>
      <c r="T2086" s="10">
        <f t="shared" si="263"/>
        <v>41763.082638888889</v>
      </c>
      <c r="U2086" t="str">
        <f t="shared" si="264"/>
        <v>April</v>
      </c>
      <c r="V2086" t="str">
        <f t="shared" si="265"/>
        <v>2014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ref="O2087:O2150" si="266">(E2087/D2087)*100</f>
        <v>123.53333333333335</v>
      </c>
      <c r="P2087" s="6">
        <f t="shared" ref="P2087:P2150" si="267">(E2087/L2087)</f>
        <v>89.301204819277103</v>
      </c>
      <c r="Q2087" t="str">
        <f t="shared" si="260"/>
        <v>music</v>
      </c>
      <c r="R2087" t="str">
        <f t="shared" si="261"/>
        <v>indie rock</v>
      </c>
      <c r="S2087" s="10">
        <f t="shared" si="262"/>
        <v>41075.627164351848</v>
      </c>
      <c r="T2087" s="10">
        <f t="shared" si="263"/>
        <v>41105.627164351848</v>
      </c>
      <c r="U2087" t="str">
        <f t="shared" si="264"/>
        <v>June</v>
      </c>
      <c r="V2087" t="str">
        <f t="shared" si="265"/>
        <v>2012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66"/>
        <v>100.69999999999999</v>
      </c>
      <c r="P2088" s="6">
        <f t="shared" si="267"/>
        <v>115.08571428571429</v>
      </c>
      <c r="Q2088" t="str">
        <f t="shared" si="260"/>
        <v>music</v>
      </c>
      <c r="R2088" t="str">
        <f t="shared" si="261"/>
        <v>indie rock</v>
      </c>
      <c r="S2088" s="10">
        <f t="shared" si="262"/>
        <v>40860.462175925924</v>
      </c>
      <c r="T2088" s="10">
        <f t="shared" si="263"/>
        <v>40890.999305555553</v>
      </c>
      <c r="U2088" t="str">
        <f t="shared" si="264"/>
        <v>November</v>
      </c>
      <c r="V2088" t="str">
        <f t="shared" si="265"/>
        <v>2011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66"/>
        <v>103.53333333333335</v>
      </c>
      <c r="P2089" s="6">
        <f t="shared" si="267"/>
        <v>62.12</v>
      </c>
      <c r="Q2089" t="str">
        <f t="shared" si="260"/>
        <v>music</v>
      </c>
      <c r="R2089" t="str">
        <f t="shared" si="261"/>
        <v>indie rock</v>
      </c>
      <c r="S2089" s="10">
        <f t="shared" si="262"/>
        <v>40763.996041666665</v>
      </c>
      <c r="T2089" s="10">
        <f t="shared" si="263"/>
        <v>40793.996041666665</v>
      </c>
      <c r="U2089" t="str">
        <f t="shared" si="264"/>
        <v>August</v>
      </c>
      <c r="V2089" t="str">
        <f t="shared" si="265"/>
        <v>2011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66"/>
        <v>115.51066666666668</v>
      </c>
      <c r="P2090" s="6">
        <f t="shared" si="267"/>
        <v>46.204266666666669</v>
      </c>
      <c r="Q2090" t="str">
        <f t="shared" si="260"/>
        <v>music</v>
      </c>
      <c r="R2090" t="str">
        <f t="shared" si="261"/>
        <v>indie rock</v>
      </c>
      <c r="S2090" s="10">
        <f t="shared" si="262"/>
        <v>40395.506388888891</v>
      </c>
      <c r="T2090" s="10">
        <f t="shared" si="263"/>
        <v>40431.957638888889</v>
      </c>
      <c r="U2090" t="str">
        <f t="shared" si="264"/>
        <v>August</v>
      </c>
      <c r="V2090" t="str">
        <f t="shared" si="265"/>
        <v>2010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66"/>
        <v>120.4004</v>
      </c>
      <c r="P2091" s="6">
        <f t="shared" si="267"/>
        <v>48.54854838709678</v>
      </c>
      <c r="Q2091" t="str">
        <f t="shared" si="260"/>
        <v>music</v>
      </c>
      <c r="R2091" t="str">
        <f t="shared" si="261"/>
        <v>indie rock</v>
      </c>
      <c r="S2091" s="10">
        <f t="shared" si="262"/>
        <v>41452.867986111109</v>
      </c>
      <c r="T2091" s="10">
        <f t="shared" si="263"/>
        <v>41487.867986111109</v>
      </c>
      <c r="U2091" t="str">
        <f t="shared" si="264"/>
        <v>June</v>
      </c>
      <c r="V2091" t="str">
        <f t="shared" si="265"/>
        <v>2013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66"/>
        <v>115.040375</v>
      </c>
      <c r="P2092" s="6">
        <f t="shared" si="267"/>
        <v>57.520187499999999</v>
      </c>
      <c r="Q2092" t="str">
        <f t="shared" si="260"/>
        <v>music</v>
      </c>
      <c r="R2092" t="str">
        <f t="shared" si="261"/>
        <v>indie rock</v>
      </c>
      <c r="S2092" s="10">
        <f t="shared" si="262"/>
        <v>41299.173090277771</v>
      </c>
      <c r="T2092" s="10">
        <f t="shared" si="263"/>
        <v>41329.173090277771</v>
      </c>
      <c r="U2092" t="str">
        <f t="shared" si="264"/>
        <v>January</v>
      </c>
      <c r="V2092" t="str">
        <f t="shared" si="265"/>
        <v>2013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66"/>
        <v>120.46777777777777</v>
      </c>
      <c r="P2093" s="6">
        <f t="shared" si="267"/>
        <v>88.147154471544724</v>
      </c>
      <c r="Q2093" t="str">
        <f t="shared" si="260"/>
        <v>music</v>
      </c>
      <c r="R2093" t="str">
        <f t="shared" si="261"/>
        <v>indie rock</v>
      </c>
      <c r="S2093" s="10">
        <f t="shared" si="262"/>
        <v>40555.114328703705</v>
      </c>
      <c r="T2093" s="10">
        <f t="shared" si="263"/>
        <v>40603.625</v>
      </c>
      <c r="U2093" t="str">
        <f t="shared" si="264"/>
        <v>January</v>
      </c>
      <c r="V2093" t="str">
        <f t="shared" si="265"/>
        <v>2011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66"/>
        <v>101.28333333333333</v>
      </c>
      <c r="P2094" s="6">
        <f t="shared" si="267"/>
        <v>110.49090909090908</v>
      </c>
      <c r="Q2094" t="str">
        <f t="shared" si="260"/>
        <v>music</v>
      </c>
      <c r="R2094" t="str">
        <f t="shared" si="261"/>
        <v>indie rock</v>
      </c>
      <c r="S2094" s="10">
        <f t="shared" si="262"/>
        <v>40763.499212962961</v>
      </c>
      <c r="T2094" s="10">
        <f t="shared" si="263"/>
        <v>40823.499212962961</v>
      </c>
      <c r="U2094" t="str">
        <f t="shared" si="264"/>
        <v>August</v>
      </c>
      <c r="V2094" t="str">
        <f t="shared" si="265"/>
        <v>2011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66"/>
        <v>102.46666666666667</v>
      </c>
      <c r="P2095" s="6">
        <f t="shared" si="267"/>
        <v>66.826086956521735</v>
      </c>
      <c r="Q2095" t="str">
        <f t="shared" si="260"/>
        <v>music</v>
      </c>
      <c r="R2095" t="str">
        <f t="shared" si="261"/>
        <v>indie rock</v>
      </c>
      <c r="S2095" s="10">
        <f t="shared" si="262"/>
        <v>41205.646203703705</v>
      </c>
      <c r="T2095" s="10">
        <f t="shared" si="263"/>
        <v>41265.68787037037</v>
      </c>
      <c r="U2095" t="str">
        <f t="shared" si="264"/>
        <v>October</v>
      </c>
      <c r="V2095" t="str">
        <f t="shared" si="265"/>
        <v>2012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66"/>
        <v>120.54285714285714</v>
      </c>
      <c r="P2096" s="6">
        <f t="shared" si="267"/>
        <v>58.597222222222221</v>
      </c>
      <c r="Q2096" t="str">
        <f t="shared" si="260"/>
        <v>music</v>
      </c>
      <c r="R2096" t="str">
        <f t="shared" si="261"/>
        <v>indie rock</v>
      </c>
      <c r="S2096" s="10">
        <f t="shared" si="262"/>
        <v>40938.811689814815</v>
      </c>
      <c r="T2096" s="10">
        <f t="shared" si="263"/>
        <v>40972.916666666664</v>
      </c>
      <c r="U2096" t="str">
        <f t="shared" si="264"/>
        <v>January</v>
      </c>
      <c r="V2096" t="str">
        <f t="shared" si="265"/>
        <v>2012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66"/>
        <v>100</v>
      </c>
      <c r="P2097" s="6">
        <f t="shared" si="267"/>
        <v>113.63636363636364</v>
      </c>
      <c r="Q2097" t="str">
        <f t="shared" si="260"/>
        <v>music</v>
      </c>
      <c r="R2097" t="str">
        <f t="shared" si="261"/>
        <v>indie rock</v>
      </c>
      <c r="S2097" s="10">
        <f t="shared" si="262"/>
        <v>40758.525150462963</v>
      </c>
      <c r="T2097" s="10">
        <f t="shared" si="263"/>
        <v>40818.525150462963</v>
      </c>
      <c r="U2097" t="str">
        <f t="shared" si="264"/>
        <v>August</v>
      </c>
      <c r="V2097" t="str">
        <f t="shared" si="265"/>
        <v>2011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66"/>
        <v>101.66666666666666</v>
      </c>
      <c r="P2098" s="6">
        <f t="shared" si="267"/>
        <v>43.571428571428569</v>
      </c>
      <c r="Q2098" t="str">
        <f t="shared" si="260"/>
        <v>music</v>
      </c>
      <c r="R2098" t="str">
        <f t="shared" si="261"/>
        <v>indie rock</v>
      </c>
      <c r="S2098" s="10">
        <f t="shared" si="262"/>
        <v>41192.550173611111</v>
      </c>
      <c r="T2098" s="10">
        <f t="shared" si="263"/>
        <v>41207.957638888889</v>
      </c>
      <c r="U2098" t="str">
        <f t="shared" si="264"/>
        <v>October</v>
      </c>
      <c r="V2098" t="str">
        <f t="shared" si="265"/>
        <v>2012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66"/>
        <v>100</v>
      </c>
      <c r="P2099" s="6">
        <f t="shared" si="267"/>
        <v>78.94736842105263</v>
      </c>
      <c r="Q2099" t="str">
        <f t="shared" si="260"/>
        <v>music</v>
      </c>
      <c r="R2099" t="str">
        <f t="shared" si="261"/>
        <v>indie rock</v>
      </c>
      <c r="S2099" s="10">
        <f t="shared" si="262"/>
        <v>40818.376562500001</v>
      </c>
      <c r="T2099" s="10">
        <f t="shared" si="263"/>
        <v>40878.418229166666</v>
      </c>
      <c r="U2099" t="str">
        <f t="shared" si="264"/>
        <v>October</v>
      </c>
      <c r="V2099" t="str">
        <f t="shared" si="265"/>
        <v>2011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66"/>
        <v>100.33333333333334</v>
      </c>
      <c r="P2100" s="6">
        <f t="shared" si="267"/>
        <v>188.125</v>
      </c>
      <c r="Q2100" t="str">
        <f t="shared" si="260"/>
        <v>music</v>
      </c>
      <c r="R2100" t="str">
        <f t="shared" si="261"/>
        <v>indie rock</v>
      </c>
      <c r="S2100" s="10">
        <f t="shared" si="262"/>
        <v>40945.905497685184</v>
      </c>
      <c r="T2100" s="10">
        <f t="shared" si="263"/>
        <v>40975.905497685184</v>
      </c>
      <c r="U2100" t="str">
        <f t="shared" si="264"/>
        <v>February</v>
      </c>
      <c r="V2100" t="str">
        <f t="shared" si="265"/>
        <v>2012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66"/>
        <v>132.36666666666667</v>
      </c>
      <c r="P2101" s="6">
        <f t="shared" si="267"/>
        <v>63.031746031746032</v>
      </c>
      <c r="Q2101" t="str">
        <f t="shared" si="260"/>
        <v>music</v>
      </c>
      <c r="R2101" t="str">
        <f t="shared" si="261"/>
        <v>indie rock</v>
      </c>
      <c r="S2101" s="10">
        <f t="shared" si="262"/>
        <v>42173.53800925926</v>
      </c>
      <c r="T2101" s="10">
        <f t="shared" si="263"/>
        <v>42186.944444444445</v>
      </c>
      <c r="U2101" t="str">
        <f t="shared" si="264"/>
        <v>June</v>
      </c>
      <c r="V2101" t="str">
        <f t="shared" si="265"/>
        <v>2015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66"/>
        <v>136.66666666666666</v>
      </c>
      <c r="P2102" s="6">
        <f t="shared" si="267"/>
        <v>30.37037037037037</v>
      </c>
      <c r="Q2102" t="str">
        <f t="shared" si="260"/>
        <v>music</v>
      </c>
      <c r="R2102" t="str">
        <f t="shared" si="261"/>
        <v>indie rock</v>
      </c>
      <c r="S2102" s="10">
        <f t="shared" si="262"/>
        <v>41074.62663194444</v>
      </c>
      <c r="T2102" s="10">
        <f t="shared" si="263"/>
        <v>41089.957638888889</v>
      </c>
      <c r="U2102" t="str">
        <f t="shared" si="264"/>
        <v>June</v>
      </c>
      <c r="V2102" t="str">
        <f t="shared" si="265"/>
        <v>2012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66"/>
        <v>113.25</v>
      </c>
      <c r="P2103" s="6">
        <f t="shared" si="267"/>
        <v>51.477272727272727</v>
      </c>
      <c r="Q2103" t="str">
        <f t="shared" si="260"/>
        <v>music</v>
      </c>
      <c r="R2103" t="str">
        <f t="shared" si="261"/>
        <v>indie rock</v>
      </c>
      <c r="S2103" s="10">
        <f t="shared" si="262"/>
        <v>40891.941134259258</v>
      </c>
      <c r="T2103" s="10">
        <f t="shared" si="263"/>
        <v>40951.941134259258</v>
      </c>
      <c r="U2103" t="str">
        <f t="shared" si="264"/>
        <v>December</v>
      </c>
      <c r="V2103" t="str">
        <f t="shared" si="265"/>
        <v>2011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66"/>
        <v>136</v>
      </c>
      <c r="P2104" s="6">
        <f t="shared" si="267"/>
        <v>35.789473684210527</v>
      </c>
      <c r="Q2104" t="str">
        <f t="shared" si="260"/>
        <v>music</v>
      </c>
      <c r="R2104" t="str">
        <f t="shared" si="261"/>
        <v>indie rock</v>
      </c>
      <c r="S2104" s="10">
        <f t="shared" si="262"/>
        <v>40638.660277777773</v>
      </c>
      <c r="T2104" s="10">
        <f t="shared" si="263"/>
        <v>40668.660277777773</v>
      </c>
      <c r="U2104" t="str">
        <f t="shared" si="264"/>
        <v>April</v>
      </c>
      <c r="V2104" t="str">
        <f t="shared" si="265"/>
        <v>2011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66"/>
        <v>146.12318374694613</v>
      </c>
      <c r="P2105" s="6">
        <f t="shared" si="267"/>
        <v>98.817391304347822</v>
      </c>
      <c r="Q2105" t="str">
        <f t="shared" si="260"/>
        <v>music</v>
      </c>
      <c r="R2105" t="str">
        <f t="shared" si="261"/>
        <v>indie rock</v>
      </c>
      <c r="S2105" s="10">
        <f t="shared" si="262"/>
        <v>41192.546608796292</v>
      </c>
      <c r="T2105" s="10">
        <f t="shared" si="263"/>
        <v>41222.588275462964</v>
      </c>
      <c r="U2105" t="str">
        <f t="shared" si="264"/>
        <v>October</v>
      </c>
      <c r="V2105" t="str">
        <f t="shared" si="265"/>
        <v>2012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66"/>
        <v>129.5</v>
      </c>
      <c r="P2106" s="6">
        <f t="shared" si="267"/>
        <v>28</v>
      </c>
      <c r="Q2106" t="str">
        <f t="shared" si="260"/>
        <v>music</v>
      </c>
      <c r="R2106" t="str">
        <f t="shared" si="261"/>
        <v>indie rock</v>
      </c>
      <c r="S2106" s="10">
        <f t="shared" si="262"/>
        <v>41393.86613425926</v>
      </c>
      <c r="T2106" s="10">
        <f t="shared" si="263"/>
        <v>41424.791666666664</v>
      </c>
      <c r="U2106" t="str">
        <f t="shared" si="264"/>
        <v>April</v>
      </c>
      <c r="V2106" t="str">
        <f t="shared" si="265"/>
        <v>2013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66"/>
        <v>254</v>
      </c>
      <c r="P2107" s="6">
        <f t="shared" si="267"/>
        <v>51.313131313131315</v>
      </c>
      <c r="Q2107" t="str">
        <f t="shared" si="260"/>
        <v>music</v>
      </c>
      <c r="R2107" t="str">
        <f t="shared" si="261"/>
        <v>indie rock</v>
      </c>
      <c r="S2107" s="10">
        <f t="shared" si="262"/>
        <v>41951.580474537033</v>
      </c>
      <c r="T2107" s="10">
        <f t="shared" si="263"/>
        <v>41963.958333333336</v>
      </c>
      <c r="U2107" t="str">
        <f t="shared" si="264"/>
        <v>November</v>
      </c>
      <c r="V2107" t="str">
        <f t="shared" si="265"/>
        <v>2014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66"/>
        <v>107.04545454545456</v>
      </c>
      <c r="P2108" s="6">
        <f t="shared" si="267"/>
        <v>53.522727272727273</v>
      </c>
      <c r="Q2108" t="str">
        <f t="shared" si="260"/>
        <v>music</v>
      </c>
      <c r="R2108" t="str">
        <f t="shared" si="261"/>
        <v>indie rock</v>
      </c>
      <c r="S2108" s="10">
        <f t="shared" si="262"/>
        <v>41270.006643518514</v>
      </c>
      <c r="T2108" s="10">
        <f t="shared" si="263"/>
        <v>41300.006643518514</v>
      </c>
      <c r="U2108" t="str">
        <f t="shared" si="264"/>
        <v>December</v>
      </c>
      <c r="V2108" t="str">
        <f t="shared" si="265"/>
        <v>2012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66"/>
        <v>107.73299999999999</v>
      </c>
      <c r="P2109" s="6">
        <f t="shared" si="267"/>
        <v>37.149310344827583</v>
      </c>
      <c r="Q2109" t="str">
        <f t="shared" si="260"/>
        <v>music</v>
      </c>
      <c r="R2109" t="str">
        <f t="shared" si="261"/>
        <v>indie rock</v>
      </c>
      <c r="S2109" s="10">
        <f t="shared" si="262"/>
        <v>41934.502233796295</v>
      </c>
      <c r="T2109" s="10">
        <f t="shared" si="263"/>
        <v>41955.543900462959</v>
      </c>
      <c r="U2109" t="str">
        <f t="shared" si="264"/>
        <v>October</v>
      </c>
      <c r="V2109" t="str">
        <f t="shared" si="265"/>
        <v>2014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66"/>
        <v>107.31250000000001</v>
      </c>
      <c r="P2110" s="6">
        <f t="shared" si="267"/>
        <v>89.895287958115176</v>
      </c>
      <c r="Q2110" t="str">
        <f t="shared" si="260"/>
        <v>music</v>
      </c>
      <c r="R2110" t="str">
        <f t="shared" si="261"/>
        <v>indie rock</v>
      </c>
      <c r="S2110" s="10">
        <f t="shared" si="262"/>
        <v>41134.967361111107</v>
      </c>
      <c r="T2110" s="10">
        <f t="shared" si="263"/>
        <v>41161.954861111109</v>
      </c>
      <c r="U2110" t="str">
        <f t="shared" si="264"/>
        <v>August</v>
      </c>
      <c r="V2110" t="str">
        <f t="shared" si="265"/>
        <v>2012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66"/>
        <v>106.52500000000001</v>
      </c>
      <c r="P2111" s="6">
        <f t="shared" si="267"/>
        <v>106.52500000000001</v>
      </c>
      <c r="Q2111" t="str">
        <f t="shared" si="260"/>
        <v>music</v>
      </c>
      <c r="R2111" t="str">
        <f t="shared" si="261"/>
        <v>indie rock</v>
      </c>
      <c r="S2111" s="10">
        <f t="shared" si="262"/>
        <v>42160.500196759262</v>
      </c>
      <c r="T2111" s="10">
        <f t="shared" si="263"/>
        <v>42190.500196759262</v>
      </c>
      <c r="U2111" t="str">
        <f t="shared" si="264"/>
        <v>June</v>
      </c>
      <c r="V2111" t="str">
        <f t="shared" si="265"/>
        <v>2015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66"/>
        <v>100.35000000000001</v>
      </c>
      <c r="P2112" s="6">
        <f t="shared" si="267"/>
        <v>52.815789473684212</v>
      </c>
      <c r="Q2112" t="str">
        <f t="shared" si="260"/>
        <v>music</v>
      </c>
      <c r="R2112" t="str">
        <f t="shared" si="261"/>
        <v>indie rock</v>
      </c>
      <c r="S2112" s="10">
        <f t="shared" si="262"/>
        <v>41759.462604166663</v>
      </c>
      <c r="T2112" s="10">
        <f t="shared" si="263"/>
        <v>41786.999305555553</v>
      </c>
      <c r="U2112" t="str">
        <f t="shared" si="264"/>
        <v>April</v>
      </c>
      <c r="V2112" t="str">
        <f t="shared" si="265"/>
        <v>2014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66"/>
        <v>106.5</v>
      </c>
      <c r="P2113" s="6">
        <f t="shared" si="267"/>
        <v>54.615384615384613</v>
      </c>
      <c r="Q2113" t="str">
        <f t="shared" si="260"/>
        <v>music</v>
      </c>
      <c r="R2113" t="str">
        <f t="shared" si="261"/>
        <v>indie rock</v>
      </c>
      <c r="S2113" s="10">
        <f t="shared" si="262"/>
        <v>40702.988715277774</v>
      </c>
      <c r="T2113" s="10">
        <f t="shared" si="263"/>
        <v>40769.833333333328</v>
      </c>
      <c r="U2113" t="str">
        <f t="shared" si="264"/>
        <v>June</v>
      </c>
      <c r="V2113" t="str">
        <f t="shared" si="265"/>
        <v>2011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66"/>
        <v>100</v>
      </c>
      <c r="P2114" s="6">
        <f t="shared" si="267"/>
        <v>27.272727272727273</v>
      </c>
      <c r="Q2114" t="str">
        <f t="shared" si="260"/>
        <v>music</v>
      </c>
      <c r="R2114" t="str">
        <f t="shared" si="261"/>
        <v>indie rock</v>
      </c>
      <c r="S2114" s="10">
        <f t="shared" si="262"/>
        <v>41365.719826388886</v>
      </c>
      <c r="T2114" s="10">
        <f t="shared" si="263"/>
        <v>41379.719826388886</v>
      </c>
      <c r="U2114" t="str">
        <f t="shared" si="264"/>
        <v>April</v>
      </c>
      <c r="V2114" t="str">
        <f t="shared" si="265"/>
        <v>2013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266"/>
        <v>104.85714285714285</v>
      </c>
      <c r="P2115" s="6">
        <f t="shared" si="267"/>
        <v>68.598130841121488</v>
      </c>
      <c r="Q2115" t="str">
        <f t="shared" ref="Q2115:Q2178" si="268">LEFT(N2115, FIND("/",N2115,1)-1)</f>
        <v>music</v>
      </c>
      <c r="R2115" t="str">
        <f t="shared" ref="R2115:R2178" si="269">RIGHT(N2115, LEN(N2115)-FIND("/",N2115))</f>
        <v>indie rock</v>
      </c>
      <c r="S2115" s="10">
        <f t="shared" ref="S2115:S2178" si="270">(J2115/86400)+25569+(-5/24)</f>
        <v>41870.657129629624</v>
      </c>
      <c r="T2115" s="10">
        <f t="shared" ref="T2115:T2178" si="271">(I2115/86400)+25569+(-5/24)</f>
        <v>41905.657129629624</v>
      </c>
      <c r="U2115" t="str">
        <f t="shared" ref="U2115:U2178" si="272">TEXT(S2115,"mmmm")</f>
        <v>August</v>
      </c>
      <c r="V2115" t="str">
        <f t="shared" ref="V2115:V2178" si="273">TEXT(S2115,"yyyy")</f>
        <v>2014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6"/>
        <v>104.69999999999999</v>
      </c>
      <c r="P2116" s="6">
        <f t="shared" si="267"/>
        <v>35.612244897959187</v>
      </c>
      <c r="Q2116" t="str">
        <f t="shared" si="268"/>
        <v>music</v>
      </c>
      <c r="R2116" t="str">
        <f t="shared" si="269"/>
        <v>indie rock</v>
      </c>
      <c r="S2116" s="10">
        <f t="shared" si="270"/>
        <v>40458.607291666667</v>
      </c>
      <c r="T2116" s="10">
        <f t="shared" si="271"/>
        <v>40520.999305555553</v>
      </c>
      <c r="U2116" t="str">
        <f t="shared" si="272"/>
        <v>October</v>
      </c>
      <c r="V2116" t="str">
        <f t="shared" si="273"/>
        <v>2010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6"/>
        <v>225.66666666666669</v>
      </c>
      <c r="P2117" s="6">
        <f t="shared" si="267"/>
        <v>94.027777777777771</v>
      </c>
      <c r="Q2117" t="str">
        <f t="shared" si="268"/>
        <v>music</v>
      </c>
      <c r="R2117" t="str">
        <f t="shared" si="269"/>
        <v>indie rock</v>
      </c>
      <c r="S2117" s="10">
        <f t="shared" si="270"/>
        <v>40563.872696759259</v>
      </c>
      <c r="T2117" s="10">
        <f t="shared" si="271"/>
        <v>40593.872696759259</v>
      </c>
      <c r="U2117" t="str">
        <f t="shared" si="272"/>
        <v>January</v>
      </c>
      <c r="V2117" t="str">
        <f t="shared" si="273"/>
        <v>2011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6"/>
        <v>100.90416666666667</v>
      </c>
      <c r="P2118" s="6">
        <f t="shared" si="267"/>
        <v>526.45652173913038</v>
      </c>
      <c r="Q2118" t="str">
        <f t="shared" si="268"/>
        <v>music</v>
      </c>
      <c r="R2118" t="str">
        <f t="shared" si="269"/>
        <v>indie rock</v>
      </c>
      <c r="S2118" s="10">
        <f t="shared" si="270"/>
        <v>41136.569479166668</v>
      </c>
      <c r="T2118" s="10">
        <f t="shared" si="271"/>
        <v>41184.569479166668</v>
      </c>
      <c r="U2118" t="str">
        <f t="shared" si="272"/>
        <v>August</v>
      </c>
      <c r="V2118" t="str">
        <f t="shared" si="273"/>
        <v>2012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6"/>
        <v>147.75</v>
      </c>
      <c r="P2119" s="6">
        <f t="shared" si="267"/>
        <v>50.657142857142858</v>
      </c>
      <c r="Q2119" t="str">
        <f t="shared" si="268"/>
        <v>music</v>
      </c>
      <c r="R2119" t="str">
        <f t="shared" si="269"/>
        <v>indie rock</v>
      </c>
      <c r="S2119" s="10">
        <f t="shared" si="270"/>
        <v>42289.851261574069</v>
      </c>
      <c r="T2119" s="10">
        <f t="shared" si="271"/>
        <v>42303.999305555553</v>
      </c>
      <c r="U2119" t="str">
        <f t="shared" si="272"/>
        <v>October</v>
      </c>
      <c r="V2119" t="str">
        <f t="shared" si="273"/>
        <v>2015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6"/>
        <v>134.61099999999999</v>
      </c>
      <c r="P2120" s="6">
        <f t="shared" si="267"/>
        <v>79.182941176470578</v>
      </c>
      <c r="Q2120" t="str">
        <f t="shared" si="268"/>
        <v>music</v>
      </c>
      <c r="R2120" t="str">
        <f t="shared" si="269"/>
        <v>indie rock</v>
      </c>
      <c r="S2120" s="10">
        <f t="shared" si="270"/>
        <v>40718.631203703699</v>
      </c>
      <c r="T2120" s="10">
        <f t="shared" si="271"/>
        <v>40748.631203703699</v>
      </c>
      <c r="U2120" t="str">
        <f t="shared" si="272"/>
        <v>June</v>
      </c>
      <c r="V2120" t="str">
        <f t="shared" si="273"/>
        <v>2011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6"/>
        <v>100.75</v>
      </c>
      <c r="P2121" s="6">
        <f t="shared" si="267"/>
        <v>91.590909090909093</v>
      </c>
      <c r="Q2121" t="str">
        <f t="shared" si="268"/>
        <v>music</v>
      </c>
      <c r="R2121" t="str">
        <f t="shared" si="269"/>
        <v>indie rock</v>
      </c>
      <c r="S2121" s="10">
        <f t="shared" si="270"/>
        <v>41106.921817129631</v>
      </c>
      <c r="T2121" s="10">
        <f t="shared" si="271"/>
        <v>41136.921817129631</v>
      </c>
      <c r="U2121" t="str">
        <f t="shared" si="272"/>
        <v>July</v>
      </c>
      <c r="V2121" t="str">
        <f t="shared" si="273"/>
        <v>2012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6"/>
        <v>100.880375</v>
      </c>
      <c r="P2122" s="6">
        <f t="shared" si="267"/>
        <v>116.96275362318841</v>
      </c>
      <c r="Q2122" t="str">
        <f t="shared" si="268"/>
        <v>music</v>
      </c>
      <c r="R2122" t="str">
        <f t="shared" si="269"/>
        <v>indie rock</v>
      </c>
      <c r="S2122" s="10">
        <f t="shared" si="270"/>
        <v>41591.756203703699</v>
      </c>
      <c r="T2122" s="10">
        <f t="shared" si="271"/>
        <v>41640.756203703699</v>
      </c>
      <c r="U2122" t="str">
        <f t="shared" si="272"/>
        <v>November</v>
      </c>
      <c r="V2122" t="str">
        <f t="shared" si="273"/>
        <v>2013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6"/>
        <v>0.56800000000000006</v>
      </c>
      <c r="P2123" s="6">
        <f t="shared" si="267"/>
        <v>28.4</v>
      </c>
      <c r="Q2123" t="str">
        <f t="shared" si="268"/>
        <v>games</v>
      </c>
      <c r="R2123" t="str">
        <f t="shared" si="269"/>
        <v>video games</v>
      </c>
      <c r="S2123" s="10">
        <f t="shared" si="270"/>
        <v>42716.534120370365</v>
      </c>
      <c r="T2123" s="10">
        <f t="shared" si="271"/>
        <v>42746.534120370365</v>
      </c>
      <c r="U2123" t="str">
        <f t="shared" si="272"/>
        <v>December</v>
      </c>
      <c r="V2123" t="str">
        <f t="shared" si="273"/>
        <v>2016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6"/>
        <v>0.38750000000000001</v>
      </c>
      <c r="P2124" s="6">
        <f t="shared" si="267"/>
        <v>103.33333333333333</v>
      </c>
      <c r="Q2124" t="str">
        <f t="shared" si="268"/>
        <v>games</v>
      </c>
      <c r="R2124" t="str">
        <f t="shared" si="269"/>
        <v>video games</v>
      </c>
      <c r="S2124" s="10">
        <f t="shared" si="270"/>
        <v>42712.092233796291</v>
      </c>
      <c r="T2124" s="10">
        <f t="shared" si="271"/>
        <v>42742.092233796291</v>
      </c>
      <c r="U2124" t="str">
        <f t="shared" si="272"/>
        <v>December</v>
      </c>
      <c r="V2124" t="str">
        <f t="shared" si="273"/>
        <v>2016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6"/>
        <v>10</v>
      </c>
      <c r="P2125" s="6">
        <f t="shared" si="267"/>
        <v>10</v>
      </c>
      <c r="Q2125" t="str">
        <f t="shared" si="268"/>
        <v>games</v>
      </c>
      <c r="R2125" t="str">
        <f t="shared" si="269"/>
        <v>video games</v>
      </c>
      <c r="S2125" s="10">
        <f t="shared" si="270"/>
        <v>40198.216516203705</v>
      </c>
      <c r="T2125" s="10">
        <f t="shared" si="271"/>
        <v>40252.082638888889</v>
      </c>
      <c r="U2125" t="str">
        <f t="shared" si="272"/>
        <v>January</v>
      </c>
      <c r="V2125" t="str">
        <f t="shared" si="273"/>
        <v>2010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6"/>
        <v>10.454545454545453</v>
      </c>
      <c r="P2126" s="6">
        <f t="shared" si="267"/>
        <v>23</v>
      </c>
      <c r="Q2126" t="str">
        <f t="shared" si="268"/>
        <v>games</v>
      </c>
      <c r="R2126" t="str">
        <f t="shared" si="269"/>
        <v>video games</v>
      </c>
      <c r="S2126" s="10">
        <f t="shared" si="270"/>
        <v>40463.819849537038</v>
      </c>
      <c r="T2126" s="10">
        <f t="shared" si="271"/>
        <v>40512</v>
      </c>
      <c r="U2126" t="str">
        <f t="shared" si="272"/>
        <v>October</v>
      </c>
      <c r="V2126" t="str">
        <f t="shared" si="273"/>
        <v>2010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6"/>
        <v>1.4200000000000002</v>
      </c>
      <c r="P2127" s="6">
        <f t="shared" si="267"/>
        <v>31.555555555555557</v>
      </c>
      <c r="Q2127" t="str">
        <f t="shared" si="268"/>
        <v>games</v>
      </c>
      <c r="R2127" t="str">
        <f t="shared" si="269"/>
        <v>video games</v>
      </c>
      <c r="S2127" s="10">
        <f t="shared" si="270"/>
        <v>42190.815196759257</v>
      </c>
      <c r="T2127" s="10">
        <f t="shared" si="271"/>
        <v>42220.815196759257</v>
      </c>
      <c r="U2127" t="str">
        <f t="shared" si="272"/>
        <v>July</v>
      </c>
      <c r="V2127" t="str">
        <f t="shared" si="273"/>
        <v>2015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6"/>
        <v>0.05</v>
      </c>
      <c r="P2128" s="6">
        <f t="shared" si="267"/>
        <v>5</v>
      </c>
      <c r="Q2128" t="str">
        <f t="shared" si="268"/>
        <v>games</v>
      </c>
      <c r="R2128" t="str">
        <f t="shared" si="269"/>
        <v>video games</v>
      </c>
      <c r="S2128" s="10">
        <f t="shared" si="270"/>
        <v>41951.76489583333</v>
      </c>
      <c r="T2128" s="10">
        <f t="shared" si="271"/>
        <v>41981.76489583333</v>
      </c>
      <c r="U2128" t="str">
        <f t="shared" si="272"/>
        <v>November</v>
      </c>
      <c r="V2128" t="str">
        <f t="shared" si="273"/>
        <v>2014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6"/>
        <v>28.842857142857142</v>
      </c>
      <c r="P2129" s="6">
        <f t="shared" si="267"/>
        <v>34.220338983050844</v>
      </c>
      <c r="Q2129" t="str">
        <f t="shared" si="268"/>
        <v>games</v>
      </c>
      <c r="R2129" t="str">
        <f t="shared" si="269"/>
        <v>video games</v>
      </c>
      <c r="S2129" s="10">
        <f t="shared" si="270"/>
        <v>42045.297025462962</v>
      </c>
      <c r="T2129" s="10">
        <f t="shared" si="271"/>
        <v>42075.255358796298</v>
      </c>
      <c r="U2129" t="str">
        <f t="shared" si="272"/>
        <v>February</v>
      </c>
      <c r="V2129" t="str">
        <f t="shared" si="273"/>
        <v>2015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6"/>
        <v>0.16666666666666669</v>
      </c>
      <c r="P2130" s="6">
        <f t="shared" si="267"/>
        <v>25</v>
      </c>
      <c r="Q2130" t="str">
        <f t="shared" si="268"/>
        <v>games</v>
      </c>
      <c r="R2130" t="str">
        <f t="shared" si="269"/>
        <v>video games</v>
      </c>
      <c r="S2130" s="10">
        <f t="shared" si="270"/>
        <v>41843.564456018517</v>
      </c>
      <c r="T2130" s="10">
        <f t="shared" si="271"/>
        <v>41903.564456018517</v>
      </c>
      <c r="U2130" t="str">
        <f t="shared" si="272"/>
        <v>July</v>
      </c>
      <c r="V2130" t="str">
        <f t="shared" si="273"/>
        <v>2014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6"/>
        <v>11.799999999999999</v>
      </c>
      <c r="P2131" s="6">
        <f t="shared" si="267"/>
        <v>19.666666666666668</v>
      </c>
      <c r="Q2131" t="str">
        <f t="shared" si="268"/>
        <v>games</v>
      </c>
      <c r="R2131" t="str">
        <f t="shared" si="269"/>
        <v>video games</v>
      </c>
      <c r="S2131" s="10">
        <f t="shared" si="270"/>
        <v>42408.815972222219</v>
      </c>
      <c r="T2131" s="10">
        <f t="shared" si="271"/>
        <v>42438.815972222219</v>
      </c>
      <c r="U2131" t="str">
        <f t="shared" si="272"/>
        <v>February</v>
      </c>
      <c r="V2131" t="str">
        <f t="shared" si="273"/>
        <v>2016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6"/>
        <v>0.20238095238095236</v>
      </c>
      <c r="P2132" s="6">
        <f t="shared" si="267"/>
        <v>21.25</v>
      </c>
      <c r="Q2132" t="str">
        <f t="shared" si="268"/>
        <v>games</v>
      </c>
      <c r="R2132" t="str">
        <f t="shared" si="269"/>
        <v>video games</v>
      </c>
      <c r="S2132" s="10">
        <f t="shared" si="270"/>
        <v>41831.87804398148</v>
      </c>
      <c r="T2132" s="10">
        <f t="shared" si="271"/>
        <v>41866.87804398148</v>
      </c>
      <c r="U2132" t="str">
        <f t="shared" si="272"/>
        <v>July</v>
      </c>
      <c r="V2132" t="str">
        <f t="shared" si="273"/>
        <v>2014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6"/>
        <v>5</v>
      </c>
      <c r="P2133" s="6">
        <f t="shared" si="267"/>
        <v>8.3333333333333339</v>
      </c>
      <c r="Q2133" t="str">
        <f t="shared" si="268"/>
        <v>games</v>
      </c>
      <c r="R2133" t="str">
        <f t="shared" si="269"/>
        <v>video games</v>
      </c>
      <c r="S2133" s="10">
        <f t="shared" si="270"/>
        <v>42166.998738425922</v>
      </c>
      <c r="T2133" s="10">
        <f t="shared" si="271"/>
        <v>42196.998738425922</v>
      </c>
      <c r="U2133" t="str">
        <f t="shared" si="272"/>
        <v>June</v>
      </c>
      <c r="V2133" t="str">
        <f t="shared" si="273"/>
        <v>2015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6"/>
        <v>2.1129899999999995</v>
      </c>
      <c r="P2134" s="6">
        <f t="shared" si="267"/>
        <v>21.34333333333333</v>
      </c>
      <c r="Q2134" t="str">
        <f t="shared" si="268"/>
        <v>games</v>
      </c>
      <c r="R2134" t="str">
        <f t="shared" si="269"/>
        <v>video games</v>
      </c>
      <c r="S2134" s="10">
        <f t="shared" si="270"/>
        <v>41643.27884259259</v>
      </c>
      <c r="T2134" s="10">
        <f t="shared" si="271"/>
        <v>41673.27884259259</v>
      </c>
      <c r="U2134" t="str">
        <f t="shared" si="272"/>
        <v>January</v>
      </c>
      <c r="V2134" t="str">
        <f t="shared" si="273"/>
        <v>2014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6"/>
        <v>1.6</v>
      </c>
      <c r="P2135" s="6">
        <f t="shared" si="267"/>
        <v>5.333333333333333</v>
      </c>
      <c r="Q2135" t="str">
        <f t="shared" si="268"/>
        <v>games</v>
      </c>
      <c r="R2135" t="str">
        <f t="shared" si="269"/>
        <v>video games</v>
      </c>
      <c r="S2135" s="10">
        <f t="shared" si="270"/>
        <v>40618.888877314814</v>
      </c>
      <c r="T2135" s="10">
        <f t="shared" si="271"/>
        <v>40657.082638888889</v>
      </c>
      <c r="U2135" t="str">
        <f t="shared" si="272"/>
        <v>March</v>
      </c>
      <c r="V2135" t="str">
        <f t="shared" si="273"/>
        <v>2011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6"/>
        <v>1.7333333333333332</v>
      </c>
      <c r="P2136" s="6">
        <f t="shared" si="267"/>
        <v>34.666666666666664</v>
      </c>
      <c r="Q2136" t="str">
        <f t="shared" si="268"/>
        <v>games</v>
      </c>
      <c r="R2136" t="str">
        <f t="shared" si="269"/>
        <v>video games</v>
      </c>
      <c r="S2136" s="10">
        <f t="shared" si="270"/>
        <v>41361.678136574068</v>
      </c>
      <c r="T2136" s="10">
        <f t="shared" si="271"/>
        <v>41391.678136574068</v>
      </c>
      <c r="U2136" t="str">
        <f t="shared" si="272"/>
        <v>March</v>
      </c>
      <c r="V2136" t="str">
        <f t="shared" si="273"/>
        <v>2013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6"/>
        <v>9.56</v>
      </c>
      <c r="P2137" s="6">
        <f t="shared" si="267"/>
        <v>21.727272727272727</v>
      </c>
      <c r="Q2137" t="str">
        <f t="shared" si="268"/>
        <v>games</v>
      </c>
      <c r="R2137" t="str">
        <f t="shared" si="269"/>
        <v>video games</v>
      </c>
      <c r="S2137" s="10">
        <f t="shared" si="270"/>
        <v>41156.755011574074</v>
      </c>
      <c r="T2137" s="10">
        <f t="shared" si="271"/>
        <v>41186.755011574074</v>
      </c>
      <c r="U2137" t="str">
        <f t="shared" si="272"/>
        <v>September</v>
      </c>
      <c r="V2137" t="str">
        <f t="shared" si="273"/>
        <v>2012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6"/>
        <v>5.9612499999999999E-2</v>
      </c>
      <c r="P2138" s="6">
        <f t="shared" si="267"/>
        <v>11.922499999999999</v>
      </c>
      <c r="Q2138" t="str">
        <f t="shared" si="268"/>
        <v>games</v>
      </c>
      <c r="R2138" t="str">
        <f t="shared" si="269"/>
        <v>video games</v>
      </c>
      <c r="S2138" s="10">
        <f t="shared" si="270"/>
        <v>41536.300763888888</v>
      </c>
      <c r="T2138" s="10">
        <f t="shared" si="271"/>
        <v>41566.300763888888</v>
      </c>
      <c r="U2138" t="str">
        <f t="shared" si="272"/>
        <v>September</v>
      </c>
      <c r="V2138" t="str">
        <f t="shared" si="273"/>
        <v>2013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6"/>
        <v>28.405999999999999</v>
      </c>
      <c r="P2139" s="6">
        <f t="shared" si="267"/>
        <v>26.59737827715356</v>
      </c>
      <c r="Q2139" t="str">
        <f t="shared" si="268"/>
        <v>games</v>
      </c>
      <c r="R2139" t="str">
        <f t="shared" si="269"/>
        <v>video games</v>
      </c>
      <c r="S2139" s="10">
        <f t="shared" si="270"/>
        <v>41948.562835648147</v>
      </c>
      <c r="T2139" s="10">
        <f t="shared" si="271"/>
        <v>41978.562835648147</v>
      </c>
      <c r="U2139" t="str">
        <f t="shared" si="272"/>
        <v>November</v>
      </c>
      <c r="V2139" t="str">
        <f t="shared" si="273"/>
        <v>2014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6"/>
        <v>12.8</v>
      </c>
      <c r="P2140" s="6">
        <f t="shared" si="267"/>
        <v>10.666666666666666</v>
      </c>
      <c r="Q2140" t="str">
        <f t="shared" si="268"/>
        <v>games</v>
      </c>
      <c r="R2140" t="str">
        <f t="shared" si="269"/>
        <v>video games</v>
      </c>
      <c r="S2140" s="10">
        <f t="shared" si="270"/>
        <v>41556.804849537039</v>
      </c>
      <c r="T2140" s="10">
        <f t="shared" si="271"/>
        <v>41586.846516203703</v>
      </c>
      <c r="U2140" t="str">
        <f t="shared" si="272"/>
        <v>October</v>
      </c>
      <c r="V2140" t="str">
        <f t="shared" si="273"/>
        <v>2013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6"/>
        <v>5.42</v>
      </c>
      <c r="P2141" s="6">
        <f t="shared" si="267"/>
        <v>29.035714285714285</v>
      </c>
      <c r="Q2141" t="str">
        <f t="shared" si="268"/>
        <v>games</v>
      </c>
      <c r="R2141" t="str">
        <f t="shared" si="269"/>
        <v>video games</v>
      </c>
      <c r="S2141" s="10">
        <f t="shared" si="270"/>
        <v>42647.541759259257</v>
      </c>
      <c r="T2141" s="10">
        <f t="shared" si="271"/>
        <v>42677.541759259257</v>
      </c>
      <c r="U2141" t="str">
        <f t="shared" si="272"/>
        <v>October</v>
      </c>
      <c r="V2141" t="str">
        <f t="shared" si="273"/>
        <v>2016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6"/>
        <v>0.11199999999999999</v>
      </c>
      <c r="P2142" s="6">
        <f t="shared" si="267"/>
        <v>50.909090909090907</v>
      </c>
      <c r="Q2142" t="str">
        <f t="shared" si="268"/>
        <v>games</v>
      </c>
      <c r="R2142" t="str">
        <f t="shared" si="269"/>
        <v>video games</v>
      </c>
      <c r="S2142" s="10">
        <f t="shared" si="270"/>
        <v>41255.625277777777</v>
      </c>
      <c r="T2142" s="10">
        <f t="shared" si="271"/>
        <v>41285.625277777777</v>
      </c>
      <c r="U2142" t="str">
        <f t="shared" si="272"/>
        <v>December</v>
      </c>
      <c r="V2142" t="str">
        <f t="shared" si="273"/>
        <v>2012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6"/>
        <v>0</v>
      </c>
      <c r="P2143" s="6" t="e">
        <f t="shared" si="267"/>
        <v>#DIV/0!</v>
      </c>
      <c r="Q2143" t="str">
        <f t="shared" si="268"/>
        <v>games</v>
      </c>
      <c r="R2143" t="str">
        <f t="shared" si="269"/>
        <v>video games</v>
      </c>
      <c r="S2143" s="10">
        <f t="shared" si="270"/>
        <v>41927.027303240735</v>
      </c>
      <c r="T2143" s="10">
        <f t="shared" si="271"/>
        <v>41957.068969907406</v>
      </c>
      <c r="U2143" t="str">
        <f t="shared" si="272"/>
        <v>October</v>
      </c>
      <c r="V2143" t="str">
        <f t="shared" si="273"/>
        <v>2014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6"/>
        <v>5.7238095238095239</v>
      </c>
      <c r="P2144" s="6">
        <f t="shared" si="267"/>
        <v>50.083333333333336</v>
      </c>
      <c r="Q2144" t="str">
        <f t="shared" si="268"/>
        <v>games</v>
      </c>
      <c r="R2144" t="str">
        <f t="shared" si="269"/>
        <v>video games</v>
      </c>
      <c r="S2144" s="10">
        <f t="shared" si="270"/>
        <v>42340.493171296293</v>
      </c>
      <c r="T2144" s="10">
        <f t="shared" si="271"/>
        <v>42368.493171296293</v>
      </c>
      <c r="U2144" t="str">
        <f t="shared" si="272"/>
        <v>December</v>
      </c>
      <c r="V2144" t="str">
        <f t="shared" si="273"/>
        <v>2015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6"/>
        <v>11.25</v>
      </c>
      <c r="P2145" s="6">
        <f t="shared" si="267"/>
        <v>45</v>
      </c>
      <c r="Q2145" t="str">
        <f t="shared" si="268"/>
        <v>games</v>
      </c>
      <c r="R2145" t="str">
        <f t="shared" si="269"/>
        <v>video games</v>
      </c>
      <c r="S2145" s="10">
        <f t="shared" si="270"/>
        <v>40332.678379629629</v>
      </c>
      <c r="T2145" s="10">
        <f t="shared" si="271"/>
        <v>40380.583333333328</v>
      </c>
      <c r="U2145" t="str">
        <f t="shared" si="272"/>
        <v>June</v>
      </c>
      <c r="V2145" t="str">
        <f t="shared" si="273"/>
        <v>2010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6"/>
        <v>1.7098591549295776</v>
      </c>
      <c r="P2146" s="6">
        <f t="shared" si="267"/>
        <v>25.291666666666668</v>
      </c>
      <c r="Q2146" t="str">
        <f t="shared" si="268"/>
        <v>games</v>
      </c>
      <c r="R2146" t="str">
        <f t="shared" si="269"/>
        <v>video games</v>
      </c>
      <c r="S2146" s="10">
        <f t="shared" si="270"/>
        <v>41499.338425925926</v>
      </c>
      <c r="T2146" s="10">
        <f t="shared" si="271"/>
        <v>41531.338425925926</v>
      </c>
      <c r="U2146" t="str">
        <f t="shared" si="272"/>
        <v>August</v>
      </c>
      <c r="V2146" t="str">
        <f t="shared" si="273"/>
        <v>2013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6"/>
        <v>30.433333333333334</v>
      </c>
      <c r="P2147" s="6">
        <f t="shared" si="267"/>
        <v>51.292134831460672</v>
      </c>
      <c r="Q2147" t="str">
        <f t="shared" si="268"/>
        <v>games</v>
      </c>
      <c r="R2147" t="str">
        <f t="shared" si="269"/>
        <v>video games</v>
      </c>
      <c r="S2147" s="10">
        <f t="shared" si="270"/>
        <v>41575.029097222221</v>
      </c>
      <c r="T2147" s="10">
        <f t="shared" si="271"/>
        <v>41605.070763888885</v>
      </c>
      <c r="U2147" t="str">
        <f t="shared" si="272"/>
        <v>October</v>
      </c>
      <c r="V2147" t="str">
        <f t="shared" si="273"/>
        <v>2013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6"/>
        <v>0.02</v>
      </c>
      <c r="P2148" s="6">
        <f t="shared" si="267"/>
        <v>1</v>
      </c>
      <c r="Q2148" t="str">
        <f t="shared" si="268"/>
        <v>games</v>
      </c>
      <c r="R2148" t="str">
        <f t="shared" si="269"/>
        <v>video games</v>
      </c>
      <c r="S2148" s="10">
        <f t="shared" si="270"/>
        <v>42397.471180555549</v>
      </c>
      <c r="T2148" s="10">
        <f t="shared" si="271"/>
        <v>42411.471180555549</v>
      </c>
      <c r="U2148" t="str">
        <f t="shared" si="272"/>
        <v>January</v>
      </c>
      <c r="V2148" t="str">
        <f t="shared" si="273"/>
        <v>2016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6"/>
        <v>0.69641025641025645</v>
      </c>
      <c r="P2149" s="6">
        <f t="shared" si="267"/>
        <v>49.381818181818183</v>
      </c>
      <c r="Q2149" t="str">
        <f t="shared" si="268"/>
        <v>games</v>
      </c>
      <c r="R2149" t="str">
        <f t="shared" si="269"/>
        <v>video games</v>
      </c>
      <c r="S2149" s="10">
        <f t="shared" si="270"/>
        <v>41927.087361111109</v>
      </c>
      <c r="T2149" s="10">
        <f t="shared" si="271"/>
        <v>41959.129027777781</v>
      </c>
      <c r="U2149" t="str">
        <f t="shared" si="272"/>
        <v>October</v>
      </c>
      <c r="V2149" t="str">
        <f t="shared" si="273"/>
        <v>2014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6"/>
        <v>2</v>
      </c>
      <c r="P2150" s="6">
        <f t="shared" si="267"/>
        <v>1</v>
      </c>
      <c r="Q2150" t="str">
        <f t="shared" si="268"/>
        <v>games</v>
      </c>
      <c r="R2150" t="str">
        <f t="shared" si="269"/>
        <v>video games</v>
      </c>
      <c r="S2150" s="10">
        <f t="shared" si="270"/>
        <v>42066.525254629632</v>
      </c>
      <c r="T2150" s="10">
        <f t="shared" si="271"/>
        <v>42096.483587962961</v>
      </c>
      <c r="U2150" t="str">
        <f t="shared" si="272"/>
        <v>March</v>
      </c>
      <c r="V2150" t="str">
        <f t="shared" si="273"/>
        <v>2015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ref="O2151:O2214" si="274">(E2151/D2151)*100</f>
        <v>0</v>
      </c>
      <c r="P2151" s="6" t="e">
        <f t="shared" ref="P2151:P2214" si="275">(E2151/L2151)</f>
        <v>#DIV/0!</v>
      </c>
      <c r="Q2151" t="str">
        <f t="shared" si="268"/>
        <v>games</v>
      </c>
      <c r="R2151" t="str">
        <f t="shared" si="269"/>
        <v>video games</v>
      </c>
      <c r="S2151" s="10">
        <f t="shared" si="270"/>
        <v>40354.816620370366</v>
      </c>
      <c r="T2151" s="10">
        <f t="shared" si="271"/>
        <v>40389.791666666664</v>
      </c>
      <c r="U2151" t="str">
        <f t="shared" si="272"/>
        <v>June</v>
      </c>
      <c r="V2151" t="str">
        <f t="shared" si="273"/>
        <v>2010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74"/>
        <v>0.80999999999999994</v>
      </c>
      <c r="P2152" s="6">
        <f t="shared" si="275"/>
        <v>101.25</v>
      </c>
      <c r="Q2152" t="str">
        <f t="shared" si="268"/>
        <v>games</v>
      </c>
      <c r="R2152" t="str">
        <f t="shared" si="269"/>
        <v>video games</v>
      </c>
      <c r="S2152" s="10">
        <f t="shared" si="270"/>
        <v>42534.076377314814</v>
      </c>
      <c r="T2152" s="10">
        <f t="shared" si="271"/>
        <v>42564.076377314814</v>
      </c>
      <c r="U2152" t="str">
        <f t="shared" si="272"/>
        <v>June</v>
      </c>
      <c r="V2152" t="str">
        <f t="shared" si="273"/>
        <v>2016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74"/>
        <v>0.26222222222222225</v>
      </c>
      <c r="P2153" s="6">
        <f t="shared" si="275"/>
        <v>19.666666666666668</v>
      </c>
      <c r="Q2153" t="str">
        <f t="shared" si="268"/>
        <v>games</v>
      </c>
      <c r="R2153" t="str">
        <f t="shared" si="269"/>
        <v>video games</v>
      </c>
      <c r="S2153" s="10">
        <f t="shared" si="270"/>
        <v>42520.639050925922</v>
      </c>
      <c r="T2153" s="10">
        <f t="shared" si="271"/>
        <v>42550.639050925922</v>
      </c>
      <c r="U2153" t="str">
        <f t="shared" si="272"/>
        <v>May</v>
      </c>
      <c r="V2153" t="str">
        <f t="shared" si="273"/>
        <v>2016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74"/>
        <v>0.16666666666666669</v>
      </c>
      <c r="P2154" s="6">
        <f t="shared" si="275"/>
        <v>12.5</v>
      </c>
      <c r="Q2154" t="str">
        <f t="shared" si="268"/>
        <v>games</v>
      </c>
      <c r="R2154" t="str">
        <f t="shared" si="269"/>
        <v>video games</v>
      </c>
      <c r="S2154" s="10">
        <f t="shared" si="270"/>
        <v>41683.62394675926</v>
      </c>
      <c r="T2154" s="10">
        <f t="shared" si="271"/>
        <v>41713.582280092589</v>
      </c>
      <c r="U2154" t="str">
        <f t="shared" si="272"/>
        <v>February</v>
      </c>
      <c r="V2154" t="str">
        <f t="shared" si="273"/>
        <v>2014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74"/>
        <v>9.124454880912446E-3</v>
      </c>
      <c r="P2155" s="6">
        <f t="shared" si="275"/>
        <v>8.5</v>
      </c>
      <c r="Q2155" t="str">
        <f t="shared" si="268"/>
        <v>games</v>
      </c>
      <c r="R2155" t="str">
        <f t="shared" si="269"/>
        <v>video games</v>
      </c>
      <c r="S2155" s="10">
        <f t="shared" si="270"/>
        <v>41974.702754629623</v>
      </c>
      <c r="T2155" s="10">
        <f t="shared" si="271"/>
        <v>42014.124305555553</v>
      </c>
      <c r="U2155" t="str">
        <f t="shared" si="272"/>
        <v>December</v>
      </c>
      <c r="V2155" t="str">
        <f t="shared" si="273"/>
        <v>2014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74"/>
        <v>0.8</v>
      </c>
      <c r="P2156" s="6">
        <f t="shared" si="275"/>
        <v>1</v>
      </c>
      <c r="Q2156" t="str">
        <f t="shared" si="268"/>
        <v>games</v>
      </c>
      <c r="R2156" t="str">
        <f t="shared" si="269"/>
        <v>video games</v>
      </c>
      <c r="S2156" s="10">
        <f t="shared" si="270"/>
        <v>41647.42392361111</v>
      </c>
      <c r="T2156" s="10">
        <f t="shared" si="271"/>
        <v>41667.42392361111</v>
      </c>
      <c r="U2156" t="str">
        <f t="shared" si="272"/>
        <v>January</v>
      </c>
      <c r="V2156" t="str">
        <f t="shared" si="273"/>
        <v>2014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74"/>
        <v>2.2999999999999998</v>
      </c>
      <c r="P2157" s="6">
        <f t="shared" si="275"/>
        <v>23</v>
      </c>
      <c r="Q2157" t="str">
        <f t="shared" si="268"/>
        <v>games</v>
      </c>
      <c r="R2157" t="str">
        <f t="shared" si="269"/>
        <v>video games</v>
      </c>
      <c r="S2157" s="10">
        <f t="shared" si="270"/>
        <v>42430.539178240739</v>
      </c>
      <c r="T2157" s="10">
        <f t="shared" si="271"/>
        <v>42460.497511574074</v>
      </c>
      <c r="U2157" t="str">
        <f t="shared" si="272"/>
        <v>March</v>
      </c>
      <c r="V2157" t="str">
        <f t="shared" si="273"/>
        <v>2016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74"/>
        <v>2.6660714285714282</v>
      </c>
      <c r="P2158" s="6">
        <f t="shared" si="275"/>
        <v>17.987951807228917</v>
      </c>
      <c r="Q2158" t="str">
        <f t="shared" si="268"/>
        <v>games</v>
      </c>
      <c r="R2158" t="str">
        <f t="shared" si="269"/>
        <v>video games</v>
      </c>
      <c r="S2158" s="10">
        <f t="shared" si="270"/>
        <v>41488.645902777775</v>
      </c>
      <c r="T2158" s="10">
        <f t="shared" si="271"/>
        <v>41533.645902777775</v>
      </c>
      <c r="U2158" t="str">
        <f t="shared" si="272"/>
        <v>August</v>
      </c>
      <c r="V2158" t="str">
        <f t="shared" si="273"/>
        <v>2013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74"/>
        <v>28.192</v>
      </c>
      <c r="P2159" s="6">
        <f t="shared" si="275"/>
        <v>370.94736842105266</v>
      </c>
      <c r="Q2159" t="str">
        <f t="shared" si="268"/>
        <v>games</v>
      </c>
      <c r="R2159" t="str">
        <f t="shared" si="269"/>
        <v>video games</v>
      </c>
      <c r="S2159" s="10">
        <f t="shared" si="270"/>
        <v>42694.772951388884</v>
      </c>
      <c r="T2159" s="10">
        <f t="shared" si="271"/>
        <v>42727.124305555553</v>
      </c>
      <c r="U2159" t="str">
        <f t="shared" si="272"/>
        <v>November</v>
      </c>
      <c r="V2159" t="str">
        <f t="shared" si="273"/>
        <v>2016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74"/>
        <v>6.5900366666666672</v>
      </c>
      <c r="P2160" s="6">
        <f t="shared" si="275"/>
        <v>63.569485530546629</v>
      </c>
      <c r="Q2160" t="str">
        <f t="shared" si="268"/>
        <v>games</v>
      </c>
      <c r="R2160" t="str">
        <f t="shared" si="269"/>
        <v>video games</v>
      </c>
      <c r="S2160" s="10">
        <f t="shared" si="270"/>
        <v>41264.645532407405</v>
      </c>
      <c r="T2160" s="10">
        <f t="shared" si="271"/>
        <v>41309.645532407405</v>
      </c>
      <c r="U2160" t="str">
        <f t="shared" si="272"/>
        <v>December</v>
      </c>
      <c r="V2160" t="str">
        <f t="shared" si="273"/>
        <v>2012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74"/>
        <v>0.72222222222222221</v>
      </c>
      <c r="P2161" s="6">
        <f t="shared" si="275"/>
        <v>13</v>
      </c>
      <c r="Q2161" t="str">
        <f t="shared" si="268"/>
        <v>games</v>
      </c>
      <c r="R2161" t="str">
        <f t="shared" si="269"/>
        <v>video games</v>
      </c>
      <c r="S2161" s="10">
        <f t="shared" si="270"/>
        <v>40710.522847222222</v>
      </c>
      <c r="T2161" s="10">
        <f t="shared" si="271"/>
        <v>40740.522847222222</v>
      </c>
      <c r="U2161" t="str">
        <f t="shared" si="272"/>
        <v>June</v>
      </c>
      <c r="V2161" t="str">
        <f t="shared" si="273"/>
        <v>2011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74"/>
        <v>0.85000000000000009</v>
      </c>
      <c r="P2162" s="6">
        <f t="shared" si="275"/>
        <v>5.3125</v>
      </c>
      <c r="Q2162" t="str">
        <f t="shared" si="268"/>
        <v>games</v>
      </c>
      <c r="R2162" t="str">
        <f t="shared" si="269"/>
        <v>video games</v>
      </c>
      <c r="S2162" s="10">
        <f t="shared" si="270"/>
        <v>41018.503530092588</v>
      </c>
      <c r="T2162" s="10">
        <f t="shared" si="271"/>
        <v>41048.503530092588</v>
      </c>
      <c r="U2162" t="str">
        <f t="shared" si="272"/>
        <v>April</v>
      </c>
      <c r="V2162" t="str">
        <f t="shared" si="273"/>
        <v>2012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74"/>
        <v>115.75</v>
      </c>
      <c r="P2163" s="6">
        <f t="shared" si="275"/>
        <v>35.615384615384613</v>
      </c>
      <c r="Q2163" t="str">
        <f t="shared" si="268"/>
        <v>music</v>
      </c>
      <c r="R2163" t="str">
        <f t="shared" si="269"/>
        <v>rock</v>
      </c>
      <c r="S2163" s="10">
        <f t="shared" si="270"/>
        <v>42240.644201388888</v>
      </c>
      <c r="T2163" s="10">
        <f t="shared" si="271"/>
        <v>42270.644201388888</v>
      </c>
      <c r="U2163" t="str">
        <f t="shared" si="272"/>
        <v>August</v>
      </c>
      <c r="V2163" t="str">
        <f t="shared" si="273"/>
        <v>2015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74"/>
        <v>112.26666666666667</v>
      </c>
      <c r="P2164" s="6">
        <f t="shared" si="275"/>
        <v>87.103448275862064</v>
      </c>
      <c r="Q2164" t="str">
        <f t="shared" si="268"/>
        <v>music</v>
      </c>
      <c r="R2164" t="str">
        <f t="shared" si="269"/>
        <v>rock</v>
      </c>
      <c r="S2164" s="10">
        <f t="shared" si="270"/>
        <v>41813.557766203703</v>
      </c>
      <c r="T2164" s="10">
        <f t="shared" si="271"/>
        <v>41844.557766203703</v>
      </c>
      <c r="U2164" t="str">
        <f t="shared" si="272"/>
        <v>June</v>
      </c>
      <c r="V2164" t="str">
        <f t="shared" si="273"/>
        <v>2014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74"/>
        <v>132.20000000000002</v>
      </c>
      <c r="P2165" s="6">
        <f t="shared" si="275"/>
        <v>75.11363636363636</v>
      </c>
      <c r="Q2165" t="str">
        <f t="shared" si="268"/>
        <v>music</v>
      </c>
      <c r="R2165" t="str">
        <f t="shared" si="269"/>
        <v>rock</v>
      </c>
      <c r="S2165" s="10">
        <f t="shared" si="270"/>
        <v>42111.691203703704</v>
      </c>
      <c r="T2165" s="10">
        <f t="shared" si="271"/>
        <v>42162.951388888883</v>
      </c>
      <c r="U2165" t="str">
        <f t="shared" si="272"/>
        <v>April</v>
      </c>
      <c r="V2165" t="str">
        <f t="shared" si="273"/>
        <v>2015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74"/>
        <v>102.63636363636364</v>
      </c>
      <c r="P2166" s="6">
        <f t="shared" si="275"/>
        <v>68.01204819277109</v>
      </c>
      <c r="Q2166" t="str">
        <f t="shared" si="268"/>
        <v>music</v>
      </c>
      <c r="R2166" t="str">
        <f t="shared" si="269"/>
        <v>rock</v>
      </c>
      <c r="S2166" s="10">
        <f t="shared" si="270"/>
        <v>42515.509421296294</v>
      </c>
      <c r="T2166" s="10">
        <f t="shared" si="271"/>
        <v>42545.957638888889</v>
      </c>
      <c r="U2166" t="str">
        <f t="shared" si="272"/>
        <v>May</v>
      </c>
      <c r="V2166" t="str">
        <f t="shared" si="273"/>
        <v>2016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74"/>
        <v>138.64000000000001</v>
      </c>
      <c r="P2167" s="6">
        <f t="shared" si="275"/>
        <v>29.623931623931625</v>
      </c>
      <c r="Q2167" t="str">
        <f t="shared" si="268"/>
        <v>music</v>
      </c>
      <c r="R2167" t="str">
        <f t="shared" si="269"/>
        <v>rock</v>
      </c>
      <c r="S2167" s="10">
        <f t="shared" si="270"/>
        <v>42438.458738425928</v>
      </c>
      <c r="T2167" s="10">
        <f t="shared" si="271"/>
        <v>42468.417071759257</v>
      </c>
      <c r="U2167" t="str">
        <f t="shared" si="272"/>
        <v>March</v>
      </c>
      <c r="V2167" t="str">
        <f t="shared" si="273"/>
        <v>2016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74"/>
        <v>146.6</v>
      </c>
      <c r="P2168" s="6">
        <f t="shared" si="275"/>
        <v>91.625</v>
      </c>
      <c r="Q2168" t="str">
        <f t="shared" si="268"/>
        <v>music</v>
      </c>
      <c r="R2168" t="str">
        <f t="shared" si="269"/>
        <v>rock</v>
      </c>
      <c r="S2168" s="10">
        <f t="shared" si="270"/>
        <v>41933.629837962959</v>
      </c>
      <c r="T2168" s="10">
        <f t="shared" si="271"/>
        <v>41978.671504629623</v>
      </c>
      <c r="U2168" t="str">
        <f t="shared" si="272"/>
        <v>October</v>
      </c>
      <c r="V2168" t="str">
        <f t="shared" si="273"/>
        <v>2014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74"/>
        <v>120</v>
      </c>
      <c r="P2169" s="6">
        <f t="shared" si="275"/>
        <v>22.5</v>
      </c>
      <c r="Q2169" t="str">
        <f t="shared" si="268"/>
        <v>music</v>
      </c>
      <c r="R2169" t="str">
        <f t="shared" si="269"/>
        <v>rock</v>
      </c>
      <c r="S2169" s="10">
        <f t="shared" si="270"/>
        <v>41152.858067129629</v>
      </c>
      <c r="T2169" s="10">
        <f t="shared" si="271"/>
        <v>41166.858067129629</v>
      </c>
      <c r="U2169" t="str">
        <f t="shared" si="272"/>
        <v>August</v>
      </c>
      <c r="V2169" t="str">
        <f t="shared" si="273"/>
        <v>2012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74"/>
        <v>121.5816111111111</v>
      </c>
      <c r="P2170" s="6">
        <f t="shared" si="275"/>
        <v>64.366735294117646</v>
      </c>
      <c r="Q2170" t="str">
        <f t="shared" si="268"/>
        <v>music</v>
      </c>
      <c r="R2170" t="str">
        <f t="shared" si="269"/>
        <v>rock</v>
      </c>
      <c r="S2170" s="10">
        <f t="shared" si="270"/>
        <v>42745.391909722217</v>
      </c>
      <c r="T2170" s="10">
        <f t="shared" si="271"/>
        <v>42775.999999999993</v>
      </c>
      <c r="U2170" t="str">
        <f t="shared" si="272"/>
        <v>January</v>
      </c>
      <c r="V2170" t="str">
        <f t="shared" si="273"/>
        <v>2017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74"/>
        <v>100</v>
      </c>
      <c r="P2171" s="6">
        <f t="shared" si="275"/>
        <v>21.857142857142858</v>
      </c>
      <c r="Q2171" t="str">
        <f t="shared" si="268"/>
        <v>music</v>
      </c>
      <c r="R2171" t="str">
        <f t="shared" si="269"/>
        <v>rock</v>
      </c>
      <c r="S2171" s="10">
        <f t="shared" si="270"/>
        <v>42793.492488425924</v>
      </c>
      <c r="T2171" s="10">
        <f t="shared" si="271"/>
        <v>42796.492488425924</v>
      </c>
      <c r="U2171" t="str">
        <f t="shared" si="272"/>
        <v>February</v>
      </c>
      <c r="V2171" t="str">
        <f t="shared" si="273"/>
        <v>2017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74"/>
        <v>180.85714285714286</v>
      </c>
      <c r="P2172" s="6">
        <f t="shared" si="275"/>
        <v>33.315789473684212</v>
      </c>
      <c r="Q2172" t="str">
        <f t="shared" si="268"/>
        <v>music</v>
      </c>
      <c r="R2172" t="str">
        <f t="shared" si="269"/>
        <v>rock</v>
      </c>
      <c r="S2172" s="10">
        <f t="shared" si="270"/>
        <v>42198.541921296295</v>
      </c>
      <c r="T2172" s="10">
        <f t="shared" si="271"/>
        <v>42238.541921296295</v>
      </c>
      <c r="U2172" t="str">
        <f t="shared" si="272"/>
        <v>July</v>
      </c>
      <c r="V2172" t="str">
        <f t="shared" si="273"/>
        <v>2015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74"/>
        <v>106.075</v>
      </c>
      <c r="P2173" s="6">
        <f t="shared" si="275"/>
        <v>90.276595744680847</v>
      </c>
      <c r="Q2173" t="str">
        <f t="shared" si="268"/>
        <v>music</v>
      </c>
      <c r="R2173" t="str">
        <f t="shared" si="269"/>
        <v>rock</v>
      </c>
      <c r="S2173" s="10">
        <f t="shared" si="270"/>
        <v>42141.748784722215</v>
      </c>
      <c r="T2173" s="10">
        <f t="shared" si="271"/>
        <v>42176.999999999993</v>
      </c>
      <c r="U2173" t="str">
        <f t="shared" si="272"/>
        <v>May</v>
      </c>
      <c r="V2173" t="str">
        <f t="shared" si="273"/>
        <v>2015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74"/>
        <v>100</v>
      </c>
      <c r="P2174" s="6">
        <f t="shared" si="275"/>
        <v>76.92307692307692</v>
      </c>
      <c r="Q2174" t="str">
        <f t="shared" si="268"/>
        <v>music</v>
      </c>
      <c r="R2174" t="str">
        <f t="shared" si="269"/>
        <v>rock</v>
      </c>
      <c r="S2174" s="10">
        <f t="shared" si="270"/>
        <v>42082.371759259258</v>
      </c>
      <c r="T2174" s="10">
        <f t="shared" si="271"/>
        <v>42112.371759259258</v>
      </c>
      <c r="U2174" t="str">
        <f t="shared" si="272"/>
        <v>March</v>
      </c>
      <c r="V2174" t="str">
        <f t="shared" si="273"/>
        <v>2015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74"/>
        <v>126.92857142857143</v>
      </c>
      <c r="P2175" s="6">
        <f t="shared" si="275"/>
        <v>59.233333333333334</v>
      </c>
      <c r="Q2175" t="str">
        <f t="shared" si="268"/>
        <v>music</v>
      </c>
      <c r="R2175" t="str">
        <f t="shared" si="269"/>
        <v>rock</v>
      </c>
      <c r="S2175" s="10">
        <f t="shared" si="270"/>
        <v>41495.484293981477</v>
      </c>
      <c r="T2175" s="10">
        <f t="shared" si="271"/>
        <v>41526.957638888889</v>
      </c>
      <c r="U2175" t="str">
        <f t="shared" si="272"/>
        <v>August</v>
      </c>
      <c r="V2175" t="str">
        <f t="shared" si="273"/>
        <v>2013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74"/>
        <v>102.97499999999999</v>
      </c>
      <c r="P2176" s="6">
        <f t="shared" si="275"/>
        <v>65.38095238095238</v>
      </c>
      <c r="Q2176" t="str">
        <f t="shared" si="268"/>
        <v>music</v>
      </c>
      <c r="R2176" t="str">
        <f t="shared" si="269"/>
        <v>rock</v>
      </c>
      <c r="S2176" s="10">
        <f t="shared" si="270"/>
        <v>42465.334571759253</v>
      </c>
      <c r="T2176" s="10">
        <f t="shared" si="271"/>
        <v>42495.334571759253</v>
      </c>
      <c r="U2176" t="str">
        <f t="shared" si="272"/>
        <v>April</v>
      </c>
      <c r="V2176" t="str">
        <f t="shared" si="273"/>
        <v>2016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74"/>
        <v>250</v>
      </c>
      <c r="P2177" s="6">
        <f t="shared" si="275"/>
        <v>67.307692307692307</v>
      </c>
      <c r="Q2177" t="str">
        <f t="shared" si="268"/>
        <v>music</v>
      </c>
      <c r="R2177" t="str">
        <f t="shared" si="269"/>
        <v>rock</v>
      </c>
      <c r="S2177" s="10">
        <f t="shared" si="270"/>
        <v>42564.800763888888</v>
      </c>
      <c r="T2177" s="10">
        <f t="shared" si="271"/>
        <v>42571.800763888888</v>
      </c>
      <c r="U2177" t="str">
        <f t="shared" si="272"/>
        <v>July</v>
      </c>
      <c r="V2177" t="str">
        <f t="shared" si="273"/>
        <v>2016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74"/>
        <v>126.02</v>
      </c>
      <c r="P2178" s="6">
        <f t="shared" si="275"/>
        <v>88.74647887323944</v>
      </c>
      <c r="Q2178" t="str">
        <f t="shared" si="268"/>
        <v>music</v>
      </c>
      <c r="R2178" t="str">
        <f t="shared" si="269"/>
        <v>rock</v>
      </c>
      <c r="S2178" s="10">
        <f t="shared" si="270"/>
        <v>42096.424872685187</v>
      </c>
      <c r="T2178" s="10">
        <f t="shared" si="271"/>
        <v>42126.424872685187</v>
      </c>
      <c r="U2178" t="str">
        <f t="shared" si="272"/>
        <v>April</v>
      </c>
      <c r="V2178" t="str">
        <f t="shared" si="273"/>
        <v>2015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74"/>
        <v>100.12</v>
      </c>
      <c r="P2179" s="6">
        <f t="shared" si="275"/>
        <v>65.868421052631575</v>
      </c>
      <c r="Q2179" t="str">
        <f t="shared" ref="Q2179:Q2242" si="276">LEFT(N2179, FIND("/",N2179,1)-1)</f>
        <v>music</v>
      </c>
      <c r="R2179" t="str">
        <f t="shared" ref="R2179:R2242" si="277">RIGHT(N2179, LEN(N2179)-FIND("/",N2179))</f>
        <v>rock</v>
      </c>
      <c r="S2179" s="10">
        <f t="shared" ref="S2179:S2242" si="278">(J2179/86400)+25569+(-5/24)</f>
        <v>42502.042442129627</v>
      </c>
      <c r="T2179" s="10">
        <f t="shared" ref="T2179:T2242" si="279">(I2179/86400)+25569+(-5/24)</f>
        <v>42527.042442129627</v>
      </c>
      <c r="U2179" t="str">
        <f t="shared" ref="U2179:U2242" si="280">TEXT(S2179,"mmmm")</f>
        <v>May</v>
      </c>
      <c r="V2179" t="str">
        <f t="shared" ref="V2179:V2242" si="281">TEXT(S2179,"yyyy")</f>
        <v>2016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4"/>
        <v>138.64000000000001</v>
      </c>
      <c r="P2180" s="6">
        <f t="shared" si="275"/>
        <v>40.349243306169967</v>
      </c>
      <c r="Q2180" t="str">
        <f t="shared" si="276"/>
        <v>music</v>
      </c>
      <c r="R2180" t="str">
        <f t="shared" si="277"/>
        <v>rock</v>
      </c>
      <c r="S2180" s="10">
        <f t="shared" si="278"/>
        <v>42723.428206018514</v>
      </c>
      <c r="T2180" s="10">
        <f t="shared" si="279"/>
        <v>42753.428206018514</v>
      </c>
      <c r="U2180" t="str">
        <f t="shared" si="280"/>
        <v>December</v>
      </c>
      <c r="V2180" t="str">
        <f t="shared" si="281"/>
        <v>2016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4"/>
        <v>161.4</v>
      </c>
      <c r="P2181" s="6">
        <f t="shared" si="275"/>
        <v>76.857142857142861</v>
      </c>
      <c r="Q2181" t="str">
        <f t="shared" si="276"/>
        <v>music</v>
      </c>
      <c r="R2181" t="str">
        <f t="shared" si="277"/>
        <v>rock</v>
      </c>
      <c r="S2181" s="10">
        <f t="shared" si="278"/>
        <v>42074.962870370371</v>
      </c>
      <c r="T2181" s="10">
        <f t="shared" si="279"/>
        <v>42104.962870370371</v>
      </c>
      <c r="U2181" t="str">
        <f t="shared" si="280"/>
        <v>March</v>
      </c>
      <c r="V2181" t="str">
        <f t="shared" si="281"/>
        <v>2015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4"/>
        <v>107.18419999999999</v>
      </c>
      <c r="P2182" s="6">
        <f t="shared" si="275"/>
        <v>68.707820512820518</v>
      </c>
      <c r="Q2182" t="str">
        <f t="shared" si="276"/>
        <v>music</v>
      </c>
      <c r="R2182" t="str">
        <f t="shared" si="277"/>
        <v>rock</v>
      </c>
      <c r="S2182" s="10">
        <f t="shared" si="278"/>
        <v>42279.461435185185</v>
      </c>
      <c r="T2182" s="10">
        <f t="shared" si="279"/>
        <v>42321.503101851849</v>
      </c>
      <c r="U2182" t="str">
        <f t="shared" si="280"/>
        <v>October</v>
      </c>
      <c r="V2182" t="str">
        <f t="shared" si="281"/>
        <v>2015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4"/>
        <v>153.1</v>
      </c>
      <c r="P2183" s="6">
        <f t="shared" si="275"/>
        <v>57.773584905660378</v>
      </c>
      <c r="Q2183" t="str">
        <f t="shared" si="276"/>
        <v>games</v>
      </c>
      <c r="R2183" t="str">
        <f t="shared" si="277"/>
        <v>tabletop games</v>
      </c>
      <c r="S2183" s="10">
        <f t="shared" si="278"/>
        <v>42772.796909722216</v>
      </c>
      <c r="T2183" s="10">
        <f t="shared" si="279"/>
        <v>42786.796909722216</v>
      </c>
      <c r="U2183" t="str">
        <f t="shared" si="280"/>
        <v>February</v>
      </c>
      <c r="V2183" t="str">
        <f t="shared" si="281"/>
        <v>2017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4"/>
        <v>524.16666666666663</v>
      </c>
      <c r="P2184" s="6">
        <f t="shared" si="275"/>
        <v>44.171348314606739</v>
      </c>
      <c r="Q2184" t="str">
        <f t="shared" si="276"/>
        <v>games</v>
      </c>
      <c r="R2184" t="str">
        <f t="shared" si="277"/>
        <v>tabletop games</v>
      </c>
      <c r="S2184" s="10">
        <f t="shared" si="278"/>
        <v>41879.692418981482</v>
      </c>
      <c r="T2184" s="10">
        <f t="shared" si="279"/>
        <v>41914.692418981482</v>
      </c>
      <c r="U2184" t="str">
        <f t="shared" si="280"/>
        <v>August</v>
      </c>
      <c r="V2184" t="str">
        <f t="shared" si="281"/>
        <v>2014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4"/>
        <v>489.27777777777777</v>
      </c>
      <c r="P2185" s="6">
        <f t="shared" si="275"/>
        <v>31.566308243727597</v>
      </c>
      <c r="Q2185" t="str">
        <f t="shared" si="276"/>
        <v>games</v>
      </c>
      <c r="R2185" t="str">
        <f t="shared" si="277"/>
        <v>tabletop games</v>
      </c>
      <c r="S2185" s="10">
        <f t="shared" si="278"/>
        <v>42745.157141203701</v>
      </c>
      <c r="T2185" s="10">
        <f t="shared" si="279"/>
        <v>42774.999999999993</v>
      </c>
      <c r="U2185" t="str">
        <f t="shared" si="280"/>
        <v>January</v>
      </c>
      <c r="V2185" t="str">
        <f t="shared" si="281"/>
        <v>2017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4"/>
        <v>284.74</v>
      </c>
      <c r="P2186" s="6">
        <f t="shared" si="275"/>
        <v>107.04511278195488</v>
      </c>
      <c r="Q2186" t="str">
        <f t="shared" si="276"/>
        <v>games</v>
      </c>
      <c r="R2186" t="str">
        <f t="shared" si="277"/>
        <v>tabletop games</v>
      </c>
      <c r="S2186" s="10">
        <f t="shared" si="278"/>
        <v>42380.481956018521</v>
      </c>
      <c r="T2186" s="10">
        <f t="shared" si="279"/>
        <v>42394.458333333336</v>
      </c>
      <c r="U2186" t="str">
        <f t="shared" si="280"/>
        <v>January</v>
      </c>
      <c r="V2186" t="str">
        <f t="shared" si="281"/>
        <v>2016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4"/>
        <v>1856.97</v>
      </c>
      <c r="P2187" s="6">
        <f t="shared" si="275"/>
        <v>149.03451043338683</v>
      </c>
      <c r="Q2187" t="str">
        <f t="shared" si="276"/>
        <v>games</v>
      </c>
      <c r="R2187" t="str">
        <f t="shared" si="277"/>
        <v>tabletop games</v>
      </c>
      <c r="S2187" s="10">
        <f t="shared" si="278"/>
        <v>41319.141655092586</v>
      </c>
      <c r="T2187" s="10">
        <f t="shared" si="279"/>
        <v>41359.141655092586</v>
      </c>
      <c r="U2187" t="str">
        <f t="shared" si="280"/>
        <v>February</v>
      </c>
      <c r="V2187" t="str">
        <f t="shared" si="281"/>
        <v>2013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4"/>
        <v>109.67499999999998</v>
      </c>
      <c r="P2188" s="6">
        <f t="shared" si="275"/>
        <v>55.956632653061227</v>
      </c>
      <c r="Q2188" t="str">
        <f t="shared" si="276"/>
        <v>games</v>
      </c>
      <c r="R2188" t="str">
        <f t="shared" si="277"/>
        <v>tabletop games</v>
      </c>
      <c r="S2188" s="10">
        <f t="shared" si="278"/>
        <v>42583.406747685185</v>
      </c>
      <c r="T2188" s="10">
        <f t="shared" si="279"/>
        <v>42619.874999999993</v>
      </c>
      <c r="U2188" t="str">
        <f t="shared" si="280"/>
        <v>August</v>
      </c>
      <c r="V2188" t="str">
        <f t="shared" si="281"/>
        <v>2016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4"/>
        <v>1014.6425</v>
      </c>
      <c r="P2189" s="6">
        <f t="shared" si="275"/>
        <v>56.970381807973048</v>
      </c>
      <c r="Q2189" t="str">
        <f t="shared" si="276"/>
        <v>games</v>
      </c>
      <c r="R2189" t="str">
        <f t="shared" si="277"/>
        <v>tabletop games</v>
      </c>
      <c r="S2189" s="10">
        <f t="shared" si="278"/>
        <v>42068.000763888886</v>
      </c>
      <c r="T2189" s="10">
        <f t="shared" si="279"/>
        <v>42096.957638888889</v>
      </c>
      <c r="U2189" t="str">
        <f t="shared" si="280"/>
        <v>March</v>
      </c>
      <c r="V2189" t="str">
        <f t="shared" si="281"/>
        <v>2015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4"/>
        <v>412.17692027666544</v>
      </c>
      <c r="P2190" s="6">
        <f t="shared" si="275"/>
        <v>44.056420233463037</v>
      </c>
      <c r="Q2190" t="str">
        <f t="shared" si="276"/>
        <v>games</v>
      </c>
      <c r="R2190" t="str">
        <f t="shared" si="277"/>
        <v>tabletop games</v>
      </c>
      <c r="S2190" s="10">
        <f t="shared" si="278"/>
        <v>42633.377789351849</v>
      </c>
      <c r="T2190" s="10">
        <f t="shared" si="279"/>
        <v>42668.499999999993</v>
      </c>
      <c r="U2190" t="str">
        <f t="shared" si="280"/>
        <v>September</v>
      </c>
      <c r="V2190" t="str">
        <f t="shared" si="281"/>
        <v>2016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4"/>
        <v>503.25</v>
      </c>
      <c r="P2191" s="6">
        <f t="shared" si="275"/>
        <v>68.625</v>
      </c>
      <c r="Q2191" t="str">
        <f t="shared" si="276"/>
        <v>games</v>
      </c>
      <c r="R2191" t="str">
        <f t="shared" si="277"/>
        <v>tabletop games</v>
      </c>
      <c r="S2191" s="10">
        <f t="shared" si="278"/>
        <v>42467.579861111109</v>
      </c>
      <c r="T2191" s="10">
        <f t="shared" si="279"/>
        <v>42481.708333333336</v>
      </c>
      <c r="U2191" t="str">
        <f t="shared" si="280"/>
        <v>April</v>
      </c>
      <c r="V2191" t="str">
        <f t="shared" si="281"/>
        <v>2016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4"/>
        <v>184.61052631578946</v>
      </c>
      <c r="P2192" s="6">
        <f t="shared" si="275"/>
        <v>65.318435754189949</v>
      </c>
      <c r="Q2192" t="str">
        <f t="shared" si="276"/>
        <v>games</v>
      </c>
      <c r="R2192" t="str">
        <f t="shared" si="277"/>
        <v>tabletop games</v>
      </c>
      <c r="S2192" s="10">
        <f t="shared" si="278"/>
        <v>42417.416712962957</v>
      </c>
      <c r="T2192" s="10">
        <f t="shared" si="279"/>
        <v>42452.082638888889</v>
      </c>
      <c r="U2192" t="str">
        <f t="shared" si="280"/>
        <v>February</v>
      </c>
      <c r="V2192" t="str">
        <f t="shared" si="281"/>
        <v>2016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4"/>
        <v>119.73333333333333</v>
      </c>
      <c r="P2193" s="6">
        <f t="shared" si="275"/>
        <v>35.92</v>
      </c>
      <c r="Q2193" t="str">
        <f t="shared" si="276"/>
        <v>games</v>
      </c>
      <c r="R2193" t="str">
        <f t="shared" si="277"/>
        <v>tabletop games</v>
      </c>
      <c r="S2193" s="10">
        <f t="shared" si="278"/>
        <v>42768.6253125</v>
      </c>
      <c r="T2193" s="10">
        <f t="shared" si="279"/>
        <v>42780.6253125</v>
      </c>
      <c r="U2193" t="str">
        <f t="shared" si="280"/>
        <v>February</v>
      </c>
      <c r="V2193" t="str">
        <f t="shared" si="281"/>
        <v>2017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4"/>
        <v>1081.2401666666667</v>
      </c>
      <c r="P2194" s="6">
        <f t="shared" si="275"/>
        <v>40.070667078443485</v>
      </c>
      <c r="Q2194" t="str">
        <f t="shared" si="276"/>
        <v>games</v>
      </c>
      <c r="R2194" t="str">
        <f t="shared" si="277"/>
        <v>tabletop games</v>
      </c>
      <c r="S2194" s="10">
        <f t="shared" si="278"/>
        <v>42691.642870370364</v>
      </c>
      <c r="T2194" s="10">
        <f t="shared" si="279"/>
        <v>42719.749999999993</v>
      </c>
      <c r="U2194" t="str">
        <f t="shared" si="280"/>
        <v>November</v>
      </c>
      <c r="V2194" t="str">
        <f t="shared" si="281"/>
        <v>2016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4"/>
        <v>452.37333333333333</v>
      </c>
      <c r="P2195" s="6">
        <f t="shared" si="275"/>
        <v>75.647714604236342</v>
      </c>
      <c r="Q2195" t="str">
        <f t="shared" si="276"/>
        <v>games</v>
      </c>
      <c r="R2195" t="str">
        <f t="shared" si="277"/>
        <v>tabletop games</v>
      </c>
      <c r="S2195" s="10">
        <f t="shared" si="278"/>
        <v>42664.197592592587</v>
      </c>
      <c r="T2195" s="10">
        <f t="shared" si="279"/>
        <v>42694.999305555553</v>
      </c>
      <c r="U2195" t="str">
        <f t="shared" si="280"/>
        <v>October</v>
      </c>
      <c r="V2195" t="str">
        <f t="shared" si="281"/>
        <v>2016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4"/>
        <v>537.37</v>
      </c>
      <c r="P2196" s="6">
        <f t="shared" si="275"/>
        <v>61.203872437357631</v>
      </c>
      <c r="Q2196" t="str">
        <f t="shared" si="276"/>
        <v>games</v>
      </c>
      <c r="R2196" t="str">
        <f t="shared" si="277"/>
        <v>tabletop games</v>
      </c>
      <c r="S2196" s="10">
        <f t="shared" si="278"/>
        <v>42425.54965277778</v>
      </c>
      <c r="T2196" s="10">
        <f t="shared" si="279"/>
        <v>42455.507986111108</v>
      </c>
      <c r="U2196" t="str">
        <f t="shared" si="280"/>
        <v>February</v>
      </c>
      <c r="V2196" t="str">
        <f t="shared" si="281"/>
        <v>2016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4"/>
        <v>120.32608695652173</v>
      </c>
      <c r="P2197" s="6">
        <f t="shared" si="275"/>
        <v>48.130434782608695</v>
      </c>
      <c r="Q2197" t="str">
        <f t="shared" si="276"/>
        <v>games</v>
      </c>
      <c r="R2197" t="str">
        <f t="shared" si="277"/>
        <v>tabletop games</v>
      </c>
      <c r="S2197" s="10">
        <f t="shared" si="278"/>
        <v>42197.563657407409</v>
      </c>
      <c r="T2197" s="10">
        <f t="shared" si="279"/>
        <v>42227.563657407409</v>
      </c>
      <c r="U2197" t="str">
        <f t="shared" si="280"/>
        <v>July</v>
      </c>
      <c r="V2197" t="str">
        <f t="shared" si="281"/>
        <v>2015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4"/>
        <v>113.83571428571429</v>
      </c>
      <c r="P2198" s="6">
        <f t="shared" si="275"/>
        <v>68.106837606837601</v>
      </c>
      <c r="Q2198" t="str">
        <f t="shared" si="276"/>
        <v>games</v>
      </c>
      <c r="R2198" t="str">
        <f t="shared" si="277"/>
        <v>tabletop games</v>
      </c>
      <c r="S2198" s="10">
        <f t="shared" si="278"/>
        <v>42675.278958333329</v>
      </c>
      <c r="T2198" s="10">
        <f t="shared" si="279"/>
        <v>42706.083333333336</v>
      </c>
      <c r="U2198" t="str">
        <f t="shared" si="280"/>
        <v>November</v>
      </c>
      <c r="V2198" t="str">
        <f t="shared" si="281"/>
        <v>2016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4"/>
        <v>951.03109999999992</v>
      </c>
      <c r="P2199" s="6">
        <f t="shared" si="275"/>
        <v>65.891300230946882</v>
      </c>
      <c r="Q2199" t="str">
        <f t="shared" si="276"/>
        <v>games</v>
      </c>
      <c r="R2199" t="str">
        <f t="shared" si="277"/>
        <v>tabletop games</v>
      </c>
      <c r="S2199" s="10">
        <f t="shared" si="278"/>
        <v>42033.37568287037</v>
      </c>
      <c r="T2199" s="10">
        <f t="shared" si="279"/>
        <v>42063.37568287037</v>
      </c>
      <c r="U2199" t="str">
        <f t="shared" si="280"/>
        <v>January</v>
      </c>
      <c r="V2199" t="str">
        <f t="shared" si="281"/>
        <v>2015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4"/>
        <v>132.89249999999998</v>
      </c>
      <c r="P2200" s="6">
        <f t="shared" si="275"/>
        <v>81.654377880184327</v>
      </c>
      <c r="Q2200" t="str">
        <f t="shared" si="276"/>
        <v>games</v>
      </c>
      <c r="R2200" t="str">
        <f t="shared" si="277"/>
        <v>tabletop games</v>
      </c>
      <c r="S2200" s="10">
        <f t="shared" si="278"/>
        <v>42292.305555555555</v>
      </c>
      <c r="T2200" s="10">
        <f t="shared" si="279"/>
        <v>42322.347222222219</v>
      </c>
      <c r="U2200" t="str">
        <f t="shared" si="280"/>
        <v>October</v>
      </c>
      <c r="V2200" t="str">
        <f t="shared" si="281"/>
        <v>2015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4"/>
        <v>146.97777777777779</v>
      </c>
      <c r="P2201" s="6">
        <f t="shared" si="275"/>
        <v>52.701195219123505</v>
      </c>
      <c r="Q2201" t="str">
        <f t="shared" si="276"/>
        <v>games</v>
      </c>
      <c r="R2201" t="str">
        <f t="shared" si="277"/>
        <v>tabletop games</v>
      </c>
      <c r="S2201" s="10">
        <f t="shared" si="278"/>
        <v>42262.208310185182</v>
      </c>
      <c r="T2201" s="10">
        <f t="shared" si="279"/>
        <v>42292.208310185182</v>
      </c>
      <c r="U2201" t="str">
        <f t="shared" si="280"/>
        <v>September</v>
      </c>
      <c r="V2201" t="str">
        <f t="shared" si="281"/>
        <v>2015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4"/>
        <v>542.15</v>
      </c>
      <c r="P2202" s="6">
        <f t="shared" si="275"/>
        <v>41.228136882129277</v>
      </c>
      <c r="Q2202" t="str">
        <f t="shared" si="276"/>
        <v>games</v>
      </c>
      <c r="R2202" t="str">
        <f t="shared" si="277"/>
        <v>tabletop games</v>
      </c>
      <c r="S2202" s="10">
        <f t="shared" si="278"/>
        <v>42163.417453703696</v>
      </c>
      <c r="T2202" s="10">
        <f t="shared" si="279"/>
        <v>42190.916666666664</v>
      </c>
      <c r="U2202" t="str">
        <f t="shared" si="280"/>
        <v>June</v>
      </c>
      <c r="V2202" t="str">
        <f t="shared" si="281"/>
        <v>2015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4"/>
        <v>382.71818181818185</v>
      </c>
      <c r="P2203" s="6">
        <f t="shared" si="275"/>
        <v>15.035357142857142</v>
      </c>
      <c r="Q2203" t="str">
        <f t="shared" si="276"/>
        <v>music</v>
      </c>
      <c r="R2203" t="str">
        <f t="shared" si="277"/>
        <v>electronic music</v>
      </c>
      <c r="S2203" s="10">
        <f t="shared" si="278"/>
        <v>41276.638483796291</v>
      </c>
      <c r="T2203" s="10">
        <f t="shared" si="279"/>
        <v>41290.638483796291</v>
      </c>
      <c r="U2203" t="str">
        <f t="shared" si="280"/>
        <v>January</v>
      </c>
      <c r="V2203" t="str">
        <f t="shared" si="281"/>
        <v>2013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4"/>
        <v>704.18124999999998</v>
      </c>
      <c r="P2204" s="6">
        <f t="shared" si="275"/>
        <v>39.066920943134534</v>
      </c>
      <c r="Q2204" t="str">
        <f t="shared" si="276"/>
        <v>music</v>
      </c>
      <c r="R2204" t="str">
        <f t="shared" si="277"/>
        <v>electronic music</v>
      </c>
      <c r="S2204" s="10">
        <f t="shared" si="278"/>
        <v>41184.640833333331</v>
      </c>
      <c r="T2204" s="10">
        <f t="shared" si="279"/>
        <v>41214.640833333331</v>
      </c>
      <c r="U2204" t="str">
        <f t="shared" si="280"/>
        <v>October</v>
      </c>
      <c r="V2204" t="str">
        <f t="shared" si="281"/>
        <v>2012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4"/>
        <v>109.55</v>
      </c>
      <c r="P2205" s="6">
        <f t="shared" si="275"/>
        <v>43.82</v>
      </c>
      <c r="Q2205" t="str">
        <f t="shared" si="276"/>
        <v>music</v>
      </c>
      <c r="R2205" t="str">
        <f t="shared" si="277"/>
        <v>electronic music</v>
      </c>
      <c r="S2205" s="10">
        <f t="shared" si="278"/>
        <v>42241.651412037034</v>
      </c>
      <c r="T2205" s="10">
        <f t="shared" si="279"/>
        <v>42271.651412037034</v>
      </c>
      <c r="U2205" t="str">
        <f t="shared" si="280"/>
        <v>August</v>
      </c>
      <c r="V2205" t="str">
        <f t="shared" si="281"/>
        <v>2015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4"/>
        <v>132.86666666666667</v>
      </c>
      <c r="P2206" s="6">
        <f t="shared" si="275"/>
        <v>27.301369863013697</v>
      </c>
      <c r="Q2206" t="str">
        <f t="shared" si="276"/>
        <v>music</v>
      </c>
      <c r="R2206" t="str">
        <f t="shared" si="277"/>
        <v>electronic music</v>
      </c>
      <c r="S2206" s="10">
        <f t="shared" si="278"/>
        <v>41312.103229166663</v>
      </c>
      <c r="T2206" s="10">
        <f t="shared" si="279"/>
        <v>41342.103229166663</v>
      </c>
      <c r="U2206" t="str">
        <f t="shared" si="280"/>
        <v>February</v>
      </c>
      <c r="V2206" t="str">
        <f t="shared" si="281"/>
        <v>2013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4"/>
        <v>152</v>
      </c>
      <c r="P2207" s="6">
        <f t="shared" si="275"/>
        <v>42.222222222222221</v>
      </c>
      <c r="Q2207" t="str">
        <f t="shared" si="276"/>
        <v>music</v>
      </c>
      <c r="R2207" t="str">
        <f t="shared" si="277"/>
        <v>electronic music</v>
      </c>
      <c r="S2207" s="10">
        <f t="shared" si="278"/>
        <v>41031.613298611112</v>
      </c>
      <c r="T2207" s="10">
        <f t="shared" si="279"/>
        <v>41061.613298611112</v>
      </c>
      <c r="U2207" t="str">
        <f t="shared" si="280"/>
        <v>May</v>
      </c>
      <c r="V2207" t="str">
        <f t="shared" si="281"/>
        <v>2012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4"/>
        <v>102.72727272727273</v>
      </c>
      <c r="P2208" s="6">
        <f t="shared" si="275"/>
        <v>33.235294117647058</v>
      </c>
      <c r="Q2208" t="str">
        <f t="shared" si="276"/>
        <v>music</v>
      </c>
      <c r="R2208" t="str">
        <f t="shared" si="277"/>
        <v>electronic music</v>
      </c>
      <c r="S2208" s="10">
        <f t="shared" si="278"/>
        <v>40997.048888888887</v>
      </c>
      <c r="T2208" s="10">
        <f t="shared" si="279"/>
        <v>41015.048888888887</v>
      </c>
      <c r="U2208" t="str">
        <f t="shared" si="280"/>
        <v>March</v>
      </c>
      <c r="V2208" t="str">
        <f t="shared" si="281"/>
        <v>2012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4"/>
        <v>100</v>
      </c>
      <c r="P2209" s="6">
        <f t="shared" si="275"/>
        <v>285.71428571428572</v>
      </c>
      <c r="Q2209" t="str">
        <f t="shared" si="276"/>
        <v>music</v>
      </c>
      <c r="R2209" t="str">
        <f t="shared" si="277"/>
        <v>electronic music</v>
      </c>
      <c r="S2209" s="10">
        <f t="shared" si="278"/>
        <v>41563.985798611109</v>
      </c>
      <c r="T2209" s="10">
        <f t="shared" si="279"/>
        <v>41594.027465277773</v>
      </c>
      <c r="U2209" t="str">
        <f t="shared" si="280"/>
        <v>October</v>
      </c>
      <c r="V2209" t="str">
        <f t="shared" si="281"/>
        <v>2013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4"/>
        <v>101.6</v>
      </c>
      <c r="P2210" s="6">
        <f t="shared" si="275"/>
        <v>42.333333333333336</v>
      </c>
      <c r="Q2210" t="str">
        <f t="shared" si="276"/>
        <v>music</v>
      </c>
      <c r="R2210" t="str">
        <f t="shared" si="277"/>
        <v>electronic music</v>
      </c>
      <c r="S2210" s="10">
        <f t="shared" si="278"/>
        <v>40946.673912037033</v>
      </c>
      <c r="T2210" s="10">
        <f t="shared" si="279"/>
        <v>41005.958333333328</v>
      </c>
      <c r="U2210" t="str">
        <f t="shared" si="280"/>
        <v>February</v>
      </c>
      <c r="V2210" t="str">
        <f t="shared" si="281"/>
        <v>2012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4"/>
        <v>150.80000000000001</v>
      </c>
      <c r="P2211" s="6">
        <f t="shared" si="275"/>
        <v>50.266666666666666</v>
      </c>
      <c r="Q2211" t="str">
        <f t="shared" si="276"/>
        <v>music</v>
      </c>
      <c r="R2211" t="str">
        <f t="shared" si="277"/>
        <v>electronic music</v>
      </c>
      <c r="S2211" s="10">
        <f t="shared" si="278"/>
        <v>41732.27134259259</v>
      </c>
      <c r="T2211" s="10">
        <f t="shared" si="279"/>
        <v>41743.75</v>
      </c>
      <c r="U2211" t="str">
        <f t="shared" si="280"/>
        <v>April</v>
      </c>
      <c r="V2211" t="str">
        <f t="shared" si="281"/>
        <v>2014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4"/>
        <v>111.425</v>
      </c>
      <c r="P2212" s="6">
        <f t="shared" si="275"/>
        <v>61.902777777777779</v>
      </c>
      <c r="Q2212" t="str">
        <f t="shared" si="276"/>
        <v>music</v>
      </c>
      <c r="R2212" t="str">
        <f t="shared" si="277"/>
        <v>electronic music</v>
      </c>
      <c r="S2212" s="10">
        <f t="shared" si="278"/>
        <v>40955.857754629629</v>
      </c>
      <c r="T2212" s="10">
        <f t="shared" si="279"/>
        <v>41013.525000000001</v>
      </c>
      <c r="U2212" t="str">
        <f t="shared" si="280"/>
        <v>February</v>
      </c>
      <c r="V2212" t="str">
        <f t="shared" si="281"/>
        <v>2012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4"/>
        <v>195.6</v>
      </c>
      <c r="P2213" s="6">
        <f t="shared" si="275"/>
        <v>40.75</v>
      </c>
      <c r="Q2213" t="str">
        <f t="shared" si="276"/>
        <v>music</v>
      </c>
      <c r="R2213" t="str">
        <f t="shared" si="277"/>
        <v>electronic music</v>
      </c>
      <c r="S2213" s="10">
        <f t="shared" si="278"/>
        <v>41716.576678240737</v>
      </c>
      <c r="T2213" s="10">
        <f t="shared" si="279"/>
        <v>41739.082638888889</v>
      </c>
      <c r="U2213" t="str">
        <f t="shared" si="280"/>
        <v>March</v>
      </c>
      <c r="V2213" t="str">
        <f t="shared" si="281"/>
        <v>2014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4"/>
        <v>114.38333333333333</v>
      </c>
      <c r="P2214" s="6">
        <f t="shared" si="275"/>
        <v>55.796747967479675</v>
      </c>
      <c r="Q2214" t="str">
        <f t="shared" si="276"/>
        <v>music</v>
      </c>
      <c r="R2214" t="str">
        <f t="shared" si="277"/>
        <v>electronic music</v>
      </c>
      <c r="S2214" s="10">
        <f t="shared" si="278"/>
        <v>41548.539085648146</v>
      </c>
      <c r="T2214" s="10">
        <f t="shared" si="279"/>
        <v>41581.833333333328</v>
      </c>
      <c r="U2214" t="str">
        <f t="shared" si="280"/>
        <v>October</v>
      </c>
      <c r="V2214" t="str">
        <f t="shared" si="281"/>
        <v>2013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ref="O2215:O2278" si="282">(E2215/D2215)*100</f>
        <v>200</v>
      </c>
      <c r="P2215" s="6">
        <f t="shared" ref="P2215:P2278" si="283">(E2215/L2215)</f>
        <v>10</v>
      </c>
      <c r="Q2215" t="str">
        <f t="shared" si="276"/>
        <v>music</v>
      </c>
      <c r="R2215" t="str">
        <f t="shared" si="277"/>
        <v>electronic music</v>
      </c>
      <c r="S2215" s="10">
        <f t="shared" si="278"/>
        <v>42109.617812499993</v>
      </c>
      <c r="T2215" s="10">
        <f t="shared" si="279"/>
        <v>42139.617812499993</v>
      </c>
      <c r="U2215" t="str">
        <f t="shared" si="280"/>
        <v>April</v>
      </c>
      <c r="V2215" t="str">
        <f t="shared" si="281"/>
        <v>2015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82"/>
        <v>292.50166666666667</v>
      </c>
      <c r="P2216" s="6">
        <f t="shared" si="283"/>
        <v>73.125416666666666</v>
      </c>
      <c r="Q2216" t="str">
        <f t="shared" si="276"/>
        <v>music</v>
      </c>
      <c r="R2216" t="str">
        <f t="shared" si="277"/>
        <v>electronic music</v>
      </c>
      <c r="S2216" s="10">
        <f t="shared" si="278"/>
        <v>41646.58388888889</v>
      </c>
      <c r="T2216" s="10">
        <f t="shared" si="279"/>
        <v>41676.58388888889</v>
      </c>
      <c r="U2216" t="str">
        <f t="shared" si="280"/>
        <v>January</v>
      </c>
      <c r="V2216" t="str">
        <f t="shared" si="281"/>
        <v>2014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82"/>
        <v>156.36363636363637</v>
      </c>
      <c r="P2217" s="6">
        <f t="shared" si="283"/>
        <v>26.060606060606062</v>
      </c>
      <c r="Q2217" t="str">
        <f t="shared" si="276"/>
        <v>music</v>
      </c>
      <c r="R2217" t="str">
        <f t="shared" si="277"/>
        <v>electronic music</v>
      </c>
      <c r="S2217" s="10">
        <f t="shared" si="278"/>
        <v>40958.508935185186</v>
      </c>
      <c r="T2217" s="10">
        <f t="shared" si="279"/>
        <v>40981.082638888889</v>
      </c>
      <c r="U2217" t="str">
        <f t="shared" si="280"/>
        <v>February</v>
      </c>
      <c r="V2217" t="str">
        <f t="shared" si="281"/>
        <v>2012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82"/>
        <v>105.66666666666666</v>
      </c>
      <c r="P2218" s="6">
        <f t="shared" si="283"/>
        <v>22.642857142857142</v>
      </c>
      <c r="Q2218" t="str">
        <f t="shared" si="276"/>
        <v>music</v>
      </c>
      <c r="R2218" t="str">
        <f t="shared" si="277"/>
        <v>electronic music</v>
      </c>
      <c r="S2218" s="10">
        <f t="shared" si="278"/>
        <v>42194.543344907404</v>
      </c>
      <c r="T2218" s="10">
        <f t="shared" si="279"/>
        <v>42208.543344907404</v>
      </c>
      <c r="U2218" t="str">
        <f t="shared" si="280"/>
        <v>July</v>
      </c>
      <c r="V2218" t="str">
        <f t="shared" si="281"/>
        <v>2015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82"/>
        <v>101.19047619047619</v>
      </c>
      <c r="P2219" s="6">
        <f t="shared" si="283"/>
        <v>47.222222222222221</v>
      </c>
      <c r="Q2219" t="str">
        <f t="shared" si="276"/>
        <v>music</v>
      </c>
      <c r="R2219" t="str">
        <f t="shared" si="277"/>
        <v>electronic music</v>
      </c>
      <c r="S2219" s="10">
        <f t="shared" si="278"/>
        <v>42299.568437499998</v>
      </c>
      <c r="T2219" s="10">
        <f t="shared" si="279"/>
        <v>42310.124999999993</v>
      </c>
      <c r="U2219" t="str">
        <f t="shared" si="280"/>
        <v>October</v>
      </c>
      <c r="V2219" t="str">
        <f t="shared" si="281"/>
        <v>2015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82"/>
        <v>122.833</v>
      </c>
      <c r="P2220" s="6">
        <f t="shared" si="283"/>
        <v>32.324473684210524</v>
      </c>
      <c r="Q2220" t="str">
        <f t="shared" si="276"/>
        <v>music</v>
      </c>
      <c r="R2220" t="str">
        <f t="shared" si="277"/>
        <v>electronic music</v>
      </c>
      <c r="S2220" s="10">
        <f t="shared" si="278"/>
        <v>41127.603969907403</v>
      </c>
      <c r="T2220" s="10">
        <f t="shared" si="279"/>
        <v>41149.791666666664</v>
      </c>
      <c r="U2220" t="str">
        <f t="shared" si="280"/>
        <v>August</v>
      </c>
      <c r="V2220" t="str">
        <f t="shared" si="281"/>
        <v>2012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82"/>
        <v>101.49999999999999</v>
      </c>
      <c r="P2221" s="6">
        <f t="shared" si="283"/>
        <v>53.421052631578945</v>
      </c>
      <c r="Q2221" t="str">
        <f t="shared" si="276"/>
        <v>music</v>
      </c>
      <c r="R2221" t="str">
        <f t="shared" si="277"/>
        <v>electronic music</v>
      </c>
      <c r="S2221" s="10">
        <f t="shared" si="278"/>
        <v>42205.510555555556</v>
      </c>
      <c r="T2221" s="10">
        <f t="shared" si="279"/>
        <v>42235.510555555556</v>
      </c>
      <c r="U2221" t="str">
        <f t="shared" si="280"/>
        <v>July</v>
      </c>
      <c r="V2221" t="str">
        <f t="shared" si="281"/>
        <v>2015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82"/>
        <v>101.14285714285714</v>
      </c>
      <c r="P2222" s="6">
        <f t="shared" si="283"/>
        <v>51.304347826086953</v>
      </c>
      <c r="Q2222" t="str">
        <f t="shared" si="276"/>
        <v>music</v>
      </c>
      <c r="R2222" t="str">
        <f t="shared" si="277"/>
        <v>electronic music</v>
      </c>
      <c r="S2222" s="10">
        <f t="shared" si="278"/>
        <v>41451.852268518516</v>
      </c>
      <c r="T2222" s="10">
        <f t="shared" si="279"/>
        <v>41481.852268518516</v>
      </c>
      <c r="U2222" t="str">
        <f t="shared" si="280"/>
        <v>June</v>
      </c>
      <c r="V2222" t="str">
        <f t="shared" si="281"/>
        <v>2013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82"/>
        <v>108.11999999999999</v>
      </c>
      <c r="P2223" s="6">
        <f t="shared" si="283"/>
        <v>37.197247706422019</v>
      </c>
      <c r="Q2223" t="str">
        <f t="shared" si="276"/>
        <v>games</v>
      </c>
      <c r="R2223" t="str">
        <f t="shared" si="277"/>
        <v>tabletop games</v>
      </c>
      <c r="S2223" s="10">
        <f t="shared" si="278"/>
        <v>42452.458437499998</v>
      </c>
      <c r="T2223" s="10">
        <f t="shared" si="279"/>
        <v>42482.791666666664</v>
      </c>
      <c r="U2223" t="str">
        <f t="shared" si="280"/>
        <v>March</v>
      </c>
      <c r="V2223" t="str">
        <f t="shared" si="281"/>
        <v>2016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82"/>
        <v>162.6</v>
      </c>
      <c r="P2224" s="6">
        <f t="shared" si="283"/>
        <v>27.1</v>
      </c>
      <c r="Q2224" t="str">
        <f t="shared" si="276"/>
        <v>games</v>
      </c>
      <c r="R2224" t="str">
        <f t="shared" si="277"/>
        <v>tabletop games</v>
      </c>
      <c r="S2224" s="10">
        <f t="shared" si="278"/>
        <v>40906.579247685186</v>
      </c>
      <c r="T2224" s="10">
        <f t="shared" si="279"/>
        <v>40936.579247685186</v>
      </c>
      <c r="U2224" t="str">
        <f t="shared" si="280"/>
        <v>December</v>
      </c>
      <c r="V2224" t="str">
        <f t="shared" si="281"/>
        <v>2011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82"/>
        <v>105.80000000000001</v>
      </c>
      <c r="P2225" s="6">
        <f t="shared" si="283"/>
        <v>206.31</v>
      </c>
      <c r="Q2225" t="str">
        <f t="shared" si="276"/>
        <v>games</v>
      </c>
      <c r="R2225" t="str">
        <f t="shared" si="277"/>
        <v>tabletop games</v>
      </c>
      <c r="S2225" s="10">
        <f t="shared" si="278"/>
        <v>42152.432500000003</v>
      </c>
      <c r="T2225" s="10">
        <f t="shared" si="279"/>
        <v>42182.432500000003</v>
      </c>
      <c r="U2225" t="str">
        <f t="shared" si="280"/>
        <v>May</v>
      </c>
      <c r="V2225" t="str">
        <f t="shared" si="281"/>
        <v>2015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82"/>
        <v>243.15000000000003</v>
      </c>
      <c r="P2226" s="6">
        <f t="shared" si="283"/>
        <v>82.145270270270274</v>
      </c>
      <c r="Q2226" t="str">
        <f t="shared" si="276"/>
        <v>games</v>
      </c>
      <c r="R2226" t="str">
        <f t="shared" si="277"/>
        <v>tabletop games</v>
      </c>
      <c r="S2226" s="10">
        <f t="shared" si="278"/>
        <v>42644.459201388883</v>
      </c>
      <c r="T2226" s="10">
        <f t="shared" si="279"/>
        <v>42672.583333333336</v>
      </c>
      <c r="U2226" t="str">
        <f t="shared" si="280"/>
        <v>October</v>
      </c>
      <c r="V2226" t="str">
        <f t="shared" si="281"/>
        <v>2016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82"/>
        <v>944.83338095238094</v>
      </c>
      <c r="P2227" s="6">
        <f t="shared" si="283"/>
        <v>164.79651993355483</v>
      </c>
      <c r="Q2227" t="str">
        <f t="shared" si="276"/>
        <v>games</v>
      </c>
      <c r="R2227" t="str">
        <f t="shared" si="277"/>
        <v>tabletop games</v>
      </c>
      <c r="S2227" s="10">
        <f t="shared" si="278"/>
        <v>41873.583506944444</v>
      </c>
      <c r="T2227" s="10">
        <f t="shared" si="279"/>
        <v>41903.583506944444</v>
      </c>
      <c r="U2227" t="str">
        <f t="shared" si="280"/>
        <v>August</v>
      </c>
      <c r="V2227" t="str">
        <f t="shared" si="281"/>
        <v>2014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82"/>
        <v>108.46283333333334</v>
      </c>
      <c r="P2228" s="6">
        <f t="shared" si="283"/>
        <v>60.820280373831778</v>
      </c>
      <c r="Q2228" t="str">
        <f t="shared" si="276"/>
        <v>games</v>
      </c>
      <c r="R2228" t="str">
        <f t="shared" si="277"/>
        <v>tabletop games</v>
      </c>
      <c r="S2228" s="10">
        <f t="shared" si="278"/>
        <v>42381.590532407405</v>
      </c>
      <c r="T2228" s="10">
        <f t="shared" si="279"/>
        <v>42411.999305555553</v>
      </c>
      <c r="U2228" t="str">
        <f t="shared" si="280"/>
        <v>January</v>
      </c>
      <c r="V2228" t="str">
        <f t="shared" si="281"/>
        <v>2016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82"/>
        <v>157.37692307692308</v>
      </c>
      <c r="P2229" s="6">
        <f t="shared" si="283"/>
        <v>67.970099667774093</v>
      </c>
      <c r="Q2229" t="str">
        <f t="shared" si="276"/>
        <v>games</v>
      </c>
      <c r="R2229" t="str">
        <f t="shared" si="277"/>
        <v>tabletop games</v>
      </c>
      <c r="S2229" s="10">
        <f t="shared" si="278"/>
        <v>41561.599016203698</v>
      </c>
      <c r="T2229" s="10">
        <f t="shared" si="279"/>
        <v>41591.640682870369</v>
      </c>
      <c r="U2229" t="str">
        <f t="shared" si="280"/>
        <v>October</v>
      </c>
      <c r="V2229" t="str">
        <f t="shared" si="281"/>
        <v>2013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82"/>
        <v>1174.49</v>
      </c>
      <c r="P2230" s="6">
        <f t="shared" si="283"/>
        <v>81.561805555555551</v>
      </c>
      <c r="Q2230" t="str">
        <f t="shared" si="276"/>
        <v>games</v>
      </c>
      <c r="R2230" t="str">
        <f t="shared" si="277"/>
        <v>tabletop games</v>
      </c>
      <c r="S2230" s="10">
        <f t="shared" si="278"/>
        <v>42202.069861111107</v>
      </c>
      <c r="T2230" s="10">
        <f t="shared" si="279"/>
        <v>42232.069861111107</v>
      </c>
      <c r="U2230" t="str">
        <f t="shared" si="280"/>
        <v>July</v>
      </c>
      <c r="V2230" t="str">
        <f t="shared" si="281"/>
        <v>2015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82"/>
        <v>171.04755366949576</v>
      </c>
      <c r="P2231" s="6">
        <f t="shared" si="283"/>
        <v>25.42547309833024</v>
      </c>
      <c r="Q2231" t="str">
        <f t="shared" si="276"/>
        <v>games</v>
      </c>
      <c r="R2231" t="str">
        <f t="shared" si="277"/>
        <v>tabletop games</v>
      </c>
      <c r="S2231" s="10">
        <f t="shared" si="278"/>
        <v>41484.455914351849</v>
      </c>
      <c r="T2231" s="10">
        <f t="shared" si="279"/>
        <v>41519.958333333328</v>
      </c>
      <c r="U2231" t="str">
        <f t="shared" si="280"/>
        <v>July</v>
      </c>
      <c r="V2231" t="str">
        <f t="shared" si="281"/>
        <v>2013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82"/>
        <v>125.95294117647057</v>
      </c>
      <c r="P2232" s="6">
        <f t="shared" si="283"/>
        <v>21.497991967871485</v>
      </c>
      <c r="Q2232" t="str">
        <f t="shared" si="276"/>
        <v>games</v>
      </c>
      <c r="R2232" t="str">
        <f t="shared" si="277"/>
        <v>tabletop games</v>
      </c>
      <c r="S2232" s="10">
        <f t="shared" si="278"/>
        <v>41724.672766203701</v>
      </c>
      <c r="T2232" s="10">
        <f t="shared" si="279"/>
        <v>41754.672766203701</v>
      </c>
      <c r="U2232" t="str">
        <f t="shared" si="280"/>
        <v>March</v>
      </c>
      <c r="V2232" t="str">
        <f t="shared" si="281"/>
        <v>2014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82"/>
        <v>1212.1296000000002</v>
      </c>
      <c r="P2233" s="6">
        <f t="shared" si="283"/>
        <v>27.226630727762803</v>
      </c>
      <c r="Q2233" t="str">
        <f t="shared" si="276"/>
        <v>games</v>
      </c>
      <c r="R2233" t="str">
        <f t="shared" si="277"/>
        <v>tabletop games</v>
      </c>
      <c r="S2233" s="10">
        <f t="shared" si="278"/>
        <v>41423.702557870369</v>
      </c>
      <c r="T2233" s="10">
        <f t="shared" si="279"/>
        <v>41450</v>
      </c>
      <c r="U2233" t="str">
        <f t="shared" si="280"/>
        <v>May</v>
      </c>
      <c r="V2233" t="str">
        <f t="shared" si="281"/>
        <v>2013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82"/>
        <v>495.8</v>
      </c>
      <c r="P2234" s="6">
        <f t="shared" si="283"/>
        <v>25.091093117408906</v>
      </c>
      <c r="Q2234" t="str">
        <f t="shared" si="276"/>
        <v>games</v>
      </c>
      <c r="R2234" t="str">
        <f t="shared" si="277"/>
        <v>tabletop games</v>
      </c>
      <c r="S2234" s="10">
        <f t="shared" si="278"/>
        <v>41806.585740740738</v>
      </c>
      <c r="T2234" s="10">
        <f t="shared" si="279"/>
        <v>41838.916666666664</v>
      </c>
      <c r="U2234" t="str">
        <f t="shared" si="280"/>
        <v>June</v>
      </c>
      <c r="V2234" t="str">
        <f t="shared" si="281"/>
        <v>2014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82"/>
        <v>332.03999999999996</v>
      </c>
      <c r="P2235" s="6">
        <f t="shared" si="283"/>
        <v>21.230179028132991</v>
      </c>
      <c r="Q2235" t="str">
        <f t="shared" si="276"/>
        <v>games</v>
      </c>
      <c r="R2235" t="str">
        <f t="shared" si="277"/>
        <v>tabletop games</v>
      </c>
      <c r="S2235" s="10">
        <f t="shared" si="278"/>
        <v>42331.170590277776</v>
      </c>
      <c r="T2235" s="10">
        <f t="shared" si="279"/>
        <v>42351.791666666664</v>
      </c>
      <c r="U2235" t="str">
        <f t="shared" si="280"/>
        <v>November</v>
      </c>
      <c r="V2235" t="str">
        <f t="shared" si="281"/>
        <v>2015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82"/>
        <v>1165</v>
      </c>
      <c r="P2236" s="6">
        <f t="shared" si="283"/>
        <v>41.607142857142854</v>
      </c>
      <c r="Q2236" t="str">
        <f t="shared" si="276"/>
        <v>games</v>
      </c>
      <c r="R2236" t="str">
        <f t="shared" si="277"/>
        <v>tabletop games</v>
      </c>
      <c r="S2236" s="10">
        <f t="shared" si="278"/>
        <v>42710.616284722222</v>
      </c>
      <c r="T2236" s="10">
        <f t="shared" si="279"/>
        <v>42740.616284722222</v>
      </c>
      <c r="U2236" t="str">
        <f t="shared" si="280"/>
        <v>December</v>
      </c>
      <c r="V2236" t="str">
        <f t="shared" si="281"/>
        <v>2016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82"/>
        <v>153.3153846153846</v>
      </c>
      <c r="P2237" s="6">
        <f t="shared" si="283"/>
        <v>135.58503401360545</v>
      </c>
      <c r="Q2237" t="str">
        <f t="shared" si="276"/>
        <v>games</v>
      </c>
      <c r="R2237" t="str">
        <f t="shared" si="277"/>
        <v>tabletop games</v>
      </c>
      <c r="S2237" s="10">
        <f t="shared" si="278"/>
        <v>42061.813784722217</v>
      </c>
      <c r="T2237" s="10">
        <f t="shared" si="279"/>
        <v>42091.772118055553</v>
      </c>
      <c r="U2237" t="str">
        <f t="shared" si="280"/>
        <v>February</v>
      </c>
      <c r="V2237" t="str">
        <f t="shared" si="281"/>
        <v>2015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82"/>
        <v>537.10714285714289</v>
      </c>
      <c r="P2238" s="6">
        <f t="shared" si="283"/>
        <v>22.116176470588236</v>
      </c>
      <c r="Q2238" t="str">
        <f t="shared" si="276"/>
        <v>games</v>
      </c>
      <c r="R2238" t="str">
        <f t="shared" si="277"/>
        <v>tabletop games</v>
      </c>
      <c r="S2238" s="10">
        <f t="shared" si="278"/>
        <v>42371.408831018511</v>
      </c>
      <c r="T2238" s="10">
        <f t="shared" si="279"/>
        <v>42401.408831018511</v>
      </c>
      <c r="U2238" t="str">
        <f t="shared" si="280"/>
        <v>January</v>
      </c>
      <c r="V2238" t="str">
        <f t="shared" si="281"/>
        <v>2016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82"/>
        <v>352.92777777777775</v>
      </c>
      <c r="P2239" s="6">
        <f t="shared" si="283"/>
        <v>64.625635808748726</v>
      </c>
      <c r="Q2239" t="str">
        <f t="shared" si="276"/>
        <v>games</v>
      </c>
      <c r="R2239" t="str">
        <f t="shared" si="277"/>
        <v>tabletop games</v>
      </c>
      <c r="S2239" s="10">
        <f t="shared" si="278"/>
        <v>41914.794942129629</v>
      </c>
      <c r="T2239" s="10">
        <f t="shared" si="279"/>
        <v>41955.124305555553</v>
      </c>
      <c r="U2239" t="str">
        <f t="shared" si="280"/>
        <v>October</v>
      </c>
      <c r="V2239" t="str">
        <f t="shared" si="281"/>
        <v>2014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82"/>
        <v>137.4</v>
      </c>
      <c r="P2240" s="6">
        <f t="shared" si="283"/>
        <v>69.569620253164558</v>
      </c>
      <c r="Q2240" t="str">
        <f t="shared" si="276"/>
        <v>games</v>
      </c>
      <c r="R2240" t="str">
        <f t="shared" si="277"/>
        <v>tabletop games</v>
      </c>
      <c r="S2240" s="10">
        <f t="shared" si="278"/>
        <v>42774.41337962963</v>
      </c>
      <c r="T2240" s="10">
        <f t="shared" si="279"/>
        <v>42804.41337962963</v>
      </c>
      <c r="U2240" t="str">
        <f t="shared" si="280"/>
        <v>February</v>
      </c>
      <c r="V2240" t="str">
        <f t="shared" si="281"/>
        <v>2017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82"/>
        <v>128.02668</v>
      </c>
      <c r="P2241" s="6">
        <f t="shared" si="283"/>
        <v>75.133028169014082</v>
      </c>
      <c r="Q2241" t="str">
        <f t="shared" si="276"/>
        <v>games</v>
      </c>
      <c r="R2241" t="str">
        <f t="shared" si="277"/>
        <v>tabletop games</v>
      </c>
      <c r="S2241" s="10">
        <f t="shared" si="278"/>
        <v>41572.750162037039</v>
      </c>
      <c r="T2241" s="10">
        <f t="shared" si="279"/>
        <v>41608.959722222222</v>
      </c>
      <c r="U2241" t="str">
        <f t="shared" si="280"/>
        <v>October</v>
      </c>
      <c r="V2241" t="str">
        <f t="shared" si="281"/>
        <v>2013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82"/>
        <v>270.68</v>
      </c>
      <c r="P2242" s="6">
        <f t="shared" si="283"/>
        <v>140.97916666666666</v>
      </c>
      <c r="Q2242" t="str">
        <f t="shared" si="276"/>
        <v>games</v>
      </c>
      <c r="R2242" t="str">
        <f t="shared" si="277"/>
        <v>tabletop games</v>
      </c>
      <c r="S2242" s="10">
        <f t="shared" si="278"/>
        <v>42452.617407407401</v>
      </c>
      <c r="T2242" s="10">
        <f t="shared" si="279"/>
        <v>42482.617407407401</v>
      </c>
      <c r="U2242" t="str">
        <f t="shared" si="280"/>
        <v>March</v>
      </c>
      <c r="V2242" t="str">
        <f t="shared" si="281"/>
        <v>2016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82"/>
        <v>806.4</v>
      </c>
      <c r="P2243" s="6">
        <f t="shared" si="283"/>
        <v>49.472392638036808</v>
      </c>
      <c r="Q2243" t="str">
        <f t="shared" ref="Q2243:Q2306" si="284">LEFT(N2243, FIND("/",N2243,1)-1)</f>
        <v>games</v>
      </c>
      <c r="R2243" t="str">
        <f t="shared" ref="R2243:R2306" si="285">RIGHT(N2243, LEN(N2243)-FIND("/",N2243))</f>
        <v>tabletop games</v>
      </c>
      <c r="S2243" s="10">
        <f t="shared" ref="S2243:S2306" si="286">(J2243/86400)+25569+(-5/24)</f>
        <v>42766.619212962956</v>
      </c>
      <c r="T2243" s="10">
        <f t="shared" ref="T2243:T2306" si="287">(I2243/86400)+25569+(-5/24)</f>
        <v>42796.619212962956</v>
      </c>
      <c r="U2243" t="str">
        <f t="shared" ref="U2243:U2306" si="288">TEXT(S2243,"mmmm")</f>
        <v>January</v>
      </c>
      <c r="V2243" t="str">
        <f t="shared" ref="V2243:V2306" si="289">TEXT(S2243,"yyyy")</f>
        <v>2017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2"/>
        <v>1360.0976000000001</v>
      </c>
      <c r="P2244" s="6">
        <f t="shared" si="283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6"/>
        <v>41569.367280092592</v>
      </c>
      <c r="T2244" s="10">
        <f t="shared" si="287"/>
        <v>41604.918055555558</v>
      </c>
      <c r="U2244" t="str">
        <f t="shared" si="288"/>
        <v>October</v>
      </c>
      <c r="V2244" t="str">
        <f t="shared" si="289"/>
        <v>2013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2"/>
        <v>930250</v>
      </c>
      <c r="P2245" s="6">
        <f t="shared" si="283"/>
        <v>4.5712530712530715</v>
      </c>
      <c r="Q2245" t="str">
        <f t="shared" si="284"/>
        <v>games</v>
      </c>
      <c r="R2245" t="str">
        <f t="shared" si="285"/>
        <v>tabletop games</v>
      </c>
      <c r="S2245" s="10">
        <f t="shared" si="286"/>
        <v>42800.542708333327</v>
      </c>
      <c r="T2245" s="10">
        <f t="shared" si="287"/>
        <v>42806.916666666664</v>
      </c>
      <c r="U2245" t="str">
        <f t="shared" si="288"/>
        <v>March</v>
      </c>
      <c r="V2245" t="str">
        <f t="shared" si="289"/>
        <v>2017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2"/>
        <v>377.02</v>
      </c>
      <c r="P2246" s="6">
        <f t="shared" si="283"/>
        <v>65.00344827586207</v>
      </c>
      <c r="Q2246" t="str">
        <f t="shared" si="284"/>
        <v>games</v>
      </c>
      <c r="R2246" t="str">
        <f t="shared" si="285"/>
        <v>tabletop games</v>
      </c>
      <c r="S2246" s="10">
        <f t="shared" si="286"/>
        <v>42647.610486111109</v>
      </c>
      <c r="T2246" s="10">
        <f t="shared" si="287"/>
        <v>42659.645833333336</v>
      </c>
      <c r="U2246" t="str">
        <f t="shared" si="288"/>
        <v>October</v>
      </c>
      <c r="V2246" t="str">
        <f t="shared" si="289"/>
        <v>2016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2"/>
        <v>2647.0250000000001</v>
      </c>
      <c r="P2247" s="6">
        <f t="shared" si="283"/>
        <v>53.475252525252522</v>
      </c>
      <c r="Q2247" t="str">
        <f t="shared" si="284"/>
        <v>games</v>
      </c>
      <c r="R2247" t="str">
        <f t="shared" si="285"/>
        <v>tabletop games</v>
      </c>
      <c r="S2247" s="10">
        <f t="shared" si="286"/>
        <v>41660.500196759254</v>
      </c>
      <c r="T2247" s="10">
        <f t="shared" si="287"/>
        <v>41691.541666666664</v>
      </c>
      <c r="U2247" t="str">
        <f t="shared" si="288"/>
        <v>January</v>
      </c>
      <c r="V2247" t="str">
        <f t="shared" si="289"/>
        <v>2014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2"/>
        <v>100.12</v>
      </c>
      <c r="P2248" s="6">
        <f t="shared" si="283"/>
        <v>43.912280701754383</v>
      </c>
      <c r="Q2248" t="str">
        <f t="shared" si="284"/>
        <v>games</v>
      </c>
      <c r="R2248" t="str">
        <f t="shared" si="285"/>
        <v>tabletop games</v>
      </c>
      <c r="S2248" s="10">
        <f t="shared" si="286"/>
        <v>42221.583449074074</v>
      </c>
      <c r="T2248" s="10">
        <f t="shared" si="287"/>
        <v>42251.583449074074</v>
      </c>
      <c r="U2248" t="str">
        <f t="shared" si="288"/>
        <v>August</v>
      </c>
      <c r="V2248" t="str">
        <f t="shared" si="289"/>
        <v>2015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2"/>
        <v>104.45405405405405</v>
      </c>
      <c r="P2249" s="6">
        <f t="shared" si="283"/>
        <v>50.852631578947367</v>
      </c>
      <c r="Q2249" t="str">
        <f t="shared" si="284"/>
        <v>games</v>
      </c>
      <c r="R2249" t="str">
        <f t="shared" si="285"/>
        <v>tabletop games</v>
      </c>
      <c r="S2249" s="10">
        <f t="shared" si="286"/>
        <v>42200.457928240743</v>
      </c>
      <c r="T2249" s="10">
        <f t="shared" si="287"/>
        <v>42214.457928240743</v>
      </c>
      <c r="U2249" t="str">
        <f t="shared" si="288"/>
        <v>July</v>
      </c>
      <c r="V2249" t="str">
        <f t="shared" si="289"/>
        <v>2015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2"/>
        <v>107.21428571428571</v>
      </c>
      <c r="P2250" s="6">
        <f t="shared" si="283"/>
        <v>58.6328125</v>
      </c>
      <c r="Q2250" t="str">
        <f t="shared" si="284"/>
        <v>games</v>
      </c>
      <c r="R2250" t="str">
        <f t="shared" si="285"/>
        <v>tabletop games</v>
      </c>
      <c r="S2250" s="10">
        <f t="shared" si="286"/>
        <v>42688.667569444442</v>
      </c>
      <c r="T2250" s="10">
        <f t="shared" si="287"/>
        <v>42718.667569444442</v>
      </c>
      <c r="U2250" t="str">
        <f t="shared" si="288"/>
        <v>November</v>
      </c>
      <c r="V2250" t="str">
        <f t="shared" si="289"/>
        <v>2016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2"/>
        <v>168.77142857142857</v>
      </c>
      <c r="P2251" s="6">
        <f t="shared" si="283"/>
        <v>32.81666666666667</v>
      </c>
      <c r="Q2251" t="str">
        <f t="shared" si="284"/>
        <v>games</v>
      </c>
      <c r="R2251" t="str">
        <f t="shared" si="285"/>
        <v>tabletop games</v>
      </c>
      <c r="S2251" s="10">
        <f t="shared" si="286"/>
        <v>41336.49496527778</v>
      </c>
      <c r="T2251" s="10">
        <f t="shared" si="287"/>
        <v>41366.453298611108</v>
      </c>
      <c r="U2251" t="str">
        <f t="shared" si="288"/>
        <v>March</v>
      </c>
      <c r="V2251" t="str">
        <f t="shared" si="289"/>
        <v>2013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2"/>
        <v>975.11200000000008</v>
      </c>
      <c r="P2252" s="6">
        <f t="shared" si="283"/>
        <v>426.93169877408059</v>
      </c>
      <c r="Q2252" t="str">
        <f t="shared" si="284"/>
        <v>games</v>
      </c>
      <c r="R2252" t="str">
        <f t="shared" si="285"/>
        <v>tabletop games</v>
      </c>
      <c r="S2252" s="10">
        <f t="shared" si="286"/>
        <v>42676.7971412037</v>
      </c>
      <c r="T2252" s="10">
        <f t="shared" si="287"/>
        <v>42706.838807870365</v>
      </c>
      <c r="U2252" t="str">
        <f t="shared" si="288"/>
        <v>November</v>
      </c>
      <c r="V2252" t="str">
        <f t="shared" si="289"/>
        <v>2016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2"/>
        <v>134.44929411764704</v>
      </c>
      <c r="P2253" s="6">
        <f t="shared" si="283"/>
        <v>23.808729166666669</v>
      </c>
      <c r="Q2253" t="str">
        <f t="shared" si="284"/>
        <v>games</v>
      </c>
      <c r="R2253" t="str">
        <f t="shared" si="285"/>
        <v>tabletop games</v>
      </c>
      <c r="S2253" s="10">
        <f t="shared" si="286"/>
        <v>41846.137465277774</v>
      </c>
      <c r="T2253" s="10">
        <f t="shared" si="287"/>
        <v>41867.137465277774</v>
      </c>
      <c r="U2253" t="str">
        <f t="shared" si="288"/>
        <v>July</v>
      </c>
      <c r="V2253" t="str">
        <f t="shared" si="289"/>
        <v>2014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2"/>
        <v>272.27777777777777</v>
      </c>
      <c r="P2254" s="6">
        <f t="shared" si="283"/>
        <v>98.413654618473899</v>
      </c>
      <c r="Q2254" t="str">
        <f t="shared" si="284"/>
        <v>games</v>
      </c>
      <c r="R2254" t="str">
        <f t="shared" si="285"/>
        <v>tabletop games</v>
      </c>
      <c r="S2254" s="10">
        <f t="shared" si="286"/>
        <v>42573.119652777772</v>
      </c>
      <c r="T2254" s="10">
        <f t="shared" si="287"/>
        <v>42588.119652777772</v>
      </c>
      <c r="U2254" t="str">
        <f t="shared" si="288"/>
        <v>July</v>
      </c>
      <c r="V2254" t="str">
        <f t="shared" si="289"/>
        <v>2016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2"/>
        <v>112.6875</v>
      </c>
      <c r="P2255" s="6">
        <f t="shared" si="283"/>
        <v>107.32142857142857</v>
      </c>
      <c r="Q2255" t="str">
        <f t="shared" si="284"/>
        <v>games</v>
      </c>
      <c r="R2255" t="str">
        <f t="shared" si="285"/>
        <v>tabletop games</v>
      </c>
      <c r="S2255" s="10">
        <f t="shared" si="286"/>
        <v>42296.422997685186</v>
      </c>
      <c r="T2255" s="10">
        <f t="shared" si="287"/>
        <v>42326.46466435185</v>
      </c>
      <c r="U2255" t="str">
        <f t="shared" si="288"/>
        <v>October</v>
      </c>
      <c r="V2255" t="str">
        <f t="shared" si="289"/>
        <v>2015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2"/>
        <v>459.8</v>
      </c>
      <c r="P2256" s="6">
        <f t="shared" si="283"/>
        <v>11.67005076142132</v>
      </c>
      <c r="Q2256" t="str">
        <f t="shared" si="284"/>
        <v>games</v>
      </c>
      <c r="R2256" t="str">
        <f t="shared" si="285"/>
        <v>tabletop games</v>
      </c>
      <c r="S2256" s="10">
        <f t="shared" si="286"/>
        <v>42752.439444444441</v>
      </c>
      <c r="T2256" s="10">
        <f t="shared" si="287"/>
        <v>42759.439444444441</v>
      </c>
      <c r="U2256" t="str">
        <f t="shared" si="288"/>
        <v>January</v>
      </c>
      <c r="V2256" t="str">
        <f t="shared" si="289"/>
        <v>2017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2"/>
        <v>286.65822784810126</v>
      </c>
      <c r="P2257" s="6">
        <f t="shared" si="283"/>
        <v>41.782287822878232</v>
      </c>
      <c r="Q2257" t="str">
        <f t="shared" si="284"/>
        <v>games</v>
      </c>
      <c r="R2257" t="str">
        <f t="shared" si="285"/>
        <v>tabletop games</v>
      </c>
      <c r="S2257" s="10">
        <f t="shared" si="286"/>
        <v>42467.743645833332</v>
      </c>
      <c r="T2257" s="10">
        <f t="shared" si="287"/>
        <v>42497.743645833332</v>
      </c>
      <c r="U2257" t="str">
        <f t="shared" si="288"/>
        <v>April</v>
      </c>
      <c r="V2257" t="str">
        <f t="shared" si="289"/>
        <v>2016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2"/>
        <v>222.70833333333334</v>
      </c>
      <c r="P2258" s="6">
        <f t="shared" si="283"/>
        <v>21.38</v>
      </c>
      <c r="Q2258" t="str">
        <f t="shared" si="284"/>
        <v>games</v>
      </c>
      <c r="R2258" t="str">
        <f t="shared" si="285"/>
        <v>tabletop games</v>
      </c>
      <c r="S2258" s="10">
        <f t="shared" si="286"/>
        <v>42682.243587962956</v>
      </c>
      <c r="T2258" s="10">
        <f t="shared" si="287"/>
        <v>42696.243587962956</v>
      </c>
      <c r="U2258" t="str">
        <f t="shared" si="288"/>
        <v>November</v>
      </c>
      <c r="V2258" t="str">
        <f t="shared" si="289"/>
        <v>2016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2"/>
        <v>636.14</v>
      </c>
      <c r="P2259" s="6">
        <f t="shared" si="283"/>
        <v>94.103550295857985</v>
      </c>
      <c r="Q2259" t="str">
        <f t="shared" si="284"/>
        <v>games</v>
      </c>
      <c r="R2259" t="str">
        <f t="shared" si="285"/>
        <v>tabletop games</v>
      </c>
      <c r="S2259" s="10">
        <f t="shared" si="286"/>
        <v>42505.728344907409</v>
      </c>
      <c r="T2259" s="10">
        <f t="shared" si="287"/>
        <v>42540.749999999993</v>
      </c>
      <c r="U2259" t="str">
        <f t="shared" si="288"/>
        <v>May</v>
      </c>
      <c r="V2259" t="str">
        <f t="shared" si="289"/>
        <v>2016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2"/>
        <v>146.5</v>
      </c>
      <c r="P2260" s="6">
        <f t="shared" si="283"/>
        <v>15.721951219512196</v>
      </c>
      <c r="Q2260" t="str">
        <f t="shared" si="284"/>
        <v>games</v>
      </c>
      <c r="R2260" t="str">
        <f t="shared" si="285"/>
        <v>tabletop games</v>
      </c>
      <c r="S2260" s="10">
        <f t="shared" si="286"/>
        <v>42136.542673611104</v>
      </c>
      <c r="T2260" s="10">
        <f t="shared" si="287"/>
        <v>42166.542673611104</v>
      </c>
      <c r="U2260" t="str">
        <f t="shared" si="288"/>
        <v>May</v>
      </c>
      <c r="V2260" t="str">
        <f t="shared" si="289"/>
        <v>2015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2"/>
        <v>1867.1</v>
      </c>
      <c r="P2261" s="6">
        <f t="shared" si="283"/>
        <v>90.635922330097088</v>
      </c>
      <c r="Q2261" t="str">
        <f t="shared" si="284"/>
        <v>games</v>
      </c>
      <c r="R2261" t="str">
        <f t="shared" si="285"/>
        <v>tabletop games</v>
      </c>
      <c r="S2261" s="10">
        <f t="shared" si="286"/>
        <v>42702.59648148148</v>
      </c>
      <c r="T2261" s="10">
        <f t="shared" si="287"/>
        <v>42712.59648148148</v>
      </c>
      <c r="U2261" t="str">
        <f t="shared" si="288"/>
        <v>November</v>
      </c>
      <c r="V2261" t="str">
        <f t="shared" si="289"/>
        <v>2016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2"/>
        <v>326.92</v>
      </c>
      <c r="P2262" s="6">
        <f t="shared" si="283"/>
        <v>97.297619047619051</v>
      </c>
      <c r="Q2262" t="str">
        <f t="shared" si="284"/>
        <v>games</v>
      </c>
      <c r="R2262" t="str">
        <f t="shared" si="285"/>
        <v>tabletop games</v>
      </c>
      <c r="S2262" s="10">
        <f t="shared" si="286"/>
        <v>41694.808449074073</v>
      </c>
      <c r="T2262" s="10">
        <f t="shared" si="287"/>
        <v>41724.766782407409</v>
      </c>
      <c r="U2262" t="str">
        <f t="shared" si="288"/>
        <v>February</v>
      </c>
      <c r="V2262" t="str">
        <f t="shared" si="289"/>
        <v>2014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2"/>
        <v>779.5</v>
      </c>
      <c r="P2263" s="6">
        <f t="shared" si="283"/>
        <v>37.11904761904762</v>
      </c>
      <c r="Q2263" t="str">
        <f t="shared" si="284"/>
        <v>games</v>
      </c>
      <c r="R2263" t="str">
        <f t="shared" si="285"/>
        <v>tabletop games</v>
      </c>
      <c r="S2263" s="10">
        <f t="shared" si="286"/>
        <v>42759.516435185178</v>
      </c>
      <c r="T2263" s="10">
        <f t="shared" si="287"/>
        <v>42780.516435185178</v>
      </c>
      <c r="U2263" t="str">
        <f t="shared" si="288"/>
        <v>January</v>
      </c>
      <c r="V2263" t="str">
        <f t="shared" si="289"/>
        <v>2017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2"/>
        <v>154.15151515151516</v>
      </c>
      <c r="P2264" s="6">
        <f t="shared" si="283"/>
        <v>28.104972375690608</v>
      </c>
      <c r="Q2264" t="str">
        <f t="shared" si="284"/>
        <v>games</v>
      </c>
      <c r="R2264" t="str">
        <f t="shared" si="285"/>
        <v>tabletop games</v>
      </c>
      <c r="S2264" s="10">
        <f t="shared" si="286"/>
        <v>41926.376828703702</v>
      </c>
      <c r="T2264" s="10">
        <f t="shared" si="287"/>
        <v>41960.791666666664</v>
      </c>
      <c r="U2264" t="str">
        <f t="shared" si="288"/>
        <v>October</v>
      </c>
      <c r="V2264" t="str">
        <f t="shared" si="289"/>
        <v>2014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2"/>
        <v>115.54666666666667</v>
      </c>
      <c r="P2265" s="6">
        <f t="shared" si="283"/>
        <v>144.43333333333334</v>
      </c>
      <c r="Q2265" t="str">
        <f t="shared" si="284"/>
        <v>games</v>
      </c>
      <c r="R2265" t="str">
        <f t="shared" si="285"/>
        <v>tabletop games</v>
      </c>
      <c r="S2265" s="10">
        <f t="shared" si="286"/>
        <v>42014.623993055553</v>
      </c>
      <c r="T2265" s="10">
        <f t="shared" si="287"/>
        <v>42035.623993055553</v>
      </c>
      <c r="U2265" t="str">
        <f t="shared" si="288"/>
        <v>January</v>
      </c>
      <c r="V2265" t="str">
        <f t="shared" si="289"/>
        <v>2015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2"/>
        <v>180.03333333333333</v>
      </c>
      <c r="P2266" s="6">
        <f t="shared" si="283"/>
        <v>24.274157303370785</v>
      </c>
      <c r="Q2266" t="str">
        <f t="shared" si="284"/>
        <v>games</v>
      </c>
      <c r="R2266" t="str">
        <f t="shared" si="285"/>
        <v>tabletop games</v>
      </c>
      <c r="S2266" s="10">
        <f t="shared" si="286"/>
        <v>42496.374004629623</v>
      </c>
      <c r="T2266" s="10">
        <f t="shared" si="287"/>
        <v>42512.916666666664</v>
      </c>
      <c r="U2266" t="str">
        <f t="shared" si="288"/>
        <v>May</v>
      </c>
      <c r="V2266" t="str">
        <f t="shared" si="289"/>
        <v>2016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2"/>
        <v>298.5</v>
      </c>
      <c r="P2267" s="6">
        <f t="shared" si="283"/>
        <v>35.117647058823529</v>
      </c>
      <c r="Q2267" t="str">
        <f t="shared" si="284"/>
        <v>games</v>
      </c>
      <c r="R2267" t="str">
        <f t="shared" si="285"/>
        <v>tabletop games</v>
      </c>
      <c r="S2267" s="10">
        <f t="shared" si="286"/>
        <v>42689.644756944443</v>
      </c>
      <c r="T2267" s="10">
        <f t="shared" si="287"/>
        <v>42696.644756944443</v>
      </c>
      <c r="U2267" t="str">
        <f t="shared" si="288"/>
        <v>November</v>
      </c>
      <c r="V2267" t="str">
        <f t="shared" si="289"/>
        <v>2016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2"/>
        <v>320.26666666666665</v>
      </c>
      <c r="P2268" s="6">
        <f t="shared" si="283"/>
        <v>24.762886597938145</v>
      </c>
      <c r="Q2268" t="str">
        <f t="shared" si="284"/>
        <v>games</v>
      </c>
      <c r="R2268" t="str">
        <f t="shared" si="285"/>
        <v>tabletop games</v>
      </c>
      <c r="S2268" s="10">
        <f t="shared" si="286"/>
        <v>42469.666574074072</v>
      </c>
      <c r="T2268" s="10">
        <f t="shared" si="287"/>
        <v>42486.874999999993</v>
      </c>
      <c r="U2268" t="str">
        <f t="shared" si="288"/>
        <v>April</v>
      </c>
      <c r="V2268" t="str">
        <f t="shared" si="289"/>
        <v>2016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2"/>
        <v>380.52499999999998</v>
      </c>
      <c r="P2269" s="6">
        <f t="shared" si="283"/>
        <v>188.37871287128712</v>
      </c>
      <c r="Q2269" t="str">
        <f t="shared" si="284"/>
        <v>games</v>
      </c>
      <c r="R2269" t="str">
        <f t="shared" si="285"/>
        <v>tabletop games</v>
      </c>
      <c r="S2269" s="10">
        <f t="shared" si="286"/>
        <v>41968.621493055551</v>
      </c>
      <c r="T2269" s="10">
        <f t="shared" si="287"/>
        <v>41993.833333333336</v>
      </c>
      <c r="U2269" t="str">
        <f t="shared" si="288"/>
        <v>November</v>
      </c>
      <c r="V2269" t="str">
        <f t="shared" si="289"/>
        <v>2014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2"/>
        <v>102.60000000000001</v>
      </c>
      <c r="P2270" s="6">
        <f t="shared" si="283"/>
        <v>148.08247422680412</v>
      </c>
      <c r="Q2270" t="str">
        <f t="shared" si="284"/>
        <v>games</v>
      </c>
      <c r="R2270" t="str">
        <f t="shared" si="285"/>
        <v>tabletop games</v>
      </c>
      <c r="S2270" s="10">
        <f t="shared" si="286"/>
        <v>42775.874016203707</v>
      </c>
      <c r="T2270" s="10">
        <f t="shared" si="287"/>
        <v>42805.874016203707</v>
      </c>
      <c r="U2270" t="str">
        <f t="shared" si="288"/>
        <v>February</v>
      </c>
      <c r="V2270" t="str">
        <f t="shared" si="289"/>
        <v>2017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2"/>
        <v>1801.64</v>
      </c>
      <c r="P2271" s="6">
        <f t="shared" si="283"/>
        <v>49.934589800443462</v>
      </c>
      <c r="Q2271" t="str">
        <f t="shared" si="284"/>
        <v>games</v>
      </c>
      <c r="R2271" t="str">
        <f t="shared" si="285"/>
        <v>tabletop games</v>
      </c>
      <c r="S2271" s="10">
        <f t="shared" si="286"/>
        <v>42776.496099537035</v>
      </c>
      <c r="T2271" s="10">
        <f t="shared" si="287"/>
        <v>42800.999999999993</v>
      </c>
      <c r="U2271" t="str">
        <f t="shared" si="288"/>
        <v>February</v>
      </c>
      <c r="V2271" t="str">
        <f t="shared" si="289"/>
        <v>2017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2"/>
        <v>720.24800000000005</v>
      </c>
      <c r="P2272" s="6">
        <f t="shared" si="283"/>
        <v>107.82155688622754</v>
      </c>
      <c r="Q2272" t="str">
        <f t="shared" si="284"/>
        <v>games</v>
      </c>
      <c r="R2272" t="str">
        <f t="shared" si="285"/>
        <v>tabletop games</v>
      </c>
      <c r="S2272" s="10">
        <f t="shared" si="286"/>
        <v>42725.661030092589</v>
      </c>
      <c r="T2272" s="10">
        <f t="shared" si="287"/>
        <v>42745.707638888889</v>
      </c>
      <c r="U2272" t="str">
        <f t="shared" si="288"/>
        <v>December</v>
      </c>
      <c r="V2272" t="str">
        <f t="shared" si="289"/>
        <v>2016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2"/>
        <v>283.09000000000003</v>
      </c>
      <c r="P2273" s="6">
        <f t="shared" si="283"/>
        <v>42.63403614457831</v>
      </c>
      <c r="Q2273" t="str">
        <f t="shared" si="284"/>
        <v>games</v>
      </c>
      <c r="R2273" t="str">
        <f t="shared" si="285"/>
        <v>tabletop games</v>
      </c>
      <c r="S2273" s="10">
        <f t="shared" si="286"/>
        <v>42683.791712962957</v>
      </c>
      <c r="T2273" s="10">
        <f t="shared" si="287"/>
        <v>42713.791712962957</v>
      </c>
      <c r="U2273" t="str">
        <f t="shared" si="288"/>
        <v>November</v>
      </c>
      <c r="V2273" t="str">
        <f t="shared" si="289"/>
        <v>2016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2"/>
        <v>1356.6000000000001</v>
      </c>
      <c r="P2274" s="6">
        <f t="shared" si="283"/>
        <v>14.370762711864407</v>
      </c>
      <c r="Q2274" t="str">
        <f t="shared" si="284"/>
        <v>games</v>
      </c>
      <c r="R2274" t="str">
        <f t="shared" si="285"/>
        <v>tabletop games</v>
      </c>
      <c r="S2274" s="10">
        <f t="shared" si="286"/>
        <v>42315.491157407407</v>
      </c>
      <c r="T2274" s="10">
        <f t="shared" si="287"/>
        <v>42345.491157407407</v>
      </c>
      <c r="U2274" t="str">
        <f t="shared" si="288"/>
        <v>November</v>
      </c>
      <c r="V2274" t="str">
        <f t="shared" si="289"/>
        <v>2015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2"/>
        <v>220.35999999999999</v>
      </c>
      <c r="P2275" s="6">
        <f t="shared" si="283"/>
        <v>37.476190476190474</v>
      </c>
      <c r="Q2275" t="str">
        <f t="shared" si="284"/>
        <v>games</v>
      </c>
      <c r="R2275" t="str">
        <f t="shared" si="285"/>
        <v>tabletop games</v>
      </c>
      <c r="S2275" s="10">
        <f t="shared" si="286"/>
        <v>42781.340763888882</v>
      </c>
      <c r="T2275" s="10">
        <f t="shared" si="287"/>
        <v>42806.299097222225</v>
      </c>
      <c r="U2275" t="str">
        <f t="shared" si="288"/>
        <v>February</v>
      </c>
      <c r="V2275" t="str">
        <f t="shared" si="289"/>
        <v>2017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2"/>
        <v>119.6</v>
      </c>
      <c r="P2276" s="6">
        <f t="shared" si="283"/>
        <v>30.202020202020201</v>
      </c>
      <c r="Q2276" t="str">
        <f t="shared" si="284"/>
        <v>games</v>
      </c>
      <c r="R2276" t="str">
        <f t="shared" si="285"/>
        <v>tabletop games</v>
      </c>
      <c r="S2276" s="10">
        <f t="shared" si="286"/>
        <v>41663.292326388888</v>
      </c>
      <c r="T2276" s="10">
        <f t="shared" si="287"/>
        <v>41693.292326388888</v>
      </c>
      <c r="U2276" t="str">
        <f t="shared" si="288"/>
        <v>January</v>
      </c>
      <c r="V2276" t="str">
        <f t="shared" si="289"/>
        <v>2014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2"/>
        <v>407.76923076923077</v>
      </c>
      <c r="P2277" s="6">
        <f t="shared" si="283"/>
        <v>33.550632911392405</v>
      </c>
      <c r="Q2277" t="str">
        <f t="shared" si="284"/>
        <v>games</v>
      </c>
      <c r="R2277" t="str">
        <f t="shared" si="285"/>
        <v>tabletop games</v>
      </c>
      <c r="S2277" s="10">
        <f t="shared" si="286"/>
        <v>41965.408321759256</v>
      </c>
      <c r="T2277" s="10">
        <f t="shared" si="287"/>
        <v>41995.408321759256</v>
      </c>
      <c r="U2277" t="str">
        <f t="shared" si="288"/>
        <v>November</v>
      </c>
      <c r="V2277" t="str">
        <f t="shared" si="289"/>
        <v>2014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2"/>
        <v>105.81826105905425</v>
      </c>
      <c r="P2278" s="6">
        <f t="shared" si="283"/>
        <v>64.74666666666667</v>
      </c>
      <c r="Q2278" t="str">
        <f t="shared" si="284"/>
        <v>games</v>
      </c>
      <c r="R2278" t="str">
        <f t="shared" si="285"/>
        <v>tabletop games</v>
      </c>
      <c r="S2278" s="10">
        <f t="shared" si="286"/>
        <v>41614.443159722221</v>
      </c>
      <c r="T2278" s="10">
        <f t="shared" si="287"/>
        <v>41644.443159722221</v>
      </c>
      <c r="U2278" t="str">
        <f t="shared" si="288"/>
        <v>December</v>
      </c>
      <c r="V2278" t="str">
        <f t="shared" si="289"/>
        <v>2013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ref="O2279:O2322" si="290">(E2279/D2279)*100</f>
        <v>141.08235294117648</v>
      </c>
      <c r="P2279" s="6">
        <f t="shared" ref="P2279:P2322" si="291">(E2279/L2279)</f>
        <v>57.932367149758456</v>
      </c>
      <c r="Q2279" t="str">
        <f t="shared" si="284"/>
        <v>games</v>
      </c>
      <c r="R2279" t="str">
        <f t="shared" si="285"/>
        <v>tabletop games</v>
      </c>
      <c r="S2279" s="10">
        <f t="shared" si="286"/>
        <v>40936.470173611109</v>
      </c>
      <c r="T2279" s="10">
        <f t="shared" si="287"/>
        <v>40966.470173611109</v>
      </c>
      <c r="U2279" t="str">
        <f t="shared" si="288"/>
        <v>January</v>
      </c>
      <c r="V2279" t="str">
        <f t="shared" si="289"/>
        <v>2012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90"/>
        <v>270.7</v>
      </c>
      <c r="P2280" s="6">
        <f t="shared" si="291"/>
        <v>53.078431372549019</v>
      </c>
      <c r="Q2280" t="str">
        <f t="shared" si="284"/>
        <v>games</v>
      </c>
      <c r="R2280" t="str">
        <f t="shared" si="285"/>
        <v>tabletop games</v>
      </c>
      <c r="S2280" s="10">
        <f t="shared" si="286"/>
        <v>42338.500775462962</v>
      </c>
      <c r="T2280" s="10">
        <f t="shared" si="287"/>
        <v>42372.749305555553</v>
      </c>
      <c r="U2280" t="str">
        <f t="shared" si="288"/>
        <v>November</v>
      </c>
      <c r="V2280" t="str">
        <f t="shared" si="289"/>
        <v>2015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90"/>
        <v>153.80000000000001</v>
      </c>
      <c r="P2281" s="6">
        <f t="shared" si="291"/>
        <v>48.0625</v>
      </c>
      <c r="Q2281" t="str">
        <f t="shared" si="284"/>
        <v>games</v>
      </c>
      <c r="R2281" t="str">
        <f t="shared" si="285"/>
        <v>tabletop games</v>
      </c>
      <c r="S2281" s="10">
        <f t="shared" si="286"/>
        <v>42020.598368055558</v>
      </c>
      <c r="T2281" s="10">
        <f t="shared" si="287"/>
        <v>42038.958333333336</v>
      </c>
      <c r="U2281" t="str">
        <f t="shared" si="288"/>
        <v>January</v>
      </c>
      <c r="V2281" t="str">
        <f t="shared" si="289"/>
        <v>2015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90"/>
        <v>403.57653061224488</v>
      </c>
      <c r="P2282" s="6">
        <f t="shared" si="291"/>
        <v>82.396874999999994</v>
      </c>
      <c r="Q2282" t="str">
        <f t="shared" si="284"/>
        <v>games</v>
      </c>
      <c r="R2282" t="str">
        <f t="shared" si="285"/>
        <v>tabletop games</v>
      </c>
      <c r="S2282" s="10">
        <f t="shared" si="286"/>
        <v>42234.416562499995</v>
      </c>
      <c r="T2282" s="10">
        <f t="shared" si="287"/>
        <v>42264.416562499995</v>
      </c>
      <c r="U2282" t="str">
        <f t="shared" si="288"/>
        <v>August</v>
      </c>
      <c r="V2282" t="str">
        <f t="shared" si="289"/>
        <v>2015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90"/>
        <v>185</v>
      </c>
      <c r="P2283" s="6">
        <f t="shared" si="291"/>
        <v>50.454545454545453</v>
      </c>
      <c r="Q2283" t="str">
        <f t="shared" si="284"/>
        <v>music</v>
      </c>
      <c r="R2283" t="str">
        <f t="shared" si="285"/>
        <v>rock</v>
      </c>
      <c r="S2283" s="10">
        <f t="shared" si="286"/>
        <v>40687.077511574069</v>
      </c>
      <c r="T2283" s="10">
        <f t="shared" si="287"/>
        <v>40749.076388888883</v>
      </c>
      <c r="U2283" t="str">
        <f t="shared" si="288"/>
        <v>May</v>
      </c>
      <c r="V2283" t="str">
        <f t="shared" si="289"/>
        <v>2011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90"/>
        <v>185.33333333333331</v>
      </c>
      <c r="P2284" s="6">
        <f t="shared" si="291"/>
        <v>115.83333333333333</v>
      </c>
      <c r="Q2284" t="str">
        <f t="shared" si="284"/>
        <v>music</v>
      </c>
      <c r="R2284" t="str">
        <f t="shared" si="285"/>
        <v>rock</v>
      </c>
      <c r="S2284" s="10">
        <f t="shared" si="286"/>
        <v>42322.966273148144</v>
      </c>
      <c r="T2284" s="10">
        <f t="shared" si="287"/>
        <v>42382.966273148144</v>
      </c>
      <c r="U2284" t="str">
        <f t="shared" si="288"/>
        <v>November</v>
      </c>
      <c r="V2284" t="str">
        <f t="shared" si="289"/>
        <v>2015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90"/>
        <v>100.85533333333332</v>
      </c>
      <c r="P2285" s="6">
        <f t="shared" si="291"/>
        <v>63.03458333333333</v>
      </c>
      <c r="Q2285" t="str">
        <f t="shared" si="284"/>
        <v>music</v>
      </c>
      <c r="R2285" t="str">
        <f t="shared" si="285"/>
        <v>rock</v>
      </c>
      <c r="S2285" s="10">
        <f t="shared" si="286"/>
        <v>40977.916712962957</v>
      </c>
      <c r="T2285" s="10">
        <f t="shared" si="287"/>
        <v>41037.875046296293</v>
      </c>
      <c r="U2285" t="str">
        <f t="shared" si="288"/>
        <v>March</v>
      </c>
      <c r="V2285" t="str">
        <f t="shared" si="289"/>
        <v>2012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90"/>
        <v>106.22116666666668</v>
      </c>
      <c r="P2286" s="6">
        <f t="shared" si="291"/>
        <v>108.02152542372882</v>
      </c>
      <c r="Q2286" t="str">
        <f t="shared" si="284"/>
        <v>music</v>
      </c>
      <c r="R2286" t="str">
        <f t="shared" si="285"/>
        <v>rock</v>
      </c>
      <c r="S2286" s="10">
        <f t="shared" si="286"/>
        <v>40585.588483796295</v>
      </c>
      <c r="T2286" s="10">
        <f t="shared" si="287"/>
        <v>40613.958333333328</v>
      </c>
      <c r="U2286" t="str">
        <f t="shared" si="288"/>
        <v>February</v>
      </c>
      <c r="V2286" t="str">
        <f t="shared" si="289"/>
        <v>2011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90"/>
        <v>121.36666666666667</v>
      </c>
      <c r="P2287" s="6">
        <f t="shared" si="291"/>
        <v>46.088607594936711</v>
      </c>
      <c r="Q2287" t="str">
        <f t="shared" si="284"/>
        <v>music</v>
      </c>
      <c r="R2287" t="str">
        <f t="shared" si="285"/>
        <v>rock</v>
      </c>
      <c r="S2287" s="10">
        <f t="shared" si="286"/>
        <v>41058.977349537039</v>
      </c>
      <c r="T2287" s="10">
        <f t="shared" si="287"/>
        <v>41088.977349537039</v>
      </c>
      <c r="U2287" t="str">
        <f t="shared" si="288"/>
        <v>May</v>
      </c>
      <c r="V2287" t="str">
        <f t="shared" si="289"/>
        <v>2012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90"/>
        <v>100.06666666666666</v>
      </c>
      <c r="P2288" s="6">
        <f t="shared" si="291"/>
        <v>107.21428571428571</v>
      </c>
      <c r="Q2288" t="str">
        <f t="shared" si="284"/>
        <v>music</v>
      </c>
      <c r="R2288" t="str">
        <f t="shared" si="285"/>
        <v>rock</v>
      </c>
      <c r="S2288" s="10">
        <f t="shared" si="286"/>
        <v>41494.755254629628</v>
      </c>
      <c r="T2288" s="10">
        <f t="shared" si="287"/>
        <v>41522.957638888889</v>
      </c>
      <c r="U2288" t="str">
        <f t="shared" si="288"/>
        <v>August</v>
      </c>
      <c r="V2288" t="str">
        <f t="shared" si="289"/>
        <v>2013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90"/>
        <v>119.97755555555555</v>
      </c>
      <c r="P2289" s="6">
        <f t="shared" si="291"/>
        <v>50.9338679245283</v>
      </c>
      <c r="Q2289" t="str">
        <f t="shared" si="284"/>
        <v>music</v>
      </c>
      <c r="R2289" t="str">
        <f t="shared" si="285"/>
        <v>rock</v>
      </c>
      <c r="S2289" s="10">
        <f t="shared" si="286"/>
        <v>41792.459027777775</v>
      </c>
      <c r="T2289" s="10">
        <f t="shared" si="287"/>
        <v>41813.459027777775</v>
      </c>
      <c r="U2289" t="str">
        <f t="shared" si="288"/>
        <v>June</v>
      </c>
      <c r="V2289" t="str">
        <f t="shared" si="289"/>
        <v>2014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90"/>
        <v>100.1</v>
      </c>
      <c r="P2290" s="6">
        <f t="shared" si="291"/>
        <v>40.04</v>
      </c>
      <c r="Q2290" t="str">
        <f t="shared" si="284"/>
        <v>music</v>
      </c>
      <c r="R2290" t="str">
        <f t="shared" si="285"/>
        <v>rock</v>
      </c>
      <c r="S2290" s="10">
        <f t="shared" si="286"/>
        <v>41067.619085648148</v>
      </c>
      <c r="T2290" s="10">
        <f t="shared" si="287"/>
        <v>41086.541666666664</v>
      </c>
      <c r="U2290" t="str">
        <f t="shared" si="288"/>
        <v>June</v>
      </c>
      <c r="V2290" t="str">
        <f t="shared" si="289"/>
        <v>2012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90"/>
        <v>107.4</v>
      </c>
      <c r="P2291" s="6">
        <f t="shared" si="291"/>
        <v>64.44</v>
      </c>
      <c r="Q2291" t="str">
        <f t="shared" si="284"/>
        <v>music</v>
      </c>
      <c r="R2291" t="str">
        <f t="shared" si="285"/>
        <v>rock</v>
      </c>
      <c r="S2291" s="10">
        <f t="shared" si="286"/>
        <v>41571.790046296293</v>
      </c>
      <c r="T2291" s="10">
        <f t="shared" si="287"/>
        <v>41614.765277777777</v>
      </c>
      <c r="U2291" t="str">
        <f t="shared" si="288"/>
        <v>October</v>
      </c>
      <c r="V2291" t="str">
        <f t="shared" si="289"/>
        <v>2013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90"/>
        <v>104.06666666666666</v>
      </c>
      <c r="P2292" s="6">
        <f t="shared" si="291"/>
        <v>53.827586206896555</v>
      </c>
      <c r="Q2292" t="str">
        <f t="shared" si="284"/>
        <v>music</v>
      </c>
      <c r="R2292" t="str">
        <f t="shared" si="285"/>
        <v>rock</v>
      </c>
      <c r="S2292" s="10">
        <f t="shared" si="286"/>
        <v>40070.045486111107</v>
      </c>
      <c r="T2292" s="10">
        <f t="shared" si="287"/>
        <v>40148.5</v>
      </c>
      <c r="U2292" t="str">
        <f t="shared" si="288"/>
        <v>September</v>
      </c>
      <c r="V2292" t="str">
        <f t="shared" si="289"/>
        <v>2009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90"/>
        <v>172.8</v>
      </c>
      <c r="P2293" s="6">
        <f t="shared" si="291"/>
        <v>100.46511627906976</v>
      </c>
      <c r="Q2293" t="str">
        <f t="shared" si="284"/>
        <v>music</v>
      </c>
      <c r="R2293" t="str">
        <f t="shared" si="285"/>
        <v>rock</v>
      </c>
      <c r="S2293" s="10">
        <f t="shared" si="286"/>
        <v>40987.768726851849</v>
      </c>
      <c r="T2293" s="10">
        <f t="shared" si="287"/>
        <v>41021.958333333328</v>
      </c>
      <c r="U2293" t="str">
        <f t="shared" si="288"/>
        <v>March</v>
      </c>
      <c r="V2293" t="str">
        <f t="shared" si="289"/>
        <v>2012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90"/>
        <v>107.2505</v>
      </c>
      <c r="P2294" s="6">
        <f t="shared" si="291"/>
        <v>46.630652173913049</v>
      </c>
      <c r="Q2294" t="str">
        <f t="shared" si="284"/>
        <v>music</v>
      </c>
      <c r="R2294" t="str">
        <f t="shared" si="285"/>
        <v>rock</v>
      </c>
      <c r="S2294" s="10">
        <f t="shared" si="286"/>
        <v>40987.489305555551</v>
      </c>
      <c r="T2294" s="10">
        <f t="shared" si="287"/>
        <v>41017.489305555551</v>
      </c>
      <c r="U2294" t="str">
        <f t="shared" si="288"/>
        <v>March</v>
      </c>
      <c r="V2294" t="str">
        <f t="shared" si="289"/>
        <v>2012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90"/>
        <v>108.23529411764706</v>
      </c>
      <c r="P2295" s="6">
        <f t="shared" si="291"/>
        <v>34.074074074074076</v>
      </c>
      <c r="Q2295" t="str">
        <f t="shared" si="284"/>
        <v>music</v>
      </c>
      <c r="R2295" t="str">
        <f t="shared" si="285"/>
        <v>rock</v>
      </c>
      <c r="S2295" s="10">
        <f t="shared" si="286"/>
        <v>41151.499988425923</v>
      </c>
      <c r="T2295" s="10">
        <f t="shared" si="287"/>
        <v>41176.957638888889</v>
      </c>
      <c r="U2295" t="str">
        <f t="shared" si="288"/>
        <v>August</v>
      </c>
      <c r="V2295" t="str">
        <f t="shared" si="289"/>
        <v>2012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90"/>
        <v>146.08079999999998</v>
      </c>
      <c r="P2296" s="6">
        <f t="shared" si="291"/>
        <v>65.214642857142863</v>
      </c>
      <c r="Q2296" t="str">
        <f t="shared" si="284"/>
        <v>music</v>
      </c>
      <c r="R2296" t="str">
        <f t="shared" si="285"/>
        <v>rock</v>
      </c>
      <c r="S2296" s="10">
        <f t="shared" si="286"/>
        <v>41264.514814814815</v>
      </c>
      <c r="T2296" s="10">
        <f t="shared" si="287"/>
        <v>41294.514814814815</v>
      </c>
      <c r="U2296" t="str">
        <f t="shared" si="288"/>
        <v>December</v>
      </c>
      <c r="V2296" t="str">
        <f t="shared" si="289"/>
        <v>2012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90"/>
        <v>125.25</v>
      </c>
      <c r="P2297" s="6">
        <f t="shared" si="291"/>
        <v>44.205882352941174</v>
      </c>
      <c r="Q2297" t="str">
        <f t="shared" si="284"/>
        <v>music</v>
      </c>
      <c r="R2297" t="str">
        <f t="shared" si="285"/>
        <v>rock</v>
      </c>
      <c r="S2297" s="10">
        <f t="shared" si="286"/>
        <v>41270.746018518512</v>
      </c>
      <c r="T2297" s="10">
        <f t="shared" si="287"/>
        <v>41300.746018518512</v>
      </c>
      <c r="U2297" t="str">
        <f t="shared" si="288"/>
        <v>December</v>
      </c>
      <c r="V2297" t="str">
        <f t="shared" si="289"/>
        <v>2012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90"/>
        <v>149.07142857142856</v>
      </c>
      <c r="P2298" s="6">
        <f t="shared" si="291"/>
        <v>71.965517241379317</v>
      </c>
      <c r="Q2298" t="str">
        <f t="shared" si="284"/>
        <v>music</v>
      </c>
      <c r="R2298" t="str">
        <f t="shared" si="285"/>
        <v>rock</v>
      </c>
      <c r="S2298" s="10">
        <f t="shared" si="286"/>
        <v>40927.52344907407</v>
      </c>
      <c r="T2298" s="10">
        <f t="shared" si="287"/>
        <v>40962.52344907407</v>
      </c>
      <c r="U2298" t="str">
        <f t="shared" si="288"/>
        <v>January</v>
      </c>
      <c r="V2298" t="str">
        <f t="shared" si="289"/>
        <v>2012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90"/>
        <v>100.6</v>
      </c>
      <c r="P2299" s="6">
        <f t="shared" si="291"/>
        <v>52.94736842105263</v>
      </c>
      <c r="Q2299" t="str">
        <f t="shared" si="284"/>
        <v>music</v>
      </c>
      <c r="R2299" t="str">
        <f t="shared" si="285"/>
        <v>rock</v>
      </c>
      <c r="S2299" s="10">
        <f t="shared" si="286"/>
        <v>40947.83390046296</v>
      </c>
      <c r="T2299" s="10">
        <f t="shared" si="287"/>
        <v>40981.957638888889</v>
      </c>
      <c r="U2299" t="str">
        <f t="shared" si="288"/>
        <v>February</v>
      </c>
      <c r="V2299" t="str">
        <f t="shared" si="289"/>
        <v>2012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90"/>
        <v>105.07333333333332</v>
      </c>
      <c r="P2300" s="6">
        <f t="shared" si="291"/>
        <v>109.45138888888889</v>
      </c>
      <c r="Q2300" t="str">
        <f t="shared" si="284"/>
        <v>music</v>
      </c>
      <c r="R2300" t="str">
        <f t="shared" si="285"/>
        <v>rock</v>
      </c>
      <c r="S2300" s="10">
        <f t="shared" si="286"/>
        <v>41694.632326388884</v>
      </c>
      <c r="T2300" s="10">
        <f t="shared" si="287"/>
        <v>41724.59065972222</v>
      </c>
      <c r="U2300" t="str">
        <f t="shared" si="288"/>
        <v>February</v>
      </c>
      <c r="V2300" t="str">
        <f t="shared" si="289"/>
        <v>2014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90"/>
        <v>350.16666666666663</v>
      </c>
      <c r="P2301" s="6">
        <f t="shared" si="291"/>
        <v>75.035714285714292</v>
      </c>
      <c r="Q2301" t="str">
        <f t="shared" si="284"/>
        <v>music</v>
      </c>
      <c r="R2301" t="str">
        <f t="shared" si="285"/>
        <v>rock</v>
      </c>
      <c r="S2301" s="10">
        <f t="shared" si="286"/>
        <v>40564.824178240735</v>
      </c>
      <c r="T2301" s="10">
        <f t="shared" si="287"/>
        <v>40579.824178240735</v>
      </c>
      <c r="U2301" t="str">
        <f t="shared" si="288"/>
        <v>January</v>
      </c>
      <c r="V2301" t="str">
        <f t="shared" si="289"/>
        <v>2011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90"/>
        <v>101.25</v>
      </c>
      <c r="P2302" s="6">
        <f t="shared" si="291"/>
        <v>115.71428571428571</v>
      </c>
      <c r="Q2302" t="str">
        <f t="shared" si="284"/>
        <v>music</v>
      </c>
      <c r="R2302" t="str">
        <f t="shared" si="285"/>
        <v>rock</v>
      </c>
      <c r="S2302" s="10">
        <f t="shared" si="286"/>
        <v>41074.518703703703</v>
      </c>
      <c r="T2302" s="10">
        <f t="shared" si="287"/>
        <v>41088.518703703703</v>
      </c>
      <c r="U2302" t="str">
        <f t="shared" si="288"/>
        <v>June</v>
      </c>
      <c r="V2302" t="str">
        <f t="shared" si="289"/>
        <v>2012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90"/>
        <v>133.6044</v>
      </c>
      <c r="P2303" s="6">
        <f t="shared" si="291"/>
        <v>31.659810426540286</v>
      </c>
      <c r="Q2303" t="str">
        <f t="shared" si="284"/>
        <v>music</v>
      </c>
      <c r="R2303" t="str">
        <f t="shared" si="285"/>
        <v>indie rock</v>
      </c>
      <c r="S2303" s="10">
        <f t="shared" si="286"/>
        <v>41415.938611111109</v>
      </c>
      <c r="T2303" s="10">
        <f t="shared" si="287"/>
        <v>41445.938611111109</v>
      </c>
      <c r="U2303" t="str">
        <f t="shared" si="288"/>
        <v>May</v>
      </c>
      <c r="V2303" t="str">
        <f t="shared" si="289"/>
        <v>2013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90"/>
        <v>170.65217391304347</v>
      </c>
      <c r="P2304" s="6">
        <f t="shared" si="291"/>
        <v>46.176470588235297</v>
      </c>
      <c r="Q2304" t="str">
        <f t="shared" si="284"/>
        <v>music</v>
      </c>
      <c r="R2304" t="str">
        <f t="shared" si="285"/>
        <v>indie rock</v>
      </c>
      <c r="S2304" s="10">
        <f t="shared" si="286"/>
        <v>41605.660115740735</v>
      </c>
      <c r="T2304" s="10">
        <f t="shared" si="287"/>
        <v>41639.083333333328</v>
      </c>
      <c r="U2304" t="str">
        <f t="shared" si="288"/>
        <v>November</v>
      </c>
      <c r="V2304" t="str">
        <f t="shared" si="289"/>
        <v>2013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90"/>
        <v>109.35829457364341</v>
      </c>
      <c r="P2305" s="6">
        <f t="shared" si="291"/>
        <v>68.481650485436887</v>
      </c>
      <c r="Q2305" t="str">
        <f t="shared" si="284"/>
        <v>music</v>
      </c>
      <c r="R2305" t="str">
        <f t="shared" si="285"/>
        <v>indie rock</v>
      </c>
      <c r="S2305" s="10">
        <f t="shared" si="286"/>
        <v>40849.902731481481</v>
      </c>
      <c r="T2305" s="10">
        <f t="shared" si="287"/>
        <v>40889.944398148145</v>
      </c>
      <c r="U2305" t="str">
        <f t="shared" si="288"/>
        <v>November</v>
      </c>
      <c r="V2305" t="str">
        <f t="shared" si="289"/>
        <v>2011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90"/>
        <v>100.70033333333335</v>
      </c>
      <c r="P2306" s="6">
        <f t="shared" si="291"/>
        <v>53.469203539823013</v>
      </c>
      <c r="Q2306" t="str">
        <f t="shared" si="284"/>
        <v>music</v>
      </c>
      <c r="R2306" t="str">
        <f t="shared" si="285"/>
        <v>indie rock</v>
      </c>
      <c r="S2306" s="10">
        <f t="shared" si="286"/>
        <v>40502.607534722221</v>
      </c>
      <c r="T2306" s="10">
        <f t="shared" si="287"/>
        <v>40543.999305555553</v>
      </c>
      <c r="U2306" t="str">
        <f t="shared" si="288"/>
        <v>November</v>
      </c>
      <c r="V2306" t="str">
        <f t="shared" si="289"/>
        <v>2010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90"/>
        <v>101.22777777777779</v>
      </c>
      <c r="P2307" s="6">
        <f t="shared" si="291"/>
        <v>109.10778443113773</v>
      </c>
      <c r="Q2307" t="str">
        <f t="shared" ref="Q2307:Q2370" si="292">LEFT(N2307, FIND("/",N2307,1)-1)</f>
        <v>music</v>
      </c>
      <c r="R2307" t="str">
        <f t="shared" ref="R2307:R2370" si="293">RIGHT(N2307, LEN(N2307)-FIND("/",N2307))</f>
        <v>indie rock</v>
      </c>
      <c r="S2307" s="10">
        <f t="shared" ref="S2307:S2370" si="294">(J2307/86400)+25569+(-5/24)</f>
        <v>41834.486944444441</v>
      </c>
      <c r="T2307" s="10">
        <f t="shared" ref="T2307:T2370" si="295">(I2307/86400)+25569+(-5/24)</f>
        <v>41859.541666666664</v>
      </c>
      <c r="U2307" t="str">
        <f t="shared" ref="U2307:U2370" si="296">TEXT(S2307,"mmmm")</f>
        <v>July</v>
      </c>
      <c r="V2307" t="str">
        <f t="shared" ref="V2307:V2370" si="297">TEXT(S2307,"yyyy")</f>
        <v>2014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90"/>
        <v>106.75857142857143</v>
      </c>
      <c r="P2308" s="6">
        <f t="shared" si="291"/>
        <v>51.185616438356163</v>
      </c>
      <c r="Q2308" t="str">
        <f t="shared" si="292"/>
        <v>music</v>
      </c>
      <c r="R2308" t="str">
        <f t="shared" si="293"/>
        <v>indie rock</v>
      </c>
      <c r="S2308" s="10">
        <f t="shared" si="294"/>
        <v>40947.959826388884</v>
      </c>
      <c r="T2308" s="10">
        <f t="shared" si="295"/>
        <v>40977.959826388884</v>
      </c>
      <c r="U2308" t="str">
        <f t="shared" si="296"/>
        <v>February</v>
      </c>
      <c r="V2308" t="str">
        <f t="shared" si="297"/>
        <v>2012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90"/>
        <v>106.65777537961894</v>
      </c>
      <c r="P2309" s="6">
        <f t="shared" si="291"/>
        <v>27.936800000000002</v>
      </c>
      <c r="Q2309" t="str">
        <f t="shared" si="292"/>
        <v>music</v>
      </c>
      <c r="R2309" t="str">
        <f t="shared" si="293"/>
        <v>indie rock</v>
      </c>
      <c r="S2309" s="10">
        <f t="shared" si="294"/>
        <v>41004.594131944446</v>
      </c>
      <c r="T2309" s="10">
        <f t="shared" si="295"/>
        <v>41034.59407407407</v>
      </c>
      <c r="U2309" t="str">
        <f t="shared" si="296"/>
        <v>April</v>
      </c>
      <c r="V2309" t="str">
        <f t="shared" si="297"/>
        <v>2012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90"/>
        <v>101.30622</v>
      </c>
      <c r="P2310" s="6">
        <f t="shared" si="291"/>
        <v>82.496921824104234</v>
      </c>
      <c r="Q2310" t="str">
        <f t="shared" si="292"/>
        <v>music</v>
      </c>
      <c r="R2310" t="str">
        <f t="shared" si="293"/>
        <v>indie rock</v>
      </c>
      <c r="S2310" s="10">
        <f t="shared" si="294"/>
        <v>41851.754583333335</v>
      </c>
      <c r="T2310" s="10">
        <f t="shared" si="295"/>
        <v>41879.833333333328</v>
      </c>
      <c r="U2310" t="str">
        <f t="shared" si="296"/>
        <v>July</v>
      </c>
      <c r="V2310" t="str">
        <f t="shared" si="297"/>
        <v>2014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90"/>
        <v>106.67450000000001</v>
      </c>
      <c r="P2311" s="6">
        <f t="shared" si="291"/>
        <v>59.817476635514019</v>
      </c>
      <c r="Q2311" t="str">
        <f t="shared" si="292"/>
        <v>music</v>
      </c>
      <c r="R2311" t="str">
        <f t="shared" si="293"/>
        <v>indie rock</v>
      </c>
      <c r="S2311" s="10">
        <f t="shared" si="294"/>
        <v>41307.779363425921</v>
      </c>
      <c r="T2311" s="10">
        <f t="shared" si="295"/>
        <v>41342.779363425921</v>
      </c>
      <c r="U2311" t="str">
        <f t="shared" si="296"/>
        <v>February</v>
      </c>
      <c r="V2311" t="str">
        <f t="shared" si="297"/>
        <v>2013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90"/>
        <v>428.83978378378379</v>
      </c>
      <c r="P2312" s="6">
        <f t="shared" si="291"/>
        <v>64.816470588235291</v>
      </c>
      <c r="Q2312" t="str">
        <f t="shared" si="292"/>
        <v>music</v>
      </c>
      <c r="R2312" t="str">
        <f t="shared" si="293"/>
        <v>indie rock</v>
      </c>
      <c r="S2312" s="10">
        <f t="shared" si="294"/>
        <v>41324.585821759254</v>
      </c>
      <c r="T2312" s="10">
        <f t="shared" si="295"/>
        <v>41354.54415509259</v>
      </c>
      <c r="U2312" t="str">
        <f t="shared" si="296"/>
        <v>February</v>
      </c>
      <c r="V2312" t="str">
        <f t="shared" si="297"/>
        <v>2013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90"/>
        <v>104.11111111111111</v>
      </c>
      <c r="P2313" s="6">
        <f t="shared" si="291"/>
        <v>90.09615384615384</v>
      </c>
      <c r="Q2313" t="str">
        <f t="shared" si="292"/>
        <v>music</v>
      </c>
      <c r="R2313" t="str">
        <f t="shared" si="293"/>
        <v>indie rock</v>
      </c>
      <c r="S2313" s="10">
        <f t="shared" si="294"/>
        <v>41735.796168981477</v>
      </c>
      <c r="T2313" s="10">
        <f t="shared" si="295"/>
        <v>41765.796168981477</v>
      </c>
      <c r="U2313" t="str">
        <f t="shared" si="296"/>
        <v>April</v>
      </c>
      <c r="V2313" t="str">
        <f t="shared" si="297"/>
        <v>2014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90"/>
        <v>107.86666666666666</v>
      </c>
      <c r="P2314" s="6">
        <f t="shared" si="291"/>
        <v>40.962025316455694</v>
      </c>
      <c r="Q2314" t="str">
        <f t="shared" si="292"/>
        <v>music</v>
      </c>
      <c r="R2314" t="str">
        <f t="shared" si="293"/>
        <v>indie rock</v>
      </c>
      <c r="S2314" s="10">
        <f t="shared" si="294"/>
        <v>41716.424513888887</v>
      </c>
      <c r="T2314" s="10">
        <f t="shared" si="295"/>
        <v>41747.75</v>
      </c>
      <c r="U2314" t="str">
        <f t="shared" si="296"/>
        <v>March</v>
      </c>
      <c r="V2314" t="str">
        <f t="shared" si="297"/>
        <v>2014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90"/>
        <v>175.84040000000002</v>
      </c>
      <c r="P2315" s="6">
        <f t="shared" si="291"/>
        <v>56.000127388535034</v>
      </c>
      <c r="Q2315" t="str">
        <f t="shared" si="292"/>
        <v>music</v>
      </c>
      <c r="R2315" t="str">
        <f t="shared" si="293"/>
        <v>indie rock</v>
      </c>
      <c r="S2315" s="10">
        <f t="shared" si="294"/>
        <v>41002.750300925924</v>
      </c>
      <c r="T2315" s="10">
        <f t="shared" si="295"/>
        <v>41032.750300925924</v>
      </c>
      <c r="U2315" t="str">
        <f t="shared" si="296"/>
        <v>April</v>
      </c>
      <c r="V2315" t="str">
        <f t="shared" si="297"/>
        <v>2012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90"/>
        <v>156.97</v>
      </c>
      <c r="P2316" s="6">
        <f t="shared" si="291"/>
        <v>37.672800000000002</v>
      </c>
      <c r="Q2316" t="str">
        <f t="shared" si="292"/>
        <v>music</v>
      </c>
      <c r="R2316" t="str">
        <f t="shared" si="293"/>
        <v>indie rock</v>
      </c>
      <c r="S2316" s="10">
        <f t="shared" si="294"/>
        <v>41037.343252314815</v>
      </c>
      <c r="T2316" s="10">
        <f t="shared" si="295"/>
        <v>41067.343252314815</v>
      </c>
      <c r="U2316" t="str">
        <f t="shared" si="296"/>
        <v>May</v>
      </c>
      <c r="V2316" t="str">
        <f t="shared" si="297"/>
        <v>2012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90"/>
        <v>102.60000000000001</v>
      </c>
      <c r="P2317" s="6">
        <f t="shared" si="291"/>
        <v>40.078125</v>
      </c>
      <c r="Q2317" t="str">
        <f t="shared" si="292"/>
        <v>music</v>
      </c>
      <c r="R2317" t="str">
        <f t="shared" si="293"/>
        <v>indie rock</v>
      </c>
      <c r="S2317" s="10">
        <f t="shared" si="294"/>
        <v>41004.517858796295</v>
      </c>
      <c r="T2317" s="10">
        <f t="shared" si="295"/>
        <v>41034.517858796295</v>
      </c>
      <c r="U2317" t="str">
        <f t="shared" si="296"/>
        <v>April</v>
      </c>
      <c r="V2317" t="str">
        <f t="shared" si="297"/>
        <v>2012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90"/>
        <v>104.04266666666666</v>
      </c>
      <c r="P2318" s="6">
        <f t="shared" si="291"/>
        <v>78.031999999999996</v>
      </c>
      <c r="Q2318" t="str">
        <f t="shared" si="292"/>
        <v>music</v>
      </c>
      <c r="R2318" t="str">
        <f t="shared" si="293"/>
        <v>indie rock</v>
      </c>
      <c r="S2318" s="10">
        <f t="shared" si="294"/>
        <v>40079.516782407409</v>
      </c>
      <c r="T2318" s="10">
        <f t="shared" si="295"/>
        <v>40156.558333333327</v>
      </c>
      <c r="U2318" t="str">
        <f t="shared" si="296"/>
        <v>September</v>
      </c>
      <c r="V2318" t="str">
        <f t="shared" si="297"/>
        <v>2009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90"/>
        <v>104</v>
      </c>
      <c r="P2319" s="6">
        <f t="shared" si="291"/>
        <v>18.90909090909091</v>
      </c>
      <c r="Q2319" t="str">
        <f t="shared" si="292"/>
        <v>music</v>
      </c>
      <c r="R2319" t="str">
        <f t="shared" si="293"/>
        <v>indie rock</v>
      </c>
      <c r="S2319" s="10">
        <f t="shared" si="294"/>
        <v>40192.33390046296</v>
      </c>
      <c r="T2319" s="10">
        <f t="shared" si="295"/>
        <v>40224</v>
      </c>
      <c r="U2319" t="str">
        <f t="shared" si="296"/>
        <v>January</v>
      </c>
      <c r="V2319" t="str">
        <f t="shared" si="297"/>
        <v>2010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90"/>
        <v>121.05999999999999</v>
      </c>
      <c r="P2320" s="6">
        <f t="shared" si="291"/>
        <v>37.134969325153371</v>
      </c>
      <c r="Q2320" t="str">
        <f t="shared" si="292"/>
        <v>music</v>
      </c>
      <c r="R2320" t="str">
        <f t="shared" si="293"/>
        <v>indie rock</v>
      </c>
      <c r="S2320" s="10">
        <f t="shared" si="294"/>
        <v>40050.435347222221</v>
      </c>
      <c r="T2320" s="10">
        <f t="shared" si="295"/>
        <v>40081.957638888889</v>
      </c>
      <c r="U2320" t="str">
        <f t="shared" si="296"/>
        <v>August</v>
      </c>
      <c r="V2320" t="str">
        <f t="shared" si="297"/>
        <v>2009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90"/>
        <v>107.69999999999999</v>
      </c>
      <c r="P2321" s="6">
        <f t="shared" si="291"/>
        <v>41.961038961038959</v>
      </c>
      <c r="Q2321" t="str">
        <f t="shared" si="292"/>
        <v>music</v>
      </c>
      <c r="R2321" t="str">
        <f t="shared" si="293"/>
        <v>indie rock</v>
      </c>
      <c r="S2321" s="10">
        <f t="shared" si="294"/>
        <v>41592.873668981476</v>
      </c>
      <c r="T2321" s="10">
        <f t="shared" si="295"/>
        <v>41622.873668981476</v>
      </c>
      <c r="U2321" t="str">
        <f t="shared" si="296"/>
        <v>November</v>
      </c>
      <c r="V2321" t="str">
        <f t="shared" si="297"/>
        <v>2013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90"/>
        <v>108.66</v>
      </c>
      <c r="P2322" s="6">
        <f t="shared" si="291"/>
        <v>61.044943820224717</v>
      </c>
      <c r="Q2322" t="str">
        <f t="shared" si="292"/>
        <v>music</v>
      </c>
      <c r="R2322" t="str">
        <f t="shared" si="293"/>
        <v>indie rock</v>
      </c>
      <c r="S2322" s="10">
        <f t="shared" si="294"/>
        <v>41696.608796296292</v>
      </c>
      <c r="T2322" s="10">
        <f t="shared" si="295"/>
        <v>41731.567129629628</v>
      </c>
      <c r="U2322" t="str">
        <f t="shared" si="296"/>
        <v>February</v>
      </c>
      <c r="V2322" t="str">
        <f t="shared" si="297"/>
        <v>2014</v>
      </c>
    </row>
    <row r="2323" spans="1:22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ref="O2307:O2370" si="298">IFERROR((E2323/D2323)*100,0)</f>
        <v>39.120962394619681</v>
      </c>
      <c r="P2323" s="6">
        <f t="shared" ref="P2307:P2370" si="299">IFERROR(E2323/L2323,"0.00")</f>
        <v>64.53125</v>
      </c>
      <c r="Q2323" t="str">
        <f t="shared" si="292"/>
        <v>food</v>
      </c>
      <c r="R2323" t="str">
        <f t="shared" si="293"/>
        <v>small batch</v>
      </c>
      <c r="S2323" s="10">
        <f t="shared" si="294"/>
        <v>42799.052094907405</v>
      </c>
      <c r="T2323" s="10">
        <f t="shared" si="295"/>
        <v>42829.010428240734</v>
      </c>
      <c r="U2323" t="str">
        <f t="shared" si="296"/>
        <v>March</v>
      </c>
      <c r="V2323" t="str">
        <f t="shared" si="297"/>
        <v>2017</v>
      </c>
    </row>
    <row r="2324" spans="1:22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98"/>
        <v>3.1481481481481479</v>
      </c>
      <c r="P2324" s="6">
        <f t="shared" si="299"/>
        <v>21.25</v>
      </c>
      <c r="Q2324" t="str">
        <f t="shared" si="292"/>
        <v>food</v>
      </c>
      <c r="R2324" t="str">
        <f t="shared" si="293"/>
        <v>small batch</v>
      </c>
      <c r="S2324" s="10">
        <f t="shared" si="294"/>
        <v>42804.6871412037</v>
      </c>
      <c r="T2324" s="10">
        <f t="shared" si="295"/>
        <v>42834.645474537036</v>
      </c>
      <c r="U2324" t="str">
        <f t="shared" si="296"/>
        <v>March</v>
      </c>
      <c r="V2324" t="str">
        <f t="shared" si="297"/>
        <v>2017</v>
      </c>
    </row>
    <row r="2325" spans="1:22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98"/>
        <v>48</v>
      </c>
      <c r="P2325" s="6">
        <f t="shared" si="299"/>
        <v>30</v>
      </c>
      <c r="Q2325" t="str">
        <f t="shared" si="292"/>
        <v>food</v>
      </c>
      <c r="R2325" t="str">
        <f t="shared" si="293"/>
        <v>small batch</v>
      </c>
      <c r="S2325" s="10">
        <f t="shared" si="294"/>
        <v>42807.546840277777</v>
      </c>
      <c r="T2325" s="10">
        <f t="shared" si="295"/>
        <v>42814.546840277777</v>
      </c>
      <c r="U2325" t="str">
        <f t="shared" si="296"/>
        <v>March</v>
      </c>
      <c r="V2325" t="str">
        <f t="shared" si="297"/>
        <v>2017</v>
      </c>
    </row>
    <row r="2326" spans="1:22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98"/>
        <v>20.733333333333334</v>
      </c>
      <c r="P2326" s="6">
        <f t="shared" si="299"/>
        <v>25.491803278688526</v>
      </c>
      <c r="Q2326" t="str">
        <f t="shared" si="292"/>
        <v>food</v>
      </c>
      <c r="R2326" t="str">
        <f t="shared" si="293"/>
        <v>small batch</v>
      </c>
      <c r="S2326" s="10">
        <f t="shared" si="294"/>
        <v>42790.67690972222</v>
      </c>
      <c r="T2326" s="10">
        <f t="shared" si="295"/>
        <v>42820.635243055549</v>
      </c>
      <c r="U2326" t="str">
        <f t="shared" si="296"/>
        <v>February</v>
      </c>
      <c r="V2326" t="str">
        <f t="shared" si="297"/>
        <v>2017</v>
      </c>
    </row>
    <row r="2327" spans="1:22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98"/>
        <v>8</v>
      </c>
      <c r="P2327" s="6">
        <f t="shared" si="299"/>
        <v>11.428571428571429</v>
      </c>
      <c r="Q2327" t="str">
        <f t="shared" si="292"/>
        <v>food</v>
      </c>
      <c r="R2327" t="str">
        <f t="shared" si="293"/>
        <v>small batch</v>
      </c>
      <c r="S2327" s="10">
        <f t="shared" si="294"/>
        <v>42793.814016203702</v>
      </c>
      <c r="T2327" s="10">
        <f t="shared" si="295"/>
        <v>42823.772349537037</v>
      </c>
      <c r="U2327" t="str">
        <f t="shared" si="296"/>
        <v>February</v>
      </c>
      <c r="V2327" t="str">
        <f t="shared" si="297"/>
        <v>2017</v>
      </c>
    </row>
    <row r="2328" spans="1:22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98"/>
        <v>0.72</v>
      </c>
      <c r="P2328" s="6">
        <f t="shared" si="299"/>
        <v>108</v>
      </c>
      <c r="Q2328" t="str">
        <f t="shared" si="292"/>
        <v>food</v>
      </c>
      <c r="R2328" t="str">
        <f t="shared" si="293"/>
        <v>small batch</v>
      </c>
      <c r="S2328" s="10">
        <f t="shared" si="294"/>
        <v>42803.825787037036</v>
      </c>
      <c r="T2328" s="10">
        <f t="shared" si="295"/>
        <v>42855.499999999993</v>
      </c>
      <c r="U2328" t="str">
        <f t="shared" si="296"/>
        <v>March</v>
      </c>
      <c r="V2328" t="str">
        <f t="shared" si="297"/>
        <v>2017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ref="O2329:O2392" si="300">(E2329/D2329)*100</f>
        <v>526.09431428571429</v>
      </c>
      <c r="P2329" s="6">
        <f t="shared" ref="P2329:P2392" si="301">(E2329/L2329)</f>
        <v>54.883162444113267</v>
      </c>
      <c r="Q2329" t="str">
        <f t="shared" si="292"/>
        <v>food</v>
      </c>
      <c r="R2329" t="str">
        <f t="shared" si="293"/>
        <v>small batch</v>
      </c>
      <c r="S2329" s="10">
        <f t="shared" si="294"/>
        <v>41842.708796296291</v>
      </c>
      <c r="T2329" s="10">
        <f t="shared" si="295"/>
        <v>41877.708796296291</v>
      </c>
      <c r="U2329" t="str">
        <f t="shared" si="296"/>
        <v>July</v>
      </c>
      <c r="V2329" t="str">
        <f t="shared" si="297"/>
        <v>2014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300"/>
        <v>254.45000000000002</v>
      </c>
      <c r="P2330" s="6">
        <f t="shared" si="301"/>
        <v>47.383612662942269</v>
      </c>
      <c r="Q2330" t="str">
        <f t="shared" si="292"/>
        <v>food</v>
      </c>
      <c r="R2330" t="str">
        <f t="shared" si="293"/>
        <v>small batch</v>
      </c>
      <c r="S2330" s="10">
        <f t="shared" si="294"/>
        <v>42139.573344907403</v>
      </c>
      <c r="T2330" s="10">
        <f t="shared" si="295"/>
        <v>42169.573344907403</v>
      </c>
      <c r="U2330" t="str">
        <f t="shared" si="296"/>
        <v>May</v>
      </c>
      <c r="V2330" t="str">
        <f t="shared" si="297"/>
        <v>2015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300"/>
        <v>105.91999999999999</v>
      </c>
      <c r="P2331" s="6">
        <f t="shared" si="301"/>
        <v>211.84</v>
      </c>
      <c r="Q2331" t="str">
        <f t="shared" si="292"/>
        <v>food</v>
      </c>
      <c r="R2331" t="str">
        <f t="shared" si="293"/>
        <v>small batch</v>
      </c>
      <c r="S2331" s="10">
        <f t="shared" si="294"/>
        <v>41807.416041666664</v>
      </c>
      <c r="T2331" s="10">
        <f t="shared" si="295"/>
        <v>41837.416041666664</v>
      </c>
      <c r="U2331" t="str">
        <f t="shared" si="296"/>
        <v>June</v>
      </c>
      <c r="V2331" t="str">
        <f t="shared" si="297"/>
        <v>2014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300"/>
        <v>102.42285714285715</v>
      </c>
      <c r="P2332" s="6">
        <f t="shared" si="301"/>
        <v>219.92638036809817</v>
      </c>
      <c r="Q2332" t="str">
        <f t="shared" si="292"/>
        <v>food</v>
      </c>
      <c r="R2332" t="str">
        <f t="shared" si="293"/>
        <v>small batch</v>
      </c>
      <c r="S2332" s="10">
        <f t="shared" si="294"/>
        <v>42332.691469907404</v>
      </c>
      <c r="T2332" s="10">
        <f t="shared" si="295"/>
        <v>42362.791666666664</v>
      </c>
      <c r="U2332" t="str">
        <f t="shared" si="296"/>
        <v>November</v>
      </c>
      <c r="V2332" t="str">
        <f t="shared" si="297"/>
        <v>2015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300"/>
        <v>144.31375</v>
      </c>
      <c r="P2333" s="6">
        <f t="shared" si="301"/>
        <v>40.795406360424032</v>
      </c>
      <c r="Q2333" t="str">
        <f t="shared" si="292"/>
        <v>food</v>
      </c>
      <c r="R2333" t="str">
        <f t="shared" si="293"/>
        <v>small batch</v>
      </c>
      <c r="S2333" s="10">
        <f t="shared" si="294"/>
        <v>41838.797337962962</v>
      </c>
      <c r="T2333" s="10">
        <f t="shared" si="295"/>
        <v>41868.797337962962</v>
      </c>
      <c r="U2333" t="str">
        <f t="shared" si="296"/>
        <v>July</v>
      </c>
      <c r="V2333" t="str">
        <f t="shared" si="297"/>
        <v>2014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300"/>
        <v>106.30800000000001</v>
      </c>
      <c r="P2334" s="6">
        <f t="shared" si="301"/>
        <v>75.502840909090907</v>
      </c>
      <c r="Q2334" t="str">
        <f t="shared" si="292"/>
        <v>food</v>
      </c>
      <c r="R2334" t="str">
        <f t="shared" si="293"/>
        <v>small batch</v>
      </c>
      <c r="S2334" s="10">
        <f t="shared" si="294"/>
        <v>42011.419803240737</v>
      </c>
      <c r="T2334" s="10">
        <f t="shared" si="295"/>
        <v>42041.419803240737</v>
      </c>
      <c r="U2334" t="str">
        <f t="shared" si="296"/>
        <v>January</v>
      </c>
      <c r="V2334" t="str">
        <f t="shared" si="297"/>
        <v>2015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300"/>
        <v>212.16666666666666</v>
      </c>
      <c r="P2335" s="6">
        <f t="shared" si="301"/>
        <v>13.542553191489361</v>
      </c>
      <c r="Q2335" t="str">
        <f t="shared" si="292"/>
        <v>food</v>
      </c>
      <c r="R2335" t="str">
        <f t="shared" si="293"/>
        <v>small batch</v>
      </c>
      <c r="S2335" s="10">
        <f t="shared" si="294"/>
        <v>41767.442013888889</v>
      </c>
      <c r="T2335" s="10">
        <f t="shared" si="295"/>
        <v>41788.534722222219</v>
      </c>
      <c r="U2335" t="str">
        <f t="shared" si="296"/>
        <v>May</v>
      </c>
      <c r="V2335" t="str">
        <f t="shared" si="297"/>
        <v>2014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300"/>
        <v>101.95</v>
      </c>
      <c r="P2336" s="6">
        <f t="shared" si="301"/>
        <v>60.865671641791046</v>
      </c>
      <c r="Q2336" t="str">
        <f t="shared" si="292"/>
        <v>food</v>
      </c>
      <c r="R2336" t="str">
        <f t="shared" si="293"/>
        <v>small batch</v>
      </c>
      <c r="S2336" s="10">
        <f t="shared" si="294"/>
        <v>41918.461782407401</v>
      </c>
      <c r="T2336" s="10">
        <f t="shared" si="295"/>
        <v>41948.523611111108</v>
      </c>
      <c r="U2336" t="str">
        <f t="shared" si="296"/>
        <v>October</v>
      </c>
      <c r="V2336" t="str">
        <f t="shared" si="297"/>
        <v>2014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300"/>
        <v>102.27200000000001</v>
      </c>
      <c r="P2337" s="6">
        <f t="shared" si="301"/>
        <v>115.69230769230769</v>
      </c>
      <c r="Q2337" t="str">
        <f t="shared" si="292"/>
        <v>food</v>
      </c>
      <c r="R2337" t="str">
        <f t="shared" si="293"/>
        <v>small batch</v>
      </c>
      <c r="S2337" s="10">
        <f t="shared" si="294"/>
        <v>41771.363923611112</v>
      </c>
      <c r="T2337" s="10">
        <f t="shared" si="295"/>
        <v>41801.363923611112</v>
      </c>
      <c r="U2337" t="str">
        <f t="shared" si="296"/>
        <v>May</v>
      </c>
      <c r="V2337" t="str">
        <f t="shared" si="297"/>
        <v>2014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300"/>
        <v>520.73254999999995</v>
      </c>
      <c r="P2338" s="6">
        <f t="shared" si="301"/>
        <v>48.104623556581984</v>
      </c>
      <c r="Q2338" t="str">
        <f t="shared" si="292"/>
        <v>food</v>
      </c>
      <c r="R2338" t="str">
        <f t="shared" si="293"/>
        <v>small batch</v>
      </c>
      <c r="S2338" s="10">
        <f t="shared" si="294"/>
        <v>41666.716377314813</v>
      </c>
      <c r="T2338" s="10">
        <f t="shared" si="295"/>
        <v>41706.716377314813</v>
      </c>
      <c r="U2338" t="str">
        <f t="shared" si="296"/>
        <v>January</v>
      </c>
      <c r="V2338" t="str">
        <f t="shared" si="297"/>
        <v>2014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300"/>
        <v>110.65833333333333</v>
      </c>
      <c r="P2339" s="6">
        <f t="shared" si="301"/>
        <v>74.184357541899445</v>
      </c>
      <c r="Q2339" t="str">
        <f t="shared" si="292"/>
        <v>food</v>
      </c>
      <c r="R2339" t="str">
        <f t="shared" si="293"/>
        <v>small batch</v>
      </c>
      <c r="S2339" s="10">
        <f t="shared" si="294"/>
        <v>41786.432210648149</v>
      </c>
      <c r="T2339" s="10">
        <f t="shared" si="295"/>
        <v>41816.432210648149</v>
      </c>
      <c r="U2339" t="str">
        <f t="shared" si="296"/>
        <v>May</v>
      </c>
      <c r="V2339" t="str">
        <f t="shared" si="297"/>
        <v>2014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300"/>
        <v>101.14333333333335</v>
      </c>
      <c r="P2340" s="6">
        <f t="shared" si="301"/>
        <v>123.34552845528455</v>
      </c>
      <c r="Q2340" t="str">
        <f t="shared" si="292"/>
        <v>food</v>
      </c>
      <c r="R2340" t="str">
        <f t="shared" si="293"/>
        <v>small batch</v>
      </c>
      <c r="S2340" s="10">
        <f t="shared" si="294"/>
        <v>41789.688472222224</v>
      </c>
      <c r="T2340" s="10">
        <f t="shared" si="295"/>
        <v>41819.688472222224</v>
      </c>
      <c r="U2340" t="str">
        <f t="shared" si="296"/>
        <v>May</v>
      </c>
      <c r="V2340" t="str">
        <f t="shared" si="297"/>
        <v>2014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300"/>
        <v>294.20799999999997</v>
      </c>
      <c r="P2341" s="6">
        <f t="shared" si="301"/>
        <v>66.623188405797094</v>
      </c>
      <c r="Q2341" t="str">
        <f t="shared" si="292"/>
        <v>food</v>
      </c>
      <c r="R2341" t="str">
        <f t="shared" si="293"/>
        <v>small batch</v>
      </c>
      <c r="S2341" s="10">
        <f t="shared" si="294"/>
        <v>42692.591539351844</v>
      </c>
      <c r="T2341" s="10">
        <f t="shared" si="295"/>
        <v>42723.124305555553</v>
      </c>
      <c r="U2341" t="str">
        <f t="shared" si="296"/>
        <v>November</v>
      </c>
      <c r="V2341" t="str">
        <f t="shared" si="297"/>
        <v>2016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300"/>
        <v>105.77749999999999</v>
      </c>
      <c r="P2342" s="6">
        <f t="shared" si="301"/>
        <v>104.99007444168734</v>
      </c>
      <c r="Q2342" t="str">
        <f t="shared" si="292"/>
        <v>food</v>
      </c>
      <c r="R2342" t="str">
        <f t="shared" si="293"/>
        <v>small batch</v>
      </c>
      <c r="S2342" s="10">
        <f t="shared" si="294"/>
        <v>42643.434467592589</v>
      </c>
      <c r="T2342" s="10">
        <f t="shared" si="295"/>
        <v>42673.434467592589</v>
      </c>
      <c r="U2342" t="str">
        <f t="shared" si="296"/>
        <v>September</v>
      </c>
      <c r="V2342" t="str">
        <f t="shared" si="297"/>
        <v>2016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300"/>
        <v>0</v>
      </c>
      <c r="P2343" s="6" t="e">
        <f t="shared" si="301"/>
        <v>#DIV/0!</v>
      </c>
      <c r="Q2343" t="str">
        <f t="shared" si="292"/>
        <v>technology</v>
      </c>
      <c r="R2343" t="str">
        <f t="shared" si="293"/>
        <v>web</v>
      </c>
      <c r="S2343" s="10">
        <f t="shared" si="294"/>
        <v>42167.605370370373</v>
      </c>
      <c r="T2343" s="10">
        <f t="shared" si="295"/>
        <v>42197.605370370373</v>
      </c>
      <c r="U2343" t="str">
        <f t="shared" si="296"/>
        <v>June</v>
      </c>
      <c r="V2343" t="str">
        <f t="shared" si="297"/>
        <v>2015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300"/>
        <v>0</v>
      </c>
      <c r="P2344" s="6" t="e">
        <f t="shared" si="301"/>
        <v>#DIV/0!</v>
      </c>
      <c r="Q2344" t="str">
        <f t="shared" si="292"/>
        <v>technology</v>
      </c>
      <c r="R2344" t="str">
        <f t="shared" si="293"/>
        <v>web</v>
      </c>
      <c r="S2344" s="10">
        <f t="shared" si="294"/>
        <v>41897.49386574074</v>
      </c>
      <c r="T2344" s="10">
        <f t="shared" si="295"/>
        <v>41918</v>
      </c>
      <c r="U2344" t="str">
        <f t="shared" si="296"/>
        <v>September</v>
      </c>
      <c r="V2344" t="str">
        <f t="shared" si="297"/>
        <v>2014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300"/>
        <v>3</v>
      </c>
      <c r="P2345" s="6">
        <f t="shared" si="301"/>
        <v>300</v>
      </c>
      <c r="Q2345" t="str">
        <f t="shared" si="292"/>
        <v>technology</v>
      </c>
      <c r="R2345" t="str">
        <f t="shared" si="293"/>
        <v>web</v>
      </c>
      <c r="S2345" s="10">
        <f t="shared" si="294"/>
        <v>42327.616956018515</v>
      </c>
      <c r="T2345" s="10">
        <f t="shared" si="295"/>
        <v>42377.615972222215</v>
      </c>
      <c r="U2345" t="str">
        <f t="shared" si="296"/>
        <v>November</v>
      </c>
      <c r="V2345" t="str">
        <f t="shared" si="297"/>
        <v>2015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300"/>
        <v>0.1</v>
      </c>
      <c r="P2346" s="6">
        <f t="shared" si="301"/>
        <v>1</v>
      </c>
      <c r="Q2346" t="str">
        <f t="shared" si="292"/>
        <v>technology</v>
      </c>
      <c r="R2346" t="str">
        <f t="shared" si="293"/>
        <v>web</v>
      </c>
      <c r="S2346" s="10">
        <f t="shared" si="294"/>
        <v>42515.519317129627</v>
      </c>
      <c r="T2346" s="10">
        <f t="shared" si="295"/>
        <v>42545.519317129627</v>
      </c>
      <c r="U2346" t="str">
        <f t="shared" si="296"/>
        <v>May</v>
      </c>
      <c r="V2346" t="str">
        <f t="shared" si="297"/>
        <v>2016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300"/>
        <v>0</v>
      </c>
      <c r="P2347" s="6" t="e">
        <f t="shared" si="301"/>
        <v>#DIV/0!</v>
      </c>
      <c r="Q2347" t="str">
        <f t="shared" si="292"/>
        <v>technology</v>
      </c>
      <c r="R2347" t="str">
        <f t="shared" si="293"/>
        <v>web</v>
      </c>
      <c r="S2347" s="10">
        <f t="shared" si="294"/>
        <v>42059.79347222222</v>
      </c>
      <c r="T2347" s="10">
        <f t="shared" si="295"/>
        <v>42094.777083333327</v>
      </c>
      <c r="U2347" t="str">
        <f t="shared" si="296"/>
        <v>February</v>
      </c>
      <c r="V2347" t="str">
        <f t="shared" si="297"/>
        <v>2015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300"/>
        <v>6.5000000000000002E-2</v>
      </c>
      <c r="P2348" s="6">
        <f t="shared" si="301"/>
        <v>13</v>
      </c>
      <c r="Q2348" t="str">
        <f t="shared" si="292"/>
        <v>technology</v>
      </c>
      <c r="R2348" t="str">
        <f t="shared" si="293"/>
        <v>web</v>
      </c>
      <c r="S2348" s="10">
        <f t="shared" si="294"/>
        <v>42615.590636574074</v>
      </c>
      <c r="T2348" s="10">
        <f t="shared" si="295"/>
        <v>42660.590636574074</v>
      </c>
      <c r="U2348" t="str">
        <f t="shared" si="296"/>
        <v>September</v>
      </c>
      <c r="V2348" t="str">
        <f t="shared" si="297"/>
        <v>2016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300"/>
        <v>1.5</v>
      </c>
      <c r="P2349" s="6">
        <f t="shared" si="301"/>
        <v>15</v>
      </c>
      <c r="Q2349" t="str">
        <f t="shared" si="292"/>
        <v>technology</v>
      </c>
      <c r="R2349" t="str">
        <f t="shared" si="293"/>
        <v>web</v>
      </c>
      <c r="S2349" s="10">
        <f t="shared" si="294"/>
        <v>42577.39902777777</v>
      </c>
      <c r="T2349" s="10">
        <f t="shared" si="295"/>
        <v>42607.39902777777</v>
      </c>
      <c r="U2349" t="str">
        <f t="shared" si="296"/>
        <v>July</v>
      </c>
      <c r="V2349" t="str">
        <f t="shared" si="297"/>
        <v>2016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300"/>
        <v>0.38571428571428573</v>
      </c>
      <c r="P2350" s="6">
        <f t="shared" si="301"/>
        <v>54</v>
      </c>
      <c r="Q2350" t="str">
        <f t="shared" si="292"/>
        <v>technology</v>
      </c>
      <c r="R2350" t="str">
        <f t="shared" si="293"/>
        <v>web</v>
      </c>
      <c r="S2350" s="10">
        <f t="shared" si="294"/>
        <v>42360.723819444444</v>
      </c>
      <c r="T2350" s="10">
        <f t="shared" si="295"/>
        <v>42420.723819444444</v>
      </c>
      <c r="U2350" t="str">
        <f t="shared" si="296"/>
        <v>December</v>
      </c>
      <c r="V2350" t="str">
        <f t="shared" si="297"/>
        <v>2015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300"/>
        <v>0</v>
      </c>
      <c r="P2351" s="6" t="e">
        <f t="shared" si="301"/>
        <v>#DIV/0!</v>
      </c>
      <c r="Q2351" t="str">
        <f t="shared" si="292"/>
        <v>technology</v>
      </c>
      <c r="R2351" t="str">
        <f t="shared" si="293"/>
        <v>web</v>
      </c>
      <c r="S2351" s="10">
        <f t="shared" si="294"/>
        <v>42198.567453703705</v>
      </c>
      <c r="T2351" s="10">
        <f t="shared" si="295"/>
        <v>42227.567453703705</v>
      </c>
      <c r="U2351" t="str">
        <f t="shared" si="296"/>
        <v>July</v>
      </c>
      <c r="V2351" t="str">
        <f t="shared" si="297"/>
        <v>2015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300"/>
        <v>0</v>
      </c>
      <c r="P2352" s="6" t="e">
        <f t="shared" si="301"/>
        <v>#DIV/0!</v>
      </c>
      <c r="Q2352" t="str">
        <f t="shared" si="292"/>
        <v>technology</v>
      </c>
      <c r="R2352" t="str">
        <f t="shared" si="293"/>
        <v>web</v>
      </c>
      <c r="S2352" s="10">
        <f t="shared" si="294"/>
        <v>42708.633912037032</v>
      </c>
      <c r="T2352" s="10">
        <f t="shared" si="295"/>
        <v>42738.633912037032</v>
      </c>
      <c r="U2352" t="str">
        <f t="shared" si="296"/>
        <v>December</v>
      </c>
      <c r="V2352" t="str">
        <f t="shared" si="297"/>
        <v>2016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300"/>
        <v>0.5714285714285714</v>
      </c>
      <c r="P2353" s="6">
        <f t="shared" si="301"/>
        <v>15.428571428571429</v>
      </c>
      <c r="Q2353" t="str">
        <f t="shared" si="292"/>
        <v>technology</v>
      </c>
      <c r="R2353" t="str">
        <f t="shared" si="293"/>
        <v>web</v>
      </c>
      <c r="S2353" s="10">
        <f t="shared" si="294"/>
        <v>42093.892812500002</v>
      </c>
      <c r="T2353" s="10">
        <f t="shared" si="295"/>
        <v>42123.892812500002</v>
      </c>
      <c r="U2353" t="str">
        <f t="shared" si="296"/>
        <v>March</v>
      </c>
      <c r="V2353" t="str">
        <f t="shared" si="297"/>
        <v>2015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300"/>
        <v>0</v>
      </c>
      <c r="P2354" s="6" t="e">
        <f t="shared" si="301"/>
        <v>#DIV/0!</v>
      </c>
      <c r="Q2354" t="str">
        <f t="shared" si="292"/>
        <v>technology</v>
      </c>
      <c r="R2354" t="str">
        <f t="shared" si="293"/>
        <v>web</v>
      </c>
      <c r="S2354" s="10">
        <f t="shared" si="294"/>
        <v>42101.425370370365</v>
      </c>
      <c r="T2354" s="10">
        <f t="shared" si="295"/>
        <v>42161.425370370365</v>
      </c>
      <c r="U2354" t="str">
        <f t="shared" si="296"/>
        <v>April</v>
      </c>
      <c r="V2354" t="str">
        <f t="shared" si="297"/>
        <v>2015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300"/>
        <v>0</v>
      </c>
      <c r="P2355" s="6" t="e">
        <f t="shared" si="301"/>
        <v>#DIV/0!</v>
      </c>
      <c r="Q2355" t="str">
        <f t="shared" si="292"/>
        <v>technology</v>
      </c>
      <c r="R2355" t="str">
        <f t="shared" si="293"/>
        <v>web</v>
      </c>
      <c r="S2355" s="10">
        <f t="shared" si="294"/>
        <v>42103.467847222222</v>
      </c>
      <c r="T2355" s="10">
        <f t="shared" si="295"/>
        <v>42115.467847222222</v>
      </c>
      <c r="U2355" t="str">
        <f t="shared" si="296"/>
        <v>April</v>
      </c>
      <c r="V2355" t="str">
        <f t="shared" si="297"/>
        <v>2015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300"/>
        <v>7.1428571428571425E-2</v>
      </c>
      <c r="P2356" s="6">
        <f t="shared" si="301"/>
        <v>25</v>
      </c>
      <c r="Q2356" t="str">
        <f t="shared" si="292"/>
        <v>technology</v>
      </c>
      <c r="R2356" t="str">
        <f t="shared" si="293"/>
        <v>web</v>
      </c>
      <c r="S2356" s="10">
        <f t="shared" si="294"/>
        <v>41954.51458333333</v>
      </c>
      <c r="T2356" s="10">
        <f t="shared" si="295"/>
        <v>42014.51458333333</v>
      </c>
      <c r="U2356" t="str">
        <f t="shared" si="296"/>
        <v>November</v>
      </c>
      <c r="V2356" t="str">
        <f t="shared" si="297"/>
        <v>2014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300"/>
        <v>0.6875</v>
      </c>
      <c r="P2357" s="6">
        <f t="shared" si="301"/>
        <v>27.5</v>
      </c>
      <c r="Q2357" t="str">
        <f t="shared" si="292"/>
        <v>technology</v>
      </c>
      <c r="R2357" t="str">
        <f t="shared" si="293"/>
        <v>web</v>
      </c>
      <c r="S2357" s="10">
        <f t="shared" si="294"/>
        <v>42096.709907407407</v>
      </c>
      <c r="T2357" s="10">
        <f t="shared" si="295"/>
        <v>42126.709907407407</v>
      </c>
      <c r="U2357" t="str">
        <f t="shared" si="296"/>
        <v>April</v>
      </c>
      <c r="V2357" t="str">
        <f t="shared" si="297"/>
        <v>2015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300"/>
        <v>0</v>
      </c>
      <c r="P2358" s="6" t="e">
        <f t="shared" si="301"/>
        <v>#DIV/0!</v>
      </c>
      <c r="Q2358" t="str">
        <f t="shared" si="292"/>
        <v>technology</v>
      </c>
      <c r="R2358" t="str">
        <f t="shared" si="293"/>
        <v>web</v>
      </c>
      <c r="S2358" s="10">
        <f t="shared" si="294"/>
        <v>42130.575277777774</v>
      </c>
      <c r="T2358" s="10">
        <f t="shared" si="295"/>
        <v>42160.575277777774</v>
      </c>
      <c r="U2358" t="str">
        <f t="shared" si="296"/>
        <v>May</v>
      </c>
      <c r="V2358" t="str">
        <f t="shared" si="297"/>
        <v>2015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300"/>
        <v>0</v>
      </c>
      <c r="P2359" s="6" t="e">
        <f t="shared" si="301"/>
        <v>#DIV/0!</v>
      </c>
      <c r="Q2359" t="str">
        <f t="shared" si="292"/>
        <v>technology</v>
      </c>
      <c r="R2359" t="str">
        <f t="shared" si="293"/>
        <v>web</v>
      </c>
      <c r="S2359" s="10">
        <f t="shared" si="294"/>
        <v>42264.411782407406</v>
      </c>
      <c r="T2359" s="10">
        <f t="shared" si="295"/>
        <v>42294.411782407406</v>
      </c>
      <c r="U2359" t="str">
        <f t="shared" si="296"/>
        <v>September</v>
      </c>
      <c r="V2359" t="str">
        <f t="shared" si="297"/>
        <v>2015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300"/>
        <v>0</v>
      </c>
      <c r="P2360" s="6" t="e">
        <f t="shared" si="301"/>
        <v>#DIV/0!</v>
      </c>
      <c r="Q2360" t="str">
        <f t="shared" si="292"/>
        <v>technology</v>
      </c>
      <c r="R2360" t="str">
        <f t="shared" si="293"/>
        <v>web</v>
      </c>
      <c r="S2360" s="10">
        <f t="shared" si="294"/>
        <v>41978.722638888888</v>
      </c>
      <c r="T2360" s="10">
        <f t="shared" si="295"/>
        <v>42034.818749999999</v>
      </c>
      <c r="U2360" t="str">
        <f t="shared" si="296"/>
        <v>December</v>
      </c>
      <c r="V2360" t="str">
        <f t="shared" si="297"/>
        <v>2014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300"/>
        <v>14.680000000000001</v>
      </c>
      <c r="P2361" s="6">
        <f t="shared" si="301"/>
        <v>367</v>
      </c>
      <c r="Q2361" t="str">
        <f t="shared" si="292"/>
        <v>technology</v>
      </c>
      <c r="R2361" t="str">
        <f t="shared" si="293"/>
        <v>web</v>
      </c>
      <c r="S2361" s="10">
        <f t="shared" si="294"/>
        <v>42159.441249999996</v>
      </c>
      <c r="T2361" s="10">
        <f t="shared" si="295"/>
        <v>42219.441249999996</v>
      </c>
      <c r="U2361" t="str">
        <f t="shared" si="296"/>
        <v>June</v>
      </c>
      <c r="V2361" t="str">
        <f t="shared" si="297"/>
        <v>2015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300"/>
        <v>0.04</v>
      </c>
      <c r="P2362" s="6">
        <f t="shared" si="301"/>
        <v>2</v>
      </c>
      <c r="Q2362" t="str">
        <f t="shared" si="292"/>
        <v>technology</v>
      </c>
      <c r="R2362" t="str">
        <f t="shared" si="293"/>
        <v>web</v>
      </c>
      <c r="S2362" s="10">
        <f t="shared" si="294"/>
        <v>42377.498611111114</v>
      </c>
      <c r="T2362" s="10">
        <f t="shared" si="295"/>
        <v>42407.498611111114</v>
      </c>
      <c r="U2362" t="str">
        <f t="shared" si="296"/>
        <v>January</v>
      </c>
      <c r="V2362" t="str">
        <f t="shared" si="297"/>
        <v>2016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300"/>
        <v>0</v>
      </c>
      <c r="P2363" s="6" t="e">
        <f t="shared" si="301"/>
        <v>#DIV/0!</v>
      </c>
      <c r="Q2363" t="str">
        <f t="shared" si="292"/>
        <v>technology</v>
      </c>
      <c r="R2363" t="str">
        <f t="shared" si="293"/>
        <v>web</v>
      </c>
      <c r="S2363" s="10">
        <f t="shared" si="294"/>
        <v>42466.650555555556</v>
      </c>
      <c r="T2363" s="10">
        <f t="shared" si="295"/>
        <v>42490.708333333336</v>
      </c>
      <c r="U2363" t="str">
        <f t="shared" si="296"/>
        <v>April</v>
      </c>
      <c r="V2363" t="str">
        <f t="shared" si="297"/>
        <v>2016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300"/>
        <v>28.571428571428569</v>
      </c>
      <c r="P2364" s="6">
        <f t="shared" si="301"/>
        <v>60</v>
      </c>
      <c r="Q2364" t="str">
        <f t="shared" si="292"/>
        <v>technology</v>
      </c>
      <c r="R2364" t="str">
        <f t="shared" si="293"/>
        <v>web</v>
      </c>
      <c r="S2364" s="10">
        <f t="shared" si="294"/>
        <v>41954.47997685185</v>
      </c>
      <c r="T2364" s="10">
        <f t="shared" si="295"/>
        <v>41984.47997685185</v>
      </c>
      <c r="U2364" t="str">
        <f t="shared" si="296"/>
        <v>November</v>
      </c>
      <c r="V2364" t="str">
        <f t="shared" si="297"/>
        <v>2014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300"/>
        <v>0</v>
      </c>
      <c r="P2365" s="6" t="e">
        <f t="shared" si="301"/>
        <v>#DIV/0!</v>
      </c>
      <c r="Q2365" t="str">
        <f t="shared" si="292"/>
        <v>technology</v>
      </c>
      <c r="R2365" t="str">
        <f t="shared" si="293"/>
        <v>web</v>
      </c>
      <c r="S2365" s="10">
        <f t="shared" si="294"/>
        <v>42321.803240740737</v>
      </c>
      <c r="T2365" s="10">
        <f t="shared" si="295"/>
        <v>42366.803240740737</v>
      </c>
      <c r="U2365" t="str">
        <f t="shared" si="296"/>
        <v>November</v>
      </c>
      <c r="V2365" t="str">
        <f t="shared" si="297"/>
        <v>2015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300"/>
        <v>0</v>
      </c>
      <c r="P2366" s="6" t="e">
        <f t="shared" si="301"/>
        <v>#DIV/0!</v>
      </c>
      <c r="Q2366" t="str">
        <f t="shared" si="292"/>
        <v>technology</v>
      </c>
      <c r="R2366" t="str">
        <f t="shared" si="293"/>
        <v>web</v>
      </c>
      <c r="S2366" s="10">
        <f t="shared" si="294"/>
        <v>42248.726342592585</v>
      </c>
      <c r="T2366" s="10">
        <f t="shared" si="295"/>
        <v>42303.726342592585</v>
      </c>
      <c r="U2366" t="str">
        <f t="shared" si="296"/>
        <v>September</v>
      </c>
      <c r="V2366" t="str">
        <f t="shared" si="297"/>
        <v>2015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300"/>
        <v>0</v>
      </c>
      <c r="P2367" s="6" t="e">
        <f t="shared" si="301"/>
        <v>#DIV/0!</v>
      </c>
      <c r="Q2367" t="str">
        <f t="shared" si="292"/>
        <v>technology</v>
      </c>
      <c r="R2367" t="str">
        <f t="shared" si="293"/>
        <v>web</v>
      </c>
      <c r="S2367" s="10">
        <f t="shared" si="294"/>
        <v>42346.528067129628</v>
      </c>
      <c r="T2367" s="10">
        <f t="shared" si="295"/>
        <v>42386.749999999993</v>
      </c>
      <c r="U2367" t="str">
        <f t="shared" si="296"/>
        <v>December</v>
      </c>
      <c r="V2367" t="str">
        <f t="shared" si="297"/>
        <v>2015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300"/>
        <v>10.52</v>
      </c>
      <c r="P2368" s="6">
        <f t="shared" si="301"/>
        <v>97.407407407407405</v>
      </c>
      <c r="Q2368" t="str">
        <f t="shared" si="292"/>
        <v>technology</v>
      </c>
      <c r="R2368" t="str">
        <f t="shared" si="293"/>
        <v>web</v>
      </c>
      <c r="S2368" s="10">
        <f t="shared" si="294"/>
        <v>42268.323298611103</v>
      </c>
      <c r="T2368" s="10">
        <f t="shared" si="295"/>
        <v>42298.323298611103</v>
      </c>
      <c r="U2368" t="str">
        <f t="shared" si="296"/>
        <v>September</v>
      </c>
      <c r="V2368" t="str">
        <f t="shared" si="297"/>
        <v>2015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300"/>
        <v>1.34</v>
      </c>
      <c r="P2369" s="6">
        <f t="shared" si="301"/>
        <v>47.857142857142854</v>
      </c>
      <c r="Q2369" t="str">
        <f t="shared" si="292"/>
        <v>technology</v>
      </c>
      <c r="R2369" t="str">
        <f t="shared" si="293"/>
        <v>web</v>
      </c>
      <c r="S2369" s="10">
        <f t="shared" si="294"/>
        <v>42425.761759259258</v>
      </c>
      <c r="T2369" s="10">
        <f t="shared" si="295"/>
        <v>42485.720092592594</v>
      </c>
      <c r="U2369" t="str">
        <f t="shared" si="296"/>
        <v>February</v>
      </c>
      <c r="V2369" t="str">
        <f t="shared" si="297"/>
        <v>2016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300"/>
        <v>0.25</v>
      </c>
      <c r="P2370" s="6">
        <f t="shared" si="301"/>
        <v>50</v>
      </c>
      <c r="Q2370" t="str">
        <f t="shared" si="292"/>
        <v>technology</v>
      </c>
      <c r="R2370" t="str">
        <f t="shared" si="293"/>
        <v>web</v>
      </c>
      <c r="S2370" s="10">
        <f t="shared" si="294"/>
        <v>42063.513483796291</v>
      </c>
      <c r="T2370" s="10">
        <f t="shared" si="295"/>
        <v>42108.471817129626</v>
      </c>
      <c r="U2370" t="str">
        <f t="shared" si="296"/>
        <v>February</v>
      </c>
      <c r="V2370" t="str">
        <f t="shared" si="297"/>
        <v>2015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300"/>
        <v>0</v>
      </c>
      <c r="P2371" s="6" t="e">
        <f t="shared" si="301"/>
        <v>#DIV/0!</v>
      </c>
      <c r="Q2371" t="str">
        <f t="shared" ref="Q2371:Q2434" si="302">LEFT(N2371, FIND("/",N2371,1)-1)</f>
        <v>technology</v>
      </c>
      <c r="R2371" t="str">
        <f t="shared" ref="R2371:R2434" si="303">RIGHT(N2371, LEN(N2371)-FIND("/",N2371))</f>
        <v>web</v>
      </c>
      <c r="S2371" s="10">
        <f t="shared" ref="S2371:S2434" si="304">(J2371/86400)+25569+(-5/24)</f>
        <v>42380.60429398148</v>
      </c>
      <c r="T2371" s="10">
        <f t="shared" ref="T2371:T2434" si="305">(I2371/86400)+25569+(-5/24)</f>
        <v>42410.60429398148</v>
      </c>
      <c r="U2371" t="str">
        <f t="shared" ref="U2371:U2434" si="306">TEXT(S2371,"mmmm")</f>
        <v>January</v>
      </c>
      <c r="V2371" t="str">
        <f t="shared" ref="V2371:V2434" si="307">TEXT(S2371,"yyyy")</f>
        <v>2016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300"/>
        <v>0.32800000000000001</v>
      </c>
      <c r="P2372" s="6">
        <f t="shared" si="301"/>
        <v>20.5</v>
      </c>
      <c r="Q2372" t="str">
        <f t="shared" si="302"/>
        <v>technology</v>
      </c>
      <c r="R2372" t="str">
        <f t="shared" si="303"/>
        <v>web</v>
      </c>
      <c r="S2372" s="10">
        <f t="shared" si="304"/>
        <v>41960.980798611105</v>
      </c>
      <c r="T2372" s="10">
        <f t="shared" si="305"/>
        <v>41990.980798611105</v>
      </c>
      <c r="U2372" t="str">
        <f t="shared" si="306"/>
        <v>November</v>
      </c>
      <c r="V2372" t="str">
        <f t="shared" si="307"/>
        <v>2014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300"/>
        <v>0</v>
      </c>
      <c r="P2373" s="6" t="e">
        <f t="shared" si="301"/>
        <v>#DIV/0!</v>
      </c>
      <c r="Q2373" t="str">
        <f t="shared" si="302"/>
        <v>technology</v>
      </c>
      <c r="R2373" t="str">
        <f t="shared" si="303"/>
        <v>web</v>
      </c>
      <c r="S2373" s="10">
        <f t="shared" si="304"/>
        <v>42150.569398148145</v>
      </c>
      <c r="T2373" s="10">
        <f t="shared" si="305"/>
        <v>42180.569398148145</v>
      </c>
      <c r="U2373" t="str">
        <f t="shared" si="306"/>
        <v>May</v>
      </c>
      <c r="V2373" t="str">
        <f t="shared" si="307"/>
        <v>2015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300"/>
        <v>3.2727272727272729</v>
      </c>
      <c r="P2374" s="6">
        <f t="shared" si="301"/>
        <v>30</v>
      </c>
      <c r="Q2374" t="str">
        <f t="shared" si="302"/>
        <v>technology</v>
      </c>
      <c r="R2374" t="str">
        <f t="shared" si="303"/>
        <v>web</v>
      </c>
      <c r="S2374" s="10">
        <f t="shared" si="304"/>
        <v>42087.860775462956</v>
      </c>
      <c r="T2374" s="10">
        <f t="shared" si="305"/>
        <v>42117.860775462956</v>
      </c>
      <c r="U2374" t="str">
        <f t="shared" si="306"/>
        <v>March</v>
      </c>
      <c r="V2374" t="str">
        <f t="shared" si="307"/>
        <v>2015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300"/>
        <v>5.8823529411764705E-3</v>
      </c>
      <c r="P2375" s="6">
        <f t="shared" si="301"/>
        <v>50</v>
      </c>
      <c r="Q2375" t="str">
        <f t="shared" si="302"/>
        <v>technology</v>
      </c>
      <c r="R2375" t="str">
        <f t="shared" si="303"/>
        <v>web</v>
      </c>
      <c r="S2375" s="10">
        <f t="shared" si="304"/>
        <v>42215.453981481478</v>
      </c>
      <c r="T2375" s="10">
        <f t="shared" si="305"/>
        <v>42245.453981481478</v>
      </c>
      <c r="U2375" t="str">
        <f t="shared" si="306"/>
        <v>July</v>
      </c>
      <c r="V2375" t="str">
        <f t="shared" si="307"/>
        <v>2015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300"/>
        <v>4.5454545454545456E-2</v>
      </c>
      <c r="P2376" s="6">
        <f t="shared" si="301"/>
        <v>10</v>
      </c>
      <c r="Q2376" t="str">
        <f t="shared" si="302"/>
        <v>technology</v>
      </c>
      <c r="R2376" t="str">
        <f t="shared" si="303"/>
        <v>web</v>
      </c>
      <c r="S2376" s="10">
        <f t="shared" si="304"/>
        <v>42017.634953703702</v>
      </c>
      <c r="T2376" s="10">
        <f t="shared" si="305"/>
        <v>42047.634953703702</v>
      </c>
      <c r="U2376" t="str">
        <f t="shared" si="306"/>
        <v>January</v>
      </c>
      <c r="V2376" t="str">
        <f t="shared" si="307"/>
        <v>2015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300"/>
        <v>0</v>
      </c>
      <c r="P2377" s="6" t="e">
        <f t="shared" si="301"/>
        <v>#DIV/0!</v>
      </c>
      <c r="Q2377" t="str">
        <f t="shared" si="302"/>
        <v>technology</v>
      </c>
      <c r="R2377" t="str">
        <f t="shared" si="303"/>
        <v>web</v>
      </c>
      <c r="S2377" s="10">
        <f t="shared" si="304"/>
        <v>42592.627743055556</v>
      </c>
      <c r="T2377" s="10">
        <f t="shared" si="305"/>
        <v>42622.627743055556</v>
      </c>
      <c r="U2377" t="str">
        <f t="shared" si="306"/>
        <v>August</v>
      </c>
      <c r="V2377" t="str">
        <f t="shared" si="307"/>
        <v>2016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300"/>
        <v>10.877666666666666</v>
      </c>
      <c r="P2378" s="6">
        <f t="shared" si="301"/>
        <v>81.582499999999996</v>
      </c>
      <c r="Q2378" t="str">
        <f t="shared" si="302"/>
        <v>technology</v>
      </c>
      <c r="R2378" t="str">
        <f t="shared" si="303"/>
        <v>web</v>
      </c>
      <c r="S2378" s="10">
        <f t="shared" si="304"/>
        <v>42318.717199074068</v>
      </c>
      <c r="T2378" s="10">
        <f t="shared" si="305"/>
        <v>42348.717199074068</v>
      </c>
      <c r="U2378" t="str">
        <f t="shared" si="306"/>
        <v>November</v>
      </c>
      <c r="V2378" t="str">
        <f t="shared" si="307"/>
        <v>2015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300"/>
        <v>0</v>
      </c>
      <c r="P2379" s="6" t="e">
        <f t="shared" si="301"/>
        <v>#DIV/0!</v>
      </c>
      <c r="Q2379" t="str">
        <f t="shared" si="302"/>
        <v>technology</v>
      </c>
      <c r="R2379" t="str">
        <f t="shared" si="303"/>
        <v>web</v>
      </c>
      <c r="S2379" s="10">
        <f t="shared" si="304"/>
        <v>42669.661840277775</v>
      </c>
      <c r="T2379" s="10">
        <f t="shared" si="305"/>
        <v>42699.703506944446</v>
      </c>
      <c r="U2379" t="str">
        <f t="shared" si="306"/>
        <v>October</v>
      </c>
      <c r="V2379" t="str">
        <f t="shared" si="307"/>
        <v>2016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300"/>
        <v>0</v>
      </c>
      <c r="P2380" s="6" t="e">
        <f t="shared" si="301"/>
        <v>#DIV/0!</v>
      </c>
      <c r="Q2380" t="str">
        <f t="shared" si="302"/>
        <v>technology</v>
      </c>
      <c r="R2380" t="str">
        <f t="shared" si="303"/>
        <v>web</v>
      </c>
      <c r="S2380" s="10">
        <f t="shared" si="304"/>
        <v>42212.804745370369</v>
      </c>
      <c r="T2380" s="10">
        <f t="shared" si="305"/>
        <v>42241.804745370369</v>
      </c>
      <c r="U2380" t="str">
        <f t="shared" si="306"/>
        <v>July</v>
      </c>
      <c r="V2380" t="str">
        <f t="shared" si="307"/>
        <v>2015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300"/>
        <v>0</v>
      </c>
      <c r="P2381" s="6" t="e">
        <f t="shared" si="301"/>
        <v>#DIV/0!</v>
      </c>
      <c r="Q2381" t="str">
        <f t="shared" si="302"/>
        <v>technology</v>
      </c>
      <c r="R2381" t="str">
        <f t="shared" si="303"/>
        <v>web</v>
      </c>
      <c r="S2381" s="10">
        <f t="shared" si="304"/>
        <v>42236.808055555557</v>
      </c>
      <c r="T2381" s="10">
        <f t="shared" si="305"/>
        <v>42281.808055555557</v>
      </c>
      <c r="U2381" t="str">
        <f t="shared" si="306"/>
        <v>August</v>
      </c>
      <c r="V2381" t="str">
        <f t="shared" si="307"/>
        <v>2015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300"/>
        <v>0.36666666666666664</v>
      </c>
      <c r="P2382" s="6">
        <f t="shared" si="301"/>
        <v>18.333333333333332</v>
      </c>
      <c r="Q2382" t="str">
        <f t="shared" si="302"/>
        <v>technology</v>
      </c>
      <c r="R2382" t="str">
        <f t="shared" si="303"/>
        <v>web</v>
      </c>
      <c r="S2382" s="10">
        <f t="shared" si="304"/>
        <v>42248.584976851846</v>
      </c>
      <c r="T2382" s="10">
        <f t="shared" si="305"/>
        <v>42278.584976851846</v>
      </c>
      <c r="U2382" t="str">
        <f t="shared" si="306"/>
        <v>September</v>
      </c>
      <c r="V2382" t="str">
        <f t="shared" si="307"/>
        <v>2015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300"/>
        <v>1.8193398957730169</v>
      </c>
      <c r="P2383" s="6">
        <f t="shared" si="301"/>
        <v>224.42857142857142</v>
      </c>
      <c r="Q2383" t="str">
        <f t="shared" si="302"/>
        <v>technology</v>
      </c>
      <c r="R2383" t="str">
        <f t="shared" si="303"/>
        <v>web</v>
      </c>
      <c r="S2383" s="10">
        <f t="shared" si="304"/>
        <v>42074.727407407401</v>
      </c>
      <c r="T2383" s="10">
        <f t="shared" si="305"/>
        <v>42104.727407407401</v>
      </c>
      <c r="U2383" t="str">
        <f t="shared" si="306"/>
        <v>March</v>
      </c>
      <c r="V2383" t="str">
        <f t="shared" si="307"/>
        <v>2015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300"/>
        <v>2.5</v>
      </c>
      <c r="P2384" s="6">
        <f t="shared" si="301"/>
        <v>37.5</v>
      </c>
      <c r="Q2384" t="str">
        <f t="shared" si="302"/>
        <v>technology</v>
      </c>
      <c r="R2384" t="str">
        <f t="shared" si="303"/>
        <v>web</v>
      </c>
      <c r="S2384" s="10">
        <f t="shared" si="304"/>
        <v>42194.979201388887</v>
      </c>
      <c r="T2384" s="10">
        <f t="shared" si="305"/>
        <v>42219.979201388887</v>
      </c>
      <c r="U2384" t="str">
        <f t="shared" si="306"/>
        <v>July</v>
      </c>
      <c r="V2384" t="str">
        <f t="shared" si="307"/>
        <v>2015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300"/>
        <v>4.3499999999999996</v>
      </c>
      <c r="P2385" s="6">
        <f t="shared" si="301"/>
        <v>145</v>
      </c>
      <c r="Q2385" t="str">
        <f t="shared" si="302"/>
        <v>technology</v>
      </c>
      <c r="R2385" t="str">
        <f t="shared" si="303"/>
        <v>web</v>
      </c>
      <c r="S2385" s="10">
        <f t="shared" si="304"/>
        <v>42026.848460648143</v>
      </c>
      <c r="T2385" s="10">
        <f t="shared" si="305"/>
        <v>42056.848460648143</v>
      </c>
      <c r="U2385" t="str">
        <f t="shared" si="306"/>
        <v>January</v>
      </c>
      <c r="V2385" t="str">
        <f t="shared" si="307"/>
        <v>2015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300"/>
        <v>0.8</v>
      </c>
      <c r="P2386" s="6">
        <f t="shared" si="301"/>
        <v>1</v>
      </c>
      <c r="Q2386" t="str">
        <f t="shared" si="302"/>
        <v>technology</v>
      </c>
      <c r="R2386" t="str">
        <f t="shared" si="303"/>
        <v>web</v>
      </c>
      <c r="S2386" s="10">
        <f t="shared" si="304"/>
        <v>41926.859293981477</v>
      </c>
      <c r="T2386" s="10">
        <f t="shared" si="305"/>
        <v>41956.900960648149</v>
      </c>
      <c r="U2386" t="str">
        <f t="shared" si="306"/>
        <v>October</v>
      </c>
      <c r="V2386" t="str">
        <f t="shared" si="307"/>
        <v>2014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300"/>
        <v>1.2123076923076923</v>
      </c>
      <c r="P2387" s="6">
        <f t="shared" si="301"/>
        <v>112.57142857142857</v>
      </c>
      <c r="Q2387" t="str">
        <f t="shared" si="302"/>
        <v>technology</v>
      </c>
      <c r="R2387" t="str">
        <f t="shared" si="303"/>
        <v>web</v>
      </c>
      <c r="S2387" s="10">
        <f t="shared" si="304"/>
        <v>42191.493425925924</v>
      </c>
      <c r="T2387" s="10">
        <f t="shared" si="305"/>
        <v>42221.493425925924</v>
      </c>
      <c r="U2387" t="str">
        <f t="shared" si="306"/>
        <v>July</v>
      </c>
      <c r="V2387" t="str">
        <f t="shared" si="307"/>
        <v>2015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300"/>
        <v>0</v>
      </c>
      <c r="P2388" s="6" t="e">
        <f t="shared" si="301"/>
        <v>#DIV/0!</v>
      </c>
      <c r="Q2388" t="str">
        <f t="shared" si="302"/>
        <v>technology</v>
      </c>
      <c r="R2388" t="str">
        <f t="shared" si="303"/>
        <v>web</v>
      </c>
      <c r="S2388" s="10">
        <f t="shared" si="304"/>
        <v>41954.629907407405</v>
      </c>
      <c r="T2388" s="10">
        <f t="shared" si="305"/>
        <v>42014.629907407405</v>
      </c>
      <c r="U2388" t="str">
        <f t="shared" si="306"/>
        <v>November</v>
      </c>
      <c r="V2388" t="str">
        <f t="shared" si="307"/>
        <v>2014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300"/>
        <v>0.68399999999999994</v>
      </c>
      <c r="P2389" s="6">
        <f t="shared" si="301"/>
        <v>342</v>
      </c>
      <c r="Q2389" t="str">
        <f t="shared" si="302"/>
        <v>technology</v>
      </c>
      <c r="R2389" t="str">
        <f t="shared" si="303"/>
        <v>web</v>
      </c>
      <c r="S2389" s="10">
        <f t="shared" si="304"/>
        <v>42528.418287037035</v>
      </c>
      <c r="T2389" s="10">
        <f t="shared" si="305"/>
        <v>42573.418287037035</v>
      </c>
      <c r="U2389" t="str">
        <f t="shared" si="306"/>
        <v>June</v>
      </c>
      <c r="V2389" t="str">
        <f t="shared" si="307"/>
        <v>2016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300"/>
        <v>1.2513513513513512</v>
      </c>
      <c r="P2390" s="6">
        <f t="shared" si="301"/>
        <v>57.875</v>
      </c>
      <c r="Q2390" t="str">
        <f t="shared" si="302"/>
        <v>technology</v>
      </c>
      <c r="R2390" t="str">
        <f t="shared" si="303"/>
        <v>web</v>
      </c>
      <c r="S2390" s="10">
        <f t="shared" si="304"/>
        <v>41989.645358796297</v>
      </c>
      <c r="T2390" s="10">
        <f t="shared" si="305"/>
        <v>42019.603472222218</v>
      </c>
      <c r="U2390" t="str">
        <f t="shared" si="306"/>
        <v>December</v>
      </c>
      <c r="V2390" t="str">
        <f t="shared" si="307"/>
        <v>2014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300"/>
        <v>0.1875</v>
      </c>
      <c r="P2391" s="6">
        <f t="shared" si="301"/>
        <v>30</v>
      </c>
      <c r="Q2391" t="str">
        <f t="shared" si="302"/>
        <v>technology</v>
      </c>
      <c r="R2391" t="str">
        <f t="shared" si="303"/>
        <v>web</v>
      </c>
      <c r="S2391" s="10">
        <f t="shared" si="304"/>
        <v>42179.445046296292</v>
      </c>
      <c r="T2391" s="10">
        <f t="shared" si="305"/>
        <v>42210.707638888889</v>
      </c>
      <c r="U2391" t="str">
        <f t="shared" si="306"/>
        <v>June</v>
      </c>
      <c r="V2391" t="str">
        <f t="shared" si="307"/>
        <v>2015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300"/>
        <v>0</v>
      </c>
      <c r="P2392" s="6" t="e">
        <f t="shared" si="301"/>
        <v>#DIV/0!</v>
      </c>
      <c r="Q2392" t="str">
        <f t="shared" si="302"/>
        <v>technology</v>
      </c>
      <c r="R2392" t="str">
        <f t="shared" si="303"/>
        <v>web</v>
      </c>
      <c r="S2392" s="10">
        <f t="shared" si="304"/>
        <v>41968.053981481477</v>
      </c>
      <c r="T2392" s="10">
        <f t="shared" si="305"/>
        <v>42008.053981481477</v>
      </c>
      <c r="U2392" t="str">
        <f t="shared" si="306"/>
        <v>November</v>
      </c>
      <c r="V2392" t="str">
        <f t="shared" si="307"/>
        <v>2014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ref="O2393:O2456" si="308">(E2393/D2393)*100</f>
        <v>0.125</v>
      </c>
      <c r="P2393" s="6">
        <f t="shared" ref="P2393:P2456" si="309">(E2393/L2393)</f>
        <v>25</v>
      </c>
      <c r="Q2393" t="str">
        <f t="shared" si="302"/>
        <v>technology</v>
      </c>
      <c r="R2393" t="str">
        <f t="shared" si="303"/>
        <v>web</v>
      </c>
      <c r="S2393" s="10">
        <f t="shared" si="304"/>
        <v>42064.586157407401</v>
      </c>
      <c r="T2393" s="10">
        <f t="shared" si="305"/>
        <v>42094.544490740744</v>
      </c>
      <c r="U2393" t="str">
        <f t="shared" si="306"/>
        <v>March</v>
      </c>
      <c r="V2393" t="str">
        <f t="shared" si="307"/>
        <v>2015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308"/>
        <v>0</v>
      </c>
      <c r="P2394" s="6" t="e">
        <f t="shared" si="309"/>
        <v>#DIV/0!</v>
      </c>
      <c r="Q2394" t="str">
        <f t="shared" si="302"/>
        <v>technology</v>
      </c>
      <c r="R2394" t="str">
        <f t="shared" si="303"/>
        <v>web</v>
      </c>
      <c r="S2394" s="10">
        <f t="shared" si="304"/>
        <v>42275.912303240737</v>
      </c>
      <c r="T2394" s="10">
        <f t="shared" si="305"/>
        <v>42305.912303240737</v>
      </c>
      <c r="U2394" t="str">
        <f t="shared" si="306"/>
        <v>September</v>
      </c>
      <c r="V2394" t="str">
        <f t="shared" si="307"/>
        <v>2015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308"/>
        <v>0.05</v>
      </c>
      <c r="P2395" s="6">
        <f t="shared" si="309"/>
        <v>50</v>
      </c>
      <c r="Q2395" t="str">
        <f t="shared" si="302"/>
        <v>technology</v>
      </c>
      <c r="R2395" t="str">
        <f t="shared" si="303"/>
        <v>web</v>
      </c>
      <c r="S2395" s="10">
        <f t="shared" si="304"/>
        <v>42194.440011574072</v>
      </c>
      <c r="T2395" s="10">
        <f t="shared" si="305"/>
        <v>42224.440011574072</v>
      </c>
      <c r="U2395" t="str">
        <f t="shared" si="306"/>
        <v>July</v>
      </c>
      <c r="V2395" t="str">
        <f t="shared" si="307"/>
        <v>2015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308"/>
        <v>0.06</v>
      </c>
      <c r="P2396" s="6">
        <f t="shared" si="309"/>
        <v>1.5</v>
      </c>
      <c r="Q2396" t="str">
        <f t="shared" si="302"/>
        <v>technology</v>
      </c>
      <c r="R2396" t="str">
        <f t="shared" si="303"/>
        <v>web</v>
      </c>
      <c r="S2396" s="10">
        <f t="shared" si="304"/>
        <v>42031.15385416666</v>
      </c>
      <c r="T2396" s="10">
        <f t="shared" si="305"/>
        <v>42061.15385416666</v>
      </c>
      <c r="U2396" t="str">
        <f t="shared" si="306"/>
        <v>January</v>
      </c>
      <c r="V2396" t="str">
        <f t="shared" si="307"/>
        <v>2015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308"/>
        <v>0</v>
      </c>
      <c r="P2397" s="6" t="e">
        <f t="shared" si="309"/>
        <v>#DIV/0!</v>
      </c>
      <c r="Q2397" t="str">
        <f t="shared" si="302"/>
        <v>technology</v>
      </c>
      <c r="R2397" t="str">
        <f t="shared" si="303"/>
        <v>web</v>
      </c>
      <c r="S2397" s="10">
        <f t="shared" si="304"/>
        <v>42716.913043981483</v>
      </c>
      <c r="T2397" s="10">
        <f t="shared" si="305"/>
        <v>42745.164583333331</v>
      </c>
      <c r="U2397" t="str">
        <f t="shared" si="306"/>
        <v>December</v>
      </c>
      <c r="V2397" t="str">
        <f t="shared" si="307"/>
        <v>2016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308"/>
        <v>0.2</v>
      </c>
      <c r="P2398" s="6">
        <f t="shared" si="309"/>
        <v>10</v>
      </c>
      <c r="Q2398" t="str">
        <f t="shared" si="302"/>
        <v>technology</v>
      </c>
      <c r="R2398" t="str">
        <f t="shared" si="303"/>
        <v>web</v>
      </c>
      <c r="S2398" s="10">
        <f t="shared" si="304"/>
        <v>42262.640717592592</v>
      </c>
      <c r="T2398" s="10">
        <f t="shared" si="305"/>
        <v>42292.640717592592</v>
      </c>
      <c r="U2398" t="str">
        <f t="shared" si="306"/>
        <v>September</v>
      </c>
      <c r="V2398" t="str">
        <f t="shared" si="307"/>
        <v>2015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308"/>
        <v>0</v>
      </c>
      <c r="P2399" s="6" t="e">
        <f t="shared" si="309"/>
        <v>#DIV/0!</v>
      </c>
      <c r="Q2399" t="str">
        <f t="shared" si="302"/>
        <v>technology</v>
      </c>
      <c r="R2399" t="str">
        <f t="shared" si="303"/>
        <v>web</v>
      </c>
      <c r="S2399" s="10">
        <f t="shared" si="304"/>
        <v>41976.676574074074</v>
      </c>
      <c r="T2399" s="10">
        <f t="shared" si="305"/>
        <v>42006.676574074074</v>
      </c>
      <c r="U2399" t="str">
        <f t="shared" si="306"/>
        <v>December</v>
      </c>
      <c r="V2399" t="str">
        <f t="shared" si="307"/>
        <v>2014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308"/>
        <v>0</v>
      </c>
      <c r="P2400" s="6" t="e">
        <f t="shared" si="309"/>
        <v>#DIV/0!</v>
      </c>
      <c r="Q2400" t="str">
        <f t="shared" si="302"/>
        <v>technology</v>
      </c>
      <c r="R2400" t="str">
        <f t="shared" si="303"/>
        <v>web</v>
      </c>
      <c r="S2400" s="10">
        <f t="shared" si="304"/>
        <v>42157.708148148151</v>
      </c>
      <c r="T2400" s="10">
        <f t="shared" si="305"/>
        <v>42187.708148148151</v>
      </c>
      <c r="U2400" t="str">
        <f t="shared" si="306"/>
        <v>June</v>
      </c>
      <c r="V2400" t="str">
        <f t="shared" si="307"/>
        <v>2015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308"/>
        <v>0</v>
      </c>
      <c r="P2401" s="6" t="e">
        <f t="shared" si="309"/>
        <v>#DIV/0!</v>
      </c>
      <c r="Q2401" t="str">
        <f t="shared" si="302"/>
        <v>technology</v>
      </c>
      <c r="R2401" t="str">
        <f t="shared" si="303"/>
        <v>web</v>
      </c>
      <c r="S2401" s="10">
        <f t="shared" si="304"/>
        <v>41956.644745370366</v>
      </c>
      <c r="T2401" s="10">
        <f t="shared" si="305"/>
        <v>41991.644745370366</v>
      </c>
      <c r="U2401" t="str">
        <f t="shared" si="306"/>
        <v>November</v>
      </c>
      <c r="V2401" t="str">
        <f t="shared" si="307"/>
        <v>2014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308"/>
        <v>0</v>
      </c>
      <c r="P2402" s="6" t="e">
        <f t="shared" si="309"/>
        <v>#DIV/0!</v>
      </c>
      <c r="Q2402" t="str">
        <f t="shared" si="302"/>
        <v>technology</v>
      </c>
      <c r="R2402" t="str">
        <f t="shared" si="303"/>
        <v>web</v>
      </c>
      <c r="S2402" s="10">
        <f t="shared" si="304"/>
        <v>42444.059768518513</v>
      </c>
      <c r="T2402" s="10">
        <f t="shared" si="305"/>
        <v>42474.059768518513</v>
      </c>
      <c r="U2402" t="str">
        <f t="shared" si="306"/>
        <v>March</v>
      </c>
      <c r="V2402" t="str">
        <f t="shared" si="307"/>
        <v>2016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308"/>
        <v>0.71785714285714286</v>
      </c>
      <c r="P2403" s="6">
        <f t="shared" si="309"/>
        <v>22.333333333333332</v>
      </c>
      <c r="Q2403" t="str">
        <f t="shared" si="302"/>
        <v>food</v>
      </c>
      <c r="R2403" t="str">
        <f t="shared" si="303"/>
        <v>food trucks</v>
      </c>
      <c r="S2403" s="10">
        <f t="shared" si="304"/>
        <v>42374.614537037036</v>
      </c>
      <c r="T2403" s="10">
        <f t="shared" si="305"/>
        <v>42434.614537037036</v>
      </c>
      <c r="U2403" t="str">
        <f t="shared" si="306"/>
        <v>January</v>
      </c>
      <c r="V2403" t="str">
        <f t="shared" si="307"/>
        <v>2016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308"/>
        <v>0.43333333333333329</v>
      </c>
      <c r="P2404" s="6">
        <f t="shared" si="309"/>
        <v>52</v>
      </c>
      <c r="Q2404" t="str">
        <f t="shared" si="302"/>
        <v>food</v>
      </c>
      <c r="R2404" t="str">
        <f t="shared" si="303"/>
        <v>food trucks</v>
      </c>
      <c r="S2404" s="10">
        <f t="shared" si="304"/>
        <v>42107.47142361111</v>
      </c>
      <c r="T2404" s="10">
        <f t="shared" si="305"/>
        <v>42137.47142361111</v>
      </c>
      <c r="U2404" t="str">
        <f t="shared" si="306"/>
        <v>April</v>
      </c>
      <c r="V2404" t="str">
        <f t="shared" si="307"/>
        <v>2015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308"/>
        <v>16.833333333333332</v>
      </c>
      <c r="P2405" s="6">
        <f t="shared" si="309"/>
        <v>16.833333333333332</v>
      </c>
      <c r="Q2405" t="str">
        <f t="shared" si="302"/>
        <v>food</v>
      </c>
      <c r="R2405" t="str">
        <f t="shared" si="303"/>
        <v>food trucks</v>
      </c>
      <c r="S2405" s="10">
        <f t="shared" si="304"/>
        <v>42399.67428240741</v>
      </c>
      <c r="T2405" s="10">
        <f t="shared" si="305"/>
        <v>42459.632615740738</v>
      </c>
      <c r="U2405" t="str">
        <f t="shared" si="306"/>
        <v>January</v>
      </c>
      <c r="V2405" t="str">
        <f t="shared" si="307"/>
        <v>2016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308"/>
        <v>0</v>
      </c>
      <c r="P2406" s="6" t="e">
        <f t="shared" si="309"/>
        <v>#DIV/0!</v>
      </c>
      <c r="Q2406" t="str">
        <f t="shared" si="302"/>
        <v>food</v>
      </c>
      <c r="R2406" t="str">
        <f t="shared" si="303"/>
        <v>food trucks</v>
      </c>
      <c r="S2406" s="10">
        <f t="shared" si="304"/>
        <v>42341.831099537034</v>
      </c>
      <c r="T2406" s="10">
        <f t="shared" si="305"/>
        <v>42371.831099537034</v>
      </c>
      <c r="U2406" t="str">
        <f t="shared" si="306"/>
        <v>December</v>
      </c>
      <c r="V2406" t="str">
        <f t="shared" si="307"/>
        <v>2015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308"/>
        <v>22.52</v>
      </c>
      <c r="P2407" s="6">
        <f t="shared" si="309"/>
        <v>56.3</v>
      </c>
      <c r="Q2407" t="str">
        <f t="shared" si="302"/>
        <v>food</v>
      </c>
      <c r="R2407" t="str">
        <f t="shared" si="303"/>
        <v>food trucks</v>
      </c>
      <c r="S2407" s="10">
        <f t="shared" si="304"/>
        <v>42595.377025462956</v>
      </c>
      <c r="T2407" s="10">
        <f t="shared" si="305"/>
        <v>42616.377025462956</v>
      </c>
      <c r="U2407" t="str">
        <f t="shared" si="306"/>
        <v>August</v>
      </c>
      <c r="V2407" t="str">
        <f t="shared" si="307"/>
        <v>2016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308"/>
        <v>41.384615384615387</v>
      </c>
      <c r="P2408" s="6">
        <f t="shared" si="309"/>
        <v>84.0625</v>
      </c>
      <c r="Q2408" t="str">
        <f t="shared" si="302"/>
        <v>food</v>
      </c>
      <c r="R2408" t="str">
        <f t="shared" si="303"/>
        <v>food trucks</v>
      </c>
      <c r="S2408" s="10">
        <f t="shared" si="304"/>
        <v>41982.902662037035</v>
      </c>
      <c r="T2408" s="10">
        <f t="shared" si="305"/>
        <v>42022.902662037035</v>
      </c>
      <c r="U2408" t="str">
        <f t="shared" si="306"/>
        <v>December</v>
      </c>
      <c r="V2408" t="str">
        <f t="shared" si="307"/>
        <v>2014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308"/>
        <v>25.259090909090908</v>
      </c>
      <c r="P2409" s="6">
        <f t="shared" si="309"/>
        <v>168.39393939393941</v>
      </c>
      <c r="Q2409" t="str">
        <f t="shared" si="302"/>
        <v>food</v>
      </c>
      <c r="R2409" t="str">
        <f t="shared" si="303"/>
        <v>food trucks</v>
      </c>
      <c r="S2409" s="10">
        <f t="shared" si="304"/>
        <v>42082.367222222216</v>
      </c>
      <c r="T2409" s="10">
        <f t="shared" si="305"/>
        <v>42105.041666666664</v>
      </c>
      <c r="U2409" t="str">
        <f t="shared" si="306"/>
        <v>March</v>
      </c>
      <c r="V2409" t="str">
        <f t="shared" si="307"/>
        <v>2015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308"/>
        <v>0.2</v>
      </c>
      <c r="P2410" s="6">
        <f t="shared" si="309"/>
        <v>15</v>
      </c>
      <c r="Q2410" t="str">
        <f t="shared" si="302"/>
        <v>food</v>
      </c>
      <c r="R2410" t="str">
        <f t="shared" si="303"/>
        <v>food trucks</v>
      </c>
      <c r="S2410" s="10">
        <f t="shared" si="304"/>
        <v>41918.93237268518</v>
      </c>
      <c r="T2410" s="10">
        <f t="shared" si="305"/>
        <v>41948.974039351851</v>
      </c>
      <c r="U2410" t="str">
        <f t="shared" si="306"/>
        <v>October</v>
      </c>
      <c r="V2410" t="str">
        <f t="shared" si="307"/>
        <v>2014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308"/>
        <v>1.8399999999999999</v>
      </c>
      <c r="P2411" s="6">
        <f t="shared" si="309"/>
        <v>76.666666666666671</v>
      </c>
      <c r="Q2411" t="str">
        <f t="shared" si="302"/>
        <v>food</v>
      </c>
      <c r="R2411" t="str">
        <f t="shared" si="303"/>
        <v>food trucks</v>
      </c>
      <c r="S2411" s="10">
        <f t="shared" si="304"/>
        <v>42204.667534722219</v>
      </c>
      <c r="T2411" s="10">
        <f t="shared" si="305"/>
        <v>42234.667534722219</v>
      </c>
      <c r="U2411" t="str">
        <f t="shared" si="306"/>
        <v>July</v>
      </c>
      <c r="V2411" t="str">
        <f t="shared" si="307"/>
        <v>2015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308"/>
        <v>0</v>
      </c>
      <c r="P2412" s="6" t="e">
        <f t="shared" si="309"/>
        <v>#DIV/0!</v>
      </c>
      <c r="Q2412" t="str">
        <f t="shared" si="302"/>
        <v>food</v>
      </c>
      <c r="R2412" t="str">
        <f t="shared" si="303"/>
        <v>food trucks</v>
      </c>
      <c r="S2412" s="10">
        <f t="shared" si="304"/>
        <v>42224.199942129628</v>
      </c>
      <c r="T2412" s="10">
        <f t="shared" si="305"/>
        <v>42254.199942129628</v>
      </c>
      <c r="U2412" t="str">
        <f t="shared" si="306"/>
        <v>August</v>
      </c>
      <c r="V2412" t="str">
        <f t="shared" si="307"/>
        <v>2015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308"/>
        <v>0.60399999999999998</v>
      </c>
      <c r="P2413" s="6">
        <f t="shared" si="309"/>
        <v>50.333333333333336</v>
      </c>
      <c r="Q2413" t="str">
        <f t="shared" si="302"/>
        <v>food</v>
      </c>
      <c r="R2413" t="str">
        <f t="shared" si="303"/>
        <v>food trucks</v>
      </c>
      <c r="S2413" s="10">
        <f t="shared" si="304"/>
        <v>42211.524097222216</v>
      </c>
      <c r="T2413" s="10">
        <f t="shared" si="305"/>
        <v>42241.524097222216</v>
      </c>
      <c r="U2413" t="str">
        <f t="shared" si="306"/>
        <v>July</v>
      </c>
      <c r="V2413" t="str">
        <f t="shared" si="307"/>
        <v>2015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308"/>
        <v>0</v>
      </c>
      <c r="P2414" s="6" t="e">
        <f t="shared" si="309"/>
        <v>#DIV/0!</v>
      </c>
      <c r="Q2414" t="str">
        <f t="shared" si="302"/>
        <v>food</v>
      </c>
      <c r="R2414" t="str">
        <f t="shared" si="303"/>
        <v>food trucks</v>
      </c>
      <c r="S2414" s="10">
        <f t="shared" si="304"/>
        <v>42655.528622685182</v>
      </c>
      <c r="T2414" s="10">
        <f t="shared" si="305"/>
        <v>42700.570289351854</v>
      </c>
      <c r="U2414" t="str">
        <f t="shared" si="306"/>
        <v>October</v>
      </c>
      <c r="V2414" t="str">
        <f t="shared" si="307"/>
        <v>2016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308"/>
        <v>0.83333333333333337</v>
      </c>
      <c r="P2415" s="6">
        <f t="shared" si="309"/>
        <v>8.3333333333333339</v>
      </c>
      <c r="Q2415" t="str">
        <f t="shared" si="302"/>
        <v>food</v>
      </c>
      <c r="R2415" t="str">
        <f t="shared" si="303"/>
        <v>food trucks</v>
      </c>
      <c r="S2415" s="10">
        <f t="shared" si="304"/>
        <v>41759.901412037034</v>
      </c>
      <c r="T2415" s="10">
        <f t="shared" si="305"/>
        <v>41790.770833333328</v>
      </c>
      <c r="U2415" t="str">
        <f t="shared" si="306"/>
        <v>April</v>
      </c>
      <c r="V2415" t="str">
        <f t="shared" si="307"/>
        <v>2014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308"/>
        <v>3.0666666666666664</v>
      </c>
      <c r="P2416" s="6">
        <f t="shared" si="309"/>
        <v>35.384615384615387</v>
      </c>
      <c r="Q2416" t="str">
        <f t="shared" si="302"/>
        <v>food</v>
      </c>
      <c r="R2416" t="str">
        <f t="shared" si="303"/>
        <v>food trucks</v>
      </c>
      <c r="S2416" s="10">
        <f t="shared" si="304"/>
        <v>42198.486805555549</v>
      </c>
      <c r="T2416" s="10">
        <f t="shared" si="305"/>
        <v>42237.957638888889</v>
      </c>
      <c r="U2416" t="str">
        <f t="shared" si="306"/>
        <v>July</v>
      </c>
      <c r="V2416" t="str">
        <f t="shared" si="307"/>
        <v>2015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308"/>
        <v>0.55833333333333335</v>
      </c>
      <c r="P2417" s="6">
        <f t="shared" si="309"/>
        <v>55.833333333333336</v>
      </c>
      <c r="Q2417" t="str">
        <f t="shared" si="302"/>
        <v>food</v>
      </c>
      <c r="R2417" t="str">
        <f t="shared" si="303"/>
        <v>food trucks</v>
      </c>
      <c r="S2417" s="10">
        <f t="shared" si="304"/>
        <v>42536.654467592591</v>
      </c>
      <c r="T2417" s="10">
        <f t="shared" si="305"/>
        <v>42566.654467592591</v>
      </c>
      <c r="U2417" t="str">
        <f t="shared" si="306"/>
        <v>June</v>
      </c>
      <c r="V2417" t="str">
        <f t="shared" si="307"/>
        <v>2016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308"/>
        <v>2.5000000000000001E-2</v>
      </c>
      <c r="P2418" s="6">
        <f t="shared" si="309"/>
        <v>5</v>
      </c>
      <c r="Q2418" t="str">
        <f t="shared" si="302"/>
        <v>food</v>
      </c>
      <c r="R2418" t="str">
        <f t="shared" si="303"/>
        <v>food trucks</v>
      </c>
      <c r="S2418" s="10">
        <f t="shared" si="304"/>
        <v>42019.529432870368</v>
      </c>
      <c r="T2418" s="10">
        <f t="shared" si="305"/>
        <v>42077.416666666664</v>
      </c>
      <c r="U2418" t="str">
        <f t="shared" si="306"/>
        <v>January</v>
      </c>
      <c r="V2418" t="str">
        <f t="shared" si="307"/>
        <v>2015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308"/>
        <v>0</v>
      </c>
      <c r="P2419" s="6" t="e">
        <f t="shared" si="309"/>
        <v>#DIV/0!</v>
      </c>
      <c r="Q2419" t="str">
        <f t="shared" si="302"/>
        <v>food</v>
      </c>
      <c r="R2419" t="str">
        <f t="shared" si="303"/>
        <v>food trucks</v>
      </c>
      <c r="S2419" s="10">
        <f t="shared" si="304"/>
        <v>41831.675775462958</v>
      </c>
      <c r="T2419" s="10">
        <f t="shared" si="305"/>
        <v>41861.675775462958</v>
      </c>
      <c r="U2419" t="str">
        <f t="shared" si="306"/>
        <v>July</v>
      </c>
      <c r="V2419" t="str">
        <f t="shared" si="307"/>
        <v>2014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308"/>
        <v>0.02</v>
      </c>
      <c r="P2420" s="6">
        <f t="shared" si="309"/>
        <v>1</v>
      </c>
      <c r="Q2420" t="str">
        <f t="shared" si="302"/>
        <v>food</v>
      </c>
      <c r="R2420" t="str">
        <f t="shared" si="303"/>
        <v>food trucks</v>
      </c>
      <c r="S2420" s="10">
        <f t="shared" si="304"/>
        <v>42027.648657407401</v>
      </c>
      <c r="T2420" s="10">
        <f t="shared" si="305"/>
        <v>42087.606990740744</v>
      </c>
      <c r="U2420" t="str">
        <f t="shared" si="306"/>
        <v>January</v>
      </c>
      <c r="V2420" t="str">
        <f t="shared" si="307"/>
        <v>2015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308"/>
        <v>0</v>
      </c>
      <c r="P2421" s="6" t="e">
        <f t="shared" si="309"/>
        <v>#DIV/0!</v>
      </c>
      <c r="Q2421" t="str">
        <f t="shared" si="302"/>
        <v>food</v>
      </c>
      <c r="R2421" t="str">
        <f t="shared" si="303"/>
        <v>food trucks</v>
      </c>
      <c r="S2421" s="10">
        <f t="shared" si="304"/>
        <v>41993.529965277776</v>
      </c>
      <c r="T2421" s="10">
        <f t="shared" si="305"/>
        <v>42053.529965277776</v>
      </c>
      <c r="U2421" t="str">
        <f t="shared" si="306"/>
        <v>December</v>
      </c>
      <c r="V2421" t="str">
        <f t="shared" si="307"/>
        <v>2014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308"/>
        <v>14.825133372851216</v>
      </c>
      <c r="P2422" s="6">
        <f t="shared" si="309"/>
        <v>69.472222222222229</v>
      </c>
      <c r="Q2422" t="str">
        <f t="shared" si="302"/>
        <v>food</v>
      </c>
      <c r="R2422" t="str">
        <f t="shared" si="303"/>
        <v>food trucks</v>
      </c>
      <c r="S2422" s="10">
        <f t="shared" si="304"/>
        <v>41892.820543981477</v>
      </c>
      <c r="T2422" s="10">
        <f t="shared" si="305"/>
        <v>41952.862210648142</v>
      </c>
      <c r="U2422" t="str">
        <f t="shared" si="306"/>
        <v>September</v>
      </c>
      <c r="V2422" t="str">
        <f t="shared" si="307"/>
        <v>2014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308"/>
        <v>1.6666666666666666E-2</v>
      </c>
      <c r="P2423" s="6">
        <f t="shared" si="309"/>
        <v>1</v>
      </c>
      <c r="Q2423" t="str">
        <f t="shared" si="302"/>
        <v>food</v>
      </c>
      <c r="R2423" t="str">
        <f t="shared" si="303"/>
        <v>food trucks</v>
      </c>
      <c r="S2423" s="10">
        <f t="shared" si="304"/>
        <v>42026.479120370372</v>
      </c>
      <c r="T2423" s="10">
        <f t="shared" si="305"/>
        <v>42056.479120370372</v>
      </c>
      <c r="U2423" t="str">
        <f t="shared" si="306"/>
        <v>January</v>
      </c>
      <c r="V2423" t="str">
        <f t="shared" si="307"/>
        <v>2015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308"/>
        <v>0.2</v>
      </c>
      <c r="P2424" s="6">
        <f t="shared" si="309"/>
        <v>1</v>
      </c>
      <c r="Q2424" t="str">
        <f t="shared" si="302"/>
        <v>food</v>
      </c>
      <c r="R2424" t="str">
        <f t="shared" si="303"/>
        <v>food trucks</v>
      </c>
      <c r="S2424" s="10">
        <f t="shared" si="304"/>
        <v>42044.516620370363</v>
      </c>
      <c r="T2424" s="10">
        <f t="shared" si="305"/>
        <v>42074.474953703706</v>
      </c>
      <c r="U2424" t="str">
        <f t="shared" si="306"/>
        <v>February</v>
      </c>
      <c r="V2424" t="str">
        <f t="shared" si="307"/>
        <v>2015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308"/>
        <v>1.3333333333333334E-2</v>
      </c>
      <c r="P2425" s="6">
        <f t="shared" si="309"/>
        <v>8</v>
      </c>
      <c r="Q2425" t="str">
        <f t="shared" si="302"/>
        <v>food</v>
      </c>
      <c r="R2425" t="str">
        <f t="shared" si="303"/>
        <v>food trucks</v>
      </c>
      <c r="S2425" s="10">
        <f t="shared" si="304"/>
        <v>41974.496412037035</v>
      </c>
      <c r="T2425" s="10">
        <f t="shared" si="305"/>
        <v>42004.496412037035</v>
      </c>
      <c r="U2425" t="str">
        <f t="shared" si="306"/>
        <v>December</v>
      </c>
      <c r="V2425" t="str">
        <f t="shared" si="307"/>
        <v>2014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308"/>
        <v>1.24</v>
      </c>
      <c r="P2426" s="6">
        <f t="shared" si="309"/>
        <v>34.444444444444443</v>
      </c>
      <c r="Q2426" t="str">
        <f t="shared" si="302"/>
        <v>food</v>
      </c>
      <c r="R2426" t="str">
        <f t="shared" si="303"/>
        <v>food trucks</v>
      </c>
      <c r="S2426" s="10">
        <f t="shared" si="304"/>
        <v>41909.684120370366</v>
      </c>
      <c r="T2426" s="10">
        <f t="shared" si="305"/>
        <v>41939.684120370366</v>
      </c>
      <c r="U2426" t="str">
        <f t="shared" si="306"/>
        <v>September</v>
      </c>
      <c r="V2426" t="str">
        <f t="shared" si="307"/>
        <v>2014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308"/>
        <v>2.8571428571428574E-2</v>
      </c>
      <c r="P2427" s="6">
        <f t="shared" si="309"/>
        <v>1</v>
      </c>
      <c r="Q2427" t="str">
        <f t="shared" si="302"/>
        <v>food</v>
      </c>
      <c r="R2427" t="str">
        <f t="shared" si="303"/>
        <v>food trucks</v>
      </c>
      <c r="S2427" s="10">
        <f t="shared" si="304"/>
        <v>42502.705428240741</v>
      </c>
      <c r="T2427" s="10">
        <f t="shared" si="305"/>
        <v>42517.711111111108</v>
      </c>
      <c r="U2427" t="str">
        <f t="shared" si="306"/>
        <v>May</v>
      </c>
      <c r="V2427" t="str">
        <f t="shared" si="307"/>
        <v>2016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308"/>
        <v>0</v>
      </c>
      <c r="P2428" s="6" t="e">
        <f t="shared" si="309"/>
        <v>#DIV/0!</v>
      </c>
      <c r="Q2428" t="str">
        <f t="shared" si="302"/>
        <v>food</v>
      </c>
      <c r="R2428" t="str">
        <f t="shared" si="303"/>
        <v>food trucks</v>
      </c>
      <c r="S2428" s="10">
        <f t="shared" si="304"/>
        <v>42163.961712962962</v>
      </c>
      <c r="T2428" s="10">
        <f t="shared" si="305"/>
        <v>42223.961712962962</v>
      </c>
      <c r="U2428" t="str">
        <f t="shared" si="306"/>
        <v>June</v>
      </c>
      <c r="V2428" t="str">
        <f t="shared" si="307"/>
        <v>2015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308"/>
        <v>2E-3</v>
      </c>
      <c r="P2429" s="6">
        <f t="shared" si="309"/>
        <v>1</v>
      </c>
      <c r="Q2429" t="str">
        <f t="shared" si="302"/>
        <v>food</v>
      </c>
      <c r="R2429" t="str">
        <f t="shared" si="303"/>
        <v>food trucks</v>
      </c>
      <c r="S2429" s="10">
        <f t="shared" si="304"/>
        <v>42412.110335648147</v>
      </c>
      <c r="T2429" s="10">
        <f t="shared" si="305"/>
        <v>42452.068668981483</v>
      </c>
      <c r="U2429" t="str">
        <f t="shared" si="306"/>
        <v>February</v>
      </c>
      <c r="V2429" t="str">
        <f t="shared" si="307"/>
        <v>2016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308"/>
        <v>2.8571428571428571E-3</v>
      </c>
      <c r="P2430" s="6">
        <f t="shared" si="309"/>
        <v>1</v>
      </c>
      <c r="Q2430" t="str">
        <f t="shared" si="302"/>
        <v>food</v>
      </c>
      <c r="R2430" t="str">
        <f t="shared" si="303"/>
        <v>food trucks</v>
      </c>
      <c r="S2430" s="10">
        <f t="shared" si="304"/>
        <v>42045.575821759259</v>
      </c>
      <c r="T2430" s="10">
        <f t="shared" si="305"/>
        <v>42075.534155092588</v>
      </c>
      <c r="U2430" t="str">
        <f t="shared" si="306"/>
        <v>February</v>
      </c>
      <c r="V2430" t="str">
        <f t="shared" si="307"/>
        <v>2015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308"/>
        <v>1.4321428571428572</v>
      </c>
      <c r="P2431" s="6">
        <f t="shared" si="309"/>
        <v>501.25</v>
      </c>
      <c r="Q2431" t="str">
        <f t="shared" si="302"/>
        <v>food</v>
      </c>
      <c r="R2431" t="str">
        <f t="shared" si="303"/>
        <v>food trucks</v>
      </c>
      <c r="S2431" s="10">
        <f t="shared" si="304"/>
        <v>42734.670902777776</v>
      </c>
      <c r="T2431" s="10">
        <f t="shared" si="305"/>
        <v>42771.488888888889</v>
      </c>
      <c r="U2431" t="str">
        <f t="shared" si="306"/>
        <v>December</v>
      </c>
      <c r="V2431" t="str">
        <f t="shared" si="307"/>
        <v>2016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308"/>
        <v>0.70000000000000007</v>
      </c>
      <c r="P2432" s="6">
        <f t="shared" si="309"/>
        <v>10.5</v>
      </c>
      <c r="Q2432" t="str">
        <f t="shared" si="302"/>
        <v>food</v>
      </c>
      <c r="R2432" t="str">
        <f t="shared" si="303"/>
        <v>food trucks</v>
      </c>
      <c r="S2432" s="10">
        <f t="shared" si="304"/>
        <v>42381.922499999993</v>
      </c>
      <c r="T2432" s="10">
        <f t="shared" si="305"/>
        <v>42411.922499999993</v>
      </c>
      <c r="U2432" t="str">
        <f t="shared" si="306"/>
        <v>January</v>
      </c>
      <c r="V2432" t="str">
        <f t="shared" si="307"/>
        <v>2016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308"/>
        <v>2E-3</v>
      </c>
      <c r="P2433" s="6">
        <f t="shared" si="309"/>
        <v>1</v>
      </c>
      <c r="Q2433" t="str">
        <f t="shared" si="302"/>
        <v>food</v>
      </c>
      <c r="R2433" t="str">
        <f t="shared" si="303"/>
        <v>food trucks</v>
      </c>
      <c r="S2433" s="10">
        <f t="shared" si="304"/>
        <v>42488.891354166662</v>
      </c>
      <c r="T2433" s="10">
        <f t="shared" si="305"/>
        <v>42548.891354166662</v>
      </c>
      <c r="U2433" t="str">
        <f t="shared" si="306"/>
        <v>April</v>
      </c>
      <c r="V2433" t="str">
        <f t="shared" si="307"/>
        <v>2016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308"/>
        <v>1.4285714285714287E-2</v>
      </c>
      <c r="P2434" s="6">
        <f t="shared" si="309"/>
        <v>1</v>
      </c>
      <c r="Q2434" t="str">
        <f t="shared" si="302"/>
        <v>food</v>
      </c>
      <c r="R2434" t="str">
        <f t="shared" si="303"/>
        <v>food trucks</v>
      </c>
      <c r="S2434" s="10">
        <f t="shared" si="304"/>
        <v>42041.010381944441</v>
      </c>
      <c r="T2434" s="10">
        <f t="shared" si="305"/>
        <v>42071.010381944441</v>
      </c>
      <c r="U2434" t="str">
        <f t="shared" si="306"/>
        <v>February</v>
      </c>
      <c r="V2434" t="str">
        <f t="shared" si="307"/>
        <v>2015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308"/>
        <v>0</v>
      </c>
      <c r="P2435" s="6" t="e">
        <f t="shared" si="309"/>
        <v>#DIV/0!</v>
      </c>
      <c r="Q2435" t="str">
        <f t="shared" ref="Q2435:Q2498" si="310">LEFT(N2435, FIND("/",N2435,1)-1)</f>
        <v>food</v>
      </c>
      <c r="R2435" t="str">
        <f t="shared" ref="R2435:R2498" si="311">RIGHT(N2435, LEN(N2435)-FIND("/",N2435))</f>
        <v>food trucks</v>
      </c>
      <c r="S2435" s="10">
        <f t="shared" ref="S2435:S2498" si="312">(J2435/86400)+25569+(-5/24)</f>
        <v>42397.691469907404</v>
      </c>
      <c r="T2435" s="10">
        <f t="shared" ref="T2435:T2498" si="313">(I2435/86400)+25569+(-5/24)</f>
        <v>42427.691469907404</v>
      </c>
      <c r="U2435" t="str">
        <f t="shared" ref="U2435:U2498" si="314">TEXT(S2435,"mmmm")</f>
        <v>January</v>
      </c>
      <c r="V2435" t="str">
        <f t="shared" ref="V2435:V2498" si="315">TEXT(S2435,"yyyy")</f>
        <v>2016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8"/>
        <v>0.13</v>
      </c>
      <c r="P2436" s="6">
        <f t="shared" si="309"/>
        <v>13</v>
      </c>
      <c r="Q2436" t="str">
        <f t="shared" si="310"/>
        <v>food</v>
      </c>
      <c r="R2436" t="str">
        <f t="shared" si="311"/>
        <v>food trucks</v>
      </c>
      <c r="S2436" s="10">
        <f t="shared" si="312"/>
        <v>42179.977708333332</v>
      </c>
      <c r="T2436" s="10">
        <f t="shared" si="313"/>
        <v>42219.977708333332</v>
      </c>
      <c r="U2436" t="str">
        <f t="shared" si="314"/>
        <v>June</v>
      </c>
      <c r="V2436" t="str">
        <f t="shared" si="315"/>
        <v>2015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8"/>
        <v>0.48960000000000004</v>
      </c>
      <c r="P2437" s="6">
        <f t="shared" si="309"/>
        <v>306</v>
      </c>
      <c r="Q2437" t="str">
        <f t="shared" si="310"/>
        <v>food</v>
      </c>
      <c r="R2437" t="str">
        <f t="shared" si="311"/>
        <v>food trucks</v>
      </c>
      <c r="S2437" s="10">
        <f t="shared" si="312"/>
        <v>42252.069282407407</v>
      </c>
      <c r="T2437" s="10">
        <f t="shared" si="313"/>
        <v>42282.069282407407</v>
      </c>
      <c r="U2437" t="str">
        <f t="shared" si="314"/>
        <v>September</v>
      </c>
      <c r="V2437" t="str">
        <f t="shared" si="315"/>
        <v>2015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8"/>
        <v>3.8461538461538464E-2</v>
      </c>
      <c r="P2438" s="6">
        <f t="shared" si="309"/>
        <v>22.5</v>
      </c>
      <c r="Q2438" t="str">
        <f t="shared" si="310"/>
        <v>food</v>
      </c>
      <c r="R2438" t="str">
        <f t="shared" si="311"/>
        <v>food trucks</v>
      </c>
      <c r="S2438" s="10">
        <f t="shared" si="312"/>
        <v>42338.407060185178</v>
      </c>
      <c r="T2438" s="10">
        <f t="shared" si="313"/>
        <v>42398.407060185178</v>
      </c>
      <c r="U2438" t="str">
        <f t="shared" si="314"/>
        <v>November</v>
      </c>
      <c r="V2438" t="str">
        <f t="shared" si="315"/>
        <v>2015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8"/>
        <v>0</v>
      </c>
      <c r="P2439" s="6" t="e">
        <f t="shared" si="309"/>
        <v>#DIV/0!</v>
      </c>
      <c r="Q2439" t="str">
        <f t="shared" si="310"/>
        <v>food</v>
      </c>
      <c r="R2439" t="str">
        <f t="shared" si="311"/>
        <v>food trucks</v>
      </c>
      <c r="S2439" s="10">
        <f t="shared" si="312"/>
        <v>42031.756805555553</v>
      </c>
      <c r="T2439" s="10">
        <f t="shared" si="313"/>
        <v>42080.541666666664</v>
      </c>
      <c r="U2439" t="str">
        <f t="shared" si="314"/>
        <v>January</v>
      </c>
      <c r="V2439" t="str">
        <f t="shared" si="315"/>
        <v>2015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8"/>
        <v>0.33333333333333337</v>
      </c>
      <c r="P2440" s="6">
        <f t="shared" si="309"/>
        <v>50</v>
      </c>
      <c r="Q2440" t="str">
        <f t="shared" si="310"/>
        <v>food</v>
      </c>
      <c r="R2440" t="str">
        <f t="shared" si="311"/>
        <v>food trucks</v>
      </c>
      <c r="S2440" s="10">
        <f t="shared" si="312"/>
        <v>42285.706736111104</v>
      </c>
      <c r="T2440" s="10">
        <f t="shared" si="313"/>
        <v>42345.748402777775</v>
      </c>
      <c r="U2440" t="str">
        <f t="shared" si="314"/>
        <v>October</v>
      </c>
      <c r="V2440" t="str">
        <f t="shared" si="315"/>
        <v>2015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8"/>
        <v>0</v>
      </c>
      <c r="P2441" s="6" t="e">
        <f t="shared" si="309"/>
        <v>#DIV/0!</v>
      </c>
      <c r="Q2441" t="str">
        <f t="shared" si="310"/>
        <v>food</v>
      </c>
      <c r="R2441" t="str">
        <f t="shared" si="311"/>
        <v>food trucks</v>
      </c>
      <c r="S2441" s="10">
        <f t="shared" si="312"/>
        <v>42265.610289351847</v>
      </c>
      <c r="T2441" s="10">
        <f t="shared" si="313"/>
        <v>42295.610289351847</v>
      </c>
      <c r="U2441" t="str">
        <f t="shared" si="314"/>
        <v>September</v>
      </c>
      <c r="V2441" t="str">
        <f t="shared" si="315"/>
        <v>2015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8"/>
        <v>0.2</v>
      </c>
      <c r="P2442" s="6">
        <f t="shared" si="309"/>
        <v>5</v>
      </c>
      <c r="Q2442" t="str">
        <f t="shared" si="310"/>
        <v>food</v>
      </c>
      <c r="R2442" t="str">
        <f t="shared" si="311"/>
        <v>food trucks</v>
      </c>
      <c r="S2442" s="10">
        <f t="shared" si="312"/>
        <v>42383.691122685188</v>
      </c>
      <c r="T2442" s="10">
        <f t="shared" si="313"/>
        <v>42413.691122685188</v>
      </c>
      <c r="U2442" t="str">
        <f t="shared" si="314"/>
        <v>January</v>
      </c>
      <c r="V2442" t="str">
        <f t="shared" si="315"/>
        <v>2016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8"/>
        <v>107.88</v>
      </c>
      <c r="P2443" s="6">
        <f t="shared" si="309"/>
        <v>74.22935779816514</v>
      </c>
      <c r="Q2443" t="str">
        <f t="shared" si="310"/>
        <v>food</v>
      </c>
      <c r="R2443" t="str">
        <f t="shared" si="311"/>
        <v>small batch</v>
      </c>
      <c r="S2443" s="10">
        <f t="shared" si="312"/>
        <v>42186.917291666665</v>
      </c>
      <c r="T2443" s="10">
        <f t="shared" si="313"/>
        <v>42207.999305555553</v>
      </c>
      <c r="U2443" t="str">
        <f t="shared" si="314"/>
        <v>July</v>
      </c>
      <c r="V2443" t="str">
        <f t="shared" si="315"/>
        <v>2015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8"/>
        <v>125.94166666666666</v>
      </c>
      <c r="P2444" s="6">
        <f t="shared" si="309"/>
        <v>81.252688172043008</v>
      </c>
      <c r="Q2444" t="str">
        <f t="shared" si="310"/>
        <v>food</v>
      </c>
      <c r="R2444" t="str">
        <f t="shared" si="311"/>
        <v>small batch</v>
      </c>
      <c r="S2444" s="10">
        <f t="shared" si="312"/>
        <v>42052.458657407406</v>
      </c>
      <c r="T2444" s="10">
        <f t="shared" si="313"/>
        <v>42082.416990740741</v>
      </c>
      <c r="U2444" t="str">
        <f t="shared" si="314"/>
        <v>February</v>
      </c>
      <c r="V2444" t="str">
        <f t="shared" si="315"/>
        <v>2015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8"/>
        <v>202.51495</v>
      </c>
      <c r="P2445" s="6">
        <f t="shared" si="309"/>
        <v>130.23469453376205</v>
      </c>
      <c r="Q2445" t="str">
        <f t="shared" si="310"/>
        <v>food</v>
      </c>
      <c r="R2445" t="str">
        <f t="shared" si="311"/>
        <v>small batch</v>
      </c>
      <c r="S2445" s="10">
        <f t="shared" si="312"/>
        <v>41836.416921296295</v>
      </c>
      <c r="T2445" s="10">
        <f t="shared" si="313"/>
        <v>41866.416921296295</v>
      </c>
      <c r="U2445" t="str">
        <f t="shared" si="314"/>
        <v>July</v>
      </c>
      <c r="V2445" t="str">
        <f t="shared" si="315"/>
        <v>2014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8"/>
        <v>108.60000000000001</v>
      </c>
      <c r="P2446" s="6">
        <f t="shared" si="309"/>
        <v>53.409836065573771</v>
      </c>
      <c r="Q2446" t="str">
        <f t="shared" si="310"/>
        <v>food</v>
      </c>
      <c r="R2446" t="str">
        <f t="shared" si="311"/>
        <v>small batch</v>
      </c>
      <c r="S2446" s="10">
        <f t="shared" si="312"/>
        <v>42485.54619212963</v>
      </c>
      <c r="T2446" s="10">
        <f t="shared" si="313"/>
        <v>42515.54619212963</v>
      </c>
      <c r="U2446" t="str">
        <f t="shared" si="314"/>
        <v>April</v>
      </c>
      <c r="V2446" t="str">
        <f t="shared" si="315"/>
        <v>2016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8"/>
        <v>172.8</v>
      </c>
      <c r="P2447" s="6">
        <f t="shared" si="309"/>
        <v>75.130434782608702</v>
      </c>
      <c r="Q2447" t="str">
        <f t="shared" si="310"/>
        <v>food</v>
      </c>
      <c r="R2447" t="str">
        <f t="shared" si="311"/>
        <v>small batch</v>
      </c>
      <c r="S2447" s="10">
        <f t="shared" si="312"/>
        <v>42242.981724537036</v>
      </c>
      <c r="T2447" s="10">
        <f t="shared" si="313"/>
        <v>42272.981724537036</v>
      </c>
      <c r="U2447" t="str">
        <f t="shared" si="314"/>
        <v>August</v>
      </c>
      <c r="V2447" t="str">
        <f t="shared" si="315"/>
        <v>2015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8"/>
        <v>167.98</v>
      </c>
      <c r="P2448" s="6">
        <f t="shared" si="309"/>
        <v>75.666666666666671</v>
      </c>
      <c r="Q2448" t="str">
        <f t="shared" si="310"/>
        <v>food</v>
      </c>
      <c r="R2448" t="str">
        <f t="shared" si="311"/>
        <v>small batch</v>
      </c>
      <c r="S2448" s="10">
        <f t="shared" si="312"/>
        <v>42670.394340277773</v>
      </c>
      <c r="T2448" s="10">
        <f t="shared" si="313"/>
        <v>42700.436006944445</v>
      </c>
      <c r="U2448" t="str">
        <f t="shared" si="314"/>
        <v>October</v>
      </c>
      <c r="V2448" t="str">
        <f t="shared" si="315"/>
        <v>2016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8"/>
        <v>427.20000000000005</v>
      </c>
      <c r="P2449" s="6">
        <f t="shared" si="309"/>
        <v>31.691394658753708</v>
      </c>
      <c r="Q2449" t="str">
        <f t="shared" si="310"/>
        <v>food</v>
      </c>
      <c r="R2449" t="str">
        <f t="shared" si="311"/>
        <v>small batch</v>
      </c>
      <c r="S2449" s="10">
        <f t="shared" si="312"/>
        <v>42654.26149305555</v>
      </c>
      <c r="T2449" s="10">
        <f t="shared" si="313"/>
        <v>42685.958333333336</v>
      </c>
      <c r="U2449" t="str">
        <f t="shared" si="314"/>
        <v>October</v>
      </c>
      <c r="V2449" t="str">
        <f t="shared" si="315"/>
        <v>2016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8"/>
        <v>107.5</v>
      </c>
      <c r="P2450" s="6">
        <f t="shared" si="309"/>
        <v>47.777777777777779</v>
      </c>
      <c r="Q2450" t="str">
        <f t="shared" si="310"/>
        <v>food</v>
      </c>
      <c r="R2450" t="str">
        <f t="shared" si="311"/>
        <v>small batch</v>
      </c>
      <c r="S2450" s="10">
        <f t="shared" si="312"/>
        <v>42607.107789351845</v>
      </c>
      <c r="T2450" s="10">
        <f t="shared" si="313"/>
        <v>42613.025000000001</v>
      </c>
      <c r="U2450" t="str">
        <f t="shared" si="314"/>
        <v>August</v>
      </c>
      <c r="V2450" t="str">
        <f t="shared" si="315"/>
        <v>2016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8"/>
        <v>108</v>
      </c>
      <c r="P2451" s="6">
        <f t="shared" si="309"/>
        <v>90</v>
      </c>
      <c r="Q2451" t="str">
        <f t="shared" si="310"/>
        <v>food</v>
      </c>
      <c r="R2451" t="str">
        <f t="shared" si="311"/>
        <v>small batch</v>
      </c>
      <c r="S2451" s="10">
        <f t="shared" si="312"/>
        <v>41942.934201388889</v>
      </c>
      <c r="T2451" s="10">
        <f t="shared" si="313"/>
        <v>41972.975868055553</v>
      </c>
      <c r="U2451" t="str">
        <f t="shared" si="314"/>
        <v>October</v>
      </c>
      <c r="V2451" t="str">
        <f t="shared" si="315"/>
        <v>2014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8"/>
        <v>101.53353333333335</v>
      </c>
      <c r="P2452" s="6">
        <f t="shared" si="309"/>
        <v>149.31401960784314</v>
      </c>
      <c r="Q2452" t="str">
        <f t="shared" si="310"/>
        <v>food</v>
      </c>
      <c r="R2452" t="str">
        <f t="shared" si="311"/>
        <v>small batch</v>
      </c>
      <c r="S2452" s="10">
        <f t="shared" si="312"/>
        <v>41901.864074074074</v>
      </c>
      <c r="T2452" s="10">
        <f t="shared" si="313"/>
        <v>41939.924305555549</v>
      </c>
      <c r="U2452" t="str">
        <f t="shared" si="314"/>
        <v>September</v>
      </c>
      <c r="V2452" t="str">
        <f t="shared" si="315"/>
        <v>2014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8"/>
        <v>115.45</v>
      </c>
      <c r="P2453" s="6">
        <f t="shared" si="309"/>
        <v>62.06989247311828</v>
      </c>
      <c r="Q2453" t="str">
        <f t="shared" si="310"/>
        <v>food</v>
      </c>
      <c r="R2453" t="str">
        <f t="shared" si="311"/>
        <v>small batch</v>
      </c>
      <c r="S2453" s="10">
        <f t="shared" si="312"/>
        <v>42779.700115740743</v>
      </c>
      <c r="T2453" s="10">
        <f t="shared" si="313"/>
        <v>42799.700115740743</v>
      </c>
      <c r="U2453" t="str">
        <f t="shared" si="314"/>
        <v>February</v>
      </c>
      <c r="V2453" t="str">
        <f t="shared" si="315"/>
        <v>2017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8"/>
        <v>133.5</v>
      </c>
      <c r="P2454" s="6">
        <f t="shared" si="309"/>
        <v>53.4</v>
      </c>
      <c r="Q2454" t="str">
        <f t="shared" si="310"/>
        <v>food</v>
      </c>
      <c r="R2454" t="str">
        <f t="shared" si="311"/>
        <v>small batch</v>
      </c>
      <c r="S2454" s="10">
        <f t="shared" si="312"/>
        <v>42338.635416666664</v>
      </c>
      <c r="T2454" s="10">
        <f t="shared" si="313"/>
        <v>42367.749999999993</v>
      </c>
      <c r="U2454" t="str">
        <f t="shared" si="314"/>
        <v>November</v>
      </c>
      <c r="V2454" t="str">
        <f t="shared" si="315"/>
        <v>2015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8"/>
        <v>154.69999999999999</v>
      </c>
      <c r="P2455" s="6">
        <f t="shared" si="309"/>
        <v>69.268656716417908</v>
      </c>
      <c r="Q2455" t="str">
        <f t="shared" si="310"/>
        <v>food</v>
      </c>
      <c r="R2455" t="str">
        <f t="shared" si="311"/>
        <v>small batch</v>
      </c>
      <c r="S2455" s="10">
        <f t="shared" si="312"/>
        <v>42738.483900462961</v>
      </c>
      <c r="T2455" s="10">
        <f t="shared" si="313"/>
        <v>42768.483900462961</v>
      </c>
      <c r="U2455" t="str">
        <f t="shared" si="314"/>
        <v>January</v>
      </c>
      <c r="V2455" t="str">
        <f t="shared" si="315"/>
        <v>2017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8"/>
        <v>100.84571428571429</v>
      </c>
      <c r="P2456" s="6">
        <f t="shared" si="309"/>
        <v>271.50769230769231</v>
      </c>
      <c r="Q2456" t="str">
        <f t="shared" si="310"/>
        <v>food</v>
      </c>
      <c r="R2456" t="str">
        <f t="shared" si="311"/>
        <v>small batch</v>
      </c>
      <c r="S2456" s="10">
        <f t="shared" si="312"/>
        <v>42769.993148148147</v>
      </c>
      <c r="T2456" s="10">
        <f t="shared" si="313"/>
        <v>42804.993148148147</v>
      </c>
      <c r="U2456" t="str">
        <f t="shared" si="314"/>
        <v>February</v>
      </c>
      <c r="V2456" t="str">
        <f t="shared" si="315"/>
        <v>2017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ref="O2457:O2520" si="316">(E2457/D2457)*100</f>
        <v>182</v>
      </c>
      <c r="P2457" s="6">
        <f t="shared" ref="P2457:P2520" si="317">(E2457/L2457)</f>
        <v>34.125</v>
      </c>
      <c r="Q2457" t="str">
        <f t="shared" si="310"/>
        <v>food</v>
      </c>
      <c r="R2457" t="str">
        <f t="shared" si="311"/>
        <v>small batch</v>
      </c>
      <c r="S2457" s="10">
        <f t="shared" si="312"/>
        <v>42452.573495370372</v>
      </c>
      <c r="T2457" s="10">
        <f t="shared" si="313"/>
        <v>42480.573495370372</v>
      </c>
      <c r="U2457" t="str">
        <f t="shared" si="314"/>
        <v>March</v>
      </c>
      <c r="V2457" t="str">
        <f t="shared" si="315"/>
        <v>2016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16"/>
        <v>180.86666666666667</v>
      </c>
      <c r="P2458" s="6">
        <f t="shared" si="317"/>
        <v>40.492537313432834</v>
      </c>
      <c r="Q2458" t="str">
        <f t="shared" si="310"/>
        <v>food</v>
      </c>
      <c r="R2458" t="str">
        <f t="shared" si="311"/>
        <v>small batch</v>
      </c>
      <c r="S2458" s="10">
        <f t="shared" si="312"/>
        <v>42761.752766203703</v>
      </c>
      <c r="T2458" s="10">
        <f t="shared" si="313"/>
        <v>42791.752766203703</v>
      </c>
      <c r="U2458" t="str">
        <f t="shared" si="314"/>
        <v>January</v>
      </c>
      <c r="V2458" t="str">
        <f t="shared" si="315"/>
        <v>2017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16"/>
        <v>102.30434782608695</v>
      </c>
      <c r="P2459" s="6">
        <f t="shared" si="317"/>
        <v>189.75806451612902</v>
      </c>
      <c r="Q2459" t="str">
        <f t="shared" si="310"/>
        <v>food</v>
      </c>
      <c r="R2459" t="str">
        <f t="shared" si="311"/>
        <v>small batch</v>
      </c>
      <c r="S2459" s="10">
        <f t="shared" si="312"/>
        <v>42423.394166666665</v>
      </c>
      <c r="T2459" s="10">
        <f t="shared" si="313"/>
        <v>42453.352500000001</v>
      </c>
      <c r="U2459" t="str">
        <f t="shared" si="314"/>
        <v>February</v>
      </c>
      <c r="V2459" t="str">
        <f t="shared" si="315"/>
        <v>2016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16"/>
        <v>110.17999999999999</v>
      </c>
      <c r="P2460" s="6">
        <f t="shared" si="317"/>
        <v>68.862499999999997</v>
      </c>
      <c r="Q2460" t="str">
        <f t="shared" si="310"/>
        <v>food</v>
      </c>
      <c r="R2460" t="str">
        <f t="shared" si="311"/>
        <v>small batch</v>
      </c>
      <c r="S2460" s="10">
        <f t="shared" si="312"/>
        <v>42495.663402777776</v>
      </c>
      <c r="T2460" s="10">
        <f t="shared" si="313"/>
        <v>42530.583333333336</v>
      </c>
      <c r="U2460" t="str">
        <f t="shared" si="314"/>
        <v>May</v>
      </c>
      <c r="V2460" t="str">
        <f t="shared" si="315"/>
        <v>2016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16"/>
        <v>102.25</v>
      </c>
      <c r="P2461" s="6">
        <f t="shared" si="317"/>
        <v>108.77659574468085</v>
      </c>
      <c r="Q2461" t="str">
        <f t="shared" si="310"/>
        <v>food</v>
      </c>
      <c r="R2461" t="str">
        <f t="shared" si="311"/>
        <v>small batch</v>
      </c>
      <c r="S2461" s="10">
        <f t="shared" si="312"/>
        <v>42407.429224537038</v>
      </c>
      <c r="T2461" s="10">
        <f t="shared" si="313"/>
        <v>42452.387557870366</v>
      </c>
      <c r="U2461" t="str">
        <f t="shared" si="314"/>
        <v>February</v>
      </c>
      <c r="V2461" t="str">
        <f t="shared" si="315"/>
        <v>2016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16"/>
        <v>100.78823529411764</v>
      </c>
      <c r="P2462" s="6">
        <f t="shared" si="317"/>
        <v>125.98529411764706</v>
      </c>
      <c r="Q2462" t="str">
        <f t="shared" si="310"/>
        <v>food</v>
      </c>
      <c r="R2462" t="str">
        <f t="shared" si="311"/>
        <v>small batch</v>
      </c>
      <c r="S2462" s="10">
        <f t="shared" si="312"/>
        <v>42703.978784722225</v>
      </c>
      <c r="T2462" s="10">
        <f t="shared" si="313"/>
        <v>42737.970138888886</v>
      </c>
      <c r="U2462" t="str">
        <f t="shared" si="314"/>
        <v>November</v>
      </c>
      <c r="V2462" t="str">
        <f t="shared" si="315"/>
        <v>2016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16"/>
        <v>103.8</v>
      </c>
      <c r="P2463" s="6">
        <f t="shared" si="317"/>
        <v>90.523255813953483</v>
      </c>
      <c r="Q2463" t="str">
        <f t="shared" si="310"/>
        <v>music</v>
      </c>
      <c r="R2463" t="str">
        <f t="shared" si="311"/>
        <v>indie rock</v>
      </c>
      <c r="S2463" s="10">
        <f t="shared" si="312"/>
        <v>40783.804363425923</v>
      </c>
      <c r="T2463" s="10">
        <f t="shared" si="313"/>
        <v>40816.916666666664</v>
      </c>
      <c r="U2463" t="str">
        <f t="shared" si="314"/>
        <v>August</v>
      </c>
      <c r="V2463" t="str">
        <f t="shared" si="315"/>
        <v>2011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16"/>
        <v>110.70833333333334</v>
      </c>
      <c r="P2464" s="6">
        <f t="shared" si="317"/>
        <v>28.880434782608695</v>
      </c>
      <c r="Q2464" t="str">
        <f t="shared" si="310"/>
        <v>music</v>
      </c>
      <c r="R2464" t="str">
        <f t="shared" si="311"/>
        <v>indie rock</v>
      </c>
      <c r="S2464" s="10">
        <f t="shared" si="312"/>
        <v>41088.977962962963</v>
      </c>
      <c r="T2464" s="10">
        <f t="shared" si="313"/>
        <v>41108.977962962963</v>
      </c>
      <c r="U2464" t="str">
        <f t="shared" si="314"/>
        <v>June</v>
      </c>
      <c r="V2464" t="str">
        <f t="shared" si="315"/>
        <v>2012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16"/>
        <v>116.25000000000001</v>
      </c>
      <c r="P2465" s="6">
        <f t="shared" si="317"/>
        <v>31</v>
      </c>
      <c r="Q2465" t="str">
        <f t="shared" si="310"/>
        <v>music</v>
      </c>
      <c r="R2465" t="str">
        <f t="shared" si="311"/>
        <v>indie rock</v>
      </c>
      <c r="S2465" s="10">
        <f t="shared" si="312"/>
        <v>41340.903067129628</v>
      </c>
      <c r="T2465" s="10">
        <f t="shared" si="313"/>
        <v>41380.583333333328</v>
      </c>
      <c r="U2465" t="str">
        <f t="shared" si="314"/>
        <v>March</v>
      </c>
      <c r="V2465" t="str">
        <f t="shared" si="315"/>
        <v>2013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16"/>
        <v>111.1</v>
      </c>
      <c r="P2466" s="6">
        <f t="shared" si="317"/>
        <v>51.674418604651166</v>
      </c>
      <c r="Q2466" t="str">
        <f t="shared" si="310"/>
        <v>music</v>
      </c>
      <c r="R2466" t="str">
        <f t="shared" si="311"/>
        <v>indie rock</v>
      </c>
      <c r="S2466" s="10">
        <f t="shared" si="312"/>
        <v>42248.692094907405</v>
      </c>
      <c r="T2466" s="10">
        <f t="shared" si="313"/>
        <v>42277.603472222218</v>
      </c>
      <c r="U2466" t="str">
        <f t="shared" si="314"/>
        <v>September</v>
      </c>
      <c r="V2466" t="str">
        <f t="shared" si="315"/>
        <v>2015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16"/>
        <v>180.14285714285714</v>
      </c>
      <c r="P2467" s="6">
        <f t="shared" si="317"/>
        <v>26.270833333333332</v>
      </c>
      <c r="Q2467" t="str">
        <f t="shared" si="310"/>
        <v>music</v>
      </c>
      <c r="R2467" t="str">
        <f t="shared" si="311"/>
        <v>indie rock</v>
      </c>
      <c r="S2467" s="10">
        <f t="shared" si="312"/>
        <v>41145.510972222219</v>
      </c>
      <c r="T2467" s="10">
        <f t="shared" si="313"/>
        <v>41175.510972222219</v>
      </c>
      <c r="U2467" t="str">
        <f t="shared" si="314"/>
        <v>August</v>
      </c>
      <c r="V2467" t="str">
        <f t="shared" si="315"/>
        <v>2012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16"/>
        <v>100</v>
      </c>
      <c r="P2468" s="6">
        <f t="shared" si="317"/>
        <v>48.07692307692308</v>
      </c>
      <c r="Q2468" t="str">
        <f t="shared" si="310"/>
        <v>music</v>
      </c>
      <c r="R2468" t="str">
        <f t="shared" si="311"/>
        <v>indie rock</v>
      </c>
      <c r="S2468" s="10">
        <f t="shared" si="312"/>
        <v>41372.894131944442</v>
      </c>
      <c r="T2468" s="10">
        <f t="shared" si="313"/>
        <v>41402.894131944442</v>
      </c>
      <c r="U2468" t="str">
        <f t="shared" si="314"/>
        <v>April</v>
      </c>
      <c r="V2468" t="str">
        <f t="shared" si="315"/>
        <v>2013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16"/>
        <v>118.5</v>
      </c>
      <c r="P2469" s="6">
        <f t="shared" si="317"/>
        <v>27.558139534883722</v>
      </c>
      <c r="Q2469" t="str">
        <f t="shared" si="310"/>
        <v>music</v>
      </c>
      <c r="R2469" t="str">
        <f t="shared" si="311"/>
        <v>indie rock</v>
      </c>
      <c r="S2469" s="10">
        <f t="shared" si="312"/>
        <v>41025.665868055556</v>
      </c>
      <c r="T2469" s="10">
        <f t="shared" si="313"/>
        <v>41039.5</v>
      </c>
      <c r="U2469" t="str">
        <f t="shared" si="314"/>
        <v>April</v>
      </c>
      <c r="V2469" t="str">
        <f t="shared" si="315"/>
        <v>2012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16"/>
        <v>107.21700000000001</v>
      </c>
      <c r="P2470" s="6">
        <f t="shared" si="317"/>
        <v>36.97137931034483</v>
      </c>
      <c r="Q2470" t="str">
        <f t="shared" si="310"/>
        <v>music</v>
      </c>
      <c r="R2470" t="str">
        <f t="shared" si="311"/>
        <v>indie rock</v>
      </c>
      <c r="S2470" s="10">
        <f t="shared" si="312"/>
        <v>41173.945844907408</v>
      </c>
      <c r="T2470" s="10">
        <f t="shared" si="313"/>
        <v>41210</v>
      </c>
      <c r="U2470" t="str">
        <f t="shared" si="314"/>
        <v>September</v>
      </c>
      <c r="V2470" t="str">
        <f t="shared" si="315"/>
        <v>2012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16"/>
        <v>113.66666666666667</v>
      </c>
      <c r="P2471" s="6">
        <f t="shared" si="317"/>
        <v>29.021276595744681</v>
      </c>
      <c r="Q2471" t="str">
        <f t="shared" si="310"/>
        <v>music</v>
      </c>
      <c r="R2471" t="str">
        <f t="shared" si="311"/>
        <v>indie rock</v>
      </c>
      <c r="S2471" s="10">
        <f t="shared" si="312"/>
        <v>40557.221400462957</v>
      </c>
      <c r="T2471" s="10">
        <f t="shared" si="313"/>
        <v>40582.221400462957</v>
      </c>
      <c r="U2471" t="str">
        <f t="shared" si="314"/>
        <v>January</v>
      </c>
      <c r="V2471" t="str">
        <f t="shared" si="315"/>
        <v>2011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16"/>
        <v>103.16400000000002</v>
      </c>
      <c r="P2472" s="6">
        <f t="shared" si="317"/>
        <v>28.65666666666667</v>
      </c>
      <c r="Q2472" t="str">
        <f t="shared" si="310"/>
        <v>music</v>
      </c>
      <c r="R2472" t="str">
        <f t="shared" si="311"/>
        <v>indie rock</v>
      </c>
      <c r="S2472" s="10">
        <f t="shared" si="312"/>
        <v>41022.866377314815</v>
      </c>
      <c r="T2472" s="10">
        <f t="shared" si="313"/>
        <v>41052.866377314815</v>
      </c>
      <c r="U2472" t="str">
        <f t="shared" si="314"/>
        <v>April</v>
      </c>
      <c r="V2472" t="str">
        <f t="shared" si="315"/>
        <v>2012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16"/>
        <v>128</v>
      </c>
      <c r="P2473" s="6">
        <f t="shared" si="317"/>
        <v>37.647058823529413</v>
      </c>
      <c r="Q2473" t="str">
        <f t="shared" si="310"/>
        <v>music</v>
      </c>
      <c r="R2473" t="str">
        <f t="shared" si="311"/>
        <v>indie rock</v>
      </c>
      <c r="S2473" s="10">
        <f t="shared" si="312"/>
        <v>40893.784629629627</v>
      </c>
      <c r="T2473" s="10">
        <f t="shared" si="313"/>
        <v>40933.784629629627</v>
      </c>
      <c r="U2473" t="str">
        <f t="shared" si="314"/>
        <v>December</v>
      </c>
      <c r="V2473" t="str">
        <f t="shared" si="315"/>
        <v>2011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16"/>
        <v>135.76026666666667</v>
      </c>
      <c r="P2474" s="6">
        <f t="shared" si="317"/>
        <v>97.904038461538462</v>
      </c>
      <c r="Q2474" t="str">
        <f t="shared" si="310"/>
        <v>music</v>
      </c>
      <c r="R2474" t="str">
        <f t="shared" si="311"/>
        <v>indie rock</v>
      </c>
      <c r="S2474" s="10">
        <f t="shared" si="312"/>
        <v>40353.907175925924</v>
      </c>
      <c r="T2474" s="10">
        <f t="shared" si="313"/>
        <v>40424.835416666661</v>
      </c>
      <c r="U2474" t="str">
        <f t="shared" si="314"/>
        <v>June</v>
      </c>
      <c r="V2474" t="str">
        <f t="shared" si="315"/>
        <v>2010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16"/>
        <v>100</v>
      </c>
      <c r="P2475" s="6">
        <f t="shared" si="317"/>
        <v>42.553191489361701</v>
      </c>
      <c r="Q2475" t="str">
        <f t="shared" si="310"/>
        <v>music</v>
      </c>
      <c r="R2475" t="str">
        <f t="shared" si="311"/>
        <v>indie rock</v>
      </c>
      <c r="S2475" s="10">
        <f t="shared" si="312"/>
        <v>41193.540150462963</v>
      </c>
      <c r="T2475" s="10">
        <f t="shared" si="313"/>
        <v>41223.581817129627</v>
      </c>
      <c r="U2475" t="str">
        <f t="shared" si="314"/>
        <v>October</v>
      </c>
      <c r="V2475" t="str">
        <f t="shared" si="315"/>
        <v>2012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16"/>
        <v>100.00360000000002</v>
      </c>
      <c r="P2476" s="6">
        <f t="shared" si="317"/>
        <v>131.58368421052631</v>
      </c>
      <c r="Q2476" t="str">
        <f t="shared" si="310"/>
        <v>music</v>
      </c>
      <c r="R2476" t="str">
        <f t="shared" si="311"/>
        <v>indie rock</v>
      </c>
      <c r="S2476" s="10">
        <f t="shared" si="312"/>
        <v>40416.80296296296</v>
      </c>
      <c r="T2476" s="10">
        <f t="shared" si="313"/>
        <v>40461.80296296296</v>
      </c>
      <c r="U2476" t="str">
        <f t="shared" si="314"/>
        <v>August</v>
      </c>
      <c r="V2476" t="str">
        <f t="shared" si="315"/>
        <v>2010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16"/>
        <v>104.71999999999998</v>
      </c>
      <c r="P2477" s="6">
        <f t="shared" si="317"/>
        <v>32.320987654320987</v>
      </c>
      <c r="Q2477" t="str">
        <f t="shared" si="310"/>
        <v>music</v>
      </c>
      <c r="R2477" t="str">
        <f t="shared" si="311"/>
        <v>indie rock</v>
      </c>
      <c r="S2477" s="10">
        <f t="shared" si="312"/>
        <v>40310.079340277771</v>
      </c>
      <c r="T2477" s="10">
        <f t="shared" si="313"/>
        <v>40369.708333333328</v>
      </c>
      <c r="U2477" t="str">
        <f t="shared" si="314"/>
        <v>May</v>
      </c>
      <c r="V2477" t="str">
        <f t="shared" si="315"/>
        <v>2010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16"/>
        <v>105.02249999999999</v>
      </c>
      <c r="P2478" s="6">
        <f t="shared" si="317"/>
        <v>61.103999999999999</v>
      </c>
      <c r="Q2478" t="str">
        <f t="shared" si="310"/>
        <v>music</v>
      </c>
      <c r="R2478" t="str">
        <f t="shared" si="311"/>
        <v>indie rock</v>
      </c>
      <c r="S2478" s="10">
        <f t="shared" si="312"/>
        <v>41913.120023148142</v>
      </c>
      <c r="T2478" s="10">
        <f t="shared" si="313"/>
        <v>41946.161689814813</v>
      </c>
      <c r="U2478" t="str">
        <f t="shared" si="314"/>
        <v>October</v>
      </c>
      <c r="V2478" t="str">
        <f t="shared" si="315"/>
        <v>2014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16"/>
        <v>171.33333333333334</v>
      </c>
      <c r="P2479" s="6">
        <f t="shared" si="317"/>
        <v>31.341463414634145</v>
      </c>
      <c r="Q2479" t="str">
        <f t="shared" si="310"/>
        <v>music</v>
      </c>
      <c r="R2479" t="str">
        <f t="shared" si="311"/>
        <v>indie rock</v>
      </c>
      <c r="S2479" s="10">
        <f t="shared" si="312"/>
        <v>41088.483159722222</v>
      </c>
      <c r="T2479" s="10">
        <f t="shared" si="313"/>
        <v>41133.483159722222</v>
      </c>
      <c r="U2479" t="str">
        <f t="shared" si="314"/>
        <v>June</v>
      </c>
      <c r="V2479" t="str">
        <f t="shared" si="315"/>
        <v>2012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16"/>
        <v>127.49999999999999</v>
      </c>
      <c r="P2480" s="6">
        <f t="shared" si="317"/>
        <v>129.1139240506329</v>
      </c>
      <c r="Q2480" t="str">
        <f t="shared" si="310"/>
        <v>music</v>
      </c>
      <c r="R2480" t="str">
        <f t="shared" si="311"/>
        <v>indie rock</v>
      </c>
      <c r="S2480" s="10">
        <f t="shared" si="312"/>
        <v>41257.742048611108</v>
      </c>
      <c r="T2480" s="10">
        <f t="shared" si="313"/>
        <v>41287.742048611108</v>
      </c>
      <c r="U2480" t="str">
        <f t="shared" si="314"/>
        <v>December</v>
      </c>
      <c r="V2480" t="str">
        <f t="shared" si="315"/>
        <v>2012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16"/>
        <v>133.44333333333333</v>
      </c>
      <c r="P2481" s="6">
        <f t="shared" si="317"/>
        <v>25.020624999999999</v>
      </c>
      <c r="Q2481" t="str">
        <f t="shared" si="310"/>
        <v>music</v>
      </c>
      <c r="R2481" t="str">
        <f t="shared" si="311"/>
        <v>indie rock</v>
      </c>
      <c r="S2481" s="10">
        <f t="shared" si="312"/>
        <v>41107.518449074072</v>
      </c>
      <c r="T2481" s="10">
        <f t="shared" si="313"/>
        <v>41117.875</v>
      </c>
      <c r="U2481" t="str">
        <f t="shared" si="314"/>
        <v>July</v>
      </c>
      <c r="V2481" t="str">
        <f t="shared" si="315"/>
        <v>2012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16"/>
        <v>100</v>
      </c>
      <c r="P2482" s="6">
        <f t="shared" si="317"/>
        <v>250</v>
      </c>
      <c r="Q2482" t="str">
        <f t="shared" si="310"/>
        <v>music</v>
      </c>
      <c r="R2482" t="str">
        <f t="shared" si="311"/>
        <v>indie rock</v>
      </c>
      <c r="S2482" s="10">
        <f t="shared" si="312"/>
        <v>42227.727824074071</v>
      </c>
      <c r="T2482" s="10">
        <f t="shared" si="313"/>
        <v>42287.727824074071</v>
      </c>
      <c r="U2482" t="str">
        <f t="shared" si="314"/>
        <v>August</v>
      </c>
      <c r="V2482" t="str">
        <f t="shared" si="315"/>
        <v>2015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16"/>
        <v>112.91099999999999</v>
      </c>
      <c r="P2483" s="6">
        <f t="shared" si="317"/>
        <v>47.541473684210523</v>
      </c>
      <c r="Q2483" t="str">
        <f t="shared" si="310"/>
        <v>music</v>
      </c>
      <c r="R2483" t="str">
        <f t="shared" si="311"/>
        <v>indie rock</v>
      </c>
      <c r="S2483" s="10">
        <f t="shared" si="312"/>
        <v>40999.437592592592</v>
      </c>
      <c r="T2483" s="10">
        <f t="shared" si="313"/>
        <v>41029.437592592592</v>
      </c>
      <c r="U2483" t="str">
        <f t="shared" si="314"/>
        <v>March</v>
      </c>
      <c r="V2483" t="str">
        <f t="shared" si="315"/>
        <v>2012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16"/>
        <v>100.1</v>
      </c>
      <c r="P2484" s="6">
        <f t="shared" si="317"/>
        <v>40.04</v>
      </c>
      <c r="Q2484" t="str">
        <f t="shared" si="310"/>
        <v>music</v>
      </c>
      <c r="R2484" t="str">
        <f t="shared" si="311"/>
        <v>indie rock</v>
      </c>
      <c r="S2484" s="10">
        <f t="shared" si="312"/>
        <v>40711.573877314811</v>
      </c>
      <c r="T2484" s="10">
        <f t="shared" si="313"/>
        <v>40756.573877314811</v>
      </c>
      <c r="U2484" t="str">
        <f t="shared" si="314"/>
        <v>June</v>
      </c>
      <c r="V2484" t="str">
        <f t="shared" si="315"/>
        <v>2011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16"/>
        <v>113.72727272727272</v>
      </c>
      <c r="P2485" s="6">
        <f t="shared" si="317"/>
        <v>65.84210526315789</v>
      </c>
      <c r="Q2485" t="str">
        <f t="shared" si="310"/>
        <v>music</v>
      </c>
      <c r="R2485" t="str">
        <f t="shared" si="311"/>
        <v>indie rock</v>
      </c>
      <c r="S2485" s="10">
        <f t="shared" si="312"/>
        <v>40970.541701388887</v>
      </c>
      <c r="T2485" s="10">
        <f t="shared" si="313"/>
        <v>41030.500034722216</v>
      </c>
      <c r="U2485" t="str">
        <f t="shared" si="314"/>
        <v>March</v>
      </c>
      <c r="V2485" t="str">
        <f t="shared" si="315"/>
        <v>2012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16"/>
        <v>119.31742857142855</v>
      </c>
      <c r="P2486" s="6">
        <f t="shared" si="317"/>
        <v>46.401222222222216</v>
      </c>
      <c r="Q2486" t="str">
        <f t="shared" si="310"/>
        <v>music</v>
      </c>
      <c r="R2486" t="str">
        <f t="shared" si="311"/>
        <v>indie rock</v>
      </c>
      <c r="S2486" s="10">
        <f t="shared" si="312"/>
        <v>40771.708368055552</v>
      </c>
      <c r="T2486" s="10">
        <f t="shared" si="313"/>
        <v>40801.708368055552</v>
      </c>
      <c r="U2486" t="str">
        <f t="shared" si="314"/>
        <v>August</v>
      </c>
      <c r="V2486" t="str">
        <f t="shared" si="315"/>
        <v>2011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16"/>
        <v>103.25</v>
      </c>
      <c r="P2487" s="6">
        <f t="shared" si="317"/>
        <v>50.365853658536587</v>
      </c>
      <c r="Q2487" t="str">
        <f t="shared" si="310"/>
        <v>music</v>
      </c>
      <c r="R2487" t="str">
        <f t="shared" si="311"/>
        <v>indie rock</v>
      </c>
      <c r="S2487" s="10">
        <f t="shared" si="312"/>
        <v>40793.790266203701</v>
      </c>
      <c r="T2487" s="10">
        <f t="shared" si="313"/>
        <v>40828.790266203701</v>
      </c>
      <c r="U2487" t="str">
        <f t="shared" si="314"/>
        <v>September</v>
      </c>
      <c r="V2487" t="str">
        <f t="shared" si="315"/>
        <v>2011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16"/>
        <v>265.66666666666669</v>
      </c>
      <c r="P2488" s="6">
        <f t="shared" si="317"/>
        <v>26.566666666666666</v>
      </c>
      <c r="Q2488" t="str">
        <f t="shared" si="310"/>
        <v>music</v>
      </c>
      <c r="R2488" t="str">
        <f t="shared" si="311"/>
        <v>indie rock</v>
      </c>
      <c r="S2488" s="10">
        <f t="shared" si="312"/>
        <v>40991.499722222223</v>
      </c>
      <c r="T2488" s="10">
        <f t="shared" si="313"/>
        <v>41021.499722222223</v>
      </c>
      <c r="U2488" t="str">
        <f t="shared" si="314"/>
        <v>March</v>
      </c>
      <c r="V2488" t="str">
        <f t="shared" si="315"/>
        <v>2012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16"/>
        <v>100.05066666666667</v>
      </c>
      <c r="P2489" s="6">
        <f t="shared" si="317"/>
        <v>39.493684210526318</v>
      </c>
      <c r="Q2489" t="str">
        <f t="shared" si="310"/>
        <v>music</v>
      </c>
      <c r="R2489" t="str">
        <f t="shared" si="311"/>
        <v>indie rock</v>
      </c>
      <c r="S2489" s="10">
        <f t="shared" si="312"/>
        <v>41025.874965277777</v>
      </c>
      <c r="T2489" s="10">
        <f t="shared" si="313"/>
        <v>41055.874965277777</v>
      </c>
      <c r="U2489" t="str">
        <f t="shared" si="314"/>
        <v>April</v>
      </c>
      <c r="V2489" t="str">
        <f t="shared" si="315"/>
        <v>2012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16"/>
        <v>106.69999999999999</v>
      </c>
      <c r="P2490" s="6">
        <f t="shared" si="317"/>
        <v>49.246153846153845</v>
      </c>
      <c r="Q2490" t="str">
        <f t="shared" si="310"/>
        <v>music</v>
      </c>
      <c r="R2490" t="str">
        <f t="shared" si="311"/>
        <v>indie rock</v>
      </c>
      <c r="S2490" s="10">
        <f t="shared" si="312"/>
        <v>40833.424861111111</v>
      </c>
      <c r="T2490" s="10">
        <f t="shared" si="313"/>
        <v>40863.466527777775</v>
      </c>
      <c r="U2490" t="str">
        <f t="shared" si="314"/>
        <v>October</v>
      </c>
      <c r="V2490" t="str">
        <f t="shared" si="315"/>
        <v>2011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16"/>
        <v>133.67142857142858</v>
      </c>
      <c r="P2491" s="6">
        <f t="shared" si="317"/>
        <v>62.38</v>
      </c>
      <c r="Q2491" t="str">
        <f t="shared" si="310"/>
        <v>music</v>
      </c>
      <c r="R2491" t="str">
        <f t="shared" si="311"/>
        <v>indie rock</v>
      </c>
      <c r="S2491" s="10">
        <f t="shared" si="312"/>
        <v>41373.481932870367</v>
      </c>
      <c r="T2491" s="10">
        <f t="shared" si="313"/>
        <v>41403.481932870367</v>
      </c>
      <c r="U2491" t="str">
        <f t="shared" si="314"/>
        <v>April</v>
      </c>
      <c r="V2491" t="str">
        <f t="shared" si="315"/>
        <v>2013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16"/>
        <v>121.39999999999999</v>
      </c>
      <c r="P2492" s="6">
        <f t="shared" si="317"/>
        <v>37.9375</v>
      </c>
      <c r="Q2492" t="str">
        <f t="shared" si="310"/>
        <v>music</v>
      </c>
      <c r="R2492" t="str">
        <f t="shared" si="311"/>
        <v>indie rock</v>
      </c>
      <c r="S2492" s="10">
        <f t="shared" si="312"/>
        <v>41023.01939814815</v>
      </c>
      <c r="T2492" s="10">
        <f t="shared" si="313"/>
        <v>41083.01939814815</v>
      </c>
      <c r="U2492" t="str">
        <f t="shared" si="314"/>
        <v>April</v>
      </c>
      <c r="V2492" t="str">
        <f t="shared" si="315"/>
        <v>2012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16"/>
        <v>103.2</v>
      </c>
      <c r="P2493" s="6">
        <f t="shared" si="317"/>
        <v>51.6</v>
      </c>
      <c r="Q2493" t="str">
        <f t="shared" si="310"/>
        <v>music</v>
      </c>
      <c r="R2493" t="str">
        <f t="shared" si="311"/>
        <v>indie rock</v>
      </c>
      <c r="S2493" s="10">
        <f t="shared" si="312"/>
        <v>40542.630949074075</v>
      </c>
      <c r="T2493" s="10">
        <f t="shared" si="313"/>
        <v>40558.868750000001</v>
      </c>
      <c r="U2493" t="str">
        <f t="shared" si="314"/>
        <v>December</v>
      </c>
      <c r="V2493" t="str">
        <f t="shared" si="315"/>
        <v>2010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16"/>
        <v>125</v>
      </c>
      <c r="P2494" s="6">
        <f t="shared" si="317"/>
        <v>27.777777777777779</v>
      </c>
      <c r="Q2494" t="str">
        <f t="shared" si="310"/>
        <v>music</v>
      </c>
      <c r="R2494" t="str">
        <f t="shared" si="311"/>
        <v>indie rock</v>
      </c>
      <c r="S2494" s="10">
        <f t="shared" si="312"/>
        <v>41024.777638888889</v>
      </c>
      <c r="T2494" s="10">
        <f t="shared" si="313"/>
        <v>41076.207638888889</v>
      </c>
      <c r="U2494" t="str">
        <f t="shared" si="314"/>
        <v>April</v>
      </c>
      <c r="V2494" t="str">
        <f t="shared" si="315"/>
        <v>2012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16"/>
        <v>128.69999999999999</v>
      </c>
      <c r="P2495" s="6">
        <f t="shared" si="317"/>
        <v>99.382239382239376</v>
      </c>
      <c r="Q2495" t="str">
        <f t="shared" si="310"/>
        <v>music</v>
      </c>
      <c r="R2495" t="str">
        <f t="shared" si="311"/>
        <v>indie rock</v>
      </c>
      <c r="S2495" s="10">
        <f t="shared" si="312"/>
        <v>41347.959953703699</v>
      </c>
      <c r="T2495" s="10">
        <f t="shared" si="313"/>
        <v>41392.959953703699</v>
      </c>
      <c r="U2495" t="str">
        <f t="shared" si="314"/>
        <v>March</v>
      </c>
      <c r="V2495" t="str">
        <f t="shared" si="315"/>
        <v>2013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16"/>
        <v>101.00533333333333</v>
      </c>
      <c r="P2496" s="6">
        <f t="shared" si="317"/>
        <v>38.848205128205123</v>
      </c>
      <c r="Q2496" t="str">
        <f t="shared" si="310"/>
        <v>music</v>
      </c>
      <c r="R2496" t="str">
        <f t="shared" si="311"/>
        <v>indie rock</v>
      </c>
      <c r="S2496" s="10">
        <f t="shared" si="312"/>
        <v>41022.436851851853</v>
      </c>
      <c r="T2496" s="10">
        <f t="shared" si="313"/>
        <v>41052.436851851853</v>
      </c>
      <c r="U2496" t="str">
        <f t="shared" si="314"/>
        <v>April</v>
      </c>
      <c r="V2496" t="str">
        <f t="shared" si="315"/>
        <v>2012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16"/>
        <v>127.53666666666665</v>
      </c>
      <c r="P2497" s="6">
        <f t="shared" si="317"/>
        <v>45.548809523809524</v>
      </c>
      <c r="Q2497" t="str">
        <f t="shared" si="310"/>
        <v>music</v>
      </c>
      <c r="R2497" t="str">
        <f t="shared" si="311"/>
        <v>indie rock</v>
      </c>
      <c r="S2497" s="10">
        <f t="shared" si="312"/>
        <v>41036.738136574073</v>
      </c>
      <c r="T2497" s="10">
        <f t="shared" si="313"/>
        <v>41066.738136574073</v>
      </c>
      <c r="U2497" t="str">
        <f t="shared" si="314"/>
        <v>May</v>
      </c>
      <c r="V2497" t="str">
        <f t="shared" si="315"/>
        <v>2012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16"/>
        <v>100</v>
      </c>
      <c r="P2498" s="6">
        <f t="shared" si="317"/>
        <v>600</v>
      </c>
      <c r="Q2498" t="str">
        <f t="shared" si="310"/>
        <v>music</v>
      </c>
      <c r="R2498" t="str">
        <f t="shared" si="311"/>
        <v>indie rock</v>
      </c>
      <c r="S2498" s="10">
        <f t="shared" si="312"/>
        <v>41327.788101851846</v>
      </c>
      <c r="T2498" s="10">
        <f t="shared" si="313"/>
        <v>41362.746435185181</v>
      </c>
      <c r="U2498" t="str">
        <f t="shared" si="314"/>
        <v>February</v>
      </c>
      <c r="V2498" t="str">
        <f t="shared" si="315"/>
        <v>2013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316"/>
        <v>112.7715</v>
      </c>
      <c r="P2499" s="6">
        <f t="shared" si="317"/>
        <v>80.551071428571419</v>
      </c>
      <c r="Q2499" t="str">
        <f t="shared" ref="Q2499:Q2562" si="318">LEFT(N2499, FIND("/",N2499,1)-1)</f>
        <v>music</v>
      </c>
      <c r="R2499" t="str">
        <f t="shared" ref="R2499:R2562" si="319">RIGHT(N2499, LEN(N2499)-FIND("/",N2499))</f>
        <v>indie rock</v>
      </c>
      <c r="S2499" s="10">
        <f t="shared" ref="S2499:S2562" si="320">(J2499/86400)+25569+(-5/24)</f>
        <v>40730.670578703699</v>
      </c>
      <c r="T2499" s="10">
        <f t="shared" ref="T2499:T2562" si="321">(I2499/86400)+25569+(-5/24)</f>
        <v>40760.670578703699</v>
      </c>
      <c r="U2499" t="str">
        <f t="shared" ref="U2499:U2562" si="322">TEXT(S2499,"mmmm")</f>
        <v>July</v>
      </c>
      <c r="V2499" t="str">
        <f t="shared" ref="V2499:V2562" si="323">TEXT(S2499,"yyyy")</f>
        <v>2011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6"/>
        <v>105.60000000000001</v>
      </c>
      <c r="P2500" s="6">
        <f t="shared" si="317"/>
        <v>52.8</v>
      </c>
      <c r="Q2500" t="str">
        <f t="shared" si="318"/>
        <v>music</v>
      </c>
      <c r="R2500" t="str">
        <f t="shared" si="319"/>
        <v>indie rock</v>
      </c>
      <c r="S2500" s="10">
        <f t="shared" si="320"/>
        <v>42017.759108796294</v>
      </c>
      <c r="T2500" s="10">
        <f t="shared" si="321"/>
        <v>42031.759108796294</v>
      </c>
      <c r="U2500" t="str">
        <f t="shared" si="322"/>
        <v>January</v>
      </c>
      <c r="V2500" t="str">
        <f t="shared" si="323"/>
        <v>2015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6"/>
        <v>202.625</v>
      </c>
      <c r="P2501" s="6">
        <f t="shared" si="317"/>
        <v>47.676470588235297</v>
      </c>
      <c r="Q2501" t="str">
        <f t="shared" si="318"/>
        <v>music</v>
      </c>
      <c r="R2501" t="str">
        <f t="shared" si="319"/>
        <v>indie rock</v>
      </c>
      <c r="S2501" s="10">
        <f t="shared" si="320"/>
        <v>41226.440243055556</v>
      </c>
      <c r="T2501" s="10">
        <f t="shared" si="321"/>
        <v>41274.541666666664</v>
      </c>
      <c r="U2501" t="str">
        <f t="shared" si="322"/>
        <v>November</v>
      </c>
      <c r="V2501" t="str">
        <f t="shared" si="323"/>
        <v>2012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6"/>
        <v>113.33333333333333</v>
      </c>
      <c r="P2502" s="6">
        <f t="shared" si="317"/>
        <v>23.448275862068964</v>
      </c>
      <c r="Q2502" t="str">
        <f t="shared" si="318"/>
        <v>music</v>
      </c>
      <c r="R2502" t="str">
        <f t="shared" si="319"/>
        <v>indie rock</v>
      </c>
      <c r="S2502" s="10">
        <f t="shared" si="320"/>
        <v>41053.564525462956</v>
      </c>
      <c r="T2502" s="10">
        <f t="shared" si="321"/>
        <v>41083.564525462956</v>
      </c>
      <c r="U2502" t="str">
        <f t="shared" si="322"/>
        <v>May</v>
      </c>
      <c r="V2502" t="str">
        <f t="shared" si="323"/>
        <v>2012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6"/>
        <v>2.5545454545454547</v>
      </c>
      <c r="P2503" s="6">
        <f t="shared" si="317"/>
        <v>40.142857142857146</v>
      </c>
      <c r="Q2503" t="str">
        <f t="shared" si="318"/>
        <v>food</v>
      </c>
      <c r="R2503" t="str">
        <f t="shared" si="319"/>
        <v>restaurants</v>
      </c>
      <c r="S2503" s="10">
        <f t="shared" si="320"/>
        <v>42244.568333333336</v>
      </c>
      <c r="T2503" s="10">
        <f t="shared" si="321"/>
        <v>42274.568333333336</v>
      </c>
      <c r="U2503" t="str">
        <f t="shared" si="322"/>
        <v>August</v>
      </c>
      <c r="V2503" t="str">
        <f t="shared" si="323"/>
        <v>2015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6"/>
        <v>7.8181818181818186E-2</v>
      </c>
      <c r="P2504" s="6">
        <f t="shared" si="317"/>
        <v>17.2</v>
      </c>
      <c r="Q2504" t="str">
        <f t="shared" si="318"/>
        <v>food</v>
      </c>
      <c r="R2504" t="str">
        <f t="shared" si="319"/>
        <v>restaurants</v>
      </c>
      <c r="S2504" s="10">
        <f t="shared" si="320"/>
        <v>41858.617106481477</v>
      </c>
      <c r="T2504" s="10">
        <f t="shared" si="321"/>
        <v>41903.617106481477</v>
      </c>
      <c r="U2504" t="str">
        <f t="shared" si="322"/>
        <v>August</v>
      </c>
      <c r="V2504" t="str">
        <f t="shared" si="323"/>
        <v>2014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6"/>
        <v>0</v>
      </c>
      <c r="P2505" s="6" t="e">
        <f t="shared" si="317"/>
        <v>#DIV/0!</v>
      </c>
      <c r="Q2505" t="str">
        <f t="shared" si="318"/>
        <v>food</v>
      </c>
      <c r="R2505" t="str">
        <f t="shared" si="319"/>
        <v>restaurants</v>
      </c>
      <c r="S2505" s="10">
        <f t="shared" si="320"/>
        <v>42498.691064814811</v>
      </c>
      <c r="T2505" s="10">
        <f t="shared" si="321"/>
        <v>42528.67083333333</v>
      </c>
      <c r="U2505" t="str">
        <f t="shared" si="322"/>
        <v>May</v>
      </c>
      <c r="V2505" t="str">
        <f t="shared" si="323"/>
        <v>2016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6"/>
        <v>0</v>
      </c>
      <c r="P2506" s="6" t="e">
        <f t="shared" si="317"/>
        <v>#DIV/0!</v>
      </c>
      <c r="Q2506" t="str">
        <f t="shared" si="318"/>
        <v>food</v>
      </c>
      <c r="R2506" t="str">
        <f t="shared" si="319"/>
        <v>restaurants</v>
      </c>
      <c r="S2506" s="10">
        <f t="shared" si="320"/>
        <v>41927.807106481479</v>
      </c>
      <c r="T2506" s="10">
        <f t="shared" si="321"/>
        <v>41957.848773148151</v>
      </c>
      <c r="U2506" t="str">
        <f t="shared" si="322"/>
        <v>October</v>
      </c>
      <c r="V2506" t="str">
        <f t="shared" si="323"/>
        <v>2014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6"/>
        <v>0</v>
      </c>
      <c r="P2507" s="6" t="e">
        <f t="shared" si="317"/>
        <v>#DIV/0!</v>
      </c>
      <c r="Q2507" t="str">
        <f t="shared" si="318"/>
        <v>food</v>
      </c>
      <c r="R2507" t="str">
        <f t="shared" si="319"/>
        <v>restaurants</v>
      </c>
      <c r="S2507" s="10">
        <f t="shared" si="320"/>
        <v>42046.847407407404</v>
      </c>
      <c r="T2507" s="10">
        <f t="shared" si="321"/>
        <v>42076.80574074074</v>
      </c>
      <c r="U2507" t="str">
        <f t="shared" si="322"/>
        <v>February</v>
      </c>
      <c r="V2507" t="str">
        <f t="shared" si="323"/>
        <v>2015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6"/>
        <v>0.6</v>
      </c>
      <c r="P2508" s="6">
        <f t="shared" si="317"/>
        <v>15</v>
      </c>
      <c r="Q2508" t="str">
        <f t="shared" si="318"/>
        <v>food</v>
      </c>
      <c r="R2508" t="str">
        <f t="shared" si="319"/>
        <v>restaurants</v>
      </c>
      <c r="S2508" s="10">
        <f t="shared" si="320"/>
        <v>42258.088761574072</v>
      </c>
      <c r="T2508" s="10">
        <f t="shared" si="321"/>
        <v>42280.666666666664</v>
      </c>
      <c r="U2508" t="str">
        <f t="shared" si="322"/>
        <v>September</v>
      </c>
      <c r="V2508" t="str">
        <f t="shared" si="323"/>
        <v>2015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6"/>
        <v>0</v>
      </c>
      <c r="P2509" s="6" t="e">
        <f t="shared" si="317"/>
        <v>#DIV/0!</v>
      </c>
      <c r="Q2509" t="str">
        <f t="shared" si="318"/>
        <v>food</v>
      </c>
      <c r="R2509" t="str">
        <f t="shared" si="319"/>
        <v>restaurants</v>
      </c>
      <c r="S2509" s="10">
        <f t="shared" si="320"/>
        <v>42104.864629629628</v>
      </c>
      <c r="T2509" s="10">
        <f t="shared" si="321"/>
        <v>42134.864629629628</v>
      </c>
      <c r="U2509" t="str">
        <f t="shared" si="322"/>
        <v>April</v>
      </c>
      <c r="V2509" t="str">
        <f t="shared" si="323"/>
        <v>2015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6"/>
        <v>0</v>
      </c>
      <c r="P2510" s="6" t="e">
        <f t="shared" si="317"/>
        <v>#DIV/0!</v>
      </c>
      <c r="Q2510" t="str">
        <f t="shared" si="318"/>
        <v>food</v>
      </c>
      <c r="R2510" t="str">
        <f t="shared" si="319"/>
        <v>restaurants</v>
      </c>
      <c r="S2510" s="10">
        <f t="shared" si="320"/>
        <v>41835.743449074071</v>
      </c>
      <c r="T2510" s="10">
        <f t="shared" si="321"/>
        <v>41865.743449074071</v>
      </c>
      <c r="U2510" t="str">
        <f t="shared" si="322"/>
        <v>July</v>
      </c>
      <c r="V2510" t="str">
        <f t="shared" si="323"/>
        <v>2014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6"/>
        <v>1.0526315789473684</v>
      </c>
      <c r="P2511" s="6">
        <f t="shared" si="317"/>
        <v>35.714285714285715</v>
      </c>
      <c r="Q2511" t="str">
        <f t="shared" si="318"/>
        <v>food</v>
      </c>
      <c r="R2511" t="str">
        <f t="shared" si="319"/>
        <v>restaurants</v>
      </c>
      <c r="S2511" s="10">
        <f t="shared" si="320"/>
        <v>42058.601261574069</v>
      </c>
      <c r="T2511" s="10">
        <f t="shared" si="321"/>
        <v>42114.559594907405</v>
      </c>
      <c r="U2511" t="str">
        <f t="shared" si="322"/>
        <v>February</v>
      </c>
      <c r="V2511" t="str">
        <f t="shared" si="323"/>
        <v>2015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6"/>
        <v>0.15</v>
      </c>
      <c r="P2512" s="6">
        <f t="shared" si="317"/>
        <v>37.5</v>
      </c>
      <c r="Q2512" t="str">
        <f t="shared" si="318"/>
        <v>food</v>
      </c>
      <c r="R2512" t="str">
        <f t="shared" si="319"/>
        <v>restaurants</v>
      </c>
      <c r="S2512" s="10">
        <f t="shared" si="320"/>
        <v>42078.789027777777</v>
      </c>
      <c r="T2512" s="10">
        <f t="shared" si="321"/>
        <v>42138.789027777777</v>
      </c>
      <c r="U2512" t="str">
        <f t="shared" si="322"/>
        <v>March</v>
      </c>
      <c r="V2512" t="str">
        <f t="shared" si="323"/>
        <v>2015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6"/>
        <v>0</v>
      </c>
      <c r="P2513" s="6" t="e">
        <f t="shared" si="317"/>
        <v>#DIV/0!</v>
      </c>
      <c r="Q2513" t="str">
        <f t="shared" si="318"/>
        <v>food</v>
      </c>
      <c r="R2513" t="str">
        <f t="shared" si="319"/>
        <v>restaurants</v>
      </c>
      <c r="S2513" s="10">
        <f t="shared" si="320"/>
        <v>42371.238576388881</v>
      </c>
      <c r="T2513" s="10">
        <f t="shared" si="321"/>
        <v>42401.238576388881</v>
      </c>
      <c r="U2513" t="str">
        <f t="shared" si="322"/>
        <v>January</v>
      </c>
      <c r="V2513" t="str">
        <f t="shared" si="323"/>
        <v>2016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6"/>
        <v>0</v>
      </c>
      <c r="P2514" s="6" t="e">
        <f t="shared" si="317"/>
        <v>#DIV/0!</v>
      </c>
      <c r="Q2514" t="str">
        <f t="shared" si="318"/>
        <v>food</v>
      </c>
      <c r="R2514" t="str">
        <f t="shared" si="319"/>
        <v>restaurants</v>
      </c>
      <c r="S2514" s="10">
        <f t="shared" si="320"/>
        <v>41971.668530092589</v>
      </c>
      <c r="T2514" s="10">
        <f t="shared" si="321"/>
        <v>41986.668530092589</v>
      </c>
      <c r="U2514" t="str">
        <f t="shared" si="322"/>
        <v>November</v>
      </c>
      <c r="V2514" t="str">
        <f t="shared" si="323"/>
        <v>2014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6"/>
        <v>0</v>
      </c>
      <c r="P2515" s="6" t="e">
        <f t="shared" si="317"/>
        <v>#DIV/0!</v>
      </c>
      <c r="Q2515" t="str">
        <f t="shared" si="318"/>
        <v>food</v>
      </c>
      <c r="R2515" t="str">
        <f t="shared" si="319"/>
        <v>restaurants</v>
      </c>
      <c r="S2515" s="10">
        <f t="shared" si="320"/>
        <v>42731.798483796294</v>
      </c>
      <c r="T2515" s="10">
        <f t="shared" si="321"/>
        <v>42791.798483796294</v>
      </c>
      <c r="U2515" t="str">
        <f t="shared" si="322"/>
        <v>December</v>
      </c>
      <c r="V2515" t="str">
        <f t="shared" si="323"/>
        <v>2016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6"/>
        <v>1.7500000000000002</v>
      </c>
      <c r="P2516" s="6">
        <f t="shared" si="317"/>
        <v>52.5</v>
      </c>
      <c r="Q2516" t="str">
        <f t="shared" si="318"/>
        <v>food</v>
      </c>
      <c r="R2516" t="str">
        <f t="shared" si="319"/>
        <v>restaurants</v>
      </c>
      <c r="S2516" s="10">
        <f t="shared" si="320"/>
        <v>41854.181446759256</v>
      </c>
      <c r="T2516" s="10">
        <f t="shared" si="321"/>
        <v>41871.181446759256</v>
      </c>
      <c r="U2516" t="str">
        <f t="shared" si="322"/>
        <v>August</v>
      </c>
      <c r="V2516" t="str">
        <f t="shared" si="323"/>
        <v>2014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6"/>
        <v>18.600000000000001</v>
      </c>
      <c r="P2517" s="6">
        <f t="shared" si="317"/>
        <v>77.5</v>
      </c>
      <c r="Q2517" t="str">
        <f t="shared" si="318"/>
        <v>food</v>
      </c>
      <c r="R2517" t="str">
        <f t="shared" si="319"/>
        <v>restaurants</v>
      </c>
      <c r="S2517" s="10">
        <f t="shared" si="320"/>
        <v>42027.63140046296</v>
      </c>
      <c r="T2517" s="10">
        <f t="shared" si="321"/>
        <v>42057.63140046296</v>
      </c>
      <c r="U2517" t="str">
        <f t="shared" si="322"/>
        <v>January</v>
      </c>
      <c r="V2517" t="str">
        <f t="shared" si="323"/>
        <v>2015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6"/>
        <v>0</v>
      </c>
      <c r="P2518" s="6" t="e">
        <f t="shared" si="317"/>
        <v>#DIV/0!</v>
      </c>
      <c r="Q2518" t="str">
        <f t="shared" si="318"/>
        <v>food</v>
      </c>
      <c r="R2518" t="str">
        <f t="shared" si="319"/>
        <v>restaurants</v>
      </c>
      <c r="S2518" s="10">
        <f t="shared" si="320"/>
        <v>41942.445046296292</v>
      </c>
      <c r="T2518" s="10">
        <f t="shared" si="321"/>
        <v>41972.486712962964</v>
      </c>
      <c r="U2518" t="str">
        <f t="shared" si="322"/>
        <v>October</v>
      </c>
      <c r="V2518" t="str">
        <f t="shared" si="323"/>
        <v>2014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6"/>
        <v>9.8166666666666664</v>
      </c>
      <c r="P2519" s="6">
        <f t="shared" si="317"/>
        <v>53.545454545454547</v>
      </c>
      <c r="Q2519" t="str">
        <f t="shared" si="318"/>
        <v>food</v>
      </c>
      <c r="R2519" t="str">
        <f t="shared" si="319"/>
        <v>restaurants</v>
      </c>
      <c r="S2519" s="10">
        <f t="shared" si="320"/>
        <v>42052.594097222223</v>
      </c>
      <c r="T2519" s="10">
        <f t="shared" si="321"/>
        <v>42082.552430555552</v>
      </c>
      <c r="U2519" t="str">
        <f t="shared" si="322"/>
        <v>February</v>
      </c>
      <c r="V2519" t="str">
        <f t="shared" si="323"/>
        <v>2015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6"/>
        <v>0</v>
      </c>
      <c r="P2520" s="6" t="e">
        <f t="shared" si="317"/>
        <v>#DIV/0!</v>
      </c>
      <c r="Q2520" t="str">
        <f t="shared" si="318"/>
        <v>food</v>
      </c>
      <c r="R2520" t="str">
        <f t="shared" si="319"/>
        <v>restaurants</v>
      </c>
      <c r="S2520" s="10">
        <f t="shared" si="320"/>
        <v>41926.472546296296</v>
      </c>
      <c r="T2520" s="10">
        <f t="shared" si="321"/>
        <v>41956.51421296296</v>
      </c>
      <c r="U2520" t="str">
        <f t="shared" si="322"/>
        <v>October</v>
      </c>
      <c r="V2520" t="str">
        <f t="shared" si="323"/>
        <v>2014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ref="O2521:O2584" si="324">(E2521/D2521)*100</f>
        <v>4.3333333333333335E-2</v>
      </c>
      <c r="P2521" s="6">
        <f t="shared" ref="P2521:P2584" si="325">(E2521/L2521)</f>
        <v>16.25</v>
      </c>
      <c r="Q2521" t="str">
        <f t="shared" si="318"/>
        <v>food</v>
      </c>
      <c r="R2521" t="str">
        <f t="shared" si="319"/>
        <v>restaurants</v>
      </c>
      <c r="S2521" s="10">
        <f t="shared" si="320"/>
        <v>41808.946805555555</v>
      </c>
      <c r="T2521" s="10">
        <f t="shared" si="321"/>
        <v>41838.946805555555</v>
      </c>
      <c r="U2521" t="str">
        <f t="shared" si="322"/>
        <v>June</v>
      </c>
      <c r="V2521" t="str">
        <f t="shared" si="323"/>
        <v>2014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24"/>
        <v>0</v>
      </c>
      <c r="P2522" s="6" t="e">
        <f t="shared" si="325"/>
        <v>#DIV/0!</v>
      </c>
      <c r="Q2522" t="str">
        <f t="shared" si="318"/>
        <v>food</v>
      </c>
      <c r="R2522" t="str">
        <f t="shared" si="319"/>
        <v>restaurants</v>
      </c>
      <c r="S2522" s="10">
        <f t="shared" si="320"/>
        <v>42612.392187500001</v>
      </c>
      <c r="T2522" s="10">
        <f t="shared" si="321"/>
        <v>42658.597916666666</v>
      </c>
      <c r="U2522" t="str">
        <f t="shared" si="322"/>
        <v>August</v>
      </c>
      <c r="V2522" t="str">
        <f t="shared" si="323"/>
        <v>2016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24"/>
        <v>109.48792</v>
      </c>
      <c r="P2523" s="6">
        <f t="shared" si="325"/>
        <v>103.68174242424243</v>
      </c>
      <c r="Q2523" t="str">
        <f t="shared" si="318"/>
        <v>music</v>
      </c>
      <c r="R2523" t="str">
        <f t="shared" si="319"/>
        <v>classical music</v>
      </c>
      <c r="S2523" s="10">
        <f t="shared" si="320"/>
        <v>42269.75950231481</v>
      </c>
      <c r="T2523" s="10">
        <f t="shared" si="321"/>
        <v>42290.75950231481</v>
      </c>
      <c r="U2523" t="str">
        <f t="shared" si="322"/>
        <v>September</v>
      </c>
      <c r="V2523" t="str">
        <f t="shared" si="323"/>
        <v>2015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24"/>
        <v>100</v>
      </c>
      <c r="P2524" s="6">
        <f t="shared" si="325"/>
        <v>185.18518518518519</v>
      </c>
      <c r="Q2524" t="str">
        <f t="shared" si="318"/>
        <v>music</v>
      </c>
      <c r="R2524" t="str">
        <f t="shared" si="319"/>
        <v>classical music</v>
      </c>
      <c r="S2524" s="10">
        <f t="shared" si="320"/>
        <v>42460.365277777775</v>
      </c>
      <c r="T2524" s="10">
        <f t="shared" si="321"/>
        <v>42482.411111111105</v>
      </c>
      <c r="U2524" t="str">
        <f t="shared" si="322"/>
        <v>March</v>
      </c>
      <c r="V2524" t="str">
        <f t="shared" si="323"/>
        <v>2016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24"/>
        <v>156.44444444444446</v>
      </c>
      <c r="P2525" s="6">
        <f t="shared" si="325"/>
        <v>54.153846153846153</v>
      </c>
      <c r="Q2525" t="str">
        <f t="shared" si="318"/>
        <v>music</v>
      </c>
      <c r="R2525" t="str">
        <f t="shared" si="319"/>
        <v>classical music</v>
      </c>
      <c r="S2525" s="10">
        <f t="shared" si="320"/>
        <v>41930.767268518517</v>
      </c>
      <c r="T2525" s="10">
        <f t="shared" si="321"/>
        <v>41960.808935185181</v>
      </c>
      <c r="U2525" t="str">
        <f t="shared" si="322"/>
        <v>October</v>
      </c>
      <c r="V2525" t="str">
        <f t="shared" si="323"/>
        <v>2014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24"/>
        <v>101.6</v>
      </c>
      <c r="P2526" s="6">
        <f t="shared" si="325"/>
        <v>177.2093023255814</v>
      </c>
      <c r="Q2526" t="str">
        <f t="shared" si="318"/>
        <v>music</v>
      </c>
      <c r="R2526" t="str">
        <f t="shared" si="319"/>
        <v>classical music</v>
      </c>
      <c r="S2526" s="10">
        <f t="shared" si="320"/>
        <v>41961.599039351851</v>
      </c>
      <c r="T2526" s="10">
        <f t="shared" si="321"/>
        <v>41993.979166666664</v>
      </c>
      <c r="U2526" t="str">
        <f t="shared" si="322"/>
        <v>November</v>
      </c>
      <c r="V2526" t="str">
        <f t="shared" si="323"/>
        <v>2014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24"/>
        <v>100.325</v>
      </c>
      <c r="P2527" s="6">
        <f t="shared" si="325"/>
        <v>100.325</v>
      </c>
      <c r="Q2527" t="str">
        <f t="shared" si="318"/>
        <v>music</v>
      </c>
      <c r="R2527" t="str">
        <f t="shared" si="319"/>
        <v>classical music</v>
      </c>
      <c r="S2527" s="10">
        <f t="shared" si="320"/>
        <v>41058.636238425919</v>
      </c>
      <c r="T2527" s="10">
        <f t="shared" si="321"/>
        <v>41088.636238425919</v>
      </c>
      <c r="U2527" t="str">
        <f t="shared" si="322"/>
        <v>May</v>
      </c>
      <c r="V2527" t="str">
        <f t="shared" si="323"/>
        <v>2012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24"/>
        <v>112.94999999999999</v>
      </c>
      <c r="P2528" s="6">
        <f t="shared" si="325"/>
        <v>136.90909090909091</v>
      </c>
      <c r="Q2528" t="str">
        <f t="shared" si="318"/>
        <v>music</v>
      </c>
      <c r="R2528" t="str">
        <f t="shared" si="319"/>
        <v>classical music</v>
      </c>
      <c r="S2528" s="10">
        <f t="shared" si="320"/>
        <v>41952.882800925923</v>
      </c>
      <c r="T2528" s="10">
        <f t="shared" si="321"/>
        <v>41980.999305555553</v>
      </c>
      <c r="U2528" t="str">
        <f t="shared" si="322"/>
        <v>November</v>
      </c>
      <c r="V2528" t="str">
        <f t="shared" si="323"/>
        <v>2014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24"/>
        <v>102.125</v>
      </c>
      <c r="P2529" s="6">
        <f t="shared" si="325"/>
        <v>57.535211267605632</v>
      </c>
      <c r="Q2529" t="str">
        <f t="shared" si="318"/>
        <v>music</v>
      </c>
      <c r="R2529" t="str">
        <f t="shared" si="319"/>
        <v>classical music</v>
      </c>
      <c r="S2529" s="10">
        <f t="shared" si="320"/>
        <v>41546.542719907404</v>
      </c>
      <c r="T2529" s="10">
        <f t="shared" si="321"/>
        <v>41564.957638888889</v>
      </c>
      <c r="U2529" t="str">
        <f t="shared" si="322"/>
        <v>September</v>
      </c>
      <c r="V2529" t="str">
        <f t="shared" si="323"/>
        <v>2013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24"/>
        <v>107.24974999999999</v>
      </c>
      <c r="P2530" s="6">
        <f t="shared" si="325"/>
        <v>52.962839506172834</v>
      </c>
      <c r="Q2530" t="str">
        <f t="shared" si="318"/>
        <v>music</v>
      </c>
      <c r="R2530" t="str">
        <f t="shared" si="319"/>
        <v>classical music</v>
      </c>
      <c r="S2530" s="10">
        <f t="shared" si="320"/>
        <v>42217.626192129632</v>
      </c>
      <c r="T2530" s="10">
        <f t="shared" si="321"/>
        <v>42236.249999999993</v>
      </c>
      <c r="U2530" t="str">
        <f t="shared" si="322"/>
        <v>August</v>
      </c>
      <c r="V2530" t="str">
        <f t="shared" si="323"/>
        <v>2015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24"/>
        <v>104.28333333333333</v>
      </c>
      <c r="P2531" s="6">
        <f t="shared" si="325"/>
        <v>82.328947368421055</v>
      </c>
      <c r="Q2531" t="str">
        <f t="shared" si="318"/>
        <v>music</v>
      </c>
      <c r="R2531" t="str">
        <f t="shared" si="319"/>
        <v>classical music</v>
      </c>
      <c r="S2531" s="10">
        <f t="shared" si="320"/>
        <v>40947.872395833328</v>
      </c>
      <c r="T2531" s="10">
        <f t="shared" si="321"/>
        <v>40992.830729166664</v>
      </c>
      <c r="U2531" t="str">
        <f t="shared" si="322"/>
        <v>February</v>
      </c>
      <c r="V2531" t="str">
        <f t="shared" si="323"/>
        <v>2012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24"/>
        <v>100</v>
      </c>
      <c r="P2532" s="6">
        <f t="shared" si="325"/>
        <v>135.41666666666666</v>
      </c>
      <c r="Q2532" t="str">
        <f t="shared" si="318"/>
        <v>music</v>
      </c>
      <c r="R2532" t="str">
        <f t="shared" si="319"/>
        <v>classical music</v>
      </c>
      <c r="S2532" s="10">
        <f t="shared" si="320"/>
        <v>42081.656307870369</v>
      </c>
      <c r="T2532" s="10">
        <f t="shared" si="321"/>
        <v>42113.993055555555</v>
      </c>
      <c r="U2532" t="str">
        <f t="shared" si="322"/>
        <v>March</v>
      </c>
      <c r="V2532" t="str">
        <f t="shared" si="323"/>
        <v>2015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24"/>
        <v>100.4</v>
      </c>
      <c r="P2533" s="6">
        <f t="shared" si="325"/>
        <v>74.06557377049181</v>
      </c>
      <c r="Q2533" t="str">
        <f t="shared" si="318"/>
        <v>music</v>
      </c>
      <c r="R2533" t="str">
        <f t="shared" si="319"/>
        <v>classical music</v>
      </c>
      <c r="S2533" s="10">
        <f t="shared" si="320"/>
        <v>42208.471689814811</v>
      </c>
      <c r="T2533" s="10">
        <f t="shared" si="321"/>
        <v>42230.957638888889</v>
      </c>
      <c r="U2533" t="str">
        <f t="shared" si="322"/>
        <v>July</v>
      </c>
      <c r="V2533" t="str">
        <f t="shared" si="323"/>
        <v>2015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24"/>
        <v>126.125</v>
      </c>
      <c r="P2534" s="6">
        <f t="shared" si="325"/>
        <v>84.083333333333329</v>
      </c>
      <c r="Q2534" t="str">
        <f t="shared" si="318"/>
        <v>music</v>
      </c>
      <c r="R2534" t="str">
        <f t="shared" si="319"/>
        <v>classical music</v>
      </c>
      <c r="S2534" s="10">
        <f t="shared" si="320"/>
        <v>41107.640810185185</v>
      </c>
      <c r="T2534" s="10">
        <f t="shared" si="321"/>
        <v>41137.640810185185</v>
      </c>
      <c r="U2534" t="str">
        <f t="shared" si="322"/>
        <v>July</v>
      </c>
      <c r="V2534" t="str">
        <f t="shared" si="323"/>
        <v>2012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24"/>
        <v>110.66666666666667</v>
      </c>
      <c r="P2535" s="6">
        <f t="shared" si="325"/>
        <v>61.029411764705884</v>
      </c>
      <c r="Q2535" t="str">
        <f t="shared" si="318"/>
        <v>music</v>
      </c>
      <c r="R2535" t="str">
        <f t="shared" si="319"/>
        <v>classical music</v>
      </c>
      <c r="S2535" s="10">
        <f t="shared" si="320"/>
        <v>41304.542951388888</v>
      </c>
      <c r="T2535" s="10">
        <f t="shared" si="321"/>
        <v>41334.542453703703</v>
      </c>
      <c r="U2535" t="str">
        <f t="shared" si="322"/>
        <v>January</v>
      </c>
      <c r="V2535" t="str">
        <f t="shared" si="323"/>
        <v>2013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24"/>
        <v>105</v>
      </c>
      <c r="P2536" s="6">
        <f t="shared" si="325"/>
        <v>150</v>
      </c>
      <c r="Q2536" t="str">
        <f t="shared" si="318"/>
        <v>music</v>
      </c>
      <c r="R2536" t="str">
        <f t="shared" si="319"/>
        <v>classical music</v>
      </c>
      <c r="S2536" s="10">
        <f t="shared" si="320"/>
        <v>40127.492037037031</v>
      </c>
      <c r="T2536" s="10">
        <f t="shared" si="321"/>
        <v>40179.041666666664</v>
      </c>
      <c r="U2536" t="str">
        <f t="shared" si="322"/>
        <v>November</v>
      </c>
      <c r="V2536" t="str">
        <f t="shared" si="323"/>
        <v>2009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24"/>
        <v>103.77499999999999</v>
      </c>
      <c r="P2537" s="6">
        <f t="shared" si="325"/>
        <v>266.08974358974359</v>
      </c>
      <c r="Q2537" t="str">
        <f t="shared" si="318"/>
        <v>music</v>
      </c>
      <c r="R2537" t="str">
        <f t="shared" si="319"/>
        <v>classical music</v>
      </c>
      <c r="S2537" s="10">
        <f t="shared" si="320"/>
        <v>41943.582696759258</v>
      </c>
      <c r="T2537" s="10">
        <f t="shared" si="321"/>
        <v>41974.624363425923</v>
      </c>
      <c r="U2537" t="str">
        <f t="shared" si="322"/>
        <v>October</v>
      </c>
      <c r="V2537" t="str">
        <f t="shared" si="323"/>
        <v>2014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24"/>
        <v>115.99999999999999</v>
      </c>
      <c r="P2538" s="6">
        <f t="shared" si="325"/>
        <v>7.25</v>
      </c>
      <c r="Q2538" t="str">
        <f t="shared" si="318"/>
        <v>music</v>
      </c>
      <c r="R2538" t="str">
        <f t="shared" si="319"/>
        <v>classical music</v>
      </c>
      <c r="S2538" s="10">
        <f t="shared" si="320"/>
        <v>41463.89775462963</v>
      </c>
      <c r="T2538" s="10">
        <f t="shared" si="321"/>
        <v>41484.89775462963</v>
      </c>
      <c r="U2538" t="str">
        <f t="shared" si="322"/>
        <v>July</v>
      </c>
      <c r="V2538" t="str">
        <f t="shared" si="323"/>
        <v>2013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24"/>
        <v>110.00000000000001</v>
      </c>
      <c r="P2539" s="6">
        <f t="shared" si="325"/>
        <v>100</v>
      </c>
      <c r="Q2539" t="str">
        <f t="shared" si="318"/>
        <v>music</v>
      </c>
      <c r="R2539" t="str">
        <f t="shared" si="319"/>
        <v>classical music</v>
      </c>
      <c r="S2539" s="10">
        <f t="shared" si="320"/>
        <v>40696.440451388888</v>
      </c>
      <c r="T2539" s="10">
        <f t="shared" si="321"/>
        <v>40756.440451388888</v>
      </c>
      <c r="U2539" t="str">
        <f t="shared" si="322"/>
        <v>June</v>
      </c>
      <c r="V2539" t="str">
        <f t="shared" si="323"/>
        <v>2011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24"/>
        <v>113.01761111111111</v>
      </c>
      <c r="P2540" s="6">
        <f t="shared" si="325"/>
        <v>109.96308108108107</v>
      </c>
      <c r="Q2540" t="str">
        <f t="shared" si="318"/>
        <v>music</v>
      </c>
      <c r="R2540" t="str">
        <f t="shared" si="319"/>
        <v>classical music</v>
      </c>
      <c r="S2540" s="10">
        <f t="shared" si="320"/>
        <v>41298.301631944443</v>
      </c>
      <c r="T2540" s="10">
        <f t="shared" si="321"/>
        <v>41328.999305555553</v>
      </c>
      <c r="U2540" t="str">
        <f t="shared" si="322"/>
        <v>January</v>
      </c>
      <c r="V2540" t="str">
        <f t="shared" si="323"/>
        <v>2013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24"/>
        <v>100.25</v>
      </c>
      <c r="P2541" s="6">
        <f t="shared" si="325"/>
        <v>169.91525423728814</v>
      </c>
      <c r="Q2541" t="str">
        <f t="shared" si="318"/>
        <v>music</v>
      </c>
      <c r="R2541" t="str">
        <f t="shared" si="319"/>
        <v>classical music</v>
      </c>
      <c r="S2541" s="10">
        <f t="shared" si="320"/>
        <v>41977.693888888891</v>
      </c>
      <c r="T2541" s="10">
        <f t="shared" si="321"/>
        <v>42037.693888888891</v>
      </c>
      <c r="U2541" t="str">
        <f t="shared" si="322"/>
        <v>December</v>
      </c>
      <c r="V2541" t="str">
        <f t="shared" si="323"/>
        <v>2014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24"/>
        <v>103.4</v>
      </c>
      <c r="P2542" s="6">
        <f t="shared" si="325"/>
        <v>95.740740740740748</v>
      </c>
      <c r="Q2542" t="str">
        <f t="shared" si="318"/>
        <v>music</v>
      </c>
      <c r="R2542" t="str">
        <f t="shared" si="319"/>
        <v>classical music</v>
      </c>
      <c r="S2542" s="10">
        <f t="shared" si="320"/>
        <v>40785.466678240737</v>
      </c>
      <c r="T2542" s="10">
        <f t="shared" si="321"/>
        <v>40845.466678240737</v>
      </c>
      <c r="U2542" t="str">
        <f t="shared" si="322"/>
        <v>August</v>
      </c>
      <c r="V2542" t="str">
        <f t="shared" si="323"/>
        <v>2011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24"/>
        <v>107.02857142857142</v>
      </c>
      <c r="P2543" s="6">
        <f t="shared" si="325"/>
        <v>59.460317460317462</v>
      </c>
      <c r="Q2543" t="str">
        <f t="shared" si="318"/>
        <v>music</v>
      </c>
      <c r="R2543" t="str">
        <f t="shared" si="319"/>
        <v>classical music</v>
      </c>
      <c r="S2543" s="10">
        <f t="shared" si="320"/>
        <v>41483.240949074076</v>
      </c>
      <c r="T2543" s="10">
        <f t="shared" si="321"/>
        <v>41543.240949074076</v>
      </c>
      <c r="U2543" t="str">
        <f t="shared" si="322"/>
        <v>July</v>
      </c>
      <c r="V2543" t="str">
        <f t="shared" si="323"/>
        <v>2013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24"/>
        <v>103.57142857142858</v>
      </c>
      <c r="P2544" s="6">
        <f t="shared" si="325"/>
        <v>55.769230769230766</v>
      </c>
      <c r="Q2544" t="str">
        <f t="shared" si="318"/>
        <v>music</v>
      </c>
      <c r="R2544" t="str">
        <f t="shared" si="319"/>
        <v>classical music</v>
      </c>
      <c r="S2544" s="10">
        <f t="shared" si="320"/>
        <v>41509.218252314815</v>
      </c>
      <c r="T2544" s="10">
        <f t="shared" si="321"/>
        <v>41547.957638888889</v>
      </c>
      <c r="U2544" t="str">
        <f t="shared" si="322"/>
        <v>August</v>
      </c>
      <c r="V2544" t="str">
        <f t="shared" si="323"/>
        <v>2013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24"/>
        <v>156.4</v>
      </c>
      <c r="P2545" s="6">
        <f t="shared" si="325"/>
        <v>30.076923076923077</v>
      </c>
      <c r="Q2545" t="str">
        <f t="shared" si="318"/>
        <v>music</v>
      </c>
      <c r="R2545" t="str">
        <f t="shared" si="319"/>
        <v>classical music</v>
      </c>
      <c r="S2545" s="10">
        <f t="shared" si="320"/>
        <v>40513.899282407401</v>
      </c>
      <c r="T2545" s="10">
        <f t="shared" si="321"/>
        <v>40544.916666666664</v>
      </c>
      <c r="U2545" t="str">
        <f t="shared" si="322"/>
        <v>December</v>
      </c>
      <c r="V2545" t="str">
        <f t="shared" si="323"/>
        <v>2010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24"/>
        <v>100.82</v>
      </c>
      <c r="P2546" s="6">
        <f t="shared" si="325"/>
        <v>88.438596491228068</v>
      </c>
      <c r="Q2546" t="str">
        <f t="shared" si="318"/>
        <v>music</v>
      </c>
      <c r="R2546" t="str">
        <f t="shared" si="319"/>
        <v>classical music</v>
      </c>
      <c r="S2546" s="10">
        <f t="shared" si="320"/>
        <v>41068.3121412037</v>
      </c>
      <c r="T2546" s="10">
        <f t="shared" si="321"/>
        <v>41098.3121412037</v>
      </c>
      <c r="U2546" t="str">
        <f t="shared" si="322"/>
        <v>June</v>
      </c>
      <c r="V2546" t="str">
        <f t="shared" si="323"/>
        <v>2012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24"/>
        <v>195.3</v>
      </c>
      <c r="P2547" s="6">
        <f t="shared" si="325"/>
        <v>64.032786885245898</v>
      </c>
      <c r="Q2547" t="str">
        <f t="shared" si="318"/>
        <v>music</v>
      </c>
      <c r="R2547" t="str">
        <f t="shared" si="319"/>
        <v>classical music</v>
      </c>
      <c r="S2547" s="10">
        <f t="shared" si="320"/>
        <v>42026.929837962962</v>
      </c>
      <c r="T2547" s="10">
        <f t="shared" si="321"/>
        <v>42061.812499999993</v>
      </c>
      <c r="U2547" t="str">
        <f t="shared" si="322"/>
        <v>January</v>
      </c>
      <c r="V2547" t="str">
        <f t="shared" si="323"/>
        <v>2015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24"/>
        <v>111.71428571428572</v>
      </c>
      <c r="P2548" s="6">
        <f t="shared" si="325"/>
        <v>60.153846153846153</v>
      </c>
      <c r="Q2548" t="str">
        <f t="shared" si="318"/>
        <v>music</v>
      </c>
      <c r="R2548" t="str">
        <f t="shared" si="319"/>
        <v>classical music</v>
      </c>
      <c r="S2548" s="10">
        <f t="shared" si="320"/>
        <v>41524.650219907409</v>
      </c>
      <c r="T2548" s="10">
        <f t="shared" si="321"/>
        <v>41552</v>
      </c>
      <c r="U2548" t="str">
        <f t="shared" si="322"/>
        <v>September</v>
      </c>
      <c r="V2548" t="str">
        <f t="shared" si="323"/>
        <v>2013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24"/>
        <v>119.85454545454546</v>
      </c>
      <c r="P2549" s="6">
        <f t="shared" si="325"/>
        <v>49.194029850746269</v>
      </c>
      <c r="Q2549" t="str">
        <f t="shared" si="318"/>
        <v>music</v>
      </c>
      <c r="R2549" t="str">
        <f t="shared" si="319"/>
        <v>classical music</v>
      </c>
      <c r="S2549" s="10">
        <f t="shared" si="320"/>
        <v>40973.564849537033</v>
      </c>
      <c r="T2549" s="10">
        <f t="shared" si="321"/>
        <v>41003.523182870369</v>
      </c>
      <c r="U2549" t="str">
        <f t="shared" si="322"/>
        <v>March</v>
      </c>
      <c r="V2549" t="str">
        <f t="shared" si="323"/>
        <v>2012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24"/>
        <v>101.85</v>
      </c>
      <c r="P2550" s="6">
        <f t="shared" si="325"/>
        <v>165.16216216216216</v>
      </c>
      <c r="Q2550" t="str">
        <f t="shared" si="318"/>
        <v>music</v>
      </c>
      <c r="R2550" t="str">
        <f t="shared" si="319"/>
        <v>classical music</v>
      </c>
      <c r="S2550" s="10">
        <f t="shared" si="320"/>
        <v>42618.417094907403</v>
      </c>
      <c r="T2550" s="10">
        <f t="shared" si="321"/>
        <v>42642.977083333331</v>
      </c>
      <c r="U2550" t="str">
        <f t="shared" si="322"/>
        <v>September</v>
      </c>
      <c r="V2550" t="str">
        <f t="shared" si="323"/>
        <v>2016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24"/>
        <v>102.80254777070064</v>
      </c>
      <c r="P2551" s="6">
        <f t="shared" si="325"/>
        <v>43.621621621621621</v>
      </c>
      <c r="Q2551" t="str">
        <f t="shared" si="318"/>
        <v>music</v>
      </c>
      <c r="R2551" t="str">
        <f t="shared" si="319"/>
        <v>classical music</v>
      </c>
      <c r="S2551" s="10">
        <f t="shared" si="320"/>
        <v>41390.549421296295</v>
      </c>
      <c r="T2551" s="10">
        <f t="shared" si="321"/>
        <v>41425.5</v>
      </c>
      <c r="U2551" t="str">
        <f t="shared" si="322"/>
        <v>April</v>
      </c>
      <c r="V2551" t="str">
        <f t="shared" si="323"/>
        <v>2013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24"/>
        <v>100.84615384615385</v>
      </c>
      <c r="P2552" s="6">
        <f t="shared" si="325"/>
        <v>43.7</v>
      </c>
      <c r="Q2552" t="str">
        <f t="shared" si="318"/>
        <v>music</v>
      </c>
      <c r="R2552" t="str">
        <f t="shared" si="319"/>
        <v>classical music</v>
      </c>
      <c r="S2552" s="10">
        <f t="shared" si="320"/>
        <v>42228.425995370366</v>
      </c>
      <c r="T2552" s="10">
        <f t="shared" si="321"/>
        <v>42284.957638888889</v>
      </c>
      <c r="U2552" t="str">
        <f t="shared" si="322"/>
        <v>August</v>
      </c>
      <c r="V2552" t="str">
        <f t="shared" si="323"/>
        <v>2015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24"/>
        <v>102.73469387755102</v>
      </c>
      <c r="P2553" s="6">
        <f t="shared" si="325"/>
        <v>67.419642857142861</v>
      </c>
      <c r="Q2553" t="str">
        <f t="shared" si="318"/>
        <v>music</v>
      </c>
      <c r="R2553" t="str">
        <f t="shared" si="319"/>
        <v>classical music</v>
      </c>
      <c r="S2553" s="10">
        <f t="shared" si="320"/>
        <v>40961.043807870366</v>
      </c>
      <c r="T2553" s="10">
        <f t="shared" si="321"/>
        <v>40989.658333333333</v>
      </c>
      <c r="U2553" t="str">
        <f t="shared" si="322"/>
        <v>February</v>
      </c>
      <c r="V2553" t="str">
        <f t="shared" si="323"/>
        <v>2012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24"/>
        <v>106.5</v>
      </c>
      <c r="P2554" s="6">
        <f t="shared" si="325"/>
        <v>177.5</v>
      </c>
      <c r="Q2554" t="str">
        <f t="shared" si="318"/>
        <v>music</v>
      </c>
      <c r="R2554" t="str">
        <f t="shared" si="319"/>
        <v>classical music</v>
      </c>
      <c r="S2554" s="10">
        <f t="shared" si="320"/>
        <v>42769.601631944439</v>
      </c>
      <c r="T2554" s="10">
        <f t="shared" si="321"/>
        <v>42799.601631944439</v>
      </c>
      <c r="U2554" t="str">
        <f t="shared" si="322"/>
        <v>February</v>
      </c>
      <c r="V2554" t="str">
        <f t="shared" si="323"/>
        <v>2017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24"/>
        <v>155.53333333333333</v>
      </c>
      <c r="P2555" s="6">
        <f t="shared" si="325"/>
        <v>38.883333333333333</v>
      </c>
      <c r="Q2555" t="str">
        <f t="shared" si="318"/>
        <v>music</v>
      </c>
      <c r="R2555" t="str">
        <f t="shared" si="319"/>
        <v>classical music</v>
      </c>
      <c r="S2555" s="10">
        <f t="shared" si="320"/>
        <v>41112.990821759253</v>
      </c>
      <c r="T2555" s="10">
        <f t="shared" si="321"/>
        <v>41172.990821759253</v>
      </c>
      <c r="U2555" t="str">
        <f t="shared" si="322"/>
        <v>July</v>
      </c>
      <c r="V2555" t="str">
        <f t="shared" si="323"/>
        <v>2012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24"/>
        <v>122.8</v>
      </c>
      <c r="P2556" s="6">
        <f t="shared" si="325"/>
        <v>54.985074626865675</v>
      </c>
      <c r="Q2556" t="str">
        <f t="shared" si="318"/>
        <v>music</v>
      </c>
      <c r="R2556" t="str">
        <f t="shared" si="319"/>
        <v>classical music</v>
      </c>
      <c r="S2556" s="10">
        <f t="shared" si="320"/>
        <v>42124.869942129626</v>
      </c>
      <c r="T2556" s="10">
        <f t="shared" si="321"/>
        <v>42155.957638888889</v>
      </c>
      <c r="U2556" t="str">
        <f t="shared" si="322"/>
        <v>April</v>
      </c>
      <c r="V2556" t="str">
        <f t="shared" si="323"/>
        <v>2015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24"/>
        <v>107.35</v>
      </c>
      <c r="P2557" s="6">
        <f t="shared" si="325"/>
        <v>61.342857142857142</v>
      </c>
      <c r="Q2557" t="str">
        <f t="shared" si="318"/>
        <v>music</v>
      </c>
      <c r="R2557" t="str">
        <f t="shared" si="319"/>
        <v>classical music</v>
      </c>
      <c r="S2557" s="10">
        <f t="shared" si="320"/>
        <v>41026.44667824074</v>
      </c>
      <c r="T2557" s="10">
        <f t="shared" si="321"/>
        <v>41057.44667824074</v>
      </c>
      <c r="U2557" t="str">
        <f t="shared" si="322"/>
        <v>April</v>
      </c>
      <c r="V2557" t="str">
        <f t="shared" si="323"/>
        <v>2012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24"/>
        <v>105.50335570469798</v>
      </c>
      <c r="P2558" s="6">
        <f t="shared" si="325"/>
        <v>23.117647058823529</v>
      </c>
      <c r="Q2558" t="str">
        <f t="shared" si="318"/>
        <v>music</v>
      </c>
      <c r="R2558" t="str">
        <f t="shared" si="319"/>
        <v>classical music</v>
      </c>
      <c r="S2558" s="10">
        <f t="shared" si="320"/>
        <v>41222.783067129625</v>
      </c>
      <c r="T2558" s="10">
        <f t="shared" si="321"/>
        <v>41267.783067129625</v>
      </c>
      <c r="U2558" t="str">
        <f t="shared" si="322"/>
        <v>November</v>
      </c>
      <c r="V2558" t="str">
        <f t="shared" si="323"/>
        <v>2012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24"/>
        <v>118.44444444444444</v>
      </c>
      <c r="P2559" s="6">
        <f t="shared" si="325"/>
        <v>29.611111111111111</v>
      </c>
      <c r="Q2559" t="str">
        <f t="shared" si="318"/>
        <v>music</v>
      </c>
      <c r="R2559" t="str">
        <f t="shared" si="319"/>
        <v>classical music</v>
      </c>
      <c r="S2559" s="10">
        <f t="shared" si="320"/>
        <v>41744.536874999998</v>
      </c>
      <c r="T2559" s="10">
        <f t="shared" si="321"/>
        <v>41774.536874999998</v>
      </c>
      <c r="U2559" t="str">
        <f t="shared" si="322"/>
        <v>April</v>
      </c>
      <c r="V2559" t="str">
        <f t="shared" si="323"/>
        <v>2014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24"/>
        <v>108.88</v>
      </c>
      <c r="P2560" s="6">
        <f t="shared" si="325"/>
        <v>75.611111111111114</v>
      </c>
      <c r="Q2560" t="str">
        <f t="shared" si="318"/>
        <v>music</v>
      </c>
      <c r="R2560" t="str">
        <f t="shared" si="319"/>
        <v>classical music</v>
      </c>
      <c r="S2560" s="10">
        <f t="shared" si="320"/>
        <v>42093.651689814811</v>
      </c>
      <c r="T2560" s="10">
        <f t="shared" si="321"/>
        <v>42125.374305555553</v>
      </c>
      <c r="U2560" t="str">
        <f t="shared" si="322"/>
        <v>March</v>
      </c>
      <c r="V2560" t="str">
        <f t="shared" si="323"/>
        <v>2015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24"/>
        <v>111.25</v>
      </c>
      <c r="P2561" s="6">
        <f t="shared" si="325"/>
        <v>35.6</v>
      </c>
      <c r="Q2561" t="str">
        <f t="shared" si="318"/>
        <v>music</v>
      </c>
      <c r="R2561" t="str">
        <f t="shared" si="319"/>
        <v>classical music</v>
      </c>
      <c r="S2561" s="10">
        <f t="shared" si="320"/>
        <v>40829.665324074071</v>
      </c>
      <c r="T2561" s="10">
        <f t="shared" si="321"/>
        <v>40862.609027777777</v>
      </c>
      <c r="U2561" t="str">
        <f t="shared" si="322"/>
        <v>October</v>
      </c>
      <c r="V2561" t="str">
        <f t="shared" si="323"/>
        <v>2011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24"/>
        <v>100.1</v>
      </c>
      <c r="P2562" s="6">
        <f t="shared" si="325"/>
        <v>143</v>
      </c>
      <c r="Q2562" t="str">
        <f t="shared" si="318"/>
        <v>music</v>
      </c>
      <c r="R2562" t="str">
        <f t="shared" si="319"/>
        <v>classical music</v>
      </c>
      <c r="S2562" s="10">
        <f t="shared" si="320"/>
        <v>42039.742754629631</v>
      </c>
      <c r="T2562" s="10">
        <f t="shared" si="321"/>
        <v>42069.742754629631</v>
      </c>
      <c r="U2562" t="str">
        <f t="shared" si="322"/>
        <v>February</v>
      </c>
      <c r="V2562" t="str">
        <f t="shared" si="323"/>
        <v>2015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324"/>
        <v>0</v>
      </c>
      <c r="P2563" s="6" t="e">
        <f t="shared" si="325"/>
        <v>#DIV/0!</v>
      </c>
      <c r="Q2563" t="str">
        <f t="shared" ref="Q2563:Q2626" si="326">LEFT(N2563, FIND("/",N2563,1)-1)</f>
        <v>food</v>
      </c>
      <c r="R2563" t="str">
        <f t="shared" ref="R2563:R2626" si="327">RIGHT(N2563, LEN(N2563)-FIND("/",N2563))</f>
        <v>food trucks</v>
      </c>
      <c r="S2563" s="10">
        <f t="shared" ref="S2563:S2626" si="328">(J2563/86400)+25569+(-5/24)</f>
        <v>42260.320474537039</v>
      </c>
      <c r="T2563" s="10">
        <f t="shared" ref="T2563:T2626" si="329">(I2563/86400)+25569+(-5/24)</f>
        <v>42290.320474537039</v>
      </c>
      <c r="U2563" t="str">
        <f t="shared" ref="U2563:U2626" si="330">TEXT(S2563,"mmmm")</f>
        <v>September</v>
      </c>
      <c r="V2563" t="str">
        <f t="shared" ref="V2563:V2626" si="331">TEXT(S2563,"yyyy")</f>
        <v>2015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4"/>
        <v>0.75</v>
      </c>
      <c r="P2564" s="6">
        <f t="shared" si="325"/>
        <v>25</v>
      </c>
      <c r="Q2564" t="str">
        <f t="shared" si="326"/>
        <v>food</v>
      </c>
      <c r="R2564" t="str">
        <f t="shared" si="327"/>
        <v>food trucks</v>
      </c>
      <c r="S2564" s="10">
        <f t="shared" si="328"/>
        <v>42594.316423611112</v>
      </c>
      <c r="T2564" s="10">
        <f t="shared" si="329"/>
        <v>42654.316423611112</v>
      </c>
      <c r="U2564" t="str">
        <f t="shared" si="330"/>
        <v>August</v>
      </c>
      <c r="V2564" t="str">
        <f t="shared" si="331"/>
        <v>2016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4"/>
        <v>0</v>
      </c>
      <c r="P2565" s="6" t="e">
        <f t="shared" si="325"/>
        <v>#DIV/0!</v>
      </c>
      <c r="Q2565" t="str">
        <f t="shared" si="326"/>
        <v>food</v>
      </c>
      <c r="R2565" t="str">
        <f t="shared" si="327"/>
        <v>food trucks</v>
      </c>
      <c r="S2565" s="10">
        <f t="shared" si="328"/>
        <v>42154.931145833332</v>
      </c>
      <c r="T2565" s="10">
        <f t="shared" si="329"/>
        <v>42214.931145833332</v>
      </c>
      <c r="U2565" t="str">
        <f t="shared" si="330"/>
        <v>May</v>
      </c>
      <c r="V2565" t="str">
        <f t="shared" si="331"/>
        <v>2015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4"/>
        <v>0</v>
      </c>
      <c r="P2566" s="6" t="e">
        <f t="shared" si="325"/>
        <v>#DIV/0!</v>
      </c>
      <c r="Q2566" t="str">
        <f t="shared" si="326"/>
        <v>food</v>
      </c>
      <c r="R2566" t="str">
        <f t="shared" si="327"/>
        <v>food trucks</v>
      </c>
      <c r="S2566" s="10">
        <f t="shared" si="328"/>
        <v>41821.83216435185</v>
      </c>
      <c r="T2566" s="10">
        <f t="shared" si="329"/>
        <v>41851.83216435185</v>
      </c>
      <c r="U2566" t="str">
        <f t="shared" si="330"/>
        <v>July</v>
      </c>
      <c r="V2566" t="str">
        <f t="shared" si="331"/>
        <v>2014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4"/>
        <v>1</v>
      </c>
      <c r="P2567" s="6">
        <f t="shared" si="325"/>
        <v>100</v>
      </c>
      <c r="Q2567" t="str">
        <f t="shared" si="326"/>
        <v>food</v>
      </c>
      <c r="R2567" t="str">
        <f t="shared" si="327"/>
        <v>food trucks</v>
      </c>
      <c r="S2567" s="10">
        <f t="shared" si="328"/>
        <v>42440.442002314812</v>
      </c>
      <c r="T2567" s="10">
        <f t="shared" si="329"/>
        <v>42499.659722222219</v>
      </c>
      <c r="U2567" t="str">
        <f t="shared" si="330"/>
        <v>March</v>
      </c>
      <c r="V2567" t="str">
        <f t="shared" si="331"/>
        <v>2016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4"/>
        <v>0</v>
      </c>
      <c r="P2568" s="6" t="e">
        <f t="shared" si="325"/>
        <v>#DIV/0!</v>
      </c>
      <c r="Q2568" t="str">
        <f t="shared" si="326"/>
        <v>food</v>
      </c>
      <c r="R2568" t="str">
        <f t="shared" si="327"/>
        <v>food trucks</v>
      </c>
      <c r="S2568" s="10">
        <f t="shared" si="328"/>
        <v>41842.772546296292</v>
      </c>
      <c r="T2568" s="10">
        <f t="shared" si="329"/>
        <v>41872.772546296292</v>
      </c>
      <c r="U2568" t="str">
        <f t="shared" si="330"/>
        <v>July</v>
      </c>
      <c r="V2568" t="str">
        <f t="shared" si="331"/>
        <v>2014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4"/>
        <v>0.26666666666666666</v>
      </c>
      <c r="P2569" s="6">
        <f t="shared" si="325"/>
        <v>60</v>
      </c>
      <c r="Q2569" t="str">
        <f t="shared" si="326"/>
        <v>food</v>
      </c>
      <c r="R2569" t="str">
        <f t="shared" si="327"/>
        <v>food trucks</v>
      </c>
      <c r="S2569" s="10">
        <f t="shared" si="328"/>
        <v>42087.670578703699</v>
      </c>
      <c r="T2569" s="10">
        <f t="shared" si="329"/>
        <v>42117.670578703699</v>
      </c>
      <c r="U2569" t="str">
        <f t="shared" si="330"/>
        <v>March</v>
      </c>
      <c r="V2569" t="str">
        <f t="shared" si="331"/>
        <v>2015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4"/>
        <v>0.5</v>
      </c>
      <c r="P2570" s="6">
        <f t="shared" si="325"/>
        <v>50</v>
      </c>
      <c r="Q2570" t="str">
        <f t="shared" si="326"/>
        <v>food</v>
      </c>
      <c r="R2570" t="str">
        <f t="shared" si="327"/>
        <v>food trucks</v>
      </c>
      <c r="S2570" s="10">
        <f t="shared" si="328"/>
        <v>42584.45826388889</v>
      </c>
      <c r="T2570" s="10">
        <f t="shared" si="329"/>
        <v>42614.45826388889</v>
      </c>
      <c r="U2570" t="str">
        <f t="shared" si="330"/>
        <v>August</v>
      </c>
      <c r="V2570" t="str">
        <f t="shared" si="331"/>
        <v>2016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4"/>
        <v>2.2307692307692308</v>
      </c>
      <c r="P2571" s="6">
        <f t="shared" si="325"/>
        <v>72.5</v>
      </c>
      <c r="Q2571" t="str">
        <f t="shared" si="326"/>
        <v>food</v>
      </c>
      <c r="R2571" t="str">
        <f t="shared" si="327"/>
        <v>food trucks</v>
      </c>
      <c r="S2571" s="10">
        <f t="shared" si="328"/>
        <v>42233.897129629629</v>
      </c>
      <c r="T2571" s="10">
        <f t="shared" si="329"/>
        <v>42263.897129629629</v>
      </c>
      <c r="U2571" t="str">
        <f t="shared" si="330"/>
        <v>August</v>
      </c>
      <c r="V2571" t="str">
        <f t="shared" si="331"/>
        <v>2015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4"/>
        <v>0.84285714285714297</v>
      </c>
      <c r="P2572" s="6">
        <f t="shared" si="325"/>
        <v>29.5</v>
      </c>
      <c r="Q2572" t="str">
        <f t="shared" si="326"/>
        <v>food</v>
      </c>
      <c r="R2572" t="str">
        <f t="shared" si="327"/>
        <v>food trucks</v>
      </c>
      <c r="S2572" s="10">
        <f t="shared" si="328"/>
        <v>42744.694849537038</v>
      </c>
      <c r="T2572" s="10">
        <f t="shared" si="329"/>
        <v>42774.694849537038</v>
      </c>
      <c r="U2572" t="str">
        <f t="shared" si="330"/>
        <v>January</v>
      </c>
      <c r="V2572" t="str">
        <f t="shared" si="331"/>
        <v>2017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4"/>
        <v>0.25</v>
      </c>
      <c r="P2573" s="6">
        <f t="shared" si="325"/>
        <v>62.5</v>
      </c>
      <c r="Q2573" t="str">
        <f t="shared" si="326"/>
        <v>food</v>
      </c>
      <c r="R2573" t="str">
        <f t="shared" si="327"/>
        <v>food trucks</v>
      </c>
      <c r="S2573" s="10">
        <f t="shared" si="328"/>
        <v>42449.133344907408</v>
      </c>
      <c r="T2573" s="10">
        <f t="shared" si="329"/>
        <v>42509.133344907408</v>
      </c>
      <c r="U2573" t="str">
        <f t="shared" si="330"/>
        <v>March</v>
      </c>
      <c r="V2573" t="str">
        <f t="shared" si="331"/>
        <v>2016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4"/>
        <v>0</v>
      </c>
      <c r="P2574" s="6" t="e">
        <f t="shared" si="325"/>
        <v>#DIV/0!</v>
      </c>
      <c r="Q2574" t="str">
        <f t="shared" si="326"/>
        <v>food</v>
      </c>
      <c r="R2574" t="str">
        <f t="shared" si="327"/>
        <v>food trucks</v>
      </c>
      <c r="S2574" s="10">
        <f t="shared" si="328"/>
        <v>42076.911076388882</v>
      </c>
      <c r="T2574" s="10">
        <f t="shared" si="329"/>
        <v>42106.911076388882</v>
      </c>
      <c r="U2574" t="str">
        <f t="shared" si="330"/>
        <v>March</v>
      </c>
      <c r="V2574" t="str">
        <f t="shared" si="331"/>
        <v>2015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4"/>
        <v>0</v>
      </c>
      <c r="P2575" s="6" t="e">
        <f t="shared" si="325"/>
        <v>#DIV/0!</v>
      </c>
      <c r="Q2575" t="str">
        <f t="shared" si="326"/>
        <v>food</v>
      </c>
      <c r="R2575" t="str">
        <f t="shared" si="327"/>
        <v>food trucks</v>
      </c>
      <c r="S2575" s="10">
        <f t="shared" si="328"/>
        <v>41829.383668981478</v>
      </c>
      <c r="T2575" s="10">
        <f t="shared" si="329"/>
        <v>41874.383668981478</v>
      </c>
      <c r="U2575" t="str">
        <f t="shared" si="330"/>
        <v>July</v>
      </c>
      <c r="V2575" t="str">
        <f t="shared" si="331"/>
        <v>2014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4"/>
        <v>0</v>
      </c>
      <c r="P2576" s="6" t="e">
        <f t="shared" si="325"/>
        <v>#DIV/0!</v>
      </c>
      <c r="Q2576" t="str">
        <f t="shared" si="326"/>
        <v>food</v>
      </c>
      <c r="R2576" t="str">
        <f t="shared" si="327"/>
        <v>food trucks</v>
      </c>
      <c r="S2576" s="10">
        <f t="shared" si="328"/>
        <v>42487.617418981477</v>
      </c>
      <c r="T2576" s="10">
        <f t="shared" si="329"/>
        <v>42508.617418981477</v>
      </c>
      <c r="U2576" t="str">
        <f t="shared" si="330"/>
        <v>April</v>
      </c>
      <c r="V2576" t="str">
        <f t="shared" si="331"/>
        <v>2016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4"/>
        <v>0</v>
      </c>
      <c r="P2577" s="6" t="e">
        <f t="shared" si="325"/>
        <v>#DIV/0!</v>
      </c>
      <c r="Q2577" t="str">
        <f t="shared" si="326"/>
        <v>food</v>
      </c>
      <c r="R2577" t="str">
        <f t="shared" si="327"/>
        <v>food trucks</v>
      </c>
      <c r="S2577" s="10">
        <f t="shared" si="328"/>
        <v>41985.900393518517</v>
      </c>
      <c r="T2577" s="10">
        <f t="shared" si="329"/>
        <v>42015.900393518517</v>
      </c>
      <c r="U2577" t="str">
        <f t="shared" si="330"/>
        <v>December</v>
      </c>
      <c r="V2577" t="str">
        <f t="shared" si="331"/>
        <v>2014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4"/>
        <v>0</v>
      </c>
      <c r="P2578" s="6" t="e">
        <f t="shared" si="325"/>
        <v>#DIV/0!</v>
      </c>
      <c r="Q2578" t="str">
        <f t="shared" si="326"/>
        <v>food</v>
      </c>
      <c r="R2578" t="str">
        <f t="shared" si="327"/>
        <v>food trucks</v>
      </c>
      <c r="S2578" s="10">
        <f t="shared" si="328"/>
        <v>42059.801469907405</v>
      </c>
      <c r="T2578" s="10">
        <f t="shared" si="329"/>
        <v>42104.759803240733</v>
      </c>
      <c r="U2578" t="str">
        <f t="shared" si="330"/>
        <v>February</v>
      </c>
      <c r="V2578" t="str">
        <f t="shared" si="331"/>
        <v>2015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4"/>
        <v>0</v>
      </c>
      <c r="P2579" s="6" t="e">
        <f t="shared" si="325"/>
        <v>#DIV/0!</v>
      </c>
      <c r="Q2579" t="str">
        <f t="shared" si="326"/>
        <v>food</v>
      </c>
      <c r="R2579" t="str">
        <f t="shared" si="327"/>
        <v>food trucks</v>
      </c>
      <c r="S2579" s="10">
        <f t="shared" si="328"/>
        <v>41830.612233796295</v>
      </c>
      <c r="T2579" s="10">
        <f t="shared" si="329"/>
        <v>41855.612233796295</v>
      </c>
      <c r="U2579" t="str">
        <f t="shared" si="330"/>
        <v>July</v>
      </c>
      <c r="V2579" t="str">
        <f t="shared" si="331"/>
        <v>2014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4"/>
        <v>0</v>
      </c>
      <c r="P2580" s="6" t="e">
        <f t="shared" si="325"/>
        <v>#DIV/0!</v>
      </c>
      <c r="Q2580" t="str">
        <f t="shared" si="326"/>
        <v>food</v>
      </c>
      <c r="R2580" t="str">
        <f t="shared" si="327"/>
        <v>food trucks</v>
      </c>
      <c r="S2580" s="10">
        <f t="shared" si="328"/>
        <v>42237.814571759256</v>
      </c>
      <c r="T2580" s="10">
        <f t="shared" si="329"/>
        <v>42286.499999999993</v>
      </c>
      <c r="U2580" t="str">
        <f t="shared" si="330"/>
        <v>August</v>
      </c>
      <c r="V2580" t="str">
        <f t="shared" si="331"/>
        <v>2015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4"/>
        <v>0.13849999999999998</v>
      </c>
      <c r="P2581" s="6">
        <f t="shared" si="325"/>
        <v>23.083333333333332</v>
      </c>
      <c r="Q2581" t="str">
        <f t="shared" si="326"/>
        <v>food</v>
      </c>
      <c r="R2581" t="str">
        <f t="shared" si="327"/>
        <v>food trucks</v>
      </c>
      <c r="S2581" s="10">
        <f t="shared" si="328"/>
        <v>41837.621562499997</v>
      </c>
      <c r="T2581" s="10">
        <f t="shared" si="329"/>
        <v>41897.621562499997</v>
      </c>
      <c r="U2581" t="str">
        <f t="shared" si="330"/>
        <v>July</v>
      </c>
      <c r="V2581" t="str">
        <f t="shared" si="331"/>
        <v>2014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4"/>
        <v>0.6</v>
      </c>
      <c r="P2582" s="6">
        <f t="shared" si="325"/>
        <v>25.5</v>
      </c>
      <c r="Q2582" t="str">
        <f t="shared" si="326"/>
        <v>food</v>
      </c>
      <c r="R2582" t="str">
        <f t="shared" si="327"/>
        <v>food trucks</v>
      </c>
      <c r="S2582" s="10">
        <f t="shared" si="328"/>
        <v>42110.118090277778</v>
      </c>
      <c r="T2582" s="10">
        <f t="shared" si="329"/>
        <v>42139.916666666664</v>
      </c>
      <c r="U2582" t="str">
        <f t="shared" si="330"/>
        <v>April</v>
      </c>
      <c r="V2582" t="str">
        <f t="shared" si="331"/>
        <v>2015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4"/>
        <v>10.6</v>
      </c>
      <c r="P2583" s="6">
        <f t="shared" si="325"/>
        <v>48.18181818181818</v>
      </c>
      <c r="Q2583" t="str">
        <f t="shared" si="326"/>
        <v>food</v>
      </c>
      <c r="R2583" t="str">
        <f t="shared" si="327"/>
        <v>food trucks</v>
      </c>
      <c r="S2583" s="10">
        <f t="shared" si="328"/>
        <v>42294.420115740737</v>
      </c>
      <c r="T2583" s="10">
        <f t="shared" si="329"/>
        <v>42324.461782407401</v>
      </c>
      <c r="U2583" t="str">
        <f t="shared" si="330"/>
        <v>October</v>
      </c>
      <c r="V2583" t="str">
        <f t="shared" si="331"/>
        <v>2015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4"/>
        <v>1.1111111111111111E-3</v>
      </c>
      <c r="P2584" s="6">
        <f t="shared" si="325"/>
        <v>1</v>
      </c>
      <c r="Q2584" t="str">
        <f t="shared" si="326"/>
        <v>food</v>
      </c>
      <c r="R2584" t="str">
        <f t="shared" si="327"/>
        <v>food trucks</v>
      </c>
      <c r="S2584" s="10">
        <f t="shared" si="328"/>
        <v>42642.780486111107</v>
      </c>
      <c r="T2584" s="10">
        <f t="shared" si="329"/>
        <v>42672.780486111107</v>
      </c>
      <c r="U2584" t="str">
        <f t="shared" si="330"/>
        <v>September</v>
      </c>
      <c r="V2584" t="str">
        <f t="shared" si="331"/>
        <v>2016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ref="O2585:O2648" si="332">(E2585/D2585)*100</f>
        <v>0.5</v>
      </c>
      <c r="P2585" s="6">
        <f t="shared" ref="P2585:P2648" si="333">(E2585/L2585)</f>
        <v>1</v>
      </c>
      <c r="Q2585" t="str">
        <f t="shared" si="326"/>
        <v>food</v>
      </c>
      <c r="R2585" t="str">
        <f t="shared" si="327"/>
        <v>food trucks</v>
      </c>
      <c r="S2585" s="10">
        <f t="shared" si="328"/>
        <v>42019.561111111114</v>
      </c>
      <c r="T2585" s="10">
        <f t="shared" si="329"/>
        <v>42079.519444444442</v>
      </c>
      <c r="U2585" t="str">
        <f t="shared" si="330"/>
        <v>January</v>
      </c>
      <c r="V2585" t="str">
        <f t="shared" si="331"/>
        <v>2015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32"/>
        <v>0</v>
      </c>
      <c r="P2586" s="6" t="e">
        <f t="shared" si="333"/>
        <v>#DIV/0!</v>
      </c>
      <c r="Q2586" t="str">
        <f t="shared" si="326"/>
        <v>food</v>
      </c>
      <c r="R2586" t="str">
        <f t="shared" si="327"/>
        <v>food trucks</v>
      </c>
      <c r="S2586" s="10">
        <f t="shared" si="328"/>
        <v>42139.964918981474</v>
      </c>
      <c r="T2586" s="10">
        <f t="shared" si="329"/>
        <v>42169.964918981474</v>
      </c>
      <c r="U2586" t="str">
        <f t="shared" si="330"/>
        <v>May</v>
      </c>
      <c r="V2586" t="str">
        <f t="shared" si="331"/>
        <v>2015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32"/>
        <v>0.16666666666666669</v>
      </c>
      <c r="P2587" s="6">
        <f t="shared" si="333"/>
        <v>50</v>
      </c>
      <c r="Q2587" t="str">
        <f t="shared" si="326"/>
        <v>food</v>
      </c>
      <c r="R2587" t="str">
        <f t="shared" si="327"/>
        <v>food trucks</v>
      </c>
      <c r="S2587" s="10">
        <f t="shared" si="328"/>
        <v>41795.754999999997</v>
      </c>
      <c r="T2587" s="10">
        <f t="shared" si="329"/>
        <v>41825.754999999997</v>
      </c>
      <c r="U2587" t="str">
        <f t="shared" si="330"/>
        <v>June</v>
      </c>
      <c r="V2587" t="str">
        <f t="shared" si="331"/>
        <v>2014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32"/>
        <v>0.16666666666666669</v>
      </c>
      <c r="P2588" s="6">
        <f t="shared" si="333"/>
        <v>5</v>
      </c>
      <c r="Q2588" t="str">
        <f t="shared" si="326"/>
        <v>food</v>
      </c>
      <c r="R2588" t="str">
        <f t="shared" si="327"/>
        <v>food trucks</v>
      </c>
      <c r="S2588" s="10">
        <f t="shared" si="328"/>
        <v>42333.121944444443</v>
      </c>
      <c r="T2588" s="10">
        <f t="shared" si="329"/>
        <v>42363.121944444443</v>
      </c>
      <c r="U2588" t="str">
        <f t="shared" si="330"/>
        <v>November</v>
      </c>
      <c r="V2588" t="str">
        <f t="shared" si="331"/>
        <v>2015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32"/>
        <v>2.4340000000000002</v>
      </c>
      <c r="P2589" s="6">
        <f t="shared" si="333"/>
        <v>202.83333333333334</v>
      </c>
      <c r="Q2589" t="str">
        <f t="shared" si="326"/>
        <v>food</v>
      </c>
      <c r="R2589" t="str">
        <f t="shared" si="327"/>
        <v>food trucks</v>
      </c>
      <c r="S2589" s="10">
        <f t="shared" si="328"/>
        <v>42338.467048611106</v>
      </c>
      <c r="T2589" s="10">
        <f t="shared" si="329"/>
        <v>42368.467048611106</v>
      </c>
      <c r="U2589" t="str">
        <f t="shared" si="330"/>
        <v>November</v>
      </c>
      <c r="V2589" t="str">
        <f t="shared" si="331"/>
        <v>2015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32"/>
        <v>3.8833333333333329</v>
      </c>
      <c r="P2590" s="6">
        <f t="shared" si="333"/>
        <v>29.125</v>
      </c>
      <c r="Q2590" t="str">
        <f t="shared" si="326"/>
        <v>food</v>
      </c>
      <c r="R2590" t="str">
        <f t="shared" si="327"/>
        <v>food trucks</v>
      </c>
      <c r="S2590" s="10">
        <f t="shared" si="328"/>
        <v>42042.467893518515</v>
      </c>
      <c r="T2590" s="10">
        <f t="shared" si="329"/>
        <v>42094.343055555553</v>
      </c>
      <c r="U2590" t="str">
        <f t="shared" si="330"/>
        <v>February</v>
      </c>
      <c r="V2590" t="str">
        <f t="shared" si="331"/>
        <v>2015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32"/>
        <v>0.01</v>
      </c>
      <c r="P2591" s="6">
        <f t="shared" si="333"/>
        <v>5</v>
      </c>
      <c r="Q2591" t="str">
        <f t="shared" si="326"/>
        <v>food</v>
      </c>
      <c r="R2591" t="str">
        <f t="shared" si="327"/>
        <v>food trucks</v>
      </c>
      <c r="S2591" s="10">
        <f t="shared" si="328"/>
        <v>42422.327858796292</v>
      </c>
      <c r="T2591" s="10">
        <f t="shared" si="329"/>
        <v>42452.286192129628</v>
      </c>
      <c r="U2591" t="str">
        <f t="shared" si="330"/>
        <v>February</v>
      </c>
      <c r="V2591" t="str">
        <f t="shared" si="331"/>
        <v>2016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32"/>
        <v>0</v>
      </c>
      <c r="P2592" s="6" t="e">
        <f t="shared" si="333"/>
        <v>#DIV/0!</v>
      </c>
      <c r="Q2592" t="str">
        <f t="shared" si="326"/>
        <v>food</v>
      </c>
      <c r="R2592" t="str">
        <f t="shared" si="327"/>
        <v>food trucks</v>
      </c>
      <c r="S2592" s="10">
        <f t="shared" si="328"/>
        <v>42388.380752314813</v>
      </c>
      <c r="T2592" s="10">
        <f t="shared" si="329"/>
        <v>42395.380752314813</v>
      </c>
      <c r="U2592" t="str">
        <f t="shared" si="330"/>
        <v>January</v>
      </c>
      <c r="V2592" t="str">
        <f t="shared" si="331"/>
        <v>2016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32"/>
        <v>1.7333333333333332</v>
      </c>
      <c r="P2593" s="6">
        <f t="shared" si="333"/>
        <v>13</v>
      </c>
      <c r="Q2593" t="str">
        <f t="shared" si="326"/>
        <v>food</v>
      </c>
      <c r="R2593" t="str">
        <f t="shared" si="327"/>
        <v>food trucks</v>
      </c>
      <c r="S2593" s="10">
        <f t="shared" si="328"/>
        <v>42382.698194444441</v>
      </c>
      <c r="T2593" s="10">
        <f t="shared" si="329"/>
        <v>42442.656527777777</v>
      </c>
      <c r="U2593" t="str">
        <f t="shared" si="330"/>
        <v>January</v>
      </c>
      <c r="V2593" t="str">
        <f t="shared" si="331"/>
        <v>2016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32"/>
        <v>0.16666666666666669</v>
      </c>
      <c r="P2594" s="6">
        <f t="shared" si="333"/>
        <v>50</v>
      </c>
      <c r="Q2594" t="str">
        <f t="shared" si="326"/>
        <v>food</v>
      </c>
      <c r="R2594" t="str">
        <f t="shared" si="327"/>
        <v>food trucks</v>
      </c>
      <c r="S2594" s="10">
        <f t="shared" si="328"/>
        <v>41887.592835648145</v>
      </c>
      <c r="T2594" s="10">
        <f t="shared" si="329"/>
        <v>41917.592835648145</v>
      </c>
      <c r="U2594" t="str">
        <f t="shared" si="330"/>
        <v>September</v>
      </c>
      <c r="V2594" t="str">
        <f t="shared" si="331"/>
        <v>2014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32"/>
        <v>0</v>
      </c>
      <c r="P2595" s="6" t="e">
        <f t="shared" si="333"/>
        <v>#DIV/0!</v>
      </c>
      <c r="Q2595" t="str">
        <f t="shared" si="326"/>
        <v>food</v>
      </c>
      <c r="R2595" t="str">
        <f t="shared" si="327"/>
        <v>food trucks</v>
      </c>
      <c r="S2595" s="10">
        <f t="shared" si="328"/>
        <v>42089.636874999997</v>
      </c>
      <c r="T2595" s="10">
        <f t="shared" si="329"/>
        <v>42119.636874999997</v>
      </c>
      <c r="U2595" t="str">
        <f t="shared" si="330"/>
        <v>March</v>
      </c>
      <c r="V2595" t="str">
        <f t="shared" si="331"/>
        <v>2015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32"/>
        <v>1.25E-3</v>
      </c>
      <c r="P2596" s="6">
        <f t="shared" si="333"/>
        <v>1</v>
      </c>
      <c r="Q2596" t="str">
        <f t="shared" si="326"/>
        <v>food</v>
      </c>
      <c r="R2596" t="str">
        <f t="shared" si="327"/>
        <v>food trucks</v>
      </c>
      <c r="S2596" s="10">
        <f t="shared" si="328"/>
        <v>41828.759583333333</v>
      </c>
      <c r="T2596" s="10">
        <f t="shared" si="329"/>
        <v>41858.759583333333</v>
      </c>
      <c r="U2596" t="str">
        <f t="shared" si="330"/>
        <v>July</v>
      </c>
      <c r="V2596" t="str">
        <f t="shared" si="331"/>
        <v>2014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32"/>
        <v>12.166666666666668</v>
      </c>
      <c r="P2597" s="6">
        <f t="shared" si="333"/>
        <v>96.05263157894737</v>
      </c>
      <c r="Q2597" t="str">
        <f t="shared" si="326"/>
        <v>food</v>
      </c>
      <c r="R2597" t="str">
        <f t="shared" si="327"/>
        <v>food trucks</v>
      </c>
      <c r="S2597" s="10">
        <f t="shared" si="328"/>
        <v>42760.035879629628</v>
      </c>
      <c r="T2597" s="10">
        <f t="shared" si="329"/>
        <v>42790.035879629628</v>
      </c>
      <c r="U2597" t="str">
        <f t="shared" si="330"/>
        <v>January</v>
      </c>
      <c r="V2597" t="str">
        <f t="shared" si="331"/>
        <v>2017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32"/>
        <v>23.588571428571427</v>
      </c>
      <c r="P2598" s="6">
        <f t="shared" si="333"/>
        <v>305.77777777777777</v>
      </c>
      <c r="Q2598" t="str">
        <f t="shared" si="326"/>
        <v>food</v>
      </c>
      <c r="R2598" t="str">
        <f t="shared" si="327"/>
        <v>food trucks</v>
      </c>
      <c r="S2598" s="10">
        <f t="shared" si="328"/>
        <v>41828.45612268518</v>
      </c>
      <c r="T2598" s="10">
        <f t="shared" si="329"/>
        <v>41858.45612268518</v>
      </c>
      <c r="U2598" t="str">
        <f t="shared" si="330"/>
        <v>July</v>
      </c>
      <c r="V2598" t="str">
        <f t="shared" si="331"/>
        <v>2014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32"/>
        <v>5.6666666666666661</v>
      </c>
      <c r="P2599" s="6">
        <f t="shared" si="333"/>
        <v>12.142857142857142</v>
      </c>
      <c r="Q2599" t="str">
        <f t="shared" si="326"/>
        <v>food</v>
      </c>
      <c r="R2599" t="str">
        <f t="shared" si="327"/>
        <v>food trucks</v>
      </c>
      <c r="S2599" s="10">
        <f t="shared" si="328"/>
        <v>42510.133298611108</v>
      </c>
      <c r="T2599" s="10">
        <f t="shared" si="329"/>
        <v>42540.133298611108</v>
      </c>
      <c r="U2599" t="str">
        <f t="shared" si="330"/>
        <v>May</v>
      </c>
      <c r="V2599" t="str">
        <f t="shared" si="331"/>
        <v>2016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32"/>
        <v>39</v>
      </c>
      <c r="P2600" s="6">
        <f t="shared" si="333"/>
        <v>83.571428571428569</v>
      </c>
      <c r="Q2600" t="str">
        <f t="shared" si="326"/>
        <v>food</v>
      </c>
      <c r="R2600" t="str">
        <f t="shared" si="327"/>
        <v>food trucks</v>
      </c>
      <c r="S2600" s="10">
        <f t="shared" si="328"/>
        <v>42240.631956018515</v>
      </c>
      <c r="T2600" s="10">
        <f t="shared" si="329"/>
        <v>42270.631956018515</v>
      </c>
      <c r="U2600" t="str">
        <f t="shared" si="330"/>
        <v>August</v>
      </c>
      <c r="V2600" t="str">
        <f t="shared" si="331"/>
        <v>2015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32"/>
        <v>0.99546510341776351</v>
      </c>
      <c r="P2601" s="6">
        <f t="shared" si="333"/>
        <v>18</v>
      </c>
      <c r="Q2601" t="str">
        <f t="shared" si="326"/>
        <v>food</v>
      </c>
      <c r="R2601" t="str">
        <f t="shared" si="327"/>
        <v>food trucks</v>
      </c>
      <c r="S2601" s="10">
        <f t="shared" si="328"/>
        <v>41809.545682870368</v>
      </c>
      <c r="T2601" s="10">
        <f t="shared" si="329"/>
        <v>41854.545682870368</v>
      </c>
      <c r="U2601" t="str">
        <f t="shared" si="330"/>
        <v>June</v>
      </c>
      <c r="V2601" t="str">
        <f t="shared" si="331"/>
        <v>2014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32"/>
        <v>6.9320000000000004</v>
      </c>
      <c r="P2602" s="6">
        <f t="shared" si="333"/>
        <v>115.53333333333333</v>
      </c>
      <c r="Q2602" t="str">
        <f t="shared" si="326"/>
        <v>food</v>
      </c>
      <c r="R2602" t="str">
        <f t="shared" si="327"/>
        <v>food trucks</v>
      </c>
      <c r="S2602" s="10">
        <f t="shared" si="328"/>
        <v>42394.692129629628</v>
      </c>
      <c r="T2602" s="10">
        <f t="shared" si="329"/>
        <v>42454.650462962956</v>
      </c>
      <c r="U2602" t="str">
        <f t="shared" si="330"/>
        <v>January</v>
      </c>
      <c r="V2602" t="str">
        <f t="shared" si="331"/>
        <v>2016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32"/>
        <v>661.4</v>
      </c>
      <c r="P2603" s="6">
        <f t="shared" si="333"/>
        <v>21.900662251655628</v>
      </c>
      <c r="Q2603" t="str">
        <f t="shared" si="326"/>
        <v>technology</v>
      </c>
      <c r="R2603" t="str">
        <f t="shared" si="327"/>
        <v>space exploration</v>
      </c>
      <c r="S2603" s="10">
        <f t="shared" si="328"/>
        <v>41150.693854166668</v>
      </c>
      <c r="T2603" s="10">
        <f t="shared" si="329"/>
        <v>41164.957638888889</v>
      </c>
      <c r="U2603" t="str">
        <f t="shared" si="330"/>
        <v>August</v>
      </c>
      <c r="V2603" t="str">
        <f t="shared" si="331"/>
        <v>2012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32"/>
        <v>326.0916666666667</v>
      </c>
      <c r="P2604" s="6">
        <f t="shared" si="333"/>
        <v>80.022494887525568</v>
      </c>
      <c r="Q2604" t="str">
        <f t="shared" si="326"/>
        <v>technology</v>
      </c>
      <c r="R2604" t="str">
        <f t="shared" si="327"/>
        <v>space exploration</v>
      </c>
      <c r="S2604" s="10">
        <f t="shared" si="328"/>
        <v>41915.538981481477</v>
      </c>
      <c r="T2604" s="10">
        <f t="shared" si="329"/>
        <v>41955.680555555555</v>
      </c>
      <c r="U2604" t="str">
        <f t="shared" si="330"/>
        <v>October</v>
      </c>
      <c r="V2604" t="str">
        <f t="shared" si="331"/>
        <v>2014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32"/>
        <v>101.48571428571429</v>
      </c>
      <c r="P2605" s="6">
        <f t="shared" si="333"/>
        <v>35.520000000000003</v>
      </c>
      <c r="Q2605" t="str">
        <f t="shared" si="326"/>
        <v>technology</v>
      </c>
      <c r="R2605" t="str">
        <f t="shared" si="327"/>
        <v>space exploration</v>
      </c>
      <c r="S2605" s="10">
        <f t="shared" si="328"/>
        <v>41617.704328703701</v>
      </c>
      <c r="T2605" s="10">
        <f t="shared" si="329"/>
        <v>41631.704328703701</v>
      </c>
      <c r="U2605" t="str">
        <f t="shared" si="330"/>
        <v>December</v>
      </c>
      <c r="V2605" t="str">
        <f t="shared" si="331"/>
        <v>2013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32"/>
        <v>104.21799999999999</v>
      </c>
      <c r="P2606" s="6">
        <f t="shared" si="333"/>
        <v>64.933333333333323</v>
      </c>
      <c r="Q2606" t="str">
        <f t="shared" si="326"/>
        <v>technology</v>
      </c>
      <c r="R2606" t="str">
        <f t="shared" si="327"/>
        <v>space exploration</v>
      </c>
      <c r="S2606" s="10">
        <f t="shared" si="328"/>
        <v>40997.842858796292</v>
      </c>
      <c r="T2606" s="10">
        <f t="shared" si="329"/>
        <v>41027.842858796292</v>
      </c>
      <c r="U2606" t="str">
        <f t="shared" si="330"/>
        <v>March</v>
      </c>
      <c r="V2606" t="str">
        <f t="shared" si="331"/>
        <v>2012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32"/>
        <v>107.42157000000002</v>
      </c>
      <c r="P2607" s="6">
        <f t="shared" si="333"/>
        <v>60.965703745743475</v>
      </c>
      <c r="Q2607" t="str">
        <f t="shared" si="326"/>
        <v>technology</v>
      </c>
      <c r="R2607" t="str">
        <f t="shared" si="327"/>
        <v>space exploration</v>
      </c>
      <c r="S2607" s="10">
        <f t="shared" si="328"/>
        <v>42508.33321759259</v>
      </c>
      <c r="T2607" s="10">
        <f t="shared" si="329"/>
        <v>42538.33321759259</v>
      </c>
      <c r="U2607" t="str">
        <f t="shared" si="330"/>
        <v>May</v>
      </c>
      <c r="V2607" t="str">
        <f t="shared" si="331"/>
        <v>2016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32"/>
        <v>110.05454545454545</v>
      </c>
      <c r="P2608" s="6">
        <f t="shared" si="333"/>
        <v>31.444155844155844</v>
      </c>
      <c r="Q2608" t="str">
        <f t="shared" si="326"/>
        <v>technology</v>
      </c>
      <c r="R2608" t="str">
        <f t="shared" si="327"/>
        <v>space exploration</v>
      </c>
      <c r="S2608" s="10">
        <f t="shared" si="328"/>
        <v>41726.504421296289</v>
      </c>
      <c r="T2608" s="10">
        <f t="shared" si="329"/>
        <v>41758.504421296289</v>
      </c>
      <c r="U2608" t="str">
        <f t="shared" si="330"/>
        <v>March</v>
      </c>
      <c r="V2608" t="str">
        <f t="shared" si="331"/>
        <v>2014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32"/>
        <v>407.7</v>
      </c>
      <c r="P2609" s="6">
        <f t="shared" si="333"/>
        <v>81.949748743718587</v>
      </c>
      <c r="Q2609" t="str">
        <f t="shared" si="326"/>
        <v>technology</v>
      </c>
      <c r="R2609" t="str">
        <f t="shared" si="327"/>
        <v>space exploration</v>
      </c>
      <c r="S2609" s="10">
        <f t="shared" si="328"/>
        <v>42184.666342592587</v>
      </c>
      <c r="T2609" s="10">
        <f t="shared" si="329"/>
        <v>42227.874999999993</v>
      </c>
      <c r="U2609" t="str">
        <f t="shared" si="330"/>
        <v>June</v>
      </c>
      <c r="V2609" t="str">
        <f t="shared" si="331"/>
        <v>2015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32"/>
        <v>223.92500000000001</v>
      </c>
      <c r="P2610" s="6">
        <f t="shared" si="333"/>
        <v>58.92763157894737</v>
      </c>
      <c r="Q2610" t="str">
        <f t="shared" si="326"/>
        <v>technology</v>
      </c>
      <c r="R2610" t="str">
        <f t="shared" si="327"/>
        <v>space exploration</v>
      </c>
      <c r="S2610" s="10">
        <f t="shared" si="328"/>
        <v>42767.593379629623</v>
      </c>
      <c r="T2610" s="10">
        <f t="shared" si="329"/>
        <v>42808.791666666664</v>
      </c>
      <c r="U2610" t="str">
        <f t="shared" si="330"/>
        <v>February</v>
      </c>
      <c r="V2610" t="str">
        <f t="shared" si="331"/>
        <v>2017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32"/>
        <v>303.80111428571428</v>
      </c>
      <c r="P2611" s="6">
        <f t="shared" si="333"/>
        <v>157.29347633136095</v>
      </c>
      <c r="Q2611" t="str">
        <f t="shared" si="326"/>
        <v>technology</v>
      </c>
      <c r="R2611" t="str">
        <f t="shared" si="327"/>
        <v>space exploration</v>
      </c>
      <c r="S2611" s="10">
        <f t="shared" si="328"/>
        <v>41075.02952546296</v>
      </c>
      <c r="T2611" s="10">
        <f t="shared" si="329"/>
        <v>41105.02952546296</v>
      </c>
      <c r="U2611" t="str">
        <f t="shared" si="330"/>
        <v>June</v>
      </c>
      <c r="V2611" t="str">
        <f t="shared" si="331"/>
        <v>2012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32"/>
        <v>141.3251043268175</v>
      </c>
      <c r="P2612" s="6">
        <f t="shared" si="333"/>
        <v>55.758509532062391</v>
      </c>
      <c r="Q2612" t="str">
        <f t="shared" si="326"/>
        <v>technology</v>
      </c>
      <c r="R2612" t="str">
        <f t="shared" si="327"/>
        <v>space exploration</v>
      </c>
      <c r="S2612" s="10">
        <f t="shared" si="328"/>
        <v>42564.672743055555</v>
      </c>
      <c r="T2612" s="10">
        <f t="shared" si="329"/>
        <v>42604.082638888889</v>
      </c>
      <c r="U2612" t="str">
        <f t="shared" si="330"/>
        <v>July</v>
      </c>
      <c r="V2612" t="str">
        <f t="shared" si="331"/>
        <v>2016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32"/>
        <v>2790.6363636363635</v>
      </c>
      <c r="P2613" s="6">
        <f t="shared" si="333"/>
        <v>83.802893802893806</v>
      </c>
      <c r="Q2613" t="str">
        <f t="shared" si="326"/>
        <v>technology</v>
      </c>
      <c r="R2613" t="str">
        <f t="shared" si="327"/>
        <v>space exploration</v>
      </c>
      <c r="S2613" s="10">
        <f t="shared" si="328"/>
        <v>42704.127476851849</v>
      </c>
      <c r="T2613" s="10">
        <f t="shared" si="329"/>
        <v>42737.749305555553</v>
      </c>
      <c r="U2613" t="str">
        <f t="shared" si="330"/>
        <v>November</v>
      </c>
      <c r="V2613" t="str">
        <f t="shared" si="331"/>
        <v>2016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32"/>
        <v>171.76130000000001</v>
      </c>
      <c r="P2614" s="6">
        <f t="shared" si="333"/>
        <v>58.422210884353746</v>
      </c>
      <c r="Q2614" t="str">
        <f t="shared" si="326"/>
        <v>technology</v>
      </c>
      <c r="R2614" t="str">
        <f t="shared" si="327"/>
        <v>space exploration</v>
      </c>
      <c r="S2614" s="10">
        <f t="shared" si="328"/>
        <v>41981.934837962959</v>
      </c>
      <c r="T2614" s="10">
        <f t="shared" si="329"/>
        <v>42012.934837962959</v>
      </c>
      <c r="U2614" t="str">
        <f t="shared" si="330"/>
        <v>December</v>
      </c>
      <c r="V2614" t="str">
        <f t="shared" si="331"/>
        <v>2014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32"/>
        <v>101.01333333333334</v>
      </c>
      <c r="P2615" s="6">
        <f t="shared" si="333"/>
        <v>270.57142857142856</v>
      </c>
      <c r="Q2615" t="str">
        <f t="shared" si="326"/>
        <v>technology</v>
      </c>
      <c r="R2615" t="str">
        <f t="shared" si="327"/>
        <v>space exploration</v>
      </c>
      <c r="S2615" s="10">
        <f t="shared" si="328"/>
        <v>41143.609884259255</v>
      </c>
      <c r="T2615" s="10">
        <f t="shared" si="329"/>
        <v>41173.609884259255</v>
      </c>
      <c r="U2615" t="str">
        <f t="shared" si="330"/>
        <v>August</v>
      </c>
      <c r="V2615" t="str">
        <f t="shared" si="331"/>
        <v>2012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32"/>
        <v>102</v>
      </c>
      <c r="P2616" s="6">
        <f t="shared" si="333"/>
        <v>107.1</v>
      </c>
      <c r="Q2616" t="str">
        <f t="shared" si="326"/>
        <v>technology</v>
      </c>
      <c r="R2616" t="str">
        <f t="shared" si="327"/>
        <v>space exploration</v>
      </c>
      <c r="S2616" s="10">
        <f t="shared" si="328"/>
        <v>41730.500138888885</v>
      </c>
      <c r="T2616" s="10">
        <f t="shared" si="329"/>
        <v>41759</v>
      </c>
      <c r="U2616" t="str">
        <f t="shared" si="330"/>
        <v>April</v>
      </c>
      <c r="V2616" t="str">
        <f t="shared" si="331"/>
        <v>2014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32"/>
        <v>169.76511744127936</v>
      </c>
      <c r="P2617" s="6">
        <f t="shared" si="333"/>
        <v>47.180555555555557</v>
      </c>
      <c r="Q2617" t="str">
        <f t="shared" si="326"/>
        <v>technology</v>
      </c>
      <c r="R2617" t="str">
        <f t="shared" si="327"/>
        <v>space exploration</v>
      </c>
      <c r="S2617" s="10">
        <f t="shared" si="328"/>
        <v>42453.288935185185</v>
      </c>
      <c r="T2617" s="10">
        <f t="shared" si="329"/>
        <v>42490.291666666664</v>
      </c>
      <c r="U2617" t="str">
        <f t="shared" si="330"/>
        <v>March</v>
      </c>
      <c r="V2617" t="str">
        <f t="shared" si="331"/>
        <v>2016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32"/>
        <v>114.53400000000001</v>
      </c>
      <c r="P2618" s="6">
        <f t="shared" si="333"/>
        <v>120.30882352941177</v>
      </c>
      <c r="Q2618" t="str">
        <f t="shared" si="326"/>
        <v>technology</v>
      </c>
      <c r="R2618" t="str">
        <f t="shared" si="327"/>
        <v>space exploration</v>
      </c>
      <c r="S2618" s="10">
        <f t="shared" si="328"/>
        <v>42211.786215277774</v>
      </c>
      <c r="T2618" s="10">
        <f t="shared" si="329"/>
        <v>42241.786215277774</v>
      </c>
      <c r="U2618" t="str">
        <f t="shared" si="330"/>
        <v>July</v>
      </c>
      <c r="V2618" t="str">
        <f t="shared" si="331"/>
        <v>2015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32"/>
        <v>877.6</v>
      </c>
      <c r="P2619" s="6">
        <f t="shared" si="333"/>
        <v>27.59748427672956</v>
      </c>
      <c r="Q2619" t="str">
        <f t="shared" si="326"/>
        <v>technology</v>
      </c>
      <c r="R2619" t="str">
        <f t="shared" si="327"/>
        <v>space exploration</v>
      </c>
      <c r="S2619" s="10">
        <f t="shared" si="328"/>
        <v>41902.666099537033</v>
      </c>
      <c r="T2619" s="10">
        <f t="shared" si="329"/>
        <v>41932.666099537033</v>
      </c>
      <c r="U2619" t="str">
        <f t="shared" si="330"/>
        <v>September</v>
      </c>
      <c r="V2619" t="str">
        <f t="shared" si="331"/>
        <v>2014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32"/>
        <v>105.38666666666667</v>
      </c>
      <c r="P2620" s="6">
        <f t="shared" si="333"/>
        <v>205.2987012987013</v>
      </c>
      <c r="Q2620" t="str">
        <f t="shared" si="326"/>
        <v>technology</v>
      </c>
      <c r="R2620" t="str">
        <f t="shared" si="327"/>
        <v>space exploration</v>
      </c>
      <c r="S2620" s="10">
        <f t="shared" si="328"/>
        <v>42279.584039351852</v>
      </c>
      <c r="T2620" s="10">
        <f t="shared" si="329"/>
        <v>42339.625706018516</v>
      </c>
      <c r="U2620" t="str">
        <f t="shared" si="330"/>
        <v>October</v>
      </c>
      <c r="V2620" t="str">
        <f t="shared" si="331"/>
        <v>2015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32"/>
        <v>188.39999999999998</v>
      </c>
      <c r="P2621" s="6">
        <f t="shared" si="333"/>
        <v>35.547169811320757</v>
      </c>
      <c r="Q2621" t="str">
        <f t="shared" si="326"/>
        <v>technology</v>
      </c>
      <c r="R2621" t="str">
        <f t="shared" si="327"/>
        <v>space exploration</v>
      </c>
      <c r="S2621" s="10">
        <f t="shared" si="328"/>
        <v>42273.67597222222</v>
      </c>
      <c r="T2621" s="10">
        <f t="shared" si="329"/>
        <v>42300.249999999993</v>
      </c>
      <c r="U2621" t="str">
        <f t="shared" si="330"/>
        <v>September</v>
      </c>
      <c r="V2621" t="str">
        <f t="shared" si="331"/>
        <v>2015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32"/>
        <v>143.65230769230772</v>
      </c>
      <c r="P2622" s="6">
        <f t="shared" si="333"/>
        <v>74.639488409272587</v>
      </c>
      <c r="Q2622" t="str">
        <f t="shared" si="326"/>
        <v>technology</v>
      </c>
      <c r="R2622" t="str">
        <f t="shared" si="327"/>
        <v>space exploration</v>
      </c>
      <c r="S2622" s="10">
        <f t="shared" si="328"/>
        <v>42250.958819444444</v>
      </c>
      <c r="T2622" s="10">
        <f t="shared" si="329"/>
        <v>42287.833333333336</v>
      </c>
      <c r="U2622" t="str">
        <f t="shared" si="330"/>
        <v>September</v>
      </c>
      <c r="V2622" t="str">
        <f t="shared" si="331"/>
        <v>2015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32"/>
        <v>145.88</v>
      </c>
      <c r="P2623" s="6">
        <f t="shared" si="333"/>
        <v>47.058064516129029</v>
      </c>
      <c r="Q2623" t="str">
        <f t="shared" si="326"/>
        <v>technology</v>
      </c>
      <c r="R2623" t="str">
        <f t="shared" si="327"/>
        <v>space exploration</v>
      </c>
      <c r="S2623" s="10">
        <f t="shared" si="328"/>
        <v>42115.539212962962</v>
      </c>
      <c r="T2623" s="10">
        <f t="shared" si="329"/>
        <v>42145.539212962962</v>
      </c>
      <c r="U2623" t="str">
        <f t="shared" si="330"/>
        <v>April</v>
      </c>
      <c r="V2623" t="str">
        <f t="shared" si="331"/>
        <v>2015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32"/>
        <v>131.184</v>
      </c>
      <c r="P2624" s="6">
        <f t="shared" si="333"/>
        <v>26.591351351351353</v>
      </c>
      <c r="Q2624" t="str">
        <f t="shared" si="326"/>
        <v>technology</v>
      </c>
      <c r="R2624" t="str">
        <f t="shared" si="327"/>
        <v>space exploration</v>
      </c>
      <c r="S2624" s="10">
        <f t="shared" si="328"/>
        <v>42689.534907407404</v>
      </c>
      <c r="T2624" s="10">
        <f t="shared" si="329"/>
        <v>42734.534907407404</v>
      </c>
      <c r="U2624" t="str">
        <f t="shared" si="330"/>
        <v>November</v>
      </c>
      <c r="V2624" t="str">
        <f t="shared" si="331"/>
        <v>2016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32"/>
        <v>113.99999999999999</v>
      </c>
      <c r="P2625" s="6">
        <f t="shared" si="333"/>
        <v>36.774193548387096</v>
      </c>
      <c r="Q2625" t="str">
        <f t="shared" si="326"/>
        <v>technology</v>
      </c>
      <c r="R2625" t="str">
        <f t="shared" si="327"/>
        <v>space exploration</v>
      </c>
      <c r="S2625" s="10">
        <f t="shared" si="328"/>
        <v>42692.048217592594</v>
      </c>
      <c r="T2625" s="10">
        <f t="shared" si="329"/>
        <v>42706.048217592594</v>
      </c>
      <c r="U2625" t="str">
        <f t="shared" si="330"/>
        <v>November</v>
      </c>
      <c r="V2625" t="str">
        <f t="shared" si="331"/>
        <v>2016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32"/>
        <v>1379.4206249999997</v>
      </c>
      <c r="P2626" s="6">
        <f t="shared" si="333"/>
        <v>31.820544982698959</v>
      </c>
      <c r="Q2626" t="str">
        <f t="shared" si="326"/>
        <v>technology</v>
      </c>
      <c r="R2626" t="str">
        <f t="shared" si="327"/>
        <v>space exploration</v>
      </c>
      <c r="S2626" s="10">
        <f t="shared" si="328"/>
        <v>41144.213217592587</v>
      </c>
      <c r="T2626" s="10">
        <f t="shared" si="329"/>
        <v>41165.213217592587</v>
      </c>
      <c r="U2626" t="str">
        <f t="shared" si="330"/>
        <v>August</v>
      </c>
      <c r="V2626" t="str">
        <f t="shared" si="331"/>
        <v>2012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332"/>
        <v>956</v>
      </c>
      <c r="P2627" s="6">
        <f t="shared" si="333"/>
        <v>27.576923076923077</v>
      </c>
      <c r="Q2627" t="str">
        <f t="shared" ref="Q2627:Q2690" si="334">LEFT(N2627, FIND("/",N2627,1)-1)</f>
        <v>technology</v>
      </c>
      <c r="R2627" t="str">
        <f t="shared" ref="R2627:R2690" si="335">RIGHT(N2627, LEN(N2627)-FIND("/",N2627))</f>
        <v>space exploration</v>
      </c>
      <c r="S2627" s="10">
        <f t="shared" ref="S2627:S2690" si="336">(J2627/86400)+25569+(-5/24)</f>
        <v>42658.601944444446</v>
      </c>
      <c r="T2627" s="10">
        <f t="shared" ref="T2627:T2690" si="337">(I2627/86400)+25569+(-5/24)</f>
        <v>42683.643611111103</v>
      </c>
      <c r="U2627" t="str">
        <f t="shared" ref="U2627:U2690" si="338">TEXT(S2627,"mmmm")</f>
        <v>October</v>
      </c>
      <c r="V2627" t="str">
        <f t="shared" ref="V2627:V2690" si="339">TEXT(S2627,"yyyy")</f>
        <v>2016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32"/>
        <v>112.00000000000001</v>
      </c>
      <c r="P2628" s="6">
        <f t="shared" si="333"/>
        <v>56</v>
      </c>
      <c r="Q2628" t="str">
        <f t="shared" si="334"/>
        <v>technology</v>
      </c>
      <c r="R2628" t="str">
        <f t="shared" si="335"/>
        <v>space exploration</v>
      </c>
      <c r="S2628" s="10">
        <f t="shared" si="336"/>
        <v>42128.41978009259</v>
      </c>
      <c r="T2628" s="10">
        <f t="shared" si="337"/>
        <v>42158.41978009259</v>
      </c>
      <c r="U2628" t="str">
        <f t="shared" si="338"/>
        <v>May</v>
      </c>
      <c r="V2628" t="str">
        <f t="shared" si="339"/>
        <v>2015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32"/>
        <v>646.66666666666663</v>
      </c>
      <c r="P2629" s="6">
        <f t="shared" si="333"/>
        <v>21.555555555555557</v>
      </c>
      <c r="Q2629" t="str">
        <f t="shared" si="334"/>
        <v>technology</v>
      </c>
      <c r="R2629" t="str">
        <f t="shared" si="335"/>
        <v>space exploration</v>
      </c>
      <c r="S2629" s="10">
        <f t="shared" si="336"/>
        <v>42304.621076388888</v>
      </c>
      <c r="T2629" s="10">
        <f t="shared" si="337"/>
        <v>42334.662743055553</v>
      </c>
      <c r="U2629" t="str">
        <f t="shared" si="338"/>
        <v>October</v>
      </c>
      <c r="V2629" t="str">
        <f t="shared" si="339"/>
        <v>2015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32"/>
        <v>110.36948748510132</v>
      </c>
      <c r="P2630" s="6">
        <f t="shared" si="333"/>
        <v>44.095238095238095</v>
      </c>
      <c r="Q2630" t="str">
        <f t="shared" si="334"/>
        <v>technology</v>
      </c>
      <c r="R2630" t="str">
        <f t="shared" si="335"/>
        <v>space exploration</v>
      </c>
      <c r="S2630" s="10">
        <f t="shared" si="336"/>
        <v>41953.757719907408</v>
      </c>
      <c r="T2630" s="10">
        <f t="shared" si="337"/>
        <v>41973.757719907408</v>
      </c>
      <c r="U2630" t="str">
        <f t="shared" si="338"/>
        <v>November</v>
      </c>
      <c r="V2630" t="str">
        <f t="shared" si="339"/>
        <v>2014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32"/>
        <v>127.74000000000001</v>
      </c>
      <c r="P2631" s="6">
        <f t="shared" si="333"/>
        <v>63.87</v>
      </c>
      <c r="Q2631" t="str">
        <f t="shared" si="334"/>
        <v>technology</v>
      </c>
      <c r="R2631" t="str">
        <f t="shared" si="335"/>
        <v>space exploration</v>
      </c>
      <c r="S2631" s="10">
        <f t="shared" si="336"/>
        <v>42108.330115740733</v>
      </c>
      <c r="T2631" s="10">
        <f t="shared" si="337"/>
        <v>42138.330115740733</v>
      </c>
      <c r="U2631" t="str">
        <f t="shared" si="338"/>
        <v>April</v>
      </c>
      <c r="V2631" t="str">
        <f t="shared" si="339"/>
        <v>2015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32"/>
        <v>157.9</v>
      </c>
      <c r="P2632" s="6">
        <f t="shared" si="333"/>
        <v>38.987654320987652</v>
      </c>
      <c r="Q2632" t="str">
        <f t="shared" si="334"/>
        <v>technology</v>
      </c>
      <c r="R2632" t="str">
        <f t="shared" si="335"/>
        <v>space exploration</v>
      </c>
      <c r="S2632" s="10">
        <f t="shared" si="336"/>
        <v>42523.897129629629</v>
      </c>
      <c r="T2632" s="10">
        <f t="shared" si="337"/>
        <v>42551.208333333336</v>
      </c>
      <c r="U2632" t="str">
        <f t="shared" si="338"/>
        <v>June</v>
      </c>
      <c r="V2632" t="str">
        <f t="shared" si="339"/>
        <v>2016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32"/>
        <v>114.66525000000001</v>
      </c>
      <c r="P2633" s="6">
        <f t="shared" si="333"/>
        <v>80.185489510489504</v>
      </c>
      <c r="Q2633" t="str">
        <f t="shared" si="334"/>
        <v>technology</v>
      </c>
      <c r="R2633" t="str">
        <f t="shared" si="335"/>
        <v>space exploration</v>
      </c>
      <c r="S2633" s="10">
        <f t="shared" si="336"/>
        <v>42217.960960648146</v>
      </c>
      <c r="T2633" s="10">
        <f t="shared" si="337"/>
        <v>42245.960960648146</v>
      </c>
      <c r="U2633" t="str">
        <f t="shared" si="338"/>
        <v>August</v>
      </c>
      <c r="V2633" t="str">
        <f t="shared" si="339"/>
        <v>2015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32"/>
        <v>137.00934579439252</v>
      </c>
      <c r="P2634" s="6">
        <f t="shared" si="333"/>
        <v>34.904761904761905</v>
      </c>
      <c r="Q2634" t="str">
        <f t="shared" si="334"/>
        <v>technology</v>
      </c>
      <c r="R2634" t="str">
        <f t="shared" si="335"/>
        <v>space exploration</v>
      </c>
      <c r="S2634" s="10">
        <f t="shared" si="336"/>
        <v>42493.853460648148</v>
      </c>
      <c r="T2634" s="10">
        <f t="shared" si="337"/>
        <v>42518.853460648148</v>
      </c>
      <c r="U2634" t="str">
        <f t="shared" si="338"/>
        <v>May</v>
      </c>
      <c r="V2634" t="str">
        <f t="shared" si="339"/>
        <v>2016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32"/>
        <v>354.62</v>
      </c>
      <c r="P2635" s="6">
        <f t="shared" si="333"/>
        <v>89.100502512562812</v>
      </c>
      <c r="Q2635" t="str">
        <f t="shared" si="334"/>
        <v>technology</v>
      </c>
      <c r="R2635" t="str">
        <f t="shared" si="335"/>
        <v>space exploration</v>
      </c>
      <c r="S2635" s="10">
        <f t="shared" si="336"/>
        <v>41667.614953703705</v>
      </c>
      <c r="T2635" s="10">
        <f t="shared" si="337"/>
        <v>41697.75</v>
      </c>
      <c r="U2635" t="str">
        <f t="shared" si="338"/>
        <v>January</v>
      </c>
      <c r="V2635" t="str">
        <f t="shared" si="339"/>
        <v>2014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32"/>
        <v>106.02150537634409</v>
      </c>
      <c r="P2636" s="6">
        <f t="shared" si="333"/>
        <v>39.44</v>
      </c>
      <c r="Q2636" t="str">
        <f t="shared" si="334"/>
        <v>technology</v>
      </c>
      <c r="R2636" t="str">
        <f t="shared" si="335"/>
        <v>space exploration</v>
      </c>
      <c r="S2636" s="10">
        <f t="shared" si="336"/>
        <v>42612.448159722218</v>
      </c>
      <c r="T2636" s="10">
        <f t="shared" si="337"/>
        <v>42642.448159722218</v>
      </c>
      <c r="U2636" t="str">
        <f t="shared" si="338"/>
        <v>August</v>
      </c>
      <c r="V2636" t="str">
        <f t="shared" si="339"/>
        <v>2016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32"/>
        <v>100</v>
      </c>
      <c r="P2637" s="6">
        <f t="shared" si="333"/>
        <v>136.9047619047619</v>
      </c>
      <c r="Q2637" t="str">
        <f t="shared" si="334"/>
        <v>technology</v>
      </c>
      <c r="R2637" t="str">
        <f t="shared" si="335"/>
        <v>space exploration</v>
      </c>
      <c r="S2637" s="10">
        <f t="shared" si="336"/>
        <v>42037.742604166669</v>
      </c>
      <c r="T2637" s="10">
        <f t="shared" si="337"/>
        <v>42072.700937499998</v>
      </c>
      <c r="U2637" t="str">
        <f t="shared" si="338"/>
        <v>February</v>
      </c>
      <c r="V2637" t="str">
        <f t="shared" si="339"/>
        <v>2015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32"/>
        <v>187.3</v>
      </c>
      <c r="P2638" s="6">
        <f t="shared" si="333"/>
        <v>37.46</v>
      </c>
      <c r="Q2638" t="str">
        <f t="shared" si="334"/>
        <v>technology</v>
      </c>
      <c r="R2638" t="str">
        <f t="shared" si="335"/>
        <v>space exploration</v>
      </c>
      <c r="S2638" s="10">
        <f t="shared" si="336"/>
        <v>42636.406412037039</v>
      </c>
      <c r="T2638" s="10">
        <f t="shared" si="337"/>
        <v>42658.833333333336</v>
      </c>
      <c r="U2638" t="str">
        <f t="shared" si="338"/>
        <v>September</v>
      </c>
      <c r="V2638" t="str">
        <f t="shared" si="339"/>
        <v>2016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32"/>
        <v>166.2</v>
      </c>
      <c r="P2639" s="6">
        <f t="shared" si="333"/>
        <v>31.96153846153846</v>
      </c>
      <c r="Q2639" t="str">
        <f t="shared" si="334"/>
        <v>technology</v>
      </c>
      <c r="R2639" t="str">
        <f t="shared" si="335"/>
        <v>space exploration</v>
      </c>
      <c r="S2639" s="10">
        <f t="shared" si="336"/>
        <v>42639.341145833336</v>
      </c>
      <c r="T2639" s="10">
        <f t="shared" si="337"/>
        <v>42655.341145833336</v>
      </c>
      <c r="U2639" t="str">
        <f t="shared" si="338"/>
        <v>September</v>
      </c>
      <c r="V2639" t="str">
        <f t="shared" si="339"/>
        <v>2016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32"/>
        <v>101.72910662824208</v>
      </c>
      <c r="P2640" s="6">
        <f t="shared" si="333"/>
        <v>25.214285714285715</v>
      </c>
      <c r="Q2640" t="str">
        <f t="shared" si="334"/>
        <v>technology</v>
      </c>
      <c r="R2640" t="str">
        <f t="shared" si="335"/>
        <v>space exploration</v>
      </c>
      <c r="S2640" s="10">
        <f t="shared" si="336"/>
        <v>41989.70480324074</v>
      </c>
      <c r="T2640" s="10">
        <f t="shared" si="337"/>
        <v>42019.70480324074</v>
      </c>
      <c r="U2640" t="str">
        <f t="shared" si="338"/>
        <v>December</v>
      </c>
      <c r="V2640" t="str">
        <f t="shared" si="339"/>
        <v>2014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32"/>
        <v>164</v>
      </c>
      <c r="P2641" s="6">
        <f t="shared" si="333"/>
        <v>10.040816326530612</v>
      </c>
      <c r="Q2641" t="str">
        <f t="shared" si="334"/>
        <v>technology</v>
      </c>
      <c r="R2641" t="str">
        <f t="shared" si="335"/>
        <v>space exploration</v>
      </c>
      <c r="S2641" s="10">
        <f t="shared" si="336"/>
        <v>42024.656805555554</v>
      </c>
      <c r="T2641" s="10">
        <f t="shared" si="337"/>
        <v>42054.656805555554</v>
      </c>
      <c r="U2641" t="str">
        <f t="shared" si="338"/>
        <v>January</v>
      </c>
      <c r="V2641" t="str">
        <f t="shared" si="339"/>
        <v>2015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32"/>
        <v>105.66666666666666</v>
      </c>
      <c r="P2642" s="6">
        <f t="shared" si="333"/>
        <v>45.94202898550725</v>
      </c>
      <c r="Q2642" t="str">
        <f t="shared" si="334"/>
        <v>technology</v>
      </c>
      <c r="R2642" t="str">
        <f t="shared" si="335"/>
        <v>space exploration</v>
      </c>
      <c r="S2642" s="10">
        <f t="shared" si="336"/>
        <v>42102.952245370368</v>
      </c>
      <c r="T2642" s="10">
        <f t="shared" si="337"/>
        <v>42162.952245370368</v>
      </c>
      <c r="U2642" t="str">
        <f t="shared" si="338"/>
        <v>April</v>
      </c>
      <c r="V2642" t="str">
        <f t="shared" si="339"/>
        <v>2015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32"/>
        <v>1</v>
      </c>
      <c r="P2643" s="6">
        <f t="shared" si="333"/>
        <v>15</v>
      </c>
      <c r="Q2643" t="str">
        <f t="shared" si="334"/>
        <v>technology</v>
      </c>
      <c r="R2643" t="str">
        <f t="shared" si="335"/>
        <v>space exploration</v>
      </c>
      <c r="S2643" s="10">
        <f t="shared" si="336"/>
        <v>41880.618784722217</v>
      </c>
      <c r="T2643" s="10">
        <f t="shared" si="337"/>
        <v>41897.631249999999</v>
      </c>
      <c r="U2643" t="str">
        <f t="shared" si="338"/>
        <v>August</v>
      </c>
      <c r="V2643" t="str">
        <f t="shared" si="339"/>
        <v>2014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32"/>
        <v>0</v>
      </c>
      <c r="P2644" s="6" t="e">
        <f t="shared" si="333"/>
        <v>#DIV/0!</v>
      </c>
      <c r="Q2644" t="str">
        <f t="shared" si="334"/>
        <v>technology</v>
      </c>
      <c r="R2644" t="str">
        <f t="shared" si="335"/>
        <v>space exploration</v>
      </c>
      <c r="S2644" s="10">
        <f t="shared" si="336"/>
        <v>42536.03828703703</v>
      </c>
      <c r="T2644" s="10">
        <f t="shared" si="337"/>
        <v>42566.081249999996</v>
      </c>
      <c r="U2644" t="str">
        <f t="shared" si="338"/>
        <v>June</v>
      </c>
      <c r="V2644" t="str">
        <f t="shared" si="339"/>
        <v>2016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32"/>
        <v>33.559730999999999</v>
      </c>
      <c r="P2645" s="6">
        <f t="shared" si="333"/>
        <v>223.58248500999335</v>
      </c>
      <c r="Q2645" t="str">
        <f t="shared" si="334"/>
        <v>technology</v>
      </c>
      <c r="R2645" t="str">
        <f t="shared" si="335"/>
        <v>space exploration</v>
      </c>
      <c r="S2645" s="10">
        <f t="shared" si="336"/>
        <v>42689.374016203707</v>
      </c>
      <c r="T2645" s="10">
        <f t="shared" si="337"/>
        <v>42725.124305555553</v>
      </c>
      <c r="U2645" t="str">
        <f t="shared" si="338"/>
        <v>November</v>
      </c>
      <c r="V2645" t="str">
        <f t="shared" si="339"/>
        <v>2016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32"/>
        <v>2.0529999999999999</v>
      </c>
      <c r="P2646" s="6">
        <f t="shared" si="333"/>
        <v>39.480769230769234</v>
      </c>
      <c r="Q2646" t="str">
        <f t="shared" si="334"/>
        <v>technology</v>
      </c>
      <c r="R2646" t="str">
        <f t="shared" si="335"/>
        <v>space exploration</v>
      </c>
      <c r="S2646" s="10">
        <f t="shared" si="336"/>
        <v>42774.583738425928</v>
      </c>
      <c r="T2646" s="10">
        <f t="shared" si="337"/>
        <v>42804.583738425928</v>
      </c>
      <c r="U2646" t="str">
        <f t="shared" si="338"/>
        <v>February</v>
      </c>
      <c r="V2646" t="str">
        <f t="shared" si="339"/>
        <v>2017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32"/>
        <v>10.5</v>
      </c>
      <c r="P2647" s="6">
        <f t="shared" si="333"/>
        <v>91.304347826086953</v>
      </c>
      <c r="Q2647" t="str">
        <f t="shared" si="334"/>
        <v>technology</v>
      </c>
      <c r="R2647" t="str">
        <f t="shared" si="335"/>
        <v>space exploration</v>
      </c>
      <c r="S2647" s="10">
        <f t="shared" si="336"/>
        <v>41921.634293981479</v>
      </c>
      <c r="T2647" s="10">
        <f t="shared" si="337"/>
        <v>41951.675960648143</v>
      </c>
      <c r="U2647" t="str">
        <f t="shared" si="338"/>
        <v>October</v>
      </c>
      <c r="V2647" t="str">
        <f t="shared" si="339"/>
        <v>2014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32"/>
        <v>8.4172840000000004</v>
      </c>
      <c r="P2648" s="6">
        <f t="shared" si="333"/>
        <v>78.666205607476627</v>
      </c>
      <c r="Q2648" t="str">
        <f t="shared" si="334"/>
        <v>technology</v>
      </c>
      <c r="R2648" t="str">
        <f t="shared" si="335"/>
        <v>space exploration</v>
      </c>
      <c r="S2648" s="10">
        <f t="shared" si="336"/>
        <v>42226.10496527778</v>
      </c>
      <c r="T2648" s="10">
        <f t="shared" si="337"/>
        <v>42256.10496527778</v>
      </c>
      <c r="U2648" t="str">
        <f t="shared" si="338"/>
        <v>August</v>
      </c>
      <c r="V2648" t="str">
        <f t="shared" si="339"/>
        <v>2015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ref="O2649:O2702" si="340">(E2649/D2649)*100</f>
        <v>1.44</v>
      </c>
      <c r="P2649" s="6">
        <f t="shared" ref="P2649:P2702" si="341">(E2649/L2649)</f>
        <v>12</v>
      </c>
      <c r="Q2649" t="str">
        <f t="shared" si="334"/>
        <v>technology</v>
      </c>
      <c r="R2649" t="str">
        <f t="shared" si="335"/>
        <v>space exploration</v>
      </c>
      <c r="S2649" s="10">
        <f t="shared" si="336"/>
        <v>42200.053460648145</v>
      </c>
      <c r="T2649" s="10">
        <f t="shared" si="337"/>
        <v>42230.053460648145</v>
      </c>
      <c r="U2649" t="str">
        <f t="shared" si="338"/>
        <v>July</v>
      </c>
      <c r="V2649" t="str">
        <f t="shared" si="339"/>
        <v>2015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40"/>
        <v>0.88333333333333341</v>
      </c>
      <c r="P2650" s="6">
        <f t="shared" si="341"/>
        <v>17.666666666666668</v>
      </c>
      <c r="Q2650" t="str">
        <f t="shared" si="334"/>
        <v>technology</v>
      </c>
      <c r="R2650" t="str">
        <f t="shared" si="335"/>
        <v>space exploration</v>
      </c>
      <c r="S2650" s="10">
        <f t="shared" si="336"/>
        <v>42408.506481481476</v>
      </c>
      <c r="T2650" s="10">
        <f t="shared" si="337"/>
        <v>42438.506481481476</v>
      </c>
      <c r="U2650" t="str">
        <f t="shared" si="338"/>
        <v>February</v>
      </c>
      <c r="V2650" t="str">
        <f t="shared" si="339"/>
        <v>2016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40"/>
        <v>9.920000000000001E-2</v>
      </c>
      <c r="P2651" s="6">
        <f t="shared" si="341"/>
        <v>41.333333333333336</v>
      </c>
      <c r="Q2651" t="str">
        <f t="shared" si="334"/>
        <v>technology</v>
      </c>
      <c r="R2651" t="str">
        <f t="shared" si="335"/>
        <v>space exploration</v>
      </c>
      <c r="S2651" s="10">
        <f t="shared" si="336"/>
        <v>42341.788668981484</v>
      </c>
      <c r="T2651" s="10">
        <f t="shared" si="337"/>
        <v>42401.788668981484</v>
      </c>
      <c r="U2651" t="str">
        <f t="shared" si="338"/>
        <v>December</v>
      </c>
      <c r="V2651" t="str">
        <f t="shared" si="339"/>
        <v>2015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40"/>
        <v>0.59666666666666668</v>
      </c>
      <c r="P2652" s="6">
        <f t="shared" si="341"/>
        <v>71.599999999999994</v>
      </c>
      <c r="Q2652" t="str">
        <f t="shared" si="334"/>
        <v>technology</v>
      </c>
      <c r="R2652" t="str">
        <f t="shared" si="335"/>
        <v>space exploration</v>
      </c>
      <c r="S2652" s="10">
        <f t="shared" si="336"/>
        <v>42695.416006944441</v>
      </c>
      <c r="T2652" s="10">
        <f t="shared" si="337"/>
        <v>42725.416006944441</v>
      </c>
      <c r="U2652" t="str">
        <f t="shared" si="338"/>
        <v>November</v>
      </c>
      <c r="V2652" t="str">
        <f t="shared" si="339"/>
        <v>2016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40"/>
        <v>1.8689285714285715</v>
      </c>
      <c r="P2653" s="6">
        <f t="shared" si="341"/>
        <v>307.8235294117647</v>
      </c>
      <c r="Q2653" t="str">
        <f t="shared" si="334"/>
        <v>technology</v>
      </c>
      <c r="R2653" t="str">
        <f t="shared" si="335"/>
        <v>space exploration</v>
      </c>
      <c r="S2653" s="10">
        <f t="shared" si="336"/>
        <v>42327.597326388888</v>
      </c>
      <c r="T2653" s="10">
        <f t="shared" si="337"/>
        <v>42355.597326388888</v>
      </c>
      <c r="U2653" t="str">
        <f t="shared" si="338"/>
        <v>November</v>
      </c>
      <c r="V2653" t="str">
        <f t="shared" si="339"/>
        <v>2015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40"/>
        <v>0.88500000000000001</v>
      </c>
      <c r="P2654" s="6">
        <f t="shared" si="341"/>
        <v>80.454545454545453</v>
      </c>
      <c r="Q2654" t="str">
        <f t="shared" si="334"/>
        <v>technology</v>
      </c>
      <c r="R2654" t="str">
        <f t="shared" si="335"/>
        <v>space exploration</v>
      </c>
      <c r="S2654" s="10">
        <f t="shared" si="336"/>
        <v>41952.950520833336</v>
      </c>
      <c r="T2654" s="10">
        <f t="shared" si="337"/>
        <v>41982.950520833336</v>
      </c>
      <c r="U2654" t="str">
        <f t="shared" si="338"/>
        <v>November</v>
      </c>
      <c r="V2654" t="str">
        <f t="shared" si="339"/>
        <v>2014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40"/>
        <v>11.52156862745098</v>
      </c>
      <c r="P2655" s="6">
        <f t="shared" si="341"/>
        <v>83.942857142857136</v>
      </c>
      <c r="Q2655" t="str">
        <f t="shared" si="334"/>
        <v>technology</v>
      </c>
      <c r="R2655" t="str">
        <f t="shared" si="335"/>
        <v>space exploration</v>
      </c>
      <c r="S2655" s="10">
        <f t="shared" si="336"/>
        <v>41771.443599537037</v>
      </c>
      <c r="T2655" s="10">
        <f t="shared" si="337"/>
        <v>41802.958333333328</v>
      </c>
      <c r="U2655" t="str">
        <f t="shared" si="338"/>
        <v>May</v>
      </c>
      <c r="V2655" t="str">
        <f t="shared" si="339"/>
        <v>2014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40"/>
        <v>5.1000000000000004E-2</v>
      </c>
      <c r="P2656" s="6">
        <f t="shared" si="341"/>
        <v>8.5</v>
      </c>
      <c r="Q2656" t="str">
        <f t="shared" si="334"/>
        <v>technology</v>
      </c>
      <c r="R2656" t="str">
        <f t="shared" si="335"/>
        <v>space exploration</v>
      </c>
      <c r="S2656" s="10">
        <f t="shared" si="336"/>
        <v>42055.392662037033</v>
      </c>
      <c r="T2656" s="10">
        <f t="shared" si="337"/>
        <v>42115.350995370369</v>
      </c>
      <c r="U2656" t="str">
        <f t="shared" si="338"/>
        <v>February</v>
      </c>
      <c r="V2656" t="str">
        <f t="shared" si="339"/>
        <v>2015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40"/>
        <v>21.033333333333335</v>
      </c>
      <c r="P2657" s="6">
        <f t="shared" si="341"/>
        <v>73.372093023255815</v>
      </c>
      <c r="Q2657" t="str">
        <f t="shared" si="334"/>
        <v>technology</v>
      </c>
      <c r="R2657" t="str">
        <f t="shared" si="335"/>
        <v>space exploration</v>
      </c>
      <c r="S2657" s="10">
        <f t="shared" si="336"/>
        <v>42381.657951388886</v>
      </c>
      <c r="T2657" s="10">
        <f t="shared" si="337"/>
        <v>42409.624999999993</v>
      </c>
      <c r="U2657" t="str">
        <f t="shared" si="338"/>
        <v>January</v>
      </c>
      <c r="V2657" t="str">
        <f t="shared" si="339"/>
        <v>2016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40"/>
        <v>11.436666666666667</v>
      </c>
      <c r="P2658" s="6">
        <f t="shared" si="341"/>
        <v>112.86184210526316</v>
      </c>
      <c r="Q2658" t="str">
        <f t="shared" si="334"/>
        <v>technology</v>
      </c>
      <c r="R2658" t="str">
        <f t="shared" si="335"/>
        <v>space exploration</v>
      </c>
      <c r="S2658" s="10">
        <f t="shared" si="336"/>
        <v>42767.480185185188</v>
      </c>
      <c r="T2658" s="10">
        <f t="shared" si="337"/>
        <v>42806.583333333336</v>
      </c>
      <c r="U2658" t="str">
        <f t="shared" si="338"/>
        <v>February</v>
      </c>
      <c r="V2658" t="str">
        <f t="shared" si="339"/>
        <v>2017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40"/>
        <v>18.737933333333334</v>
      </c>
      <c r="P2659" s="6">
        <f t="shared" si="341"/>
        <v>95.277627118644077</v>
      </c>
      <c r="Q2659" t="str">
        <f t="shared" si="334"/>
        <v>technology</v>
      </c>
      <c r="R2659" t="str">
        <f t="shared" si="335"/>
        <v>space exploration</v>
      </c>
      <c r="S2659" s="10">
        <f t="shared" si="336"/>
        <v>42551.720520833333</v>
      </c>
      <c r="T2659" s="10">
        <f t="shared" si="337"/>
        <v>42584.854166666664</v>
      </c>
      <c r="U2659" t="str">
        <f t="shared" si="338"/>
        <v>June</v>
      </c>
      <c r="V2659" t="str">
        <f t="shared" si="339"/>
        <v>2016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40"/>
        <v>9.285714285714286E-2</v>
      </c>
      <c r="P2660" s="6">
        <f t="shared" si="341"/>
        <v>22.75</v>
      </c>
      <c r="Q2660" t="str">
        <f t="shared" si="334"/>
        <v>technology</v>
      </c>
      <c r="R2660" t="str">
        <f t="shared" si="335"/>
        <v>space exploration</v>
      </c>
      <c r="S2660" s="10">
        <f t="shared" si="336"/>
        <v>42551.675856481474</v>
      </c>
      <c r="T2660" s="10">
        <f t="shared" si="337"/>
        <v>42581.675856481474</v>
      </c>
      <c r="U2660" t="str">
        <f t="shared" si="338"/>
        <v>June</v>
      </c>
      <c r="V2660" t="str">
        <f t="shared" si="339"/>
        <v>2016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40"/>
        <v>2.7204081632653061</v>
      </c>
      <c r="P2661" s="6">
        <f t="shared" si="341"/>
        <v>133.30000000000001</v>
      </c>
      <c r="Q2661" t="str">
        <f t="shared" si="334"/>
        <v>technology</v>
      </c>
      <c r="R2661" t="str">
        <f t="shared" si="335"/>
        <v>space exploration</v>
      </c>
      <c r="S2661" s="10">
        <f t="shared" si="336"/>
        <v>42081.861226851848</v>
      </c>
      <c r="T2661" s="10">
        <f t="shared" si="337"/>
        <v>42111.861226851848</v>
      </c>
      <c r="U2661" t="str">
        <f t="shared" si="338"/>
        <v>March</v>
      </c>
      <c r="V2661" t="str">
        <f t="shared" si="339"/>
        <v>2015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40"/>
        <v>9.5000000000000001E-2</v>
      </c>
      <c r="P2662" s="6">
        <f t="shared" si="341"/>
        <v>3.8</v>
      </c>
      <c r="Q2662" t="str">
        <f t="shared" si="334"/>
        <v>technology</v>
      </c>
      <c r="R2662" t="str">
        <f t="shared" si="335"/>
        <v>space exploration</v>
      </c>
      <c r="S2662" s="10">
        <f t="shared" si="336"/>
        <v>42272.504837962959</v>
      </c>
      <c r="T2662" s="10">
        <f t="shared" si="337"/>
        <v>42332.546504629623</v>
      </c>
      <c r="U2662" t="str">
        <f t="shared" si="338"/>
        <v>September</v>
      </c>
      <c r="V2662" t="str">
        <f t="shared" si="339"/>
        <v>2015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40"/>
        <v>102.89999999999999</v>
      </c>
      <c r="P2663" s="6">
        <f t="shared" si="341"/>
        <v>85.75</v>
      </c>
      <c r="Q2663" t="str">
        <f t="shared" si="334"/>
        <v>technology</v>
      </c>
      <c r="R2663" t="str">
        <f t="shared" si="335"/>
        <v>makerspaces</v>
      </c>
      <c r="S2663" s="10">
        <f t="shared" si="336"/>
        <v>41542.750115740739</v>
      </c>
      <c r="T2663" s="10">
        <f t="shared" si="337"/>
        <v>41572.750115740739</v>
      </c>
      <c r="U2663" t="str">
        <f t="shared" si="338"/>
        <v>September</v>
      </c>
      <c r="V2663" t="str">
        <f t="shared" si="339"/>
        <v>2013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40"/>
        <v>106.80000000000001</v>
      </c>
      <c r="P2664" s="6">
        <f t="shared" si="341"/>
        <v>267</v>
      </c>
      <c r="Q2664" t="str">
        <f t="shared" si="334"/>
        <v>technology</v>
      </c>
      <c r="R2664" t="str">
        <f t="shared" si="335"/>
        <v>makerspaces</v>
      </c>
      <c r="S2664" s="10">
        <f t="shared" si="336"/>
        <v>42207.538344907407</v>
      </c>
      <c r="T2664" s="10">
        <f t="shared" si="337"/>
        <v>42237.538344907407</v>
      </c>
      <c r="U2664" t="str">
        <f t="shared" si="338"/>
        <v>July</v>
      </c>
      <c r="V2664" t="str">
        <f t="shared" si="339"/>
        <v>2015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40"/>
        <v>104.59625</v>
      </c>
      <c r="P2665" s="6">
        <f t="shared" si="341"/>
        <v>373.55803571428572</v>
      </c>
      <c r="Q2665" t="str">
        <f t="shared" si="334"/>
        <v>technology</v>
      </c>
      <c r="R2665" t="str">
        <f t="shared" si="335"/>
        <v>makerspaces</v>
      </c>
      <c r="S2665" s="10">
        <f t="shared" si="336"/>
        <v>42222.41443287037</v>
      </c>
      <c r="T2665" s="10">
        <f t="shared" si="337"/>
        <v>42251.416666666664</v>
      </c>
      <c r="U2665" t="str">
        <f t="shared" si="338"/>
        <v>August</v>
      </c>
      <c r="V2665" t="str">
        <f t="shared" si="339"/>
        <v>2015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40"/>
        <v>103.42857142857143</v>
      </c>
      <c r="P2666" s="6">
        <f t="shared" si="341"/>
        <v>174.03846153846155</v>
      </c>
      <c r="Q2666" t="str">
        <f t="shared" si="334"/>
        <v>technology</v>
      </c>
      <c r="R2666" t="str">
        <f t="shared" si="335"/>
        <v>makerspaces</v>
      </c>
      <c r="S2666" s="10">
        <f t="shared" si="336"/>
        <v>42312.817094907405</v>
      </c>
      <c r="T2666" s="10">
        <f t="shared" si="337"/>
        <v>42347.082638888889</v>
      </c>
      <c r="U2666" t="str">
        <f t="shared" si="338"/>
        <v>November</v>
      </c>
      <c r="V2666" t="str">
        <f t="shared" si="339"/>
        <v>2015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40"/>
        <v>123.14285714285715</v>
      </c>
      <c r="P2667" s="6">
        <f t="shared" si="341"/>
        <v>93.695652173913047</v>
      </c>
      <c r="Q2667" t="str">
        <f t="shared" si="334"/>
        <v>technology</v>
      </c>
      <c r="R2667" t="str">
        <f t="shared" si="335"/>
        <v>makerspaces</v>
      </c>
      <c r="S2667" s="10">
        <f t="shared" si="336"/>
        <v>42083.687199074069</v>
      </c>
      <c r="T2667" s="10">
        <f t="shared" si="337"/>
        <v>42128.687199074069</v>
      </c>
      <c r="U2667" t="str">
        <f t="shared" si="338"/>
        <v>March</v>
      </c>
      <c r="V2667" t="str">
        <f t="shared" si="339"/>
        <v>2015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40"/>
        <v>159.29509999999999</v>
      </c>
      <c r="P2668" s="6">
        <f t="shared" si="341"/>
        <v>77.327718446601949</v>
      </c>
      <c r="Q2668" t="str">
        <f t="shared" si="334"/>
        <v>technology</v>
      </c>
      <c r="R2668" t="str">
        <f t="shared" si="335"/>
        <v>makerspaces</v>
      </c>
      <c r="S2668" s="10">
        <f t="shared" si="336"/>
        <v>42235.55600694444</v>
      </c>
      <c r="T2668" s="10">
        <f t="shared" si="337"/>
        <v>42272.666666666664</v>
      </c>
      <c r="U2668" t="str">
        <f t="shared" si="338"/>
        <v>August</v>
      </c>
      <c r="V2668" t="str">
        <f t="shared" si="339"/>
        <v>2015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40"/>
        <v>110.66666666666667</v>
      </c>
      <c r="P2669" s="6">
        <f t="shared" si="341"/>
        <v>92.222222222222229</v>
      </c>
      <c r="Q2669" t="str">
        <f t="shared" si="334"/>
        <v>technology</v>
      </c>
      <c r="R2669" t="str">
        <f t="shared" si="335"/>
        <v>makerspaces</v>
      </c>
      <c r="S2669" s="10">
        <f t="shared" si="336"/>
        <v>42380.717777777776</v>
      </c>
      <c r="T2669" s="10">
        <f t="shared" si="337"/>
        <v>42410.717777777776</v>
      </c>
      <c r="U2669" t="str">
        <f t="shared" si="338"/>
        <v>January</v>
      </c>
      <c r="V2669" t="str">
        <f t="shared" si="339"/>
        <v>2016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40"/>
        <v>170.70000000000002</v>
      </c>
      <c r="P2670" s="6">
        <f t="shared" si="341"/>
        <v>60.964285714285715</v>
      </c>
      <c r="Q2670" t="str">
        <f t="shared" si="334"/>
        <v>technology</v>
      </c>
      <c r="R2670" t="str">
        <f t="shared" si="335"/>
        <v>makerspaces</v>
      </c>
      <c r="S2670" s="10">
        <f t="shared" si="336"/>
        <v>42275.380381944444</v>
      </c>
      <c r="T2670" s="10">
        <f t="shared" si="337"/>
        <v>42317.397222222215</v>
      </c>
      <c r="U2670" t="str">
        <f t="shared" si="338"/>
        <v>September</v>
      </c>
      <c r="V2670" t="str">
        <f t="shared" si="339"/>
        <v>2015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40"/>
        <v>125.125</v>
      </c>
      <c r="P2671" s="6">
        <f t="shared" si="341"/>
        <v>91</v>
      </c>
      <c r="Q2671" t="str">
        <f t="shared" si="334"/>
        <v>technology</v>
      </c>
      <c r="R2671" t="str">
        <f t="shared" si="335"/>
        <v>makerspaces</v>
      </c>
      <c r="S2671" s="10">
        <f t="shared" si="336"/>
        <v>42318.827499999992</v>
      </c>
      <c r="T2671" s="10">
        <f t="shared" si="337"/>
        <v>42378.827499999992</v>
      </c>
      <c r="U2671" t="str">
        <f t="shared" si="338"/>
        <v>November</v>
      </c>
      <c r="V2671" t="str">
        <f t="shared" si="339"/>
        <v>2015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40"/>
        <v>6.4158609339642041</v>
      </c>
      <c r="P2672" s="6">
        <f t="shared" si="341"/>
        <v>41.583333333333336</v>
      </c>
      <c r="Q2672" t="str">
        <f t="shared" si="334"/>
        <v>technology</v>
      </c>
      <c r="R2672" t="str">
        <f t="shared" si="335"/>
        <v>makerspaces</v>
      </c>
      <c r="S2672" s="10">
        <f t="shared" si="336"/>
        <v>41820.812268518515</v>
      </c>
      <c r="T2672" s="10">
        <f t="shared" si="337"/>
        <v>41848.812268518515</v>
      </c>
      <c r="U2672" t="str">
        <f t="shared" si="338"/>
        <v>June</v>
      </c>
      <c r="V2672" t="str">
        <f t="shared" si="339"/>
        <v>2014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40"/>
        <v>11.343999999999999</v>
      </c>
      <c r="P2673" s="6">
        <f t="shared" si="341"/>
        <v>33.761904761904759</v>
      </c>
      <c r="Q2673" t="str">
        <f t="shared" si="334"/>
        <v>technology</v>
      </c>
      <c r="R2673" t="str">
        <f t="shared" si="335"/>
        <v>makerspaces</v>
      </c>
      <c r="S2673" s="10">
        <f t="shared" si="336"/>
        <v>41962.54069444444</v>
      </c>
      <c r="T2673" s="10">
        <f t="shared" si="337"/>
        <v>41992.609722222223</v>
      </c>
      <c r="U2673" t="str">
        <f t="shared" si="338"/>
        <v>November</v>
      </c>
      <c r="V2673" t="str">
        <f t="shared" si="339"/>
        <v>2014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40"/>
        <v>33.19</v>
      </c>
      <c r="P2674" s="6">
        <f t="shared" si="341"/>
        <v>70.61702127659575</v>
      </c>
      <c r="Q2674" t="str">
        <f t="shared" si="334"/>
        <v>technology</v>
      </c>
      <c r="R2674" t="str">
        <f t="shared" si="335"/>
        <v>makerspaces</v>
      </c>
      <c r="S2674" s="10">
        <f t="shared" si="336"/>
        <v>42344.675810185181</v>
      </c>
      <c r="T2674" s="10">
        <f t="shared" si="337"/>
        <v>42366.041666666664</v>
      </c>
      <c r="U2674" t="str">
        <f t="shared" si="338"/>
        <v>December</v>
      </c>
      <c r="V2674" t="str">
        <f t="shared" si="339"/>
        <v>2015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40"/>
        <v>27.58</v>
      </c>
      <c r="P2675" s="6">
        <f t="shared" si="341"/>
        <v>167.15151515151516</v>
      </c>
      <c r="Q2675" t="str">
        <f t="shared" si="334"/>
        <v>technology</v>
      </c>
      <c r="R2675" t="str">
        <f t="shared" si="335"/>
        <v>makerspaces</v>
      </c>
      <c r="S2675" s="10">
        <f t="shared" si="336"/>
        <v>41912.333321759259</v>
      </c>
      <c r="T2675" s="10">
        <f t="shared" si="337"/>
        <v>41941.739583333328</v>
      </c>
      <c r="U2675" t="str">
        <f t="shared" si="338"/>
        <v>September</v>
      </c>
      <c r="V2675" t="str">
        <f t="shared" si="339"/>
        <v>2014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40"/>
        <v>62.839999999999996</v>
      </c>
      <c r="P2676" s="6">
        <f t="shared" si="341"/>
        <v>128.61988304093566</v>
      </c>
      <c r="Q2676" t="str">
        <f t="shared" si="334"/>
        <v>technology</v>
      </c>
      <c r="R2676" t="str">
        <f t="shared" si="335"/>
        <v>makerspaces</v>
      </c>
      <c r="S2676" s="10">
        <f t="shared" si="336"/>
        <v>42529.424421296295</v>
      </c>
      <c r="T2676" s="10">
        <f t="shared" si="337"/>
        <v>42555.999305555553</v>
      </c>
      <c r="U2676" t="str">
        <f t="shared" si="338"/>
        <v>June</v>
      </c>
      <c r="V2676" t="str">
        <f t="shared" si="339"/>
        <v>2016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40"/>
        <v>7.5880000000000001</v>
      </c>
      <c r="P2677" s="6">
        <f t="shared" si="341"/>
        <v>65.41379310344827</v>
      </c>
      <c r="Q2677" t="str">
        <f t="shared" si="334"/>
        <v>technology</v>
      </c>
      <c r="R2677" t="str">
        <f t="shared" si="335"/>
        <v>makerspaces</v>
      </c>
      <c r="S2677" s="10">
        <f t="shared" si="336"/>
        <v>41923.649178240739</v>
      </c>
      <c r="T2677" s="10">
        <f t="shared" si="337"/>
        <v>41953.690844907404</v>
      </c>
      <c r="U2677" t="str">
        <f t="shared" si="338"/>
        <v>October</v>
      </c>
      <c r="V2677" t="str">
        <f t="shared" si="339"/>
        <v>2014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40"/>
        <v>50.38095238095238</v>
      </c>
      <c r="P2678" s="6">
        <f t="shared" si="341"/>
        <v>117.55555555555556</v>
      </c>
      <c r="Q2678" t="str">
        <f t="shared" si="334"/>
        <v>technology</v>
      </c>
      <c r="R2678" t="str">
        <f t="shared" si="335"/>
        <v>makerspaces</v>
      </c>
      <c r="S2678" s="10">
        <f t="shared" si="336"/>
        <v>42482.416365740741</v>
      </c>
      <c r="T2678" s="10">
        <f t="shared" si="337"/>
        <v>42512.416365740741</v>
      </c>
      <c r="U2678" t="str">
        <f t="shared" si="338"/>
        <v>April</v>
      </c>
      <c r="V2678" t="str">
        <f t="shared" si="339"/>
        <v>2016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40"/>
        <v>17.512820512820511</v>
      </c>
      <c r="P2679" s="6">
        <f t="shared" si="341"/>
        <v>126.48148148148148</v>
      </c>
      <c r="Q2679" t="str">
        <f t="shared" si="334"/>
        <v>technology</v>
      </c>
      <c r="R2679" t="str">
        <f t="shared" si="335"/>
        <v>makerspaces</v>
      </c>
      <c r="S2679" s="10">
        <f t="shared" si="336"/>
        <v>41792.821099537039</v>
      </c>
      <c r="T2679" s="10">
        <f t="shared" si="337"/>
        <v>41822.821099537039</v>
      </c>
      <c r="U2679" t="str">
        <f t="shared" si="338"/>
        <v>June</v>
      </c>
      <c r="V2679" t="str">
        <f t="shared" si="339"/>
        <v>2014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40"/>
        <v>1.375E-2</v>
      </c>
      <c r="P2680" s="6">
        <f t="shared" si="341"/>
        <v>550</v>
      </c>
      <c r="Q2680" t="str">
        <f t="shared" si="334"/>
        <v>technology</v>
      </c>
      <c r="R2680" t="str">
        <f t="shared" si="335"/>
        <v>makerspaces</v>
      </c>
      <c r="S2680" s="10">
        <f t="shared" si="336"/>
        <v>42241.589872685181</v>
      </c>
      <c r="T2680" s="10">
        <f t="shared" si="337"/>
        <v>42271.589872685181</v>
      </c>
      <c r="U2680" t="str">
        <f t="shared" si="338"/>
        <v>August</v>
      </c>
      <c r="V2680" t="str">
        <f t="shared" si="339"/>
        <v>2015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40"/>
        <v>0.33</v>
      </c>
      <c r="P2681" s="6">
        <f t="shared" si="341"/>
        <v>44</v>
      </c>
      <c r="Q2681" t="str">
        <f t="shared" si="334"/>
        <v>technology</v>
      </c>
      <c r="R2681" t="str">
        <f t="shared" si="335"/>
        <v>makerspaces</v>
      </c>
      <c r="S2681" s="10">
        <f t="shared" si="336"/>
        <v>42032.792754629627</v>
      </c>
      <c r="T2681" s="10">
        <f t="shared" si="337"/>
        <v>42062.792754629627</v>
      </c>
      <c r="U2681" t="str">
        <f t="shared" si="338"/>
        <v>January</v>
      </c>
      <c r="V2681" t="str">
        <f t="shared" si="339"/>
        <v>2015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40"/>
        <v>0.86250000000000004</v>
      </c>
      <c r="P2682" s="6">
        <f t="shared" si="341"/>
        <v>69</v>
      </c>
      <c r="Q2682" t="str">
        <f t="shared" si="334"/>
        <v>technology</v>
      </c>
      <c r="R2682" t="str">
        <f t="shared" si="335"/>
        <v>makerspaces</v>
      </c>
      <c r="S2682" s="10">
        <f t="shared" si="336"/>
        <v>42436.003368055557</v>
      </c>
      <c r="T2682" s="10">
        <f t="shared" si="337"/>
        <v>42465.961701388886</v>
      </c>
      <c r="U2682" t="str">
        <f t="shared" si="338"/>
        <v>March</v>
      </c>
      <c r="V2682" t="str">
        <f t="shared" si="339"/>
        <v>2016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40"/>
        <v>0.6875</v>
      </c>
      <c r="P2683" s="6">
        <f t="shared" si="341"/>
        <v>27.5</v>
      </c>
      <c r="Q2683" t="str">
        <f t="shared" si="334"/>
        <v>food</v>
      </c>
      <c r="R2683" t="str">
        <f t="shared" si="335"/>
        <v>food trucks</v>
      </c>
      <c r="S2683" s="10">
        <f t="shared" si="336"/>
        <v>41805.686921296292</v>
      </c>
      <c r="T2683" s="10">
        <f t="shared" si="337"/>
        <v>41830.686921296292</v>
      </c>
      <c r="U2683" t="str">
        <f t="shared" si="338"/>
        <v>June</v>
      </c>
      <c r="V2683" t="str">
        <f t="shared" si="339"/>
        <v>2014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40"/>
        <v>28.299999999999997</v>
      </c>
      <c r="P2684" s="6">
        <f t="shared" si="341"/>
        <v>84.9</v>
      </c>
      <c r="Q2684" t="str">
        <f t="shared" si="334"/>
        <v>food</v>
      </c>
      <c r="R2684" t="str">
        <f t="shared" si="335"/>
        <v>food trucks</v>
      </c>
      <c r="S2684" s="10">
        <f t="shared" si="336"/>
        <v>41932.663657407407</v>
      </c>
      <c r="T2684" s="10">
        <f t="shared" si="337"/>
        <v>41965.040972222218</v>
      </c>
      <c r="U2684" t="str">
        <f t="shared" si="338"/>
        <v>October</v>
      </c>
      <c r="V2684" t="str">
        <f t="shared" si="339"/>
        <v>2014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40"/>
        <v>0.24</v>
      </c>
      <c r="P2685" s="6">
        <f t="shared" si="341"/>
        <v>12</v>
      </c>
      <c r="Q2685" t="str">
        <f t="shared" si="334"/>
        <v>food</v>
      </c>
      <c r="R2685" t="str">
        <f t="shared" si="335"/>
        <v>food trucks</v>
      </c>
      <c r="S2685" s="10">
        <f t="shared" si="336"/>
        <v>42034.546759259254</v>
      </c>
      <c r="T2685" s="10">
        <f t="shared" si="337"/>
        <v>42064.546759259254</v>
      </c>
      <c r="U2685" t="str">
        <f t="shared" si="338"/>
        <v>January</v>
      </c>
      <c r="V2685" t="str">
        <f t="shared" si="339"/>
        <v>2015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40"/>
        <v>1.1428571428571428</v>
      </c>
      <c r="P2686" s="6">
        <f t="shared" si="341"/>
        <v>200</v>
      </c>
      <c r="Q2686" t="str">
        <f t="shared" si="334"/>
        <v>food</v>
      </c>
      <c r="R2686" t="str">
        <f t="shared" si="335"/>
        <v>food trucks</v>
      </c>
      <c r="S2686" s="10">
        <f t="shared" si="336"/>
        <v>41820.706307870372</v>
      </c>
      <c r="T2686" s="10">
        <f t="shared" si="337"/>
        <v>41860.706307870372</v>
      </c>
      <c r="U2686" t="str">
        <f t="shared" si="338"/>
        <v>June</v>
      </c>
      <c r="V2686" t="str">
        <f t="shared" si="339"/>
        <v>2014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40"/>
        <v>0.02</v>
      </c>
      <c r="P2687" s="6">
        <f t="shared" si="341"/>
        <v>10</v>
      </c>
      <c r="Q2687" t="str">
        <f t="shared" si="334"/>
        <v>food</v>
      </c>
      <c r="R2687" t="str">
        <f t="shared" si="335"/>
        <v>food trucks</v>
      </c>
      <c r="S2687" s="10">
        <f t="shared" si="336"/>
        <v>42061.487615740734</v>
      </c>
      <c r="T2687" s="10">
        <f t="shared" si="337"/>
        <v>42121.44594907407</v>
      </c>
      <c r="U2687" t="str">
        <f t="shared" si="338"/>
        <v>February</v>
      </c>
      <c r="V2687" t="str">
        <f t="shared" si="339"/>
        <v>2015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40"/>
        <v>0</v>
      </c>
      <c r="P2688" s="6" t="e">
        <f t="shared" si="341"/>
        <v>#DIV/0!</v>
      </c>
      <c r="Q2688" t="str">
        <f t="shared" si="334"/>
        <v>food</v>
      </c>
      <c r="R2688" t="str">
        <f t="shared" si="335"/>
        <v>food trucks</v>
      </c>
      <c r="S2688" s="10">
        <f t="shared" si="336"/>
        <v>41892.766469907401</v>
      </c>
      <c r="T2688" s="10">
        <f t="shared" si="337"/>
        <v>41912.766469907401</v>
      </c>
      <c r="U2688" t="str">
        <f t="shared" si="338"/>
        <v>September</v>
      </c>
      <c r="V2688" t="str">
        <f t="shared" si="339"/>
        <v>2014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40"/>
        <v>0</v>
      </c>
      <c r="P2689" s="6" t="e">
        <f t="shared" si="341"/>
        <v>#DIV/0!</v>
      </c>
      <c r="Q2689" t="str">
        <f t="shared" si="334"/>
        <v>food</v>
      </c>
      <c r="R2689" t="str">
        <f t="shared" si="335"/>
        <v>food trucks</v>
      </c>
      <c r="S2689" s="10">
        <f t="shared" si="336"/>
        <v>42154.431921296295</v>
      </c>
      <c r="T2689" s="10">
        <f t="shared" si="337"/>
        <v>42184.431921296295</v>
      </c>
      <c r="U2689" t="str">
        <f t="shared" si="338"/>
        <v>May</v>
      </c>
      <c r="V2689" t="str">
        <f t="shared" si="339"/>
        <v>2015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40"/>
        <v>0.14799999999999999</v>
      </c>
      <c r="P2690" s="6">
        <f t="shared" si="341"/>
        <v>5.2857142857142856</v>
      </c>
      <c r="Q2690" t="str">
        <f t="shared" si="334"/>
        <v>food</v>
      </c>
      <c r="R2690" t="str">
        <f t="shared" si="335"/>
        <v>food trucks</v>
      </c>
      <c r="S2690" s="10">
        <f t="shared" si="336"/>
        <v>42027.910532407404</v>
      </c>
      <c r="T2690" s="10">
        <f t="shared" si="337"/>
        <v>42058.916666666664</v>
      </c>
      <c r="U2690" t="str">
        <f t="shared" si="338"/>
        <v>January</v>
      </c>
      <c r="V2690" t="str">
        <f t="shared" si="339"/>
        <v>2015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340"/>
        <v>2.8571428571428571E-3</v>
      </c>
      <c r="P2691" s="6">
        <f t="shared" si="341"/>
        <v>1</v>
      </c>
      <c r="Q2691" t="str">
        <f t="shared" ref="Q2691:Q2754" si="342">LEFT(N2691, FIND("/",N2691,1)-1)</f>
        <v>food</v>
      </c>
      <c r="R2691" t="str">
        <f t="shared" ref="R2691:R2754" si="343">RIGHT(N2691, LEN(N2691)-FIND("/",N2691))</f>
        <v>food trucks</v>
      </c>
      <c r="S2691" s="10">
        <f t="shared" ref="S2691:S2754" si="344">(J2691/86400)+25569+(-5/24)</f>
        <v>42551.75335648148</v>
      </c>
      <c r="T2691" s="10">
        <f t="shared" ref="T2691:T2754" si="345">(I2691/86400)+25569+(-5/24)</f>
        <v>42581.75335648148</v>
      </c>
      <c r="U2691" t="str">
        <f t="shared" ref="U2691:U2754" si="346">TEXT(S2691,"mmmm")</f>
        <v>June</v>
      </c>
      <c r="V2691" t="str">
        <f t="shared" ref="V2691:V2754" si="347">TEXT(S2691,"yyyy")</f>
        <v>2016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40"/>
        <v>10.7325</v>
      </c>
      <c r="P2692" s="6">
        <f t="shared" si="341"/>
        <v>72.762711864406782</v>
      </c>
      <c r="Q2692" t="str">
        <f t="shared" si="342"/>
        <v>food</v>
      </c>
      <c r="R2692" t="str">
        <f t="shared" si="343"/>
        <v>food trucks</v>
      </c>
      <c r="S2692" s="10">
        <f t="shared" si="344"/>
        <v>42112.89671296296</v>
      </c>
      <c r="T2692" s="10">
        <f t="shared" si="345"/>
        <v>42157.89671296296</v>
      </c>
      <c r="U2692" t="str">
        <f t="shared" si="346"/>
        <v>April</v>
      </c>
      <c r="V2692" t="str">
        <f t="shared" si="347"/>
        <v>2015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40"/>
        <v>5.3846153846153842E-2</v>
      </c>
      <c r="P2693" s="6">
        <f t="shared" si="341"/>
        <v>17.5</v>
      </c>
      <c r="Q2693" t="str">
        <f t="shared" si="342"/>
        <v>food</v>
      </c>
      <c r="R2693" t="str">
        <f t="shared" si="343"/>
        <v>food trucks</v>
      </c>
      <c r="S2693" s="10">
        <f t="shared" si="344"/>
        <v>42089.515706018516</v>
      </c>
      <c r="T2693" s="10">
        <f t="shared" si="345"/>
        <v>42134.515706018516</v>
      </c>
      <c r="U2693" t="str">
        <f t="shared" si="346"/>
        <v>March</v>
      </c>
      <c r="V2693" t="str">
        <f t="shared" si="347"/>
        <v>2015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40"/>
        <v>0.7142857142857143</v>
      </c>
      <c r="P2694" s="6">
        <f t="shared" si="341"/>
        <v>25</v>
      </c>
      <c r="Q2694" t="str">
        <f t="shared" si="342"/>
        <v>food</v>
      </c>
      <c r="R2694" t="str">
        <f t="shared" si="343"/>
        <v>food trucks</v>
      </c>
      <c r="S2694" s="10">
        <f t="shared" si="344"/>
        <v>42058.125694444439</v>
      </c>
      <c r="T2694" s="10">
        <f t="shared" si="345"/>
        <v>42088.084027777775</v>
      </c>
      <c r="U2694" t="str">
        <f t="shared" si="346"/>
        <v>February</v>
      </c>
      <c r="V2694" t="str">
        <f t="shared" si="347"/>
        <v>2015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40"/>
        <v>0.8</v>
      </c>
      <c r="P2695" s="6">
        <f t="shared" si="341"/>
        <v>13.333333333333334</v>
      </c>
      <c r="Q2695" t="str">
        <f t="shared" si="342"/>
        <v>food</v>
      </c>
      <c r="R2695" t="str">
        <f t="shared" si="343"/>
        <v>food trucks</v>
      </c>
      <c r="S2695" s="10">
        <f t="shared" si="344"/>
        <v>41833.930162037032</v>
      </c>
      <c r="T2695" s="10">
        <f t="shared" si="345"/>
        <v>41863.930162037032</v>
      </c>
      <c r="U2695" t="str">
        <f t="shared" si="346"/>
        <v>July</v>
      </c>
      <c r="V2695" t="str">
        <f t="shared" si="347"/>
        <v>2014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40"/>
        <v>3.3333333333333335E-3</v>
      </c>
      <c r="P2696" s="6">
        <f t="shared" si="341"/>
        <v>1</v>
      </c>
      <c r="Q2696" t="str">
        <f t="shared" si="342"/>
        <v>food</v>
      </c>
      <c r="R2696" t="str">
        <f t="shared" si="343"/>
        <v>food trucks</v>
      </c>
      <c r="S2696" s="10">
        <f t="shared" si="344"/>
        <v>41877.932164351849</v>
      </c>
      <c r="T2696" s="10">
        <f t="shared" si="345"/>
        <v>41907.932164351849</v>
      </c>
      <c r="U2696" t="str">
        <f t="shared" si="346"/>
        <v>August</v>
      </c>
      <c r="V2696" t="str">
        <f t="shared" si="347"/>
        <v>2014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40"/>
        <v>0.47333333333333333</v>
      </c>
      <c r="P2697" s="6">
        <f t="shared" si="341"/>
        <v>23.666666666666668</v>
      </c>
      <c r="Q2697" t="str">
        <f t="shared" si="342"/>
        <v>food</v>
      </c>
      <c r="R2697" t="str">
        <f t="shared" si="343"/>
        <v>food trucks</v>
      </c>
      <c r="S2697" s="10">
        <f t="shared" si="344"/>
        <v>42047.973587962959</v>
      </c>
      <c r="T2697" s="10">
        <f t="shared" si="345"/>
        <v>42107.931921296295</v>
      </c>
      <c r="U2697" t="str">
        <f t="shared" si="346"/>
        <v>February</v>
      </c>
      <c r="V2697" t="str">
        <f t="shared" si="347"/>
        <v>2015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40"/>
        <v>5.65</v>
      </c>
      <c r="P2698" s="6">
        <f t="shared" si="341"/>
        <v>89.21052631578948</v>
      </c>
      <c r="Q2698" t="str">
        <f t="shared" si="342"/>
        <v>food</v>
      </c>
      <c r="R2698" t="str">
        <f t="shared" si="343"/>
        <v>food trucks</v>
      </c>
      <c r="S2698" s="10">
        <f t="shared" si="344"/>
        <v>41964.636111111111</v>
      </c>
      <c r="T2698" s="10">
        <f t="shared" si="345"/>
        <v>41998.636111111111</v>
      </c>
      <c r="U2698" t="str">
        <f t="shared" si="346"/>
        <v>November</v>
      </c>
      <c r="V2698" t="str">
        <f t="shared" si="347"/>
        <v>2014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40"/>
        <v>26.35217391304348</v>
      </c>
      <c r="P2699" s="6">
        <f t="shared" si="341"/>
        <v>116.55769230769231</v>
      </c>
      <c r="Q2699" t="str">
        <f t="shared" si="342"/>
        <v>food</v>
      </c>
      <c r="R2699" t="str">
        <f t="shared" si="343"/>
        <v>food trucks</v>
      </c>
      <c r="S2699" s="10">
        <f t="shared" si="344"/>
        <v>42187.731747685182</v>
      </c>
      <c r="T2699" s="10">
        <f t="shared" si="345"/>
        <v>42218.708333333336</v>
      </c>
      <c r="U2699" t="str">
        <f t="shared" si="346"/>
        <v>July</v>
      </c>
      <c r="V2699" t="str">
        <f t="shared" si="347"/>
        <v>2015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40"/>
        <v>0.325125</v>
      </c>
      <c r="P2700" s="6">
        <f t="shared" si="341"/>
        <v>13.005000000000001</v>
      </c>
      <c r="Q2700" t="str">
        <f t="shared" si="342"/>
        <v>food</v>
      </c>
      <c r="R2700" t="str">
        <f t="shared" si="343"/>
        <v>food trucks</v>
      </c>
      <c r="S2700" s="10">
        <f t="shared" si="344"/>
        <v>41787.689907407403</v>
      </c>
      <c r="T2700" s="10">
        <f t="shared" si="345"/>
        <v>41817.689907407403</v>
      </c>
      <c r="U2700" t="str">
        <f t="shared" si="346"/>
        <v>May</v>
      </c>
      <c r="V2700" t="str">
        <f t="shared" si="347"/>
        <v>2014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40"/>
        <v>0</v>
      </c>
      <c r="P2701" s="6" t="e">
        <f t="shared" si="341"/>
        <v>#DIV/0!</v>
      </c>
      <c r="Q2701" t="str">
        <f t="shared" si="342"/>
        <v>food</v>
      </c>
      <c r="R2701" t="str">
        <f t="shared" si="343"/>
        <v>food trucks</v>
      </c>
      <c r="S2701" s="10">
        <f t="shared" si="344"/>
        <v>41829.688229166662</v>
      </c>
      <c r="T2701" s="10">
        <f t="shared" si="345"/>
        <v>41859.688229166662</v>
      </c>
      <c r="U2701" t="str">
        <f t="shared" si="346"/>
        <v>July</v>
      </c>
      <c r="V2701" t="str">
        <f t="shared" si="347"/>
        <v>2014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40"/>
        <v>0.7000700070007001</v>
      </c>
      <c r="P2702" s="6">
        <f t="shared" si="341"/>
        <v>17.5</v>
      </c>
      <c r="Q2702" t="str">
        <f t="shared" si="342"/>
        <v>food</v>
      </c>
      <c r="R2702" t="str">
        <f t="shared" si="343"/>
        <v>food trucks</v>
      </c>
      <c r="S2702" s="10">
        <f t="shared" si="344"/>
        <v>41870.666342592587</v>
      </c>
      <c r="T2702" s="10">
        <f t="shared" si="345"/>
        <v>41900.666342592587</v>
      </c>
      <c r="U2702" t="str">
        <f t="shared" si="346"/>
        <v>August</v>
      </c>
      <c r="V2702" t="str">
        <f t="shared" si="347"/>
        <v>2014</v>
      </c>
    </row>
    <row r="2703" spans="1:22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ref="O2691:O2754" si="348">IFERROR((E2703/D2703)*100,0)</f>
        <v>46.176470588235297</v>
      </c>
      <c r="P2703" s="6">
        <f t="shared" ref="P2691:P2754" si="349">IFERROR(E2703/L2703,"0.00")</f>
        <v>34.130434782608695</v>
      </c>
      <c r="Q2703" t="str">
        <f t="shared" si="342"/>
        <v>theater</v>
      </c>
      <c r="R2703" t="str">
        <f t="shared" si="343"/>
        <v>spaces</v>
      </c>
      <c r="S2703" s="10">
        <f t="shared" si="344"/>
        <v>42801.566365740735</v>
      </c>
      <c r="T2703" s="10">
        <f t="shared" si="345"/>
        <v>42832.524699074071</v>
      </c>
      <c r="U2703" t="str">
        <f t="shared" si="346"/>
        <v>March</v>
      </c>
      <c r="V2703" t="str">
        <f t="shared" si="347"/>
        <v>2017</v>
      </c>
    </row>
    <row r="2704" spans="1:22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48"/>
        <v>34.410000000000004</v>
      </c>
      <c r="P2704" s="6">
        <f t="shared" si="349"/>
        <v>132.34615384615384</v>
      </c>
      <c r="Q2704" t="str">
        <f t="shared" si="342"/>
        <v>theater</v>
      </c>
      <c r="R2704" t="str">
        <f t="shared" si="343"/>
        <v>spaces</v>
      </c>
      <c r="S2704" s="10">
        <f t="shared" si="344"/>
        <v>42800.593483796292</v>
      </c>
      <c r="T2704" s="10">
        <f t="shared" si="345"/>
        <v>42830.551817129628</v>
      </c>
      <c r="U2704" t="str">
        <f t="shared" si="346"/>
        <v>March</v>
      </c>
      <c r="V2704" t="str">
        <f t="shared" si="347"/>
        <v>2017</v>
      </c>
    </row>
    <row r="2705" spans="1:22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48"/>
        <v>103.75000000000001</v>
      </c>
      <c r="P2705" s="6">
        <f t="shared" si="349"/>
        <v>922.22222222222217</v>
      </c>
      <c r="Q2705" t="str">
        <f t="shared" si="342"/>
        <v>theater</v>
      </c>
      <c r="R2705" t="str">
        <f t="shared" si="343"/>
        <v>spaces</v>
      </c>
      <c r="S2705" s="10">
        <f t="shared" si="344"/>
        <v>42756.481828703698</v>
      </c>
      <c r="T2705" s="10">
        <f t="shared" si="345"/>
        <v>42816.440162037034</v>
      </c>
      <c r="U2705" t="str">
        <f t="shared" si="346"/>
        <v>January</v>
      </c>
      <c r="V2705" t="str">
        <f t="shared" si="347"/>
        <v>2017</v>
      </c>
    </row>
    <row r="2706" spans="1:22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48"/>
        <v>6.0263157894736841</v>
      </c>
      <c r="P2706" s="6">
        <f t="shared" si="349"/>
        <v>163.57142857142858</v>
      </c>
      <c r="Q2706" t="str">
        <f t="shared" si="342"/>
        <v>theater</v>
      </c>
      <c r="R2706" t="str">
        <f t="shared" si="343"/>
        <v>spaces</v>
      </c>
      <c r="S2706" s="10">
        <f t="shared" si="344"/>
        <v>42787.654097222221</v>
      </c>
      <c r="T2706" s="10">
        <f t="shared" si="345"/>
        <v>42830.61243055555</v>
      </c>
      <c r="U2706" t="str">
        <f t="shared" si="346"/>
        <v>February</v>
      </c>
      <c r="V2706" t="str">
        <f t="shared" si="347"/>
        <v>2017</v>
      </c>
    </row>
    <row r="2707" spans="1:22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48"/>
        <v>10.539393939393939</v>
      </c>
      <c r="P2707" s="6">
        <f t="shared" si="349"/>
        <v>217.375</v>
      </c>
      <c r="Q2707" t="str">
        <f t="shared" si="342"/>
        <v>theater</v>
      </c>
      <c r="R2707" t="str">
        <f t="shared" si="343"/>
        <v>spaces</v>
      </c>
      <c r="S2707" s="10">
        <f t="shared" si="344"/>
        <v>42773.70784722222</v>
      </c>
      <c r="T2707" s="10">
        <f t="shared" si="345"/>
        <v>42818.666180555556</v>
      </c>
      <c r="U2707" t="str">
        <f t="shared" si="346"/>
        <v>February</v>
      </c>
      <c r="V2707" t="str">
        <f t="shared" si="347"/>
        <v>2017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ref="O2708:O2771" si="350">(E2708/D2708)*100</f>
        <v>112.29714285714284</v>
      </c>
      <c r="P2708" s="6">
        <f t="shared" ref="P2708:P2771" si="351">(E2708/L2708)</f>
        <v>149.44486692015209</v>
      </c>
      <c r="Q2708" t="str">
        <f t="shared" si="342"/>
        <v>theater</v>
      </c>
      <c r="R2708" t="str">
        <f t="shared" si="343"/>
        <v>spaces</v>
      </c>
      <c r="S2708" s="10">
        <f t="shared" si="344"/>
        <v>41899.086608796293</v>
      </c>
      <c r="T2708" s="10">
        <f t="shared" si="345"/>
        <v>41928.082638888889</v>
      </c>
      <c r="U2708" t="str">
        <f t="shared" si="346"/>
        <v>September</v>
      </c>
      <c r="V2708" t="str">
        <f t="shared" si="347"/>
        <v>2014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50"/>
        <v>350.84462500000001</v>
      </c>
      <c r="P2709" s="6">
        <f t="shared" si="351"/>
        <v>71.237487309644663</v>
      </c>
      <c r="Q2709" t="str">
        <f t="shared" si="342"/>
        <v>theater</v>
      </c>
      <c r="R2709" t="str">
        <f t="shared" si="343"/>
        <v>spaces</v>
      </c>
      <c r="S2709" s="10">
        <f t="shared" si="344"/>
        <v>41391.574571759258</v>
      </c>
      <c r="T2709" s="10">
        <f t="shared" si="345"/>
        <v>41421.082638888889</v>
      </c>
      <c r="U2709" t="str">
        <f t="shared" si="346"/>
        <v>April</v>
      </c>
      <c r="V2709" t="str">
        <f t="shared" si="347"/>
        <v>2013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50"/>
        <v>233.21535</v>
      </c>
      <c r="P2710" s="6">
        <f t="shared" si="351"/>
        <v>44.464318398474738</v>
      </c>
      <c r="Q2710" t="str">
        <f t="shared" si="342"/>
        <v>theater</v>
      </c>
      <c r="R2710" t="str">
        <f t="shared" si="343"/>
        <v>spaces</v>
      </c>
      <c r="S2710" s="10">
        <f t="shared" si="344"/>
        <v>42512.489884259259</v>
      </c>
      <c r="T2710" s="10">
        <f t="shared" si="345"/>
        <v>42572.489884259259</v>
      </c>
      <c r="U2710" t="str">
        <f t="shared" si="346"/>
        <v>May</v>
      </c>
      <c r="V2710" t="str">
        <f t="shared" si="347"/>
        <v>2016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50"/>
        <v>101.60599999999999</v>
      </c>
      <c r="P2711" s="6">
        <f t="shared" si="351"/>
        <v>164.94480519480518</v>
      </c>
      <c r="Q2711" t="str">
        <f t="shared" si="342"/>
        <v>theater</v>
      </c>
      <c r="R2711" t="str">
        <f t="shared" si="343"/>
        <v>spaces</v>
      </c>
      <c r="S2711" s="10">
        <f t="shared" si="344"/>
        <v>42611.941446759258</v>
      </c>
      <c r="T2711" s="10">
        <f t="shared" si="345"/>
        <v>42646.957638888889</v>
      </c>
      <c r="U2711" t="str">
        <f t="shared" si="346"/>
        <v>August</v>
      </c>
      <c r="V2711" t="str">
        <f t="shared" si="347"/>
        <v>2016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50"/>
        <v>153.90035000000003</v>
      </c>
      <c r="P2712" s="6">
        <f t="shared" si="351"/>
        <v>84.871516544117654</v>
      </c>
      <c r="Q2712" t="str">
        <f t="shared" si="342"/>
        <v>theater</v>
      </c>
      <c r="R2712" t="str">
        <f t="shared" si="343"/>
        <v>spaces</v>
      </c>
      <c r="S2712" s="10">
        <f t="shared" si="344"/>
        <v>41828.021157407406</v>
      </c>
      <c r="T2712" s="10">
        <f t="shared" si="345"/>
        <v>41859.875</v>
      </c>
      <c r="U2712" t="str">
        <f t="shared" si="346"/>
        <v>July</v>
      </c>
      <c r="V2712" t="str">
        <f t="shared" si="347"/>
        <v>2014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50"/>
        <v>100.7161125319693</v>
      </c>
      <c r="P2713" s="6">
        <f t="shared" si="351"/>
        <v>53.945205479452056</v>
      </c>
      <c r="Q2713" t="str">
        <f t="shared" si="342"/>
        <v>theater</v>
      </c>
      <c r="R2713" t="str">
        <f t="shared" si="343"/>
        <v>spaces</v>
      </c>
      <c r="S2713" s="10">
        <f t="shared" si="344"/>
        <v>41780.536921296291</v>
      </c>
      <c r="T2713" s="10">
        <f t="shared" si="345"/>
        <v>41810.709027777775</v>
      </c>
      <c r="U2713" t="str">
        <f t="shared" si="346"/>
        <v>May</v>
      </c>
      <c r="V2713" t="str">
        <f t="shared" si="347"/>
        <v>2014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50"/>
        <v>131.38181818181818</v>
      </c>
      <c r="P2714" s="6">
        <f t="shared" si="351"/>
        <v>50.531468531468533</v>
      </c>
      <c r="Q2714" t="str">
        <f t="shared" si="342"/>
        <v>theater</v>
      </c>
      <c r="R2714" t="str">
        <f t="shared" si="343"/>
        <v>spaces</v>
      </c>
      <c r="S2714" s="10">
        <f t="shared" si="344"/>
        <v>41431.853703703702</v>
      </c>
      <c r="T2714" s="10">
        <f t="shared" si="345"/>
        <v>41468.541666666664</v>
      </c>
      <c r="U2714" t="str">
        <f t="shared" si="346"/>
        <v>June</v>
      </c>
      <c r="V2714" t="str">
        <f t="shared" si="347"/>
        <v>2013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50"/>
        <v>102.24133333333334</v>
      </c>
      <c r="P2715" s="6">
        <f t="shared" si="351"/>
        <v>108.00140845070422</v>
      </c>
      <c r="Q2715" t="str">
        <f t="shared" si="342"/>
        <v>theater</v>
      </c>
      <c r="R2715" t="str">
        <f t="shared" si="343"/>
        <v>spaces</v>
      </c>
      <c r="S2715" s="10">
        <f t="shared" si="344"/>
        <v>42322.445416666662</v>
      </c>
      <c r="T2715" s="10">
        <f t="shared" si="345"/>
        <v>42362.445416666662</v>
      </c>
      <c r="U2715" t="str">
        <f t="shared" si="346"/>
        <v>November</v>
      </c>
      <c r="V2715" t="str">
        <f t="shared" si="347"/>
        <v>2015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50"/>
        <v>116.35599999999999</v>
      </c>
      <c r="P2716" s="6">
        <f t="shared" si="351"/>
        <v>95.373770491803285</v>
      </c>
      <c r="Q2716" t="str">
        <f t="shared" si="342"/>
        <v>theater</v>
      </c>
      <c r="R2716" t="str">
        <f t="shared" si="343"/>
        <v>spaces</v>
      </c>
      <c r="S2716" s="10">
        <f t="shared" si="344"/>
        <v>42629.446712962956</v>
      </c>
      <c r="T2716" s="10">
        <f t="shared" si="345"/>
        <v>42657.749999999993</v>
      </c>
      <c r="U2716" t="str">
        <f t="shared" si="346"/>
        <v>September</v>
      </c>
      <c r="V2716" t="str">
        <f t="shared" si="347"/>
        <v>2016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50"/>
        <v>264.62241666666665</v>
      </c>
      <c r="P2717" s="6">
        <f t="shared" si="351"/>
        <v>57.631016333938291</v>
      </c>
      <c r="Q2717" t="str">
        <f t="shared" si="342"/>
        <v>theater</v>
      </c>
      <c r="R2717" t="str">
        <f t="shared" si="343"/>
        <v>spaces</v>
      </c>
      <c r="S2717" s="10">
        <f t="shared" si="344"/>
        <v>42387.190138888887</v>
      </c>
      <c r="T2717" s="10">
        <f t="shared" si="345"/>
        <v>42421.190138888887</v>
      </c>
      <c r="U2717" t="str">
        <f t="shared" si="346"/>
        <v>January</v>
      </c>
      <c r="V2717" t="str">
        <f t="shared" si="347"/>
        <v>2016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50"/>
        <v>119.98010000000001</v>
      </c>
      <c r="P2718" s="6">
        <f t="shared" si="351"/>
        <v>64.160481283422456</v>
      </c>
      <c r="Q2718" t="str">
        <f t="shared" si="342"/>
        <v>theater</v>
      </c>
      <c r="R2718" t="str">
        <f t="shared" si="343"/>
        <v>spaces</v>
      </c>
      <c r="S2718" s="10">
        <f t="shared" si="344"/>
        <v>42255.124918981477</v>
      </c>
      <c r="T2718" s="10">
        <f t="shared" si="345"/>
        <v>42285.124918981477</v>
      </c>
      <c r="U2718" t="str">
        <f t="shared" si="346"/>
        <v>September</v>
      </c>
      <c r="V2718" t="str">
        <f t="shared" si="347"/>
        <v>2015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50"/>
        <v>120.10400000000001</v>
      </c>
      <c r="P2719" s="6">
        <f t="shared" si="351"/>
        <v>92.387692307692305</v>
      </c>
      <c r="Q2719" t="str">
        <f t="shared" si="342"/>
        <v>theater</v>
      </c>
      <c r="R2719" t="str">
        <f t="shared" si="343"/>
        <v>spaces</v>
      </c>
      <c r="S2719" s="10">
        <f t="shared" si="344"/>
        <v>41934.706585648142</v>
      </c>
      <c r="T2719" s="10">
        <f t="shared" si="345"/>
        <v>41979.748252314814</v>
      </c>
      <c r="U2719" t="str">
        <f t="shared" si="346"/>
        <v>October</v>
      </c>
      <c r="V2719" t="str">
        <f t="shared" si="347"/>
        <v>2014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50"/>
        <v>103.58333333333334</v>
      </c>
      <c r="P2720" s="6">
        <f t="shared" si="351"/>
        <v>125.97972972972973</v>
      </c>
      <c r="Q2720" t="str">
        <f t="shared" si="342"/>
        <v>theater</v>
      </c>
      <c r="R2720" t="str">
        <f t="shared" si="343"/>
        <v>spaces</v>
      </c>
      <c r="S2720" s="10">
        <f t="shared" si="344"/>
        <v>42465.388252314813</v>
      </c>
      <c r="T2720" s="10">
        <f t="shared" si="345"/>
        <v>42493.749999999993</v>
      </c>
      <c r="U2720" t="str">
        <f t="shared" si="346"/>
        <v>April</v>
      </c>
      <c r="V2720" t="str">
        <f t="shared" si="347"/>
        <v>2016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50"/>
        <v>108.83333333333334</v>
      </c>
      <c r="P2721" s="6">
        <f t="shared" si="351"/>
        <v>94.637681159420296</v>
      </c>
      <c r="Q2721" t="str">
        <f t="shared" si="342"/>
        <v>theater</v>
      </c>
      <c r="R2721" t="str">
        <f t="shared" si="343"/>
        <v>spaces</v>
      </c>
      <c r="S2721" s="10">
        <f t="shared" si="344"/>
        <v>42417.822847222218</v>
      </c>
      <c r="T2721" s="10">
        <f t="shared" si="345"/>
        <v>42477.781180555554</v>
      </c>
      <c r="U2721" t="str">
        <f t="shared" si="346"/>
        <v>February</v>
      </c>
      <c r="V2721" t="str">
        <f t="shared" si="347"/>
        <v>2016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50"/>
        <v>118.12400000000001</v>
      </c>
      <c r="P2722" s="6">
        <f t="shared" si="351"/>
        <v>170.69942196531792</v>
      </c>
      <c r="Q2722" t="str">
        <f t="shared" si="342"/>
        <v>theater</v>
      </c>
      <c r="R2722" t="str">
        <f t="shared" si="343"/>
        <v>spaces</v>
      </c>
      <c r="S2722" s="10">
        <f t="shared" si="344"/>
        <v>42655.257557870369</v>
      </c>
      <c r="T2722" s="10">
        <f t="shared" si="345"/>
        <v>42685.299224537033</v>
      </c>
      <c r="U2722" t="str">
        <f t="shared" si="346"/>
        <v>October</v>
      </c>
      <c r="V2722" t="str">
        <f t="shared" si="347"/>
        <v>2016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50"/>
        <v>1462</v>
      </c>
      <c r="P2723" s="6">
        <f t="shared" si="351"/>
        <v>40.762081784386616</v>
      </c>
      <c r="Q2723" t="str">
        <f t="shared" si="342"/>
        <v>technology</v>
      </c>
      <c r="R2723" t="str">
        <f t="shared" si="343"/>
        <v>hardware</v>
      </c>
      <c r="S2723" s="10">
        <f t="shared" si="344"/>
        <v>41493.335625</v>
      </c>
      <c r="T2723" s="10">
        <f t="shared" si="345"/>
        <v>41523.583333333328</v>
      </c>
      <c r="U2723" t="str">
        <f t="shared" si="346"/>
        <v>August</v>
      </c>
      <c r="V2723" t="str">
        <f t="shared" si="347"/>
        <v>2013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50"/>
        <v>252.54</v>
      </c>
      <c r="P2724" s="6">
        <f t="shared" si="351"/>
        <v>68.254054054054052</v>
      </c>
      <c r="Q2724" t="str">
        <f t="shared" si="342"/>
        <v>technology</v>
      </c>
      <c r="R2724" t="str">
        <f t="shared" si="343"/>
        <v>hardware</v>
      </c>
      <c r="S2724" s="10">
        <f t="shared" si="344"/>
        <v>42704.64876157407</v>
      </c>
      <c r="T2724" s="10">
        <f t="shared" si="345"/>
        <v>42764.64876157407</v>
      </c>
      <c r="U2724" t="str">
        <f t="shared" si="346"/>
        <v>November</v>
      </c>
      <c r="V2724" t="str">
        <f t="shared" si="347"/>
        <v>2016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50"/>
        <v>140.05000000000001</v>
      </c>
      <c r="P2725" s="6">
        <f t="shared" si="351"/>
        <v>95.48863636363636</v>
      </c>
      <c r="Q2725" t="str">
        <f t="shared" si="342"/>
        <v>technology</v>
      </c>
      <c r="R2725" t="str">
        <f t="shared" si="343"/>
        <v>hardware</v>
      </c>
      <c r="S2725" s="10">
        <f t="shared" si="344"/>
        <v>41944.630648148144</v>
      </c>
      <c r="T2725" s="10">
        <f t="shared" si="345"/>
        <v>42004.672314814808</v>
      </c>
      <c r="U2725" t="str">
        <f t="shared" si="346"/>
        <v>November</v>
      </c>
      <c r="V2725" t="str">
        <f t="shared" si="347"/>
        <v>2014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50"/>
        <v>296.87520259319291</v>
      </c>
      <c r="P2726" s="6">
        <f t="shared" si="351"/>
        <v>7.1902649656526005</v>
      </c>
      <c r="Q2726" t="str">
        <f t="shared" si="342"/>
        <v>technology</v>
      </c>
      <c r="R2726" t="str">
        <f t="shared" si="343"/>
        <v>hardware</v>
      </c>
      <c r="S2726" s="10">
        <f t="shared" si="344"/>
        <v>42199.118738425925</v>
      </c>
      <c r="T2726" s="10">
        <f t="shared" si="345"/>
        <v>42231.118738425925</v>
      </c>
      <c r="U2726" t="str">
        <f t="shared" si="346"/>
        <v>July</v>
      </c>
      <c r="V2726" t="str">
        <f t="shared" si="347"/>
        <v>2015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50"/>
        <v>144.54249999999999</v>
      </c>
      <c r="P2727" s="6">
        <f t="shared" si="351"/>
        <v>511.65486725663715</v>
      </c>
      <c r="Q2727" t="str">
        <f t="shared" si="342"/>
        <v>technology</v>
      </c>
      <c r="R2727" t="str">
        <f t="shared" si="343"/>
        <v>hardware</v>
      </c>
      <c r="S2727" s="10">
        <f t="shared" si="344"/>
        <v>42745.53628472222</v>
      </c>
      <c r="T2727" s="10">
        <f t="shared" si="345"/>
        <v>42795.53628472222</v>
      </c>
      <c r="U2727" t="str">
        <f t="shared" si="346"/>
        <v>January</v>
      </c>
      <c r="V2727" t="str">
        <f t="shared" si="347"/>
        <v>2017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50"/>
        <v>105.745</v>
      </c>
      <c r="P2728" s="6">
        <f t="shared" si="351"/>
        <v>261.74504950495049</v>
      </c>
      <c r="Q2728" t="str">
        <f t="shared" si="342"/>
        <v>technology</v>
      </c>
      <c r="R2728" t="str">
        <f t="shared" si="343"/>
        <v>hardware</v>
      </c>
      <c r="S2728" s="10">
        <f t="shared" si="344"/>
        <v>42452.371655092589</v>
      </c>
      <c r="T2728" s="10">
        <f t="shared" si="345"/>
        <v>42482.371655092589</v>
      </c>
      <c r="U2728" t="str">
        <f t="shared" si="346"/>
        <v>March</v>
      </c>
      <c r="V2728" t="str">
        <f t="shared" si="347"/>
        <v>2016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50"/>
        <v>493.21000000000004</v>
      </c>
      <c r="P2729" s="6">
        <f t="shared" si="351"/>
        <v>69.760961810466767</v>
      </c>
      <c r="Q2729" t="str">
        <f t="shared" si="342"/>
        <v>technology</v>
      </c>
      <c r="R2729" t="str">
        <f t="shared" si="343"/>
        <v>hardware</v>
      </c>
      <c r="S2729" s="10">
        <f t="shared" si="344"/>
        <v>42198.468321759261</v>
      </c>
      <c r="T2729" s="10">
        <f t="shared" si="345"/>
        <v>42223.468321759261</v>
      </c>
      <c r="U2729" t="str">
        <f t="shared" si="346"/>
        <v>July</v>
      </c>
      <c r="V2729" t="str">
        <f t="shared" si="347"/>
        <v>2015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50"/>
        <v>201.82666666666668</v>
      </c>
      <c r="P2730" s="6">
        <f t="shared" si="351"/>
        <v>77.229591836734699</v>
      </c>
      <c r="Q2730" t="str">
        <f t="shared" si="342"/>
        <v>technology</v>
      </c>
      <c r="R2730" t="str">
        <f t="shared" si="343"/>
        <v>hardware</v>
      </c>
      <c r="S2730" s="10">
        <f t="shared" si="344"/>
        <v>42333.391597222224</v>
      </c>
      <c r="T2730" s="10">
        <f t="shared" si="345"/>
        <v>42368.391597222224</v>
      </c>
      <c r="U2730" t="str">
        <f t="shared" si="346"/>
        <v>November</v>
      </c>
      <c r="V2730" t="str">
        <f t="shared" si="347"/>
        <v>2015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50"/>
        <v>104.44</v>
      </c>
      <c r="P2731" s="6">
        <f t="shared" si="351"/>
        <v>340.56521739130437</v>
      </c>
      <c r="Q2731" t="str">
        <f t="shared" si="342"/>
        <v>technology</v>
      </c>
      <c r="R2731" t="str">
        <f t="shared" si="343"/>
        <v>hardware</v>
      </c>
      <c r="S2731" s="10">
        <f t="shared" si="344"/>
        <v>42095.032372685186</v>
      </c>
      <c r="T2731" s="10">
        <f t="shared" si="345"/>
        <v>42125.032372685186</v>
      </c>
      <c r="U2731" t="str">
        <f t="shared" si="346"/>
        <v>April</v>
      </c>
      <c r="V2731" t="str">
        <f t="shared" si="347"/>
        <v>2015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50"/>
        <v>170.29262962962963</v>
      </c>
      <c r="P2732" s="6">
        <f t="shared" si="351"/>
        <v>67.417903225806455</v>
      </c>
      <c r="Q2732" t="str">
        <f t="shared" si="342"/>
        <v>technology</v>
      </c>
      <c r="R2732" t="str">
        <f t="shared" si="343"/>
        <v>hardware</v>
      </c>
      <c r="S2732" s="10">
        <f t="shared" si="344"/>
        <v>41351.333043981482</v>
      </c>
      <c r="T2732" s="10">
        <f t="shared" si="345"/>
        <v>41386.333043981482</v>
      </c>
      <c r="U2732" t="str">
        <f t="shared" si="346"/>
        <v>March</v>
      </c>
      <c r="V2732" t="str">
        <f t="shared" si="347"/>
        <v>2013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50"/>
        <v>104.30333333333333</v>
      </c>
      <c r="P2733" s="6">
        <f t="shared" si="351"/>
        <v>845.70270270270271</v>
      </c>
      <c r="Q2733" t="str">
        <f t="shared" si="342"/>
        <v>technology</v>
      </c>
      <c r="R2733" t="str">
        <f t="shared" si="343"/>
        <v>hardware</v>
      </c>
      <c r="S2733" s="10">
        <f t="shared" si="344"/>
        <v>41872.317384259259</v>
      </c>
      <c r="T2733" s="10">
        <f t="shared" si="345"/>
        <v>41929.958333333328</v>
      </c>
      <c r="U2733" t="str">
        <f t="shared" si="346"/>
        <v>August</v>
      </c>
      <c r="V2733" t="str">
        <f t="shared" si="347"/>
        <v>2014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50"/>
        <v>118.25000000000001</v>
      </c>
      <c r="P2734" s="6">
        <f t="shared" si="351"/>
        <v>97.191780821917803</v>
      </c>
      <c r="Q2734" t="str">
        <f t="shared" si="342"/>
        <v>technology</v>
      </c>
      <c r="R2734" t="str">
        <f t="shared" si="343"/>
        <v>hardware</v>
      </c>
      <c r="S2734" s="10">
        <f t="shared" si="344"/>
        <v>41389.599861111106</v>
      </c>
      <c r="T2734" s="10">
        <f t="shared" si="345"/>
        <v>41421.791666666664</v>
      </c>
      <c r="U2734" t="str">
        <f t="shared" si="346"/>
        <v>April</v>
      </c>
      <c r="V2734" t="str">
        <f t="shared" si="347"/>
        <v>2013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50"/>
        <v>107.538</v>
      </c>
      <c r="P2735" s="6">
        <f t="shared" si="351"/>
        <v>451.84033613445376</v>
      </c>
      <c r="Q2735" t="str">
        <f t="shared" si="342"/>
        <v>technology</v>
      </c>
      <c r="R2735" t="str">
        <f t="shared" si="343"/>
        <v>hardware</v>
      </c>
      <c r="S2735" s="10">
        <f t="shared" si="344"/>
        <v>42044.064513888887</v>
      </c>
      <c r="T2735" s="10">
        <f t="shared" si="345"/>
        <v>42104.022847222215</v>
      </c>
      <c r="U2735" t="str">
        <f t="shared" si="346"/>
        <v>February</v>
      </c>
      <c r="V2735" t="str">
        <f t="shared" si="347"/>
        <v>2015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50"/>
        <v>2260300</v>
      </c>
      <c r="P2736" s="6">
        <f t="shared" si="351"/>
        <v>138.66871165644173</v>
      </c>
      <c r="Q2736" t="str">
        <f t="shared" si="342"/>
        <v>technology</v>
      </c>
      <c r="R2736" t="str">
        <f t="shared" si="343"/>
        <v>hardware</v>
      </c>
      <c r="S2736" s="10">
        <f t="shared" si="344"/>
        <v>42626.460555555554</v>
      </c>
      <c r="T2736" s="10">
        <f t="shared" si="345"/>
        <v>42656.707638888889</v>
      </c>
      <c r="U2736" t="str">
        <f t="shared" si="346"/>
        <v>September</v>
      </c>
      <c r="V2736" t="str">
        <f t="shared" si="347"/>
        <v>2016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50"/>
        <v>978.13466666666682</v>
      </c>
      <c r="P2737" s="6">
        <f t="shared" si="351"/>
        <v>21.640147492625371</v>
      </c>
      <c r="Q2737" t="str">
        <f t="shared" si="342"/>
        <v>technology</v>
      </c>
      <c r="R2737" t="str">
        <f t="shared" si="343"/>
        <v>hardware</v>
      </c>
      <c r="S2737" s="10">
        <f t="shared" si="344"/>
        <v>41315.912615740737</v>
      </c>
      <c r="T2737" s="10">
        <f t="shared" si="345"/>
        <v>41346.625</v>
      </c>
      <c r="U2737" t="str">
        <f t="shared" si="346"/>
        <v>February</v>
      </c>
      <c r="V2737" t="str">
        <f t="shared" si="347"/>
        <v>2013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50"/>
        <v>122.9</v>
      </c>
      <c r="P2738" s="6">
        <f t="shared" si="351"/>
        <v>169.51724137931035</v>
      </c>
      <c r="Q2738" t="str">
        <f t="shared" si="342"/>
        <v>technology</v>
      </c>
      <c r="R2738" t="str">
        <f t="shared" si="343"/>
        <v>hardware</v>
      </c>
      <c r="S2738" s="10">
        <f t="shared" si="344"/>
        <v>41722.458020833328</v>
      </c>
      <c r="T2738" s="10">
        <f t="shared" si="345"/>
        <v>41752.458020833328</v>
      </c>
      <c r="U2738" t="str">
        <f t="shared" si="346"/>
        <v>March</v>
      </c>
      <c r="V2738" t="str">
        <f t="shared" si="347"/>
        <v>2014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50"/>
        <v>246.0608</v>
      </c>
      <c r="P2739" s="6">
        <f t="shared" si="351"/>
        <v>161.88210526315791</v>
      </c>
      <c r="Q2739" t="str">
        <f t="shared" si="342"/>
        <v>technology</v>
      </c>
      <c r="R2739" t="str">
        <f t="shared" si="343"/>
        <v>hardware</v>
      </c>
      <c r="S2739" s="10">
        <f t="shared" si="344"/>
        <v>41611.709340277775</v>
      </c>
      <c r="T2739" s="10">
        <f t="shared" si="345"/>
        <v>41654.583333333328</v>
      </c>
      <c r="U2739" t="str">
        <f t="shared" si="346"/>
        <v>December</v>
      </c>
      <c r="V2739" t="str">
        <f t="shared" si="347"/>
        <v>2013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50"/>
        <v>147.94</v>
      </c>
      <c r="P2740" s="6">
        <f t="shared" si="351"/>
        <v>493.13333333333333</v>
      </c>
      <c r="Q2740" t="str">
        <f t="shared" si="342"/>
        <v>technology</v>
      </c>
      <c r="R2740" t="str">
        <f t="shared" si="343"/>
        <v>hardware</v>
      </c>
      <c r="S2740" s="10">
        <f t="shared" si="344"/>
        <v>42619.935231481482</v>
      </c>
      <c r="T2740" s="10">
        <f t="shared" si="345"/>
        <v>42679.935231481482</v>
      </c>
      <c r="U2740" t="str">
        <f t="shared" si="346"/>
        <v>September</v>
      </c>
      <c r="V2740" t="str">
        <f t="shared" si="347"/>
        <v>2016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50"/>
        <v>384.09090909090907</v>
      </c>
      <c r="P2741" s="6">
        <f t="shared" si="351"/>
        <v>22.120418848167539</v>
      </c>
      <c r="Q2741" t="str">
        <f t="shared" si="342"/>
        <v>technology</v>
      </c>
      <c r="R2741" t="str">
        <f t="shared" si="343"/>
        <v>hardware</v>
      </c>
      <c r="S2741" s="10">
        <f t="shared" si="344"/>
        <v>41719.679594907408</v>
      </c>
      <c r="T2741" s="10">
        <f t="shared" si="345"/>
        <v>41764.679594907408</v>
      </c>
      <c r="U2741" t="str">
        <f t="shared" si="346"/>
        <v>March</v>
      </c>
      <c r="V2741" t="str">
        <f t="shared" si="347"/>
        <v>2014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50"/>
        <v>103.33333333333334</v>
      </c>
      <c r="P2742" s="6">
        <f t="shared" si="351"/>
        <v>18.235294117647058</v>
      </c>
      <c r="Q2742" t="str">
        <f t="shared" si="342"/>
        <v>technology</v>
      </c>
      <c r="R2742" t="str">
        <f t="shared" si="343"/>
        <v>hardware</v>
      </c>
      <c r="S2742" s="10">
        <f t="shared" si="344"/>
        <v>42044.823518518511</v>
      </c>
      <c r="T2742" s="10">
        <f t="shared" si="345"/>
        <v>42074.781851851854</v>
      </c>
      <c r="U2742" t="str">
        <f t="shared" si="346"/>
        <v>February</v>
      </c>
      <c r="V2742" t="str">
        <f t="shared" si="347"/>
        <v>2015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50"/>
        <v>0.43750000000000006</v>
      </c>
      <c r="P2743" s="6">
        <f t="shared" si="351"/>
        <v>8.75</v>
      </c>
      <c r="Q2743" t="str">
        <f t="shared" si="342"/>
        <v>publishing</v>
      </c>
      <c r="R2743" t="str">
        <f t="shared" si="343"/>
        <v>children's books</v>
      </c>
      <c r="S2743" s="10">
        <f t="shared" si="344"/>
        <v>41911.449097222219</v>
      </c>
      <c r="T2743" s="10">
        <f t="shared" si="345"/>
        <v>41931.879861111105</v>
      </c>
      <c r="U2743" t="str">
        <f t="shared" si="346"/>
        <v>September</v>
      </c>
      <c r="V2743" t="str">
        <f t="shared" si="347"/>
        <v>2014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50"/>
        <v>29.24</v>
      </c>
      <c r="P2744" s="6">
        <f t="shared" si="351"/>
        <v>40.611111111111114</v>
      </c>
      <c r="Q2744" t="str">
        <f t="shared" si="342"/>
        <v>publishing</v>
      </c>
      <c r="R2744" t="str">
        <f t="shared" si="343"/>
        <v>children's books</v>
      </c>
      <c r="S2744" s="10">
        <f t="shared" si="344"/>
        <v>41030.511423611111</v>
      </c>
      <c r="T2744" s="10">
        <f t="shared" si="345"/>
        <v>41044.511423611111</v>
      </c>
      <c r="U2744" t="str">
        <f t="shared" si="346"/>
        <v>May</v>
      </c>
      <c r="V2744" t="str">
        <f t="shared" si="347"/>
        <v>2012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50"/>
        <v>0</v>
      </c>
      <c r="P2745" s="6" t="e">
        <f t="shared" si="351"/>
        <v>#DIV/0!</v>
      </c>
      <c r="Q2745" t="str">
        <f t="shared" si="342"/>
        <v>publishing</v>
      </c>
      <c r="R2745" t="str">
        <f t="shared" si="343"/>
        <v>children's books</v>
      </c>
      <c r="S2745" s="10">
        <f t="shared" si="344"/>
        <v>42632.120451388888</v>
      </c>
      <c r="T2745" s="10">
        <f t="shared" si="345"/>
        <v>42662.120451388888</v>
      </c>
      <c r="U2745" t="str">
        <f t="shared" si="346"/>
        <v>September</v>
      </c>
      <c r="V2745" t="str">
        <f t="shared" si="347"/>
        <v>2016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50"/>
        <v>5.21875</v>
      </c>
      <c r="P2746" s="6">
        <f t="shared" si="351"/>
        <v>37.954545454545453</v>
      </c>
      <c r="Q2746" t="str">
        <f t="shared" si="342"/>
        <v>publishing</v>
      </c>
      <c r="R2746" t="str">
        <f t="shared" si="343"/>
        <v>children's books</v>
      </c>
      <c r="S2746" s="10">
        <f t="shared" si="344"/>
        <v>40937.854143518518</v>
      </c>
      <c r="T2746" s="10">
        <f t="shared" si="345"/>
        <v>40967.854143518518</v>
      </c>
      <c r="U2746" t="str">
        <f t="shared" si="346"/>
        <v>January</v>
      </c>
      <c r="V2746" t="str">
        <f t="shared" si="347"/>
        <v>2012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50"/>
        <v>21.887499999999999</v>
      </c>
      <c r="P2747" s="6">
        <f t="shared" si="351"/>
        <v>35.734693877551024</v>
      </c>
      <c r="Q2747" t="str">
        <f t="shared" si="342"/>
        <v>publishing</v>
      </c>
      <c r="R2747" t="str">
        <f t="shared" si="343"/>
        <v>children's books</v>
      </c>
      <c r="S2747" s="10">
        <f t="shared" si="344"/>
        <v>41044.779722222222</v>
      </c>
      <c r="T2747" s="10">
        <f t="shared" si="345"/>
        <v>41104.779722222222</v>
      </c>
      <c r="U2747" t="str">
        <f t="shared" si="346"/>
        <v>May</v>
      </c>
      <c r="V2747" t="str">
        <f t="shared" si="347"/>
        <v>2012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50"/>
        <v>26.700000000000003</v>
      </c>
      <c r="P2748" s="6">
        <f t="shared" si="351"/>
        <v>42.157894736842103</v>
      </c>
      <c r="Q2748" t="str">
        <f t="shared" si="342"/>
        <v>publishing</v>
      </c>
      <c r="R2748" t="str">
        <f t="shared" si="343"/>
        <v>children's books</v>
      </c>
      <c r="S2748" s="10">
        <f t="shared" si="344"/>
        <v>41850.57304398148</v>
      </c>
      <c r="T2748" s="10">
        <f t="shared" si="345"/>
        <v>41880.57304398148</v>
      </c>
      <c r="U2748" t="str">
        <f t="shared" si="346"/>
        <v>July</v>
      </c>
      <c r="V2748" t="str">
        <f t="shared" si="347"/>
        <v>2014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50"/>
        <v>28.000000000000004</v>
      </c>
      <c r="P2749" s="6">
        <f t="shared" si="351"/>
        <v>35</v>
      </c>
      <c r="Q2749" t="str">
        <f t="shared" si="342"/>
        <v>publishing</v>
      </c>
      <c r="R2749" t="str">
        <f t="shared" si="343"/>
        <v>children's books</v>
      </c>
      <c r="S2749" s="10">
        <f t="shared" si="344"/>
        <v>41044.439780092587</v>
      </c>
      <c r="T2749" s="10">
        <f t="shared" si="345"/>
        <v>41075.923611111109</v>
      </c>
      <c r="U2749" t="str">
        <f t="shared" si="346"/>
        <v>May</v>
      </c>
      <c r="V2749" t="str">
        <f t="shared" si="347"/>
        <v>2012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50"/>
        <v>1.06</v>
      </c>
      <c r="P2750" s="6">
        <f t="shared" si="351"/>
        <v>13.25</v>
      </c>
      <c r="Q2750" t="str">
        <f t="shared" si="342"/>
        <v>publishing</v>
      </c>
      <c r="R2750" t="str">
        <f t="shared" si="343"/>
        <v>children's books</v>
      </c>
      <c r="S2750" s="10">
        <f t="shared" si="344"/>
        <v>42585.502337962964</v>
      </c>
      <c r="T2750" s="10">
        <f t="shared" si="345"/>
        <v>42615.502337962964</v>
      </c>
      <c r="U2750" t="str">
        <f t="shared" si="346"/>
        <v>August</v>
      </c>
      <c r="V2750" t="str">
        <f t="shared" si="347"/>
        <v>2016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50"/>
        <v>1.0999999999999999</v>
      </c>
      <c r="P2751" s="6">
        <f t="shared" si="351"/>
        <v>55</v>
      </c>
      <c r="Q2751" t="str">
        <f t="shared" si="342"/>
        <v>publishing</v>
      </c>
      <c r="R2751" t="str">
        <f t="shared" si="343"/>
        <v>children's books</v>
      </c>
      <c r="S2751" s="10">
        <f t="shared" si="344"/>
        <v>42068.59070601852</v>
      </c>
      <c r="T2751" s="10">
        <f t="shared" si="345"/>
        <v>42098.549039351848</v>
      </c>
      <c r="U2751" t="str">
        <f t="shared" si="346"/>
        <v>March</v>
      </c>
      <c r="V2751" t="str">
        <f t="shared" si="347"/>
        <v>2015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50"/>
        <v>0</v>
      </c>
      <c r="P2752" s="6" t="e">
        <f t="shared" si="351"/>
        <v>#DIV/0!</v>
      </c>
      <c r="Q2752" t="str">
        <f t="shared" si="342"/>
        <v>publishing</v>
      </c>
      <c r="R2752" t="str">
        <f t="shared" si="343"/>
        <v>children's books</v>
      </c>
      <c r="S2752" s="10">
        <f t="shared" si="344"/>
        <v>41078.691493055558</v>
      </c>
      <c r="T2752" s="10">
        <f t="shared" si="345"/>
        <v>41090.625</v>
      </c>
      <c r="U2752" t="str">
        <f t="shared" si="346"/>
        <v>June</v>
      </c>
      <c r="V2752" t="str">
        <f t="shared" si="347"/>
        <v>2012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50"/>
        <v>0</v>
      </c>
      <c r="P2753" s="6" t="e">
        <f t="shared" si="351"/>
        <v>#DIV/0!</v>
      </c>
      <c r="Q2753" t="str">
        <f t="shared" si="342"/>
        <v>publishing</v>
      </c>
      <c r="R2753" t="str">
        <f t="shared" si="343"/>
        <v>children's books</v>
      </c>
      <c r="S2753" s="10">
        <f t="shared" si="344"/>
        <v>41747.678726851846</v>
      </c>
      <c r="T2753" s="10">
        <f t="shared" si="345"/>
        <v>41807.678726851846</v>
      </c>
      <c r="U2753" t="str">
        <f t="shared" si="346"/>
        <v>April</v>
      </c>
      <c r="V2753" t="str">
        <f t="shared" si="347"/>
        <v>2014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50"/>
        <v>11.458333333333332</v>
      </c>
      <c r="P2754" s="6">
        <f t="shared" si="351"/>
        <v>39.285714285714285</v>
      </c>
      <c r="Q2754" t="str">
        <f t="shared" si="342"/>
        <v>publishing</v>
      </c>
      <c r="R2754" t="str">
        <f t="shared" si="343"/>
        <v>children's books</v>
      </c>
      <c r="S2754" s="10">
        <f t="shared" si="344"/>
        <v>40855.556759259256</v>
      </c>
      <c r="T2754" s="10">
        <f t="shared" si="345"/>
        <v>40895.556759259256</v>
      </c>
      <c r="U2754" t="str">
        <f t="shared" si="346"/>
        <v>November</v>
      </c>
      <c r="V2754" t="str">
        <f t="shared" si="347"/>
        <v>2011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350"/>
        <v>19</v>
      </c>
      <c r="P2755" s="6">
        <f t="shared" si="351"/>
        <v>47.5</v>
      </c>
      <c r="Q2755" t="str">
        <f t="shared" ref="Q2755:Q2818" si="352">LEFT(N2755, FIND("/",N2755,1)-1)</f>
        <v>publishing</v>
      </c>
      <c r="R2755" t="str">
        <f t="shared" ref="R2755:R2818" si="353">RIGHT(N2755, LEN(N2755)-FIND("/",N2755))</f>
        <v>children's books</v>
      </c>
      <c r="S2755" s="10">
        <f t="shared" ref="S2755:S2818" si="354">(J2755/86400)+25569+(-5/24)</f>
        <v>41117.692395833328</v>
      </c>
      <c r="T2755" s="10">
        <f t="shared" ref="T2755:T2818" si="355">(I2755/86400)+25569+(-5/24)</f>
        <v>41147.692395833328</v>
      </c>
      <c r="U2755" t="str">
        <f t="shared" ref="U2755:U2818" si="356">TEXT(S2755,"mmmm")</f>
        <v>July</v>
      </c>
      <c r="V2755" t="str">
        <f t="shared" ref="V2755:V2818" si="357">TEXT(S2755,"yyyy")</f>
        <v>2012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50"/>
        <v>0</v>
      </c>
      <c r="P2756" s="6" t="e">
        <f t="shared" si="351"/>
        <v>#DIV/0!</v>
      </c>
      <c r="Q2756" t="str">
        <f t="shared" si="352"/>
        <v>publishing</v>
      </c>
      <c r="R2756" t="str">
        <f t="shared" si="353"/>
        <v>children's books</v>
      </c>
      <c r="S2756" s="10">
        <f t="shared" si="354"/>
        <v>41863.427673611106</v>
      </c>
      <c r="T2756" s="10">
        <f t="shared" si="355"/>
        <v>41893.427673611106</v>
      </c>
      <c r="U2756" t="str">
        <f t="shared" si="356"/>
        <v>August</v>
      </c>
      <c r="V2756" t="str">
        <f t="shared" si="357"/>
        <v>2014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50"/>
        <v>52</v>
      </c>
      <c r="P2757" s="6">
        <f t="shared" si="351"/>
        <v>17.333333333333332</v>
      </c>
      <c r="Q2757" t="str">
        <f t="shared" si="352"/>
        <v>publishing</v>
      </c>
      <c r="R2757" t="str">
        <f t="shared" si="353"/>
        <v>children's books</v>
      </c>
      <c r="S2757" s="10">
        <f t="shared" si="354"/>
        <v>42072.582488425927</v>
      </c>
      <c r="T2757" s="10">
        <f t="shared" si="355"/>
        <v>42102.582488425927</v>
      </c>
      <c r="U2757" t="str">
        <f t="shared" si="356"/>
        <v>March</v>
      </c>
      <c r="V2757" t="str">
        <f t="shared" si="357"/>
        <v>2015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50"/>
        <v>10.48</v>
      </c>
      <c r="P2758" s="6">
        <f t="shared" si="351"/>
        <v>31.757575757575758</v>
      </c>
      <c r="Q2758" t="str">
        <f t="shared" si="352"/>
        <v>publishing</v>
      </c>
      <c r="R2758" t="str">
        <f t="shared" si="353"/>
        <v>children's books</v>
      </c>
      <c r="S2758" s="10">
        <f t="shared" si="354"/>
        <v>41620.692141203697</v>
      </c>
      <c r="T2758" s="10">
        <f t="shared" si="355"/>
        <v>41650.692141203697</v>
      </c>
      <c r="U2758" t="str">
        <f t="shared" si="356"/>
        <v>December</v>
      </c>
      <c r="V2758" t="str">
        <f t="shared" si="357"/>
        <v>2013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50"/>
        <v>0.66666666666666674</v>
      </c>
      <c r="P2759" s="6">
        <f t="shared" si="351"/>
        <v>5</v>
      </c>
      <c r="Q2759" t="str">
        <f t="shared" si="352"/>
        <v>publishing</v>
      </c>
      <c r="R2759" t="str">
        <f t="shared" si="353"/>
        <v>children's books</v>
      </c>
      <c r="S2759" s="10">
        <f t="shared" si="354"/>
        <v>42573.448287037034</v>
      </c>
      <c r="T2759" s="10">
        <f t="shared" si="355"/>
        <v>42588.448287037034</v>
      </c>
      <c r="U2759" t="str">
        <f t="shared" si="356"/>
        <v>July</v>
      </c>
      <c r="V2759" t="str">
        <f t="shared" si="357"/>
        <v>2016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50"/>
        <v>11.700000000000001</v>
      </c>
      <c r="P2760" s="6">
        <f t="shared" si="351"/>
        <v>39</v>
      </c>
      <c r="Q2760" t="str">
        <f t="shared" si="352"/>
        <v>publishing</v>
      </c>
      <c r="R2760" t="str">
        <f t="shared" si="353"/>
        <v>children's books</v>
      </c>
      <c r="S2760" s="10">
        <f t="shared" si="354"/>
        <v>42639.23359953703</v>
      </c>
      <c r="T2760" s="10">
        <f t="shared" si="355"/>
        <v>42653.23359953703</v>
      </c>
      <c r="U2760" t="str">
        <f t="shared" si="356"/>
        <v>September</v>
      </c>
      <c r="V2760" t="str">
        <f t="shared" si="357"/>
        <v>2016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50"/>
        <v>10.5</v>
      </c>
      <c r="P2761" s="6">
        <f t="shared" si="351"/>
        <v>52.5</v>
      </c>
      <c r="Q2761" t="str">
        <f t="shared" si="352"/>
        <v>publishing</v>
      </c>
      <c r="R2761" t="str">
        <f t="shared" si="353"/>
        <v>children's books</v>
      </c>
      <c r="S2761" s="10">
        <f t="shared" si="354"/>
        <v>42524.158171296294</v>
      </c>
      <c r="T2761" s="10">
        <f t="shared" si="355"/>
        <v>42567.158171296294</v>
      </c>
      <c r="U2761" t="str">
        <f t="shared" si="356"/>
        <v>June</v>
      </c>
      <c r="V2761" t="str">
        <f t="shared" si="357"/>
        <v>2016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50"/>
        <v>0</v>
      </c>
      <c r="P2762" s="6" t="e">
        <f t="shared" si="351"/>
        <v>#DIV/0!</v>
      </c>
      <c r="Q2762" t="str">
        <f t="shared" si="352"/>
        <v>publishing</v>
      </c>
      <c r="R2762" t="str">
        <f t="shared" si="353"/>
        <v>children's books</v>
      </c>
      <c r="S2762" s="10">
        <f t="shared" si="354"/>
        <v>41415.252986111111</v>
      </c>
      <c r="T2762" s="10">
        <f t="shared" si="355"/>
        <v>41445.252986111111</v>
      </c>
      <c r="U2762" t="str">
        <f t="shared" si="356"/>
        <v>May</v>
      </c>
      <c r="V2762" t="str">
        <f t="shared" si="357"/>
        <v>2013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50"/>
        <v>0.72</v>
      </c>
      <c r="P2763" s="6">
        <f t="shared" si="351"/>
        <v>9</v>
      </c>
      <c r="Q2763" t="str">
        <f t="shared" si="352"/>
        <v>publishing</v>
      </c>
      <c r="R2763" t="str">
        <f t="shared" si="353"/>
        <v>children's books</v>
      </c>
      <c r="S2763" s="10">
        <f t="shared" si="354"/>
        <v>41246.85524305555</v>
      </c>
      <c r="T2763" s="10">
        <f t="shared" si="355"/>
        <v>41276.85524305555</v>
      </c>
      <c r="U2763" t="str">
        <f t="shared" si="356"/>
        <v>December</v>
      </c>
      <c r="V2763" t="str">
        <f t="shared" si="357"/>
        <v>2012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50"/>
        <v>0.76923076923076927</v>
      </c>
      <c r="P2764" s="6">
        <f t="shared" si="351"/>
        <v>25</v>
      </c>
      <c r="Q2764" t="str">
        <f t="shared" si="352"/>
        <v>publishing</v>
      </c>
      <c r="R2764" t="str">
        <f t="shared" si="353"/>
        <v>children's books</v>
      </c>
      <c r="S2764" s="10">
        <f t="shared" si="354"/>
        <v>40926.828645833331</v>
      </c>
      <c r="T2764" s="10">
        <f t="shared" si="355"/>
        <v>40986.786979166667</v>
      </c>
      <c r="U2764" t="str">
        <f t="shared" si="356"/>
        <v>January</v>
      </c>
      <c r="V2764" t="str">
        <f t="shared" si="357"/>
        <v>2012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50"/>
        <v>0.22842639593908631</v>
      </c>
      <c r="P2765" s="6">
        <f t="shared" si="351"/>
        <v>30</v>
      </c>
      <c r="Q2765" t="str">
        <f t="shared" si="352"/>
        <v>publishing</v>
      </c>
      <c r="R2765" t="str">
        <f t="shared" si="353"/>
        <v>children's books</v>
      </c>
      <c r="S2765" s="10">
        <f t="shared" si="354"/>
        <v>41373.371342592589</v>
      </c>
      <c r="T2765" s="10">
        <f t="shared" si="355"/>
        <v>41418.371342592589</v>
      </c>
      <c r="U2765" t="str">
        <f t="shared" si="356"/>
        <v>April</v>
      </c>
      <c r="V2765" t="str">
        <f t="shared" si="357"/>
        <v>2013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50"/>
        <v>1.125</v>
      </c>
      <c r="P2766" s="6">
        <f t="shared" si="351"/>
        <v>11.25</v>
      </c>
      <c r="Q2766" t="str">
        <f t="shared" si="352"/>
        <v>publishing</v>
      </c>
      <c r="R2766" t="str">
        <f t="shared" si="353"/>
        <v>children's books</v>
      </c>
      <c r="S2766" s="10">
        <f t="shared" si="354"/>
        <v>41030.083692129629</v>
      </c>
      <c r="T2766" s="10">
        <f t="shared" si="355"/>
        <v>41059.583333333328</v>
      </c>
      <c r="U2766" t="str">
        <f t="shared" si="356"/>
        <v>May</v>
      </c>
      <c r="V2766" t="str">
        <f t="shared" si="357"/>
        <v>2012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50"/>
        <v>0</v>
      </c>
      <c r="P2767" s="6" t="e">
        <f t="shared" si="351"/>
        <v>#DIV/0!</v>
      </c>
      <c r="Q2767" t="str">
        <f t="shared" si="352"/>
        <v>publishing</v>
      </c>
      <c r="R2767" t="str">
        <f t="shared" si="353"/>
        <v>children's books</v>
      </c>
      <c r="S2767" s="10">
        <f t="shared" si="354"/>
        <v>41194.370694444442</v>
      </c>
      <c r="T2767" s="10">
        <f t="shared" si="355"/>
        <v>41210.370694444442</v>
      </c>
      <c r="U2767" t="str">
        <f t="shared" si="356"/>
        <v>October</v>
      </c>
      <c r="V2767" t="str">
        <f t="shared" si="357"/>
        <v>2012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50"/>
        <v>2</v>
      </c>
      <c r="P2768" s="6">
        <f t="shared" si="351"/>
        <v>25</v>
      </c>
      <c r="Q2768" t="str">
        <f t="shared" si="352"/>
        <v>publishing</v>
      </c>
      <c r="R2768" t="str">
        <f t="shared" si="353"/>
        <v>children's books</v>
      </c>
      <c r="S2768" s="10">
        <f t="shared" si="354"/>
        <v>40736.459699074076</v>
      </c>
      <c r="T2768" s="10">
        <f t="shared" si="355"/>
        <v>40766.459699074076</v>
      </c>
      <c r="U2768" t="str">
        <f t="shared" si="356"/>
        <v>July</v>
      </c>
      <c r="V2768" t="str">
        <f t="shared" si="357"/>
        <v>2011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50"/>
        <v>0.85000000000000009</v>
      </c>
      <c r="P2769" s="6">
        <f t="shared" si="351"/>
        <v>11.333333333333334</v>
      </c>
      <c r="Q2769" t="str">
        <f t="shared" si="352"/>
        <v>publishing</v>
      </c>
      <c r="R2769" t="str">
        <f t="shared" si="353"/>
        <v>children's books</v>
      </c>
      <c r="S2769" s="10">
        <f t="shared" si="354"/>
        <v>42172.750578703701</v>
      </c>
      <c r="T2769" s="10">
        <f t="shared" si="355"/>
        <v>42232.750578703701</v>
      </c>
      <c r="U2769" t="str">
        <f t="shared" si="356"/>
        <v>June</v>
      </c>
      <c r="V2769" t="str">
        <f t="shared" si="357"/>
        <v>2015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50"/>
        <v>14.314285714285715</v>
      </c>
      <c r="P2770" s="6">
        <f t="shared" si="351"/>
        <v>29.470588235294116</v>
      </c>
      <c r="Q2770" t="str">
        <f t="shared" si="352"/>
        <v>publishing</v>
      </c>
      <c r="R2770" t="str">
        <f t="shared" si="353"/>
        <v>children's books</v>
      </c>
      <c r="S2770" s="10">
        <f t="shared" si="354"/>
        <v>40967.4065162037</v>
      </c>
      <c r="T2770" s="10">
        <f t="shared" si="355"/>
        <v>40997.364849537036</v>
      </c>
      <c r="U2770" t="str">
        <f t="shared" si="356"/>
        <v>February</v>
      </c>
      <c r="V2770" t="str">
        <f t="shared" si="357"/>
        <v>2012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50"/>
        <v>0.25</v>
      </c>
      <c r="P2771" s="6">
        <f t="shared" si="351"/>
        <v>1</v>
      </c>
      <c r="Q2771" t="str">
        <f t="shared" si="352"/>
        <v>publishing</v>
      </c>
      <c r="R2771" t="str">
        <f t="shared" si="353"/>
        <v>children's books</v>
      </c>
      <c r="S2771" s="10">
        <f t="shared" si="354"/>
        <v>41745.617939814816</v>
      </c>
      <c r="T2771" s="10">
        <f t="shared" si="355"/>
        <v>41795.617939814816</v>
      </c>
      <c r="U2771" t="str">
        <f t="shared" si="356"/>
        <v>April</v>
      </c>
      <c r="V2771" t="str">
        <f t="shared" si="357"/>
        <v>2014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ref="O2772:O2835" si="358">(E2772/D2772)*100</f>
        <v>10.411249999999999</v>
      </c>
      <c r="P2772" s="6">
        <f t="shared" ref="P2772:P2835" si="359">(E2772/L2772)</f>
        <v>63.098484848484851</v>
      </c>
      <c r="Q2772" t="str">
        <f t="shared" si="352"/>
        <v>publishing</v>
      </c>
      <c r="R2772" t="str">
        <f t="shared" si="353"/>
        <v>children's books</v>
      </c>
      <c r="S2772" s="10">
        <f t="shared" si="354"/>
        <v>41686.496874999997</v>
      </c>
      <c r="T2772" s="10">
        <f t="shared" si="355"/>
        <v>41716.455208333333</v>
      </c>
      <c r="U2772" t="str">
        <f t="shared" si="356"/>
        <v>February</v>
      </c>
      <c r="V2772" t="str">
        <f t="shared" si="357"/>
        <v>2014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58"/>
        <v>0</v>
      </c>
      <c r="P2773" s="6" t="e">
        <f t="shared" si="359"/>
        <v>#DIV/0!</v>
      </c>
      <c r="Q2773" t="str">
        <f t="shared" si="352"/>
        <v>publishing</v>
      </c>
      <c r="R2773" t="str">
        <f t="shared" si="353"/>
        <v>children's books</v>
      </c>
      <c r="S2773" s="10">
        <f t="shared" si="354"/>
        <v>41257.323379629626</v>
      </c>
      <c r="T2773" s="10">
        <f t="shared" si="355"/>
        <v>41306.5</v>
      </c>
      <c r="U2773" t="str">
        <f t="shared" si="356"/>
        <v>December</v>
      </c>
      <c r="V2773" t="str">
        <f t="shared" si="357"/>
        <v>2012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58"/>
        <v>0</v>
      </c>
      <c r="P2774" s="6" t="e">
        <f t="shared" si="359"/>
        <v>#DIV/0!</v>
      </c>
      <c r="Q2774" t="str">
        <f t="shared" si="352"/>
        <v>publishing</v>
      </c>
      <c r="R2774" t="str">
        <f t="shared" si="353"/>
        <v>children's books</v>
      </c>
      <c r="S2774" s="10">
        <f t="shared" si="354"/>
        <v>41537.660810185182</v>
      </c>
      <c r="T2774" s="10">
        <f t="shared" si="355"/>
        <v>41552.660810185182</v>
      </c>
      <c r="U2774" t="str">
        <f t="shared" si="356"/>
        <v>September</v>
      </c>
      <c r="V2774" t="str">
        <f t="shared" si="357"/>
        <v>2013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58"/>
        <v>0.18867924528301888</v>
      </c>
      <c r="P2775" s="6">
        <f t="shared" si="359"/>
        <v>1</v>
      </c>
      <c r="Q2775" t="str">
        <f t="shared" si="352"/>
        <v>publishing</v>
      </c>
      <c r="R2775" t="str">
        <f t="shared" si="353"/>
        <v>children's books</v>
      </c>
      <c r="S2775" s="10">
        <f t="shared" si="354"/>
        <v>42474.656493055554</v>
      </c>
      <c r="T2775" s="10">
        <f t="shared" si="355"/>
        <v>42484.656493055554</v>
      </c>
      <c r="U2775" t="str">
        <f t="shared" si="356"/>
        <v>April</v>
      </c>
      <c r="V2775" t="str">
        <f t="shared" si="357"/>
        <v>2016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58"/>
        <v>14.249999999999998</v>
      </c>
      <c r="P2776" s="6">
        <f t="shared" si="359"/>
        <v>43.846153846153847</v>
      </c>
      <c r="Q2776" t="str">
        <f t="shared" si="352"/>
        <v>publishing</v>
      </c>
      <c r="R2776" t="str">
        <f t="shared" si="353"/>
        <v>children's books</v>
      </c>
      <c r="S2776" s="10">
        <f t="shared" si="354"/>
        <v>41310.918148148143</v>
      </c>
      <c r="T2776" s="10">
        <f t="shared" si="355"/>
        <v>41340.918148148143</v>
      </c>
      <c r="U2776" t="str">
        <f t="shared" si="356"/>
        <v>February</v>
      </c>
      <c r="V2776" t="str">
        <f t="shared" si="357"/>
        <v>2013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58"/>
        <v>3</v>
      </c>
      <c r="P2777" s="6">
        <f t="shared" si="359"/>
        <v>75</v>
      </c>
      <c r="Q2777" t="str">
        <f t="shared" si="352"/>
        <v>publishing</v>
      </c>
      <c r="R2777" t="str">
        <f t="shared" si="353"/>
        <v>children's books</v>
      </c>
      <c r="S2777" s="10">
        <f t="shared" si="354"/>
        <v>40862.805023148147</v>
      </c>
      <c r="T2777" s="10">
        <f t="shared" si="355"/>
        <v>40892.805023148147</v>
      </c>
      <c r="U2777" t="str">
        <f t="shared" si="356"/>
        <v>November</v>
      </c>
      <c r="V2777" t="str">
        <f t="shared" si="357"/>
        <v>2011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58"/>
        <v>7.8809523809523814</v>
      </c>
      <c r="P2778" s="6">
        <f t="shared" si="359"/>
        <v>45.972222222222221</v>
      </c>
      <c r="Q2778" t="str">
        <f t="shared" si="352"/>
        <v>publishing</v>
      </c>
      <c r="R2778" t="str">
        <f t="shared" si="353"/>
        <v>children's books</v>
      </c>
      <c r="S2778" s="10">
        <f t="shared" si="354"/>
        <v>42136.088842592588</v>
      </c>
      <c r="T2778" s="10">
        <f t="shared" si="355"/>
        <v>42167.088842592588</v>
      </c>
      <c r="U2778" t="str">
        <f t="shared" si="356"/>
        <v>May</v>
      </c>
      <c r="V2778" t="str">
        <f t="shared" si="357"/>
        <v>2015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58"/>
        <v>0.33333333333333337</v>
      </c>
      <c r="P2779" s="6">
        <f t="shared" si="359"/>
        <v>10</v>
      </c>
      <c r="Q2779" t="str">
        <f t="shared" si="352"/>
        <v>publishing</v>
      </c>
      <c r="R2779" t="str">
        <f t="shared" si="353"/>
        <v>children's books</v>
      </c>
      <c r="S2779" s="10">
        <f t="shared" si="354"/>
        <v>42172.460694444446</v>
      </c>
      <c r="T2779" s="10">
        <f t="shared" si="355"/>
        <v>42202.460694444446</v>
      </c>
      <c r="U2779" t="str">
        <f t="shared" si="356"/>
        <v>June</v>
      </c>
      <c r="V2779" t="str">
        <f t="shared" si="357"/>
        <v>2015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58"/>
        <v>25.545454545454543</v>
      </c>
      <c r="P2780" s="6">
        <f t="shared" si="359"/>
        <v>93.666666666666671</v>
      </c>
      <c r="Q2780" t="str">
        <f t="shared" si="352"/>
        <v>publishing</v>
      </c>
      <c r="R2780" t="str">
        <f t="shared" si="353"/>
        <v>children's books</v>
      </c>
      <c r="S2780" s="10">
        <f t="shared" si="354"/>
        <v>41846.769745370366</v>
      </c>
      <c r="T2780" s="10">
        <f t="shared" si="355"/>
        <v>41876.769745370366</v>
      </c>
      <c r="U2780" t="str">
        <f t="shared" si="356"/>
        <v>July</v>
      </c>
      <c r="V2780" t="str">
        <f t="shared" si="357"/>
        <v>2014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58"/>
        <v>2.12</v>
      </c>
      <c r="P2781" s="6">
        <f t="shared" si="359"/>
        <v>53</v>
      </c>
      <c r="Q2781" t="str">
        <f t="shared" si="352"/>
        <v>publishing</v>
      </c>
      <c r="R2781" t="str">
        <f t="shared" si="353"/>
        <v>children's books</v>
      </c>
      <c r="S2781" s="10">
        <f t="shared" si="354"/>
        <v>42300.377557870372</v>
      </c>
      <c r="T2781" s="10">
        <f t="shared" si="355"/>
        <v>42330.419224537036</v>
      </c>
      <c r="U2781" t="str">
        <f t="shared" si="356"/>
        <v>October</v>
      </c>
      <c r="V2781" t="str">
        <f t="shared" si="357"/>
        <v>2015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58"/>
        <v>0</v>
      </c>
      <c r="P2782" s="6" t="e">
        <f t="shared" si="359"/>
        <v>#DIV/0!</v>
      </c>
      <c r="Q2782" t="str">
        <f t="shared" si="352"/>
        <v>publishing</v>
      </c>
      <c r="R2782" t="str">
        <f t="shared" si="353"/>
        <v>children's books</v>
      </c>
      <c r="S2782" s="10">
        <f t="shared" si="354"/>
        <v>42774.239444444444</v>
      </c>
      <c r="T2782" s="10">
        <f t="shared" si="355"/>
        <v>42804.239444444444</v>
      </c>
      <c r="U2782" t="str">
        <f t="shared" si="356"/>
        <v>February</v>
      </c>
      <c r="V2782" t="str">
        <f t="shared" si="357"/>
        <v>2017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58"/>
        <v>105.28</v>
      </c>
      <c r="P2783" s="6">
        <f t="shared" si="359"/>
        <v>47</v>
      </c>
      <c r="Q2783" t="str">
        <f t="shared" si="352"/>
        <v>theater</v>
      </c>
      <c r="R2783" t="str">
        <f t="shared" si="353"/>
        <v>plays</v>
      </c>
      <c r="S2783" s="10">
        <f t="shared" si="354"/>
        <v>42018.733263888884</v>
      </c>
      <c r="T2783" s="10">
        <f t="shared" si="355"/>
        <v>42047.083333333336</v>
      </c>
      <c r="U2783" t="str">
        <f t="shared" si="356"/>
        <v>January</v>
      </c>
      <c r="V2783" t="str">
        <f t="shared" si="357"/>
        <v>2015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58"/>
        <v>120</v>
      </c>
      <c r="P2784" s="6">
        <f t="shared" si="359"/>
        <v>66.666666666666671</v>
      </c>
      <c r="Q2784" t="str">
        <f t="shared" si="352"/>
        <v>theater</v>
      </c>
      <c r="R2784" t="str">
        <f t="shared" si="353"/>
        <v>plays</v>
      </c>
      <c r="S2784" s="10">
        <f t="shared" si="354"/>
        <v>42026.716643518514</v>
      </c>
      <c r="T2784" s="10">
        <f t="shared" si="355"/>
        <v>42051.999305555553</v>
      </c>
      <c r="U2784" t="str">
        <f t="shared" si="356"/>
        <v>January</v>
      </c>
      <c r="V2784" t="str">
        <f t="shared" si="357"/>
        <v>2015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58"/>
        <v>114.5</v>
      </c>
      <c r="P2785" s="6">
        <f t="shared" si="359"/>
        <v>18.770491803278688</v>
      </c>
      <c r="Q2785" t="str">
        <f t="shared" si="352"/>
        <v>theater</v>
      </c>
      <c r="R2785" t="str">
        <f t="shared" si="353"/>
        <v>plays</v>
      </c>
      <c r="S2785" s="10">
        <f t="shared" si="354"/>
        <v>42103.326921296299</v>
      </c>
      <c r="T2785" s="10">
        <f t="shared" si="355"/>
        <v>42117.326921296299</v>
      </c>
      <c r="U2785" t="str">
        <f t="shared" si="356"/>
        <v>April</v>
      </c>
      <c r="V2785" t="str">
        <f t="shared" si="357"/>
        <v>2015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58"/>
        <v>119</v>
      </c>
      <c r="P2786" s="6">
        <f t="shared" si="359"/>
        <v>66.111111111111114</v>
      </c>
      <c r="Q2786" t="str">
        <f t="shared" si="352"/>
        <v>theater</v>
      </c>
      <c r="R2786" t="str">
        <f t="shared" si="353"/>
        <v>plays</v>
      </c>
      <c r="S2786" s="10">
        <f t="shared" si="354"/>
        <v>41920.579201388886</v>
      </c>
      <c r="T2786" s="10">
        <f t="shared" si="355"/>
        <v>41941.579201388886</v>
      </c>
      <c r="U2786" t="str">
        <f t="shared" si="356"/>
        <v>October</v>
      </c>
      <c r="V2786" t="str">
        <f t="shared" si="357"/>
        <v>2014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58"/>
        <v>104.67999999999999</v>
      </c>
      <c r="P2787" s="6">
        <f t="shared" si="359"/>
        <v>36.859154929577464</v>
      </c>
      <c r="Q2787" t="str">
        <f t="shared" si="352"/>
        <v>theater</v>
      </c>
      <c r="R2787" t="str">
        <f t="shared" si="353"/>
        <v>plays</v>
      </c>
      <c r="S2787" s="10">
        <f t="shared" si="354"/>
        <v>42557.981099537035</v>
      </c>
      <c r="T2787" s="10">
        <f t="shared" si="355"/>
        <v>42587.666666666664</v>
      </c>
      <c r="U2787" t="str">
        <f t="shared" si="356"/>
        <v>July</v>
      </c>
      <c r="V2787" t="str">
        <f t="shared" si="357"/>
        <v>2016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58"/>
        <v>117.83999999999999</v>
      </c>
      <c r="P2788" s="6">
        <f t="shared" si="359"/>
        <v>39.810810810810814</v>
      </c>
      <c r="Q2788" t="str">
        <f t="shared" si="352"/>
        <v>theater</v>
      </c>
      <c r="R2788" t="str">
        <f t="shared" si="353"/>
        <v>plays</v>
      </c>
      <c r="S2788" s="10">
        <f t="shared" si="354"/>
        <v>41815.360879629625</v>
      </c>
      <c r="T2788" s="10">
        <f t="shared" si="355"/>
        <v>41829.360879629625</v>
      </c>
      <c r="U2788" t="str">
        <f t="shared" si="356"/>
        <v>June</v>
      </c>
      <c r="V2788" t="str">
        <f t="shared" si="357"/>
        <v>2014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58"/>
        <v>119.7</v>
      </c>
      <c r="P2789" s="6">
        <f t="shared" si="359"/>
        <v>31.5</v>
      </c>
      <c r="Q2789" t="str">
        <f t="shared" si="352"/>
        <v>theater</v>
      </c>
      <c r="R2789" t="str">
        <f t="shared" si="353"/>
        <v>plays</v>
      </c>
      <c r="S2789" s="10">
        <f t="shared" si="354"/>
        <v>41807.990185185183</v>
      </c>
      <c r="T2789" s="10">
        <f t="shared" si="355"/>
        <v>41837.990185185183</v>
      </c>
      <c r="U2789" t="str">
        <f t="shared" si="356"/>
        <v>June</v>
      </c>
      <c r="V2789" t="str">
        <f t="shared" si="357"/>
        <v>2014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58"/>
        <v>102.49999999999999</v>
      </c>
      <c r="P2790" s="6">
        <f t="shared" si="359"/>
        <v>102.5</v>
      </c>
      <c r="Q2790" t="str">
        <f t="shared" si="352"/>
        <v>theater</v>
      </c>
      <c r="R2790" t="str">
        <f t="shared" si="353"/>
        <v>plays</v>
      </c>
      <c r="S2790" s="10">
        <f t="shared" si="354"/>
        <v>42550.49355324074</v>
      </c>
      <c r="T2790" s="10">
        <f t="shared" si="355"/>
        <v>42580.49355324074</v>
      </c>
      <c r="U2790" t="str">
        <f t="shared" si="356"/>
        <v>June</v>
      </c>
      <c r="V2790" t="str">
        <f t="shared" si="357"/>
        <v>2016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58"/>
        <v>101.16666666666667</v>
      </c>
      <c r="P2791" s="6">
        <f t="shared" si="359"/>
        <v>126.45833333333333</v>
      </c>
      <c r="Q2791" t="str">
        <f t="shared" si="352"/>
        <v>theater</v>
      </c>
      <c r="R2791" t="str">
        <f t="shared" si="353"/>
        <v>plays</v>
      </c>
      <c r="S2791" s="10">
        <f t="shared" si="354"/>
        <v>42055.804791666662</v>
      </c>
      <c r="T2791" s="10">
        <f t="shared" si="355"/>
        <v>42074.958333333336</v>
      </c>
      <c r="U2791" t="str">
        <f t="shared" si="356"/>
        <v>February</v>
      </c>
      <c r="V2791" t="str">
        <f t="shared" si="357"/>
        <v>2015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58"/>
        <v>105.33333333333333</v>
      </c>
      <c r="P2792" s="6">
        <f t="shared" si="359"/>
        <v>47.878787878787875</v>
      </c>
      <c r="Q2792" t="str">
        <f t="shared" si="352"/>
        <v>theater</v>
      </c>
      <c r="R2792" t="str">
        <f t="shared" si="353"/>
        <v>plays</v>
      </c>
      <c r="S2792" s="10">
        <f t="shared" si="354"/>
        <v>42016.730358796289</v>
      </c>
      <c r="T2792" s="10">
        <f t="shared" si="355"/>
        <v>42046.730358796289</v>
      </c>
      <c r="U2792" t="str">
        <f t="shared" si="356"/>
        <v>January</v>
      </c>
      <c r="V2792" t="str">
        <f t="shared" si="357"/>
        <v>2015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58"/>
        <v>102.49999999999999</v>
      </c>
      <c r="P2793" s="6">
        <f t="shared" si="359"/>
        <v>73.214285714285708</v>
      </c>
      <c r="Q2793" t="str">
        <f t="shared" si="352"/>
        <v>theater</v>
      </c>
      <c r="R2793" t="str">
        <f t="shared" si="353"/>
        <v>plays</v>
      </c>
      <c r="S2793" s="10">
        <f t="shared" si="354"/>
        <v>42591.691655092589</v>
      </c>
      <c r="T2793" s="10">
        <f t="shared" si="355"/>
        <v>42621.958333333336</v>
      </c>
      <c r="U2793" t="str">
        <f t="shared" si="356"/>
        <v>August</v>
      </c>
      <c r="V2793" t="str">
        <f t="shared" si="357"/>
        <v>2016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58"/>
        <v>107.60000000000001</v>
      </c>
      <c r="P2794" s="6">
        <f t="shared" si="359"/>
        <v>89.666666666666671</v>
      </c>
      <c r="Q2794" t="str">
        <f t="shared" si="352"/>
        <v>theater</v>
      </c>
      <c r="R2794" t="str">
        <f t="shared" si="353"/>
        <v>plays</v>
      </c>
      <c r="S2794" s="10">
        <f t="shared" si="354"/>
        <v>42183.022673611107</v>
      </c>
      <c r="T2794" s="10">
        <f t="shared" si="355"/>
        <v>42228.022673611107</v>
      </c>
      <c r="U2794" t="str">
        <f t="shared" si="356"/>
        <v>June</v>
      </c>
      <c r="V2794" t="str">
        <f t="shared" si="357"/>
        <v>2015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58"/>
        <v>110.5675</v>
      </c>
      <c r="P2795" s="6">
        <f t="shared" si="359"/>
        <v>151.4623287671233</v>
      </c>
      <c r="Q2795" t="str">
        <f t="shared" si="352"/>
        <v>theater</v>
      </c>
      <c r="R2795" t="str">
        <f t="shared" si="353"/>
        <v>plays</v>
      </c>
      <c r="S2795" s="10">
        <f t="shared" si="354"/>
        <v>42176.210706018515</v>
      </c>
      <c r="T2795" s="10">
        <f t="shared" si="355"/>
        <v>42206.210706018515</v>
      </c>
      <c r="U2795" t="str">
        <f t="shared" si="356"/>
        <v>June</v>
      </c>
      <c r="V2795" t="str">
        <f t="shared" si="357"/>
        <v>2015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58"/>
        <v>150</v>
      </c>
      <c r="P2796" s="6">
        <f t="shared" si="359"/>
        <v>25</v>
      </c>
      <c r="Q2796" t="str">
        <f t="shared" si="352"/>
        <v>theater</v>
      </c>
      <c r="R2796" t="str">
        <f t="shared" si="353"/>
        <v>plays</v>
      </c>
      <c r="S2796" s="10">
        <f t="shared" si="354"/>
        <v>42416.48332175926</v>
      </c>
      <c r="T2796" s="10">
        <f t="shared" si="355"/>
        <v>42432.583333333336</v>
      </c>
      <c r="U2796" t="str">
        <f t="shared" si="356"/>
        <v>February</v>
      </c>
      <c r="V2796" t="str">
        <f t="shared" si="357"/>
        <v>2016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58"/>
        <v>104.28571428571429</v>
      </c>
      <c r="P2797" s="6">
        <f t="shared" si="359"/>
        <v>36.5</v>
      </c>
      <c r="Q2797" t="str">
        <f t="shared" si="352"/>
        <v>theater</v>
      </c>
      <c r="R2797" t="str">
        <f t="shared" si="353"/>
        <v>plays</v>
      </c>
      <c r="S2797" s="10">
        <f t="shared" si="354"/>
        <v>41780.317604166667</v>
      </c>
      <c r="T2797" s="10">
        <f t="shared" si="355"/>
        <v>41796.75</v>
      </c>
      <c r="U2797" t="str">
        <f t="shared" si="356"/>
        <v>May</v>
      </c>
      <c r="V2797" t="str">
        <f t="shared" si="357"/>
        <v>2014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58"/>
        <v>115.5</v>
      </c>
      <c r="P2798" s="6">
        <f t="shared" si="359"/>
        <v>44</v>
      </c>
      <c r="Q2798" t="str">
        <f t="shared" si="352"/>
        <v>theater</v>
      </c>
      <c r="R2798" t="str">
        <f t="shared" si="353"/>
        <v>plays</v>
      </c>
      <c r="S2798" s="10">
        <f t="shared" si="354"/>
        <v>41795.319768518515</v>
      </c>
      <c r="T2798" s="10">
        <f t="shared" si="355"/>
        <v>41825.319768518515</v>
      </c>
      <c r="U2798" t="str">
        <f t="shared" si="356"/>
        <v>June</v>
      </c>
      <c r="V2798" t="str">
        <f t="shared" si="357"/>
        <v>2014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58"/>
        <v>102.64512500000001</v>
      </c>
      <c r="P2799" s="6">
        <f t="shared" si="359"/>
        <v>87.357553191489373</v>
      </c>
      <c r="Q2799" t="str">
        <f t="shared" si="352"/>
        <v>theater</v>
      </c>
      <c r="R2799" t="str">
        <f t="shared" si="353"/>
        <v>plays</v>
      </c>
      <c r="S2799" s="10">
        <f t="shared" si="354"/>
        <v>41798.731944444444</v>
      </c>
      <c r="T2799" s="10">
        <f t="shared" si="355"/>
        <v>41828.731944444444</v>
      </c>
      <c r="U2799" t="str">
        <f t="shared" si="356"/>
        <v>June</v>
      </c>
      <c r="V2799" t="str">
        <f t="shared" si="357"/>
        <v>2014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58"/>
        <v>101.4</v>
      </c>
      <c r="P2800" s="6">
        <f t="shared" si="359"/>
        <v>36.474820143884891</v>
      </c>
      <c r="Q2800" t="str">
        <f t="shared" si="352"/>
        <v>theater</v>
      </c>
      <c r="R2800" t="str">
        <f t="shared" si="353"/>
        <v>plays</v>
      </c>
      <c r="S2800" s="10">
        <f t="shared" si="354"/>
        <v>42201.466678240737</v>
      </c>
      <c r="T2800" s="10">
        <f t="shared" si="355"/>
        <v>42216.458333333336</v>
      </c>
      <c r="U2800" t="str">
        <f t="shared" si="356"/>
        <v>July</v>
      </c>
      <c r="V2800" t="str">
        <f t="shared" si="357"/>
        <v>2015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58"/>
        <v>116.6348</v>
      </c>
      <c r="P2801" s="6">
        <f t="shared" si="359"/>
        <v>44.859538461538463</v>
      </c>
      <c r="Q2801" t="str">
        <f t="shared" si="352"/>
        <v>theater</v>
      </c>
      <c r="R2801" t="str">
        <f t="shared" si="353"/>
        <v>plays</v>
      </c>
      <c r="S2801" s="10">
        <f t="shared" si="354"/>
        <v>42507.05636574074</v>
      </c>
      <c r="T2801" s="10">
        <f t="shared" si="355"/>
        <v>42538.458333333336</v>
      </c>
      <c r="U2801" t="str">
        <f t="shared" si="356"/>
        <v>May</v>
      </c>
      <c r="V2801" t="str">
        <f t="shared" si="357"/>
        <v>2016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58"/>
        <v>133</v>
      </c>
      <c r="P2802" s="6">
        <f t="shared" si="359"/>
        <v>42.903225806451616</v>
      </c>
      <c r="Q2802" t="str">
        <f t="shared" si="352"/>
        <v>theater</v>
      </c>
      <c r="R2802" t="str">
        <f t="shared" si="353"/>
        <v>plays</v>
      </c>
      <c r="S2802" s="10">
        <f t="shared" si="354"/>
        <v>41948.344513888886</v>
      </c>
      <c r="T2802" s="10">
        <f t="shared" si="355"/>
        <v>42008.344513888886</v>
      </c>
      <c r="U2802" t="str">
        <f t="shared" si="356"/>
        <v>November</v>
      </c>
      <c r="V2802" t="str">
        <f t="shared" si="357"/>
        <v>2014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58"/>
        <v>133.20000000000002</v>
      </c>
      <c r="P2803" s="6">
        <f t="shared" si="359"/>
        <v>51.230769230769234</v>
      </c>
      <c r="Q2803" t="str">
        <f t="shared" si="352"/>
        <v>theater</v>
      </c>
      <c r="R2803" t="str">
        <f t="shared" si="353"/>
        <v>plays</v>
      </c>
      <c r="S2803" s="10">
        <f t="shared" si="354"/>
        <v>41900.034826388888</v>
      </c>
      <c r="T2803" s="10">
        <f t="shared" si="355"/>
        <v>41922.25</v>
      </c>
      <c r="U2803" t="str">
        <f t="shared" si="356"/>
        <v>September</v>
      </c>
      <c r="V2803" t="str">
        <f t="shared" si="357"/>
        <v>2014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58"/>
        <v>101.83333333333333</v>
      </c>
      <c r="P2804" s="6">
        <f t="shared" si="359"/>
        <v>33.944444444444443</v>
      </c>
      <c r="Q2804" t="str">
        <f t="shared" si="352"/>
        <v>theater</v>
      </c>
      <c r="R2804" t="str">
        <f t="shared" si="353"/>
        <v>plays</v>
      </c>
      <c r="S2804" s="10">
        <f t="shared" si="354"/>
        <v>42192.438738425924</v>
      </c>
      <c r="T2804" s="10">
        <f t="shared" si="355"/>
        <v>42222.438738425924</v>
      </c>
      <c r="U2804" t="str">
        <f t="shared" si="356"/>
        <v>July</v>
      </c>
      <c r="V2804" t="str">
        <f t="shared" si="357"/>
        <v>2015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58"/>
        <v>127.95</v>
      </c>
      <c r="P2805" s="6">
        <f t="shared" si="359"/>
        <v>90.744680851063833</v>
      </c>
      <c r="Q2805" t="str">
        <f t="shared" si="352"/>
        <v>theater</v>
      </c>
      <c r="R2805" t="str">
        <f t="shared" si="353"/>
        <v>plays</v>
      </c>
      <c r="S2805" s="10">
        <f t="shared" si="354"/>
        <v>42157.857361111113</v>
      </c>
      <c r="T2805" s="10">
        <f t="shared" si="355"/>
        <v>42200.791666666664</v>
      </c>
      <c r="U2805" t="str">
        <f t="shared" si="356"/>
        <v>June</v>
      </c>
      <c r="V2805" t="str">
        <f t="shared" si="357"/>
        <v>2015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58"/>
        <v>114.99999999999999</v>
      </c>
      <c r="P2806" s="6">
        <f t="shared" si="359"/>
        <v>50</v>
      </c>
      <c r="Q2806" t="str">
        <f t="shared" si="352"/>
        <v>theater</v>
      </c>
      <c r="R2806" t="str">
        <f t="shared" si="353"/>
        <v>plays</v>
      </c>
      <c r="S2806" s="10">
        <f t="shared" si="354"/>
        <v>41881.245254629626</v>
      </c>
      <c r="T2806" s="10">
        <f t="shared" si="355"/>
        <v>41911.245254629626</v>
      </c>
      <c r="U2806" t="str">
        <f t="shared" si="356"/>
        <v>August</v>
      </c>
      <c r="V2806" t="str">
        <f t="shared" si="357"/>
        <v>2014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58"/>
        <v>110.00000000000001</v>
      </c>
      <c r="P2807" s="6">
        <f t="shared" si="359"/>
        <v>24.444444444444443</v>
      </c>
      <c r="Q2807" t="str">
        <f t="shared" si="352"/>
        <v>theater</v>
      </c>
      <c r="R2807" t="str">
        <f t="shared" si="353"/>
        <v>plays</v>
      </c>
      <c r="S2807" s="10">
        <f t="shared" si="354"/>
        <v>42213.2971412037</v>
      </c>
      <c r="T2807" s="10">
        <f t="shared" si="355"/>
        <v>42238.2971412037</v>
      </c>
      <c r="U2807" t="str">
        <f t="shared" si="356"/>
        <v>July</v>
      </c>
      <c r="V2807" t="str">
        <f t="shared" si="357"/>
        <v>2015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58"/>
        <v>112.1</v>
      </c>
      <c r="P2808" s="6">
        <f t="shared" si="359"/>
        <v>44.25</v>
      </c>
      <c r="Q2808" t="str">
        <f t="shared" si="352"/>
        <v>theater</v>
      </c>
      <c r="R2808" t="str">
        <f t="shared" si="353"/>
        <v>plays</v>
      </c>
      <c r="S2808" s="10">
        <f t="shared" si="354"/>
        <v>42185.058912037035</v>
      </c>
      <c r="T2808" s="10">
        <f t="shared" si="355"/>
        <v>42221.249999999993</v>
      </c>
      <c r="U2808" t="str">
        <f t="shared" si="356"/>
        <v>June</v>
      </c>
      <c r="V2808" t="str">
        <f t="shared" si="357"/>
        <v>2015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58"/>
        <v>126</v>
      </c>
      <c r="P2809" s="6">
        <f t="shared" si="359"/>
        <v>67.741935483870961</v>
      </c>
      <c r="Q2809" t="str">
        <f t="shared" si="352"/>
        <v>theater</v>
      </c>
      <c r="R2809" t="str">
        <f t="shared" si="353"/>
        <v>plays</v>
      </c>
      <c r="S2809" s="10">
        <f t="shared" si="354"/>
        <v>42154.664791666662</v>
      </c>
      <c r="T2809" s="10">
        <f t="shared" si="355"/>
        <v>42184.664791666662</v>
      </c>
      <c r="U2809" t="str">
        <f t="shared" si="356"/>
        <v>May</v>
      </c>
      <c r="V2809" t="str">
        <f t="shared" si="357"/>
        <v>2015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58"/>
        <v>100.24444444444444</v>
      </c>
      <c r="P2810" s="6">
        <f t="shared" si="359"/>
        <v>65.376811594202906</v>
      </c>
      <c r="Q2810" t="str">
        <f t="shared" si="352"/>
        <v>theater</v>
      </c>
      <c r="R2810" t="str">
        <f t="shared" si="353"/>
        <v>plays</v>
      </c>
      <c r="S2810" s="10">
        <f t="shared" si="354"/>
        <v>42208.638136574074</v>
      </c>
      <c r="T2810" s="10">
        <f t="shared" si="355"/>
        <v>42238.638136574074</v>
      </c>
      <c r="U2810" t="str">
        <f t="shared" si="356"/>
        <v>July</v>
      </c>
      <c r="V2810" t="str">
        <f t="shared" si="357"/>
        <v>2015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58"/>
        <v>102.4</v>
      </c>
      <c r="P2811" s="6">
        <f t="shared" si="359"/>
        <v>121.9047619047619</v>
      </c>
      <c r="Q2811" t="str">
        <f t="shared" si="352"/>
        <v>theater</v>
      </c>
      <c r="R2811" t="str">
        <f t="shared" si="353"/>
        <v>plays</v>
      </c>
      <c r="S2811" s="10">
        <f t="shared" si="354"/>
        <v>42451.288483796299</v>
      </c>
      <c r="T2811" s="10">
        <f t="shared" si="355"/>
        <v>42459.402083333327</v>
      </c>
      <c r="U2811" t="str">
        <f t="shared" si="356"/>
        <v>March</v>
      </c>
      <c r="V2811" t="str">
        <f t="shared" si="357"/>
        <v>2016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58"/>
        <v>108.2</v>
      </c>
      <c r="P2812" s="6">
        <f t="shared" si="359"/>
        <v>47.456140350877192</v>
      </c>
      <c r="Q2812" t="str">
        <f t="shared" si="352"/>
        <v>theater</v>
      </c>
      <c r="R2812" t="str">
        <f t="shared" si="353"/>
        <v>plays</v>
      </c>
      <c r="S2812" s="10">
        <f t="shared" si="354"/>
        <v>41758.931296296294</v>
      </c>
      <c r="T2812" s="10">
        <f t="shared" si="355"/>
        <v>41790.957638888889</v>
      </c>
      <c r="U2812" t="str">
        <f t="shared" si="356"/>
        <v>April</v>
      </c>
      <c r="V2812" t="str">
        <f t="shared" si="357"/>
        <v>2014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58"/>
        <v>100.27</v>
      </c>
      <c r="P2813" s="6">
        <f t="shared" si="359"/>
        <v>92.842592592592595</v>
      </c>
      <c r="Q2813" t="str">
        <f t="shared" si="352"/>
        <v>theater</v>
      </c>
      <c r="R2813" t="str">
        <f t="shared" si="353"/>
        <v>plays</v>
      </c>
      <c r="S2813" s="10">
        <f t="shared" si="354"/>
        <v>42028.288229166668</v>
      </c>
      <c r="T2813" s="10">
        <f t="shared" si="355"/>
        <v>42058.288229166668</v>
      </c>
      <c r="U2813" t="str">
        <f t="shared" si="356"/>
        <v>January</v>
      </c>
      <c r="V2813" t="str">
        <f t="shared" si="357"/>
        <v>2015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58"/>
        <v>113.3</v>
      </c>
      <c r="P2814" s="6">
        <f t="shared" si="359"/>
        <v>68.253012048192772</v>
      </c>
      <c r="Q2814" t="str">
        <f t="shared" si="352"/>
        <v>theater</v>
      </c>
      <c r="R2814" t="str">
        <f t="shared" si="353"/>
        <v>plays</v>
      </c>
      <c r="S2814" s="10">
        <f t="shared" si="354"/>
        <v>42054.535856481474</v>
      </c>
      <c r="T2814" s="10">
        <f t="shared" si="355"/>
        <v>42099.958333333336</v>
      </c>
      <c r="U2814" t="str">
        <f t="shared" si="356"/>
        <v>February</v>
      </c>
      <c r="V2814" t="str">
        <f t="shared" si="357"/>
        <v>2015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58"/>
        <v>127.57571428571428</v>
      </c>
      <c r="P2815" s="6">
        <f t="shared" si="359"/>
        <v>37.209583333333335</v>
      </c>
      <c r="Q2815" t="str">
        <f t="shared" si="352"/>
        <v>theater</v>
      </c>
      <c r="R2815" t="str">
        <f t="shared" si="353"/>
        <v>plays</v>
      </c>
      <c r="S2815" s="10">
        <f t="shared" si="354"/>
        <v>42693.534270833326</v>
      </c>
      <c r="T2815" s="10">
        <f t="shared" si="355"/>
        <v>42718.534270833326</v>
      </c>
      <c r="U2815" t="str">
        <f t="shared" si="356"/>
        <v>November</v>
      </c>
      <c r="V2815" t="str">
        <f t="shared" si="357"/>
        <v>2016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58"/>
        <v>107.73333333333332</v>
      </c>
      <c r="P2816" s="6">
        <f t="shared" si="359"/>
        <v>25.25</v>
      </c>
      <c r="Q2816" t="str">
        <f t="shared" si="352"/>
        <v>theater</v>
      </c>
      <c r="R2816" t="str">
        <f t="shared" si="353"/>
        <v>plays</v>
      </c>
      <c r="S2816" s="10">
        <f t="shared" si="354"/>
        <v>42103.191145833327</v>
      </c>
      <c r="T2816" s="10">
        <f t="shared" si="355"/>
        <v>42133.191145833327</v>
      </c>
      <c r="U2816" t="str">
        <f t="shared" si="356"/>
        <v>April</v>
      </c>
      <c r="V2816" t="str">
        <f t="shared" si="357"/>
        <v>2015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58"/>
        <v>242</v>
      </c>
      <c r="P2817" s="6">
        <f t="shared" si="359"/>
        <v>43.214285714285715</v>
      </c>
      <c r="Q2817" t="str">
        <f t="shared" si="352"/>
        <v>theater</v>
      </c>
      <c r="R2817" t="str">
        <f t="shared" si="353"/>
        <v>plays</v>
      </c>
      <c r="S2817" s="10">
        <f t="shared" si="354"/>
        <v>42559.568391203698</v>
      </c>
      <c r="T2817" s="10">
        <f t="shared" si="355"/>
        <v>42589.568391203698</v>
      </c>
      <c r="U2817" t="str">
        <f t="shared" si="356"/>
        <v>July</v>
      </c>
      <c r="V2817" t="str">
        <f t="shared" si="357"/>
        <v>2016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58"/>
        <v>141.56666666666666</v>
      </c>
      <c r="P2818" s="6">
        <f t="shared" si="359"/>
        <v>25.130177514792898</v>
      </c>
      <c r="Q2818" t="str">
        <f t="shared" si="352"/>
        <v>theater</v>
      </c>
      <c r="R2818" t="str">
        <f t="shared" si="353"/>
        <v>plays</v>
      </c>
      <c r="S2818" s="10">
        <f t="shared" si="354"/>
        <v>42188.259166666663</v>
      </c>
      <c r="T2818" s="10">
        <f t="shared" si="355"/>
        <v>42218.458333333336</v>
      </c>
      <c r="U2818" t="str">
        <f t="shared" si="356"/>
        <v>July</v>
      </c>
      <c r="V2818" t="str">
        <f t="shared" si="357"/>
        <v>2015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358"/>
        <v>130</v>
      </c>
      <c r="P2819" s="6">
        <f t="shared" si="359"/>
        <v>23.636363636363637</v>
      </c>
      <c r="Q2819" t="str">
        <f t="shared" ref="Q2819:Q2882" si="360">LEFT(N2819, FIND("/",N2819,1)-1)</f>
        <v>theater</v>
      </c>
      <c r="R2819" t="str">
        <f t="shared" ref="R2819:R2882" si="361">RIGHT(N2819, LEN(N2819)-FIND("/",N2819))</f>
        <v>plays</v>
      </c>
      <c r="S2819" s="10">
        <f t="shared" ref="S2819:S2882" si="362">(J2819/86400)+25569+(-5/24)</f>
        <v>42023.42664351852</v>
      </c>
      <c r="T2819" s="10">
        <f t="shared" ref="T2819:T2882" si="363">(I2819/86400)+25569+(-5/24)</f>
        <v>42063.42664351852</v>
      </c>
      <c r="U2819" t="str">
        <f t="shared" ref="U2819:U2882" si="364">TEXT(S2819,"mmmm")</f>
        <v>January</v>
      </c>
      <c r="V2819" t="str">
        <f t="shared" ref="V2819:V2882" si="365">TEXT(S2819,"yyyy")</f>
        <v>2015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8"/>
        <v>106.03</v>
      </c>
      <c r="P2820" s="6">
        <f t="shared" si="359"/>
        <v>103.95098039215686</v>
      </c>
      <c r="Q2820" t="str">
        <f t="shared" si="360"/>
        <v>theater</v>
      </c>
      <c r="R2820" t="str">
        <f t="shared" si="361"/>
        <v>plays</v>
      </c>
      <c r="S2820" s="10">
        <f t="shared" si="362"/>
        <v>42250.389884259253</v>
      </c>
      <c r="T2820" s="10">
        <f t="shared" si="363"/>
        <v>42270.389884259253</v>
      </c>
      <c r="U2820" t="str">
        <f t="shared" si="364"/>
        <v>September</v>
      </c>
      <c r="V2820" t="str">
        <f t="shared" si="365"/>
        <v>2015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8"/>
        <v>104.80000000000001</v>
      </c>
      <c r="P2821" s="6">
        <f t="shared" si="359"/>
        <v>50.384615384615387</v>
      </c>
      <c r="Q2821" t="str">
        <f t="shared" si="360"/>
        <v>theater</v>
      </c>
      <c r="R2821" t="str">
        <f t="shared" si="361"/>
        <v>plays</v>
      </c>
      <c r="S2821" s="10">
        <f t="shared" si="362"/>
        <v>42139.317233796297</v>
      </c>
      <c r="T2821" s="10">
        <f t="shared" si="363"/>
        <v>42169.317233796297</v>
      </c>
      <c r="U2821" t="str">
        <f t="shared" si="364"/>
        <v>May</v>
      </c>
      <c r="V2821" t="str">
        <f t="shared" si="365"/>
        <v>2015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8"/>
        <v>136</v>
      </c>
      <c r="P2822" s="6">
        <f t="shared" si="359"/>
        <v>13.6</v>
      </c>
      <c r="Q2822" t="str">
        <f t="shared" si="360"/>
        <v>theater</v>
      </c>
      <c r="R2822" t="str">
        <f t="shared" si="361"/>
        <v>plays</v>
      </c>
      <c r="S2822" s="10">
        <f t="shared" si="362"/>
        <v>42401.402650462966</v>
      </c>
      <c r="T2822" s="10">
        <f t="shared" si="363"/>
        <v>42425.791666666664</v>
      </c>
      <c r="U2822" t="str">
        <f t="shared" si="364"/>
        <v>February</v>
      </c>
      <c r="V2822" t="str">
        <f t="shared" si="365"/>
        <v>2016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8"/>
        <v>100</v>
      </c>
      <c r="P2823" s="6">
        <f t="shared" si="359"/>
        <v>28.571428571428573</v>
      </c>
      <c r="Q2823" t="str">
        <f t="shared" si="360"/>
        <v>theater</v>
      </c>
      <c r="R2823" t="str">
        <f t="shared" si="361"/>
        <v>plays</v>
      </c>
      <c r="S2823" s="10">
        <f t="shared" si="362"/>
        <v>41875.714525462965</v>
      </c>
      <c r="T2823" s="10">
        <f t="shared" si="363"/>
        <v>41905.714525462965</v>
      </c>
      <c r="U2823" t="str">
        <f t="shared" si="364"/>
        <v>August</v>
      </c>
      <c r="V2823" t="str">
        <f t="shared" si="365"/>
        <v>2014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8"/>
        <v>100</v>
      </c>
      <c r="P2824" s="6">
        <f t="shared" si="359"/>
        <v>63.829787234042556</v>
      </c>
      <c r="Q2824" t="str">
        <f t="shared" si="360"/>
        <v>theater</v>
      </c>
      <c r="R2824" t="str">
        <f t="shared" si="361"/>
        <v>plays</v>
      </c>
      <c r="S2824" s="10">
        <f t="shared" si="362"/>
        <v>42060.475601851846</v>
      </c>
      <c r="T2824" s="10">
        <f t="shared" si="363"/>
        <v>42090.433935185181</v>
      </c>
      <c r="U2824" t="str">
        <f t="shared" si="364"/>
        <v>February</v>
      </c>
      <c r="V2824" t="str">
        <f t="shared" si="365"/>
        <v>2015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8"/>
        <v>124</v>
      </c>
      <c r="P2825" s="6">
        <f t="shared" si="359"/>
        <v>8.8571428571428577</v>
      </c>
      <c r="Q2825" t="str">
        <f t="shared" si="360"/>
        <v>theater</v>
      </c>
      <c r="R2825" t="str">
        <f t="shared" si="361"/>
        <v>plays</v>
      </c>
      <c r="S2825" s="10">
        <f t="shared" si="362"/>
        <v>42066.803310185183</v>
      </c>
      <c r="T2825" s="10">
        <f t="shared" si="363"/>
        <v>42094.749305555553</v>
      </c>
      <c r="U2825" t="str">
        <f t="shared" si="364"/>
        <v>March</v>
      </c>
      <c r="V2825" t="str">
        <f t="shared" si="365"/>
        <v>2015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8"/>
        <v>116.92307692307693</v>
      </c>
      <c r="P2826" s="6">
        <f t="shared" si="359"/>
        <v>50.666666666666664</v>
      </c>
      <c r="Q2826" t="str">
        <f t="shared" si="360"/>
        <v>theater</v>
      </c>
      <c r="R2826" t="str">
        <f t="shared" si="361"/>
        <v>plays</v>
      </c>
      <c r="S2826" s="10">
        <f t="shared" si="362"/>
        <v>42136.0624537037</v>
      </c>
      <c r="T2826" s="10">
        <f t="shared" si="363"/>
        <v>42167.863194444442</v>
      </c>
      <c r="U2826" t="str">
        <f t="shared" si="364"/>
        <v>May</v>
      </c>
      <c r="V2826" t="str">
        <f t="shared" si="365"/>
        <v>2015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8"/>
        <v>103.33333333333334</v>
      </c>
      <c r="P2827" s="6">
        <f t="shared" si="359"/>
        <v>60.784313725490193</v>
      </c>
      <c r="Q2827" t="str">
        <f t="shared" si="360"/>
        <v>theater</v>
      </c>
      <c r="R2827" t="str">
        <f t="shared" si="361"/>
        <v>plays</v>
      </c>
      <c r="S2827" s="10">
        <f t="shared" si="362"/>
        <v>42312.584328703706</v>
      </c>
      <c r="T2827" s="10">
        <f t="shared" si="363"/>
        <v>42342.584328703706</v>
      </c>
      <c r="U2827" t="str">
        <f t="shared" si="364"/>
        <v>November</v>
      </c>
      <c r="V2827" t="str">
        <f t="shared" si="365"/>
        <v>2015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8"/>
        <v>107.74999999999999</v>
      </c>
      <c r="P2828" s="6">
        <f t="shared" si="359"/>
        <v>113.42105263157895</v>
      </c>
      <c r="Q2828" t="str">
        <f t="shared" si="360"/>
        <v>theater</v>
      </c>
      <c r="R2828" t="str">
        <f t="shared" si="361"/>
        <v>plays</v>
      </c>
      <c r="S2828" s="10">
        <f t="shared" si="362"/>
        <v>42170.826527777775</v>
      </c>
      <c r="T2828" s="10">
        <f t="shared" si="363"/>
        <v>42195.083333333336</v>
      </c>
      <c r="U2828" t="str">
        <f t="shared" si="364"/>
        <v>June</v>
      </c>
      <c r="V2828" t="str">
        <f t="shared" si="365"/>
        <v>2015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8"/>
        <v>120.24999999999999</v>
      </c>
      <c r="P2829" s="6">
        <f t="shared" si="359"/>
        <v>104.56521739130434</v>
      </c>
      <c r="Q2829" t="str">
        <f t="shared" si="360"/>
        <v>theater</v>
      </c>
      <c r="R2829" t="str">
        <f t="shared" si="361"/>
        <v>plays</v>
      </c>
      <c r="S2829" s="10">
        <f t="shared" si="362"/>
        <v>42494.475300925922</v>
      </c>
      <c r="T2829" s="10">
        <f t="shared" si="363"/>
        <v>42524.479166666664</v>
      </c>
      <c r="U2829" t="str">
        <f t="shared" si="364"/>
        <v>May</v>
      </c>
      <c r="V2829" t="str">
        <f t="shared" si="365"/>
        <v>2016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8"/>
        <v>100.37894736842105</v>
      </c>
      <c r="P2830" s="6">
        <f t="shared" si="359"/>
        <v>98.30927835051547</v>
      </c>
      <c r="Q2830" t="str">
        <f t="shared" si="360"/>
        <v>theater</v>
      </c>
      <c r="R2830" t="str">
        <f t="shared" si="361"/>
        <v>plays</v>
      </c>
      <c r="S2830" s="10">
        <f t="shared" si="362"/>
        <v>42254.056354166663</v>
      </c>
      <c r="T2830" s="10">
        <f t="shared" si="363"/>
        <v>42279.749999999993</v>
      </c>
      <c r="U2830" t="str">
        <f t="shared" si="364"/>
        <v>September</v>
      </c>
      <c r="V2830" t="str">
        <f t="shared" si="365"/>
        <v>2015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8"/>
        <v>106.52</v>
      </c>
      <c r="P2831" s="6">
        <f t="shared" si="359"/>
        <v>35.039473684210527</v>
      </c>
      <c r="Q2831" t="str">
        <f t="shared" si="360"/>
        <v>theater</v>
      </c>
      <c r="R2831" t="str">
        <f t="shared" si="361"/>
        <v>plays</v>
      </c>
      <c r="S2831" s="10">
        <f t="shared" si="362"/>
        <v>42495.225902777776</v>
      </c>
      <c r="T2831" s="10">
        <f t="shared" si="363"/>
        <v>42523.225902777776</v>
      </c>
      <c r="U2831" t="str">
        <f t="shared" si="364"/>
        <v>May</v>
      </c>
      <c r="V2831" t="str">
        <f t="shared" si="365"/>
        <v>2016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8"/>
        <v>100</v>
      </c>
      <c r="P2832" s="6">
        <f t="shared" si="359"/>
        <v>272.72727272727275</v>
      </c>
      <c r="Q2832" t="str">
        <f t="shared" si="360"/>
        <v>theater</v>
      </c>
      <c r="R2832" t="str">
        <f t="shared" si="361"/>
        <v>plays</v>
      </c>
      <c r="S2832" s="10">
        <f t="shared" si="362"/>
        <v>41758.631342592591</v>
      </c>
      <c r="T2832" s="10">
        <f t="shared" si="363"/>
        <v>41770.957638888889</v>
      </c>
      <c r="U2832" t="str">
        <f t="shared" si="364"/>
        <v>April</v>
      </c>
      <c r="V2832" t="str">
        <f t="shared" si="365"/>
        <v>2014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8"/>
        <v>110.66666666666667</v>
      </c>
      <c r="P2833" s="6">
        <f t="shared" si="359"/>
        <v>63.846153846153847</v>
      </c>
      <c r="Q2833" t="str">
        <f t="shared" si="360"/>
        <v>theater</v>
      </c>
      <c r="R2833" t="str">
        <f t="shared" si="361"/>
        <v>plays</v>
      </c>
      <c r="S2833" s="10">
        <f t="shared" si="362"/>
        <v>42171.616550925923</v>
      </c>
      <c r="T2833" s="10">
        <f t="shared" si="363"/>
        <v>42201.616550925923</v>
      </c>
      <c r="U2833" t="str">
        <f t="shared" si="364"/>
        <v>June</v>
      </c>
      <c r="V2833" t="str">
        <f t="shared" si="365"/>
        <v>2015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8"/>
        <v>114.71959999999999</v>
      </c>
      <c r="P2834" s="6">
        <f t="shared" si="359"/>
        <v>30.189368421052631</v>
      </c>
      <c r="Q2834" t="str">
        <f t="shared" si="360"/>
        <v>theater</v>
      </c>
      <c r="R2834" t="str">
        <f t="shared" si="361"/>
        <v>plays</v>
      </c>
      <c r="S2834" s="10">
        <f t="shared" si="362"/>
        <v>41938.501087962963</v>
      </c>
      <c r="T2834" s="10">
        <f t="shared" si="363"/>
        <v>41966.708333333336</v>
      </c>
      <c r="U2834" t="str">
        <f t="shared" si="364"/>
        <v>October</v>
      </c>
      <c r="V2834" t="str">
        <f t="shared" si="365"/>
        <v>2014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8"/>
        <v>108.25925925925925</v>
      </c>
      <c r="P2835" s="6">
        <f t="shared" si="359"/>
        <v>83.51428571428572</v>
      </c>
      <c r="Q2835" t="str">
        <f t="shared" si="360"/>
        <v>theater</v>
      </c>
      <c r="R2835" t="str">
        <f t="shared" si="361"/>
        <v>plays</v>
      </c>
      <c r="S2835" s="10">
        <f t="shared" si="362"/>
        <v>42267.919363425921</v>
      </c>
      <c r="T2835" s="10">
        <f t="shared" si="363"/>
        <v>42287.874999999993</v>
      </c>
      <c r="U2835" t="str">
        <f t="shared" si="364"/>
        <v>September</v>
      </c>
      <c r="V2835" t="str">
        <f t="shared" si="365"/>
        <v>2015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ref="O2836:O2899" si="366">(E2836/D2836)*100</f>
        <v>170</v>
      </c>
      <c r="P2836" s="6">
        <f t="shared" ref="P2836:P2899" si="367">(E2836/L2836)</f>
        <v>64.761904761904759</v>
      </c>
      <c r="Q2836" t="str">
        <f t="shared" si="360"/>
        <v>theater</v>
      </c>
      <c r="R2836" t="str">
        <f t="shared" si="361"/>
        <v>plays</v>
      </c>
      <c r="S2836" s="10">
        <f t="shared" si="362"/>
        <v>42019.751504629625</v>
      </c>
      <c r="T2836" s="10">
        <f t="shared" si="363"/>
        <v>42034.751504629625</v>
      </c>
      <c r="U2836" t="str">
        <f t="shared" si="364"/>
        <v>January</v>
      </c>
      <c r="V2836" t="str">
        <f t="shared" si="365"/>
        <v>2015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66"/>
        <v>187.09899999999999</v>
      </c>
      <c r="P2837" s="6">
        <f t="shared" si="367"/>
        <v>20.118172043010752</v>
      </c>
      <c r="Q2837" t="str">
        <f t="shared" si="360"/>
        <v>theater</v>
      </c>
      <c r="R2837" t="str">
        <f t="shared" si="361"/>
        <v>plays</v>
      </c>
      <c r="S2837" s="10">
        <f t="shared" si="362"/>
        <v>42313.495567129627</v>
      </c>
      <c r="T2837" s="10">
        <f t="shared" si="363"/>
        <v>42342.791666666664</v>
      </c>
      <c r="U2837" t="str">
        <f t="shared" si="364"/>
        <v>November</v>
      </c>
      <c r="V2837" t="str">
        <f t="shared" si="365"/>
        <v>2015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66"/>
        <v>107.77777777777777</v>
      </c>
      <c r="P2838" s="6">
        <f t="shared" si="367"/>
        <v>44.090909090909093</v>
      </c>
      <c r="Q2838" t="str">
        <f t="shared" si="360"/>
        <v>theater</v>
      </c>
      <c r="R2838" t="str">
        <f t="shared" si="361"/>
        <v>plays</v>
      </c>
      <c r="S2838" s="10">
        <f t="shared" si="362"/>
        <v>42746.053449074076</v>
      </c>
      <c r="T2838" s="10">
        <f t="shared" si="363"/>
        <v>42783.999305555553</v>
      </c>
      <c r="U2838" t="str">
        <f t="shared" si="364"/>
        <v>January</v>
      </c>
      <c r="V2838" t="str">
        <f t="shared" si="365"/>
        <v>2017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66"/>
        <v>100</v>
      </c>
      <c r="P2839" s="6">
        <f t="shared" si="367"/>
        <v>40.476190476190474</v>
      </c>
      <c r="Q2839" t="str">
        <f t="shared" si="360"/>
        <v>theater</v>
      </c>
      <c r="R2839" t="str">
        <f t="shared" si="361"/>
        <v>plays</v>
      </c>
      <c r="S2839" s="10">
        <f t="shared" si="362"/>
        <v>42307.700046296297</v>
      </c>
      <c r="T2839" s="10">
        <f t="shared" si="363"/>
        <v>42347.741712962961</v>
      </c>
      <c r="U2839" t="str">
        <f t="shared" si="364"/>
        <v>October</v>
      </c>
      <c r="V2839" t="str">
        <f t="shared" si="365"/>
        <v>2015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66"/>
        <v>120.24999999999999</v>
      </c>
      <c r="P2840" s="6">
        <f t="shared" si="367"/>
        <v>44.537037037037038</v>
      </c>
      <c r="Q2840" t="str">
        <f t="shared" si="360"/>
        <v>theater</v>
      </c>
      <c r="R2840" t="str">
        <f t="shared" si="361"/>
        <v>plays</v>
      </c>
      <c r="S2840" s="10">
        <f t="shared" si="362"/>
        <v>41842.399259259255</v>
      </c>
      <c r="T2840" s="10">
        <f t="shared" si="363"/>
        <v>41864.708333333328</v>
      </c>
      <c r="U2840" t="str">
        <f t="shared" si="364"/>
        <v>July</v>
      </c>
      <c r="V2840" t="str">
        <f t="shared" si="365"/>
        <v>2014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66"/>
        <v>111.42857142857143</v>
      </c>
      <c r="P2841" s="6">
        <f t="shared" si="367"/>
        <v>125.80645161290323</v>
      </c>
      <c r="Q2841" t="str">
        <f t="shared" si="360"/>
        <v>theater</v>
      </c>
      <c r="R2841" t="str">
        <f t="shared" si="361"/>
        <v>plays</v>
      </c>
      <c r="S2841" s="10">
        <f t="shared" si="362"/>
        <v>41853.031874999993</v>
      </c>
      <c r="T2841" s="10">
        <f t="shared" si="363"/>
        <v>41875.999305555553</v>
      </c>
      <c r="U2841" t="str">
        <f t="shared" si="364"/>
        <v>August</v>
      </c>
      <c r="V2841" t="str">
        <f t="shared" si="365"/>
        <v>2014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66"/>
        <v>104</v>
      </c>
      <c r="P2842" s="6">
        <f t="shared" si="367"/>
        <v>19.696969696969695</v>
      </c>
      <c r="Q2842" t="str">
        <f t="shared" si="360"/>
        <v>theater</v>
      </c>
      <c r="R2842" t="str">
        <f t="shared" si="361"/>
        <v>plays</v>
      </c>
      <c r="S2842" s="10">
        <f t="shared" si="362"/>
        <v>42059.827303240738</v>
      </c>
      <c r="T2842" s="10">
        <f t="shared" si="363"/>
        <v>42081.499999999993</v>
      </c>
      <c r="U2842" t="str">
        <f t="shared" si="364"/>
        <v>February</v>
      </c>
      <c r="V2842" t="str">
        <f t="shared" si="365"/>
        <v>2015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66"/>
        <v>1</v>
      </c>
      <c r="P2843" s="6">
        <f t="shared" si="367"/>
        <v>10</v>
      </c>
      <c r="Q2843" t="str">
        <f t="shared" si="360"/>
        <v>theater</v>
      </c>
      <c r="R2843" t="str">
        <f t="shared" si="361"/>
        <v>plays</v>
      </c>
      <c r="S2843" s="10">
        <f t="shared" si="362"/>
        <v>42291.531215277777</v>
      </c>
      <c r="T2843" s="10">
        <f t="shared" si="363"/>
        <v>42351.572881944441</v>
      </c>
      <c r="U2843" t="str">
        <f t="shared" si="364"/>
        <v>October</v>
      </c>
      <c r="V2843" t="str">
        <f t="shared" si="365"/>
        <v>2015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66"/>
        <v>0</v>
      </c>
      <c r="P2844" s="6" t="e">
        <f t="shared" si="367"/>
        <v>#DIV/0!</v>
      </c>
      <c r="Q2844" t="str">
        <f t="shared" si="360"/>
        <v>theater</v>
      </c>
      <c r="R2844" t="str">
        <f t="shared" si="361"/>
        <v>plays</v>
      </c>
      <c r="S2844" s="10">
        <f t="shared" si="362"/>
        <v>41784.744155092594</v>
      </c>
      <c r="T2844" s="10">
        <f t="shared" si="363"/>
        <v>41811.25</v>
      </c>
      <c r="U2844" t="str">
        <f t="shared" si="364"/>
        <v>May</v>
      </c>
      <c r="V2844" t="str">
        <f t="shared" si="365"/>
        <v>2014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66"/>
        <v>0</v>
      </c>
      <c r="P2845" s="6" t="e">
        <f t="shared" si="367"/>
        <v>#DIV/0!</v>
      </c>
      <c r="Q2845" t="str">
        <f t="shared" si="360"/>
        <v>theater</v>
      </c>
      <c r="R2845" t="str">
        <f t="shared" si="361"/>
        <v>plays</v>
      </c>
      <c r="S2845" s="10">
        <f t="shared" si="362"/>
        <v>42492.529513888883</v>
      </c>
      <c r="T2845" s="10">
        <f t="shared" si="363"/>
        <v>42533.958333333336</v>
      </c>
      <c r="U2845" t="str">
        <f t="shared" si="364"/>
        <v>May</v>
      </c>
      <c r="V2845" t="str">
        <f t="shared" si="365"/>
        <v>2016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66"/>
        <v>5.4545454545454541</v>
      </c>
      <c r="P2846" s="6">
        <f t="shared" si="367"/>
        <v>30</v>
      </c>
      <c r="Q2846" t="str">
        <f t="shared" si="360"/>
        <v>theater</v>
      </c>
      <c r="R2846" t="str">
        <f t="shared" si="361"/>
        <v>plays</v>
      </c>
      <c r="S2846" s="10">
        <f t="shared" si="362"/>
        <v>42709.337731481479</v>
      </c>
      <c r="T2846" s="10">
        <f t="shared" si="363"/>
        <v>42739.337731481479</v>
      </c>
      <c r="U2846" t="str">
        <f t="shared" si="364"/>
        <v>December</v>
      </c>
      <c r="V2846" t="str">
        <f t="shared" si="365"/>
        <v>2016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66"/>
        <v>31.546666666666667</v>
      </c>
      <c r="P2847" s="6">
        <f t="shared" si="367"/>
        <v>60.666666666666664</v>
      </c>
      <c r="Q2847" t="str">
        <f t="shared" si="360"/>
        <v>theater</v>
      </c>
      <c r="R2847" t="str">
        <f t="shared" si="361"/>
        <v>plays</v>
      </c>
      <c r="S2847" s="10">
        <f t="shared" si="362"/>
        <v>42102.808252314811</v>
      </c>
      <c r="T2847" s="10">
        <f t="shared" si="363"/>
        <v>42162.808252314811</v>
      </c>
      <c r="U2847" t="str">
        <f t="shared" si="364"/>
        <v>April</v>
      </c>
      <c r="V2847" t="str">
        <f t="shared" si="365"/>
        <v>2015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66"/>
        <v>0</v>
      </c>
      <c r="P2848" s="6" t="e">
        <f t="shared" si="367"/>
        <v>#DIV/0!</v>
      </c>
      <c r="Q2848" t="str">
        <f t="shared" si="360"/>
        <v>theater</v>
      </c>
      <c r="R2848" t="str">
        <f t="shared" si="361"/>
        <v>plays</v>
      </c>
      <c r="S2848" s="10">
        <f t="shared" si="362"/>
        <v>42108.483726851853</v>
      </c>
      <c r="T2848" s="10">
        <f t="shared" si="363"/>
        <v>42153.483726851853</v>
      </c>
      <c r="U2848" t="str">
        <f t="shared" si="364"/>
        <v>April</v>
      </c>
      <c r="V2848" t="str">
        <f t="shared" si="365"/>
        <v>2015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66"/>
        <v>0</v>
      </c>
      <c r="P2849" s="6" t="e">
        <f t="shared" si="367"/>
        <v>#DIV/0!</v>
      </c>
      <c r="Q2849" t="str">
        <f t="shared" si="360"/>
        <v>theater</v>
      </c>
      <c r="R2849" t="str">
        <f t="shared" si="361"/>
        <v>plays</v>
      </c>
      <c r="S2849" s="10">
        <f t="shared" si="362"/>
        <v>42453.597974537035</v>
      </c>
      <c r="T2849" s="10">
        <f t="shared" si="363"/>
        <v>42513.597974537035</v>
      </c>
      <c r="U2849" t="str">
        <f t="shared" si="364"/>
        <v>March</v>
      </c>
      <c r="V2849" t="str">
        <f t="shared" si="365"/>
        <v>2016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66"/>
        <v>0.2</v>
      </c>
      <c r="P2850" s="6">
        <f t="shared" si="367"/>
        <v>23.333333333333332</v>
      </c>
      <c r="Q2850" t="str">
        <f t="shared" si="360"/>
        <v>theater</v>
      </c>
      <c r="R2850" t="str">
        <f t="shared" si="361"/>
        <v>plays</v>
      </c>
      <c r="S2850" s="10">
        <f t="shared" si="362"/>
        <v>42123.440497685187</v>
      </c>
      <c r="T2850" s="10">
        <f t="shared" si="363"/>
        <v>42153.440497685187</v>
      </c>
      <c r="U2850" t="str">
        <f t="shared" si="364"/>
        <v>April</v>
      </c>
      <c r="V2850" t="str">
        <f t="shared" si="365"/>
        <v>2015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66"/>
        <v>1</v>
      </c>
      <c r="P2851" s="6">
        <f t="shared" si="367"/>
        <v>5</v>
      </c>
      <c r="Q2851" t="str">
        <f t="shared" si="360"/>
        <v>theater</v>
      </c>
      <c r="R2851" t="str">
        <f t="shared" si="361"/>
        <v>plays</v>
      </c>
      <c r="S2851" s="10">
        <f t="shared" si="362"/>
        <v>42453.219907407409</v>
      </c>
      <c r="T2851" s="10">
        <f t="shared" si="363"/>
        <v>42483.219907407409</v>
      </c>
      <c r="U2851" t="str">
        <f t="shared" si="364"/>
        <v>March</v>
      </c>
      <c r="V2851" t="str">
        <f t="shared" si="365"/>
        <v>2016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66"/>
        <v>3.8875000000000002</v>
      </c>
      <c r="P2852" s="6">
        <f t="shared" si="367"/>
        <v>23.923076923076923</v>
      </c>
      <c r="Q2852" t="str">
        <f t="shared" si="360"/>
        <v>theater</v>
      </c>
      <c r="R2852" t="str">
        <f t="shared" si="361"/>
        <v>plays</v>
      </c>
      <c r="S2852" s="10">
        <f t="shared" si="362"/>
        <v>41857.798738425925</v>
      </c>
      <c r="T2852" s="10">
        <f t="shared" si="363"/>
        <v>41887.798738425925</v>
      </c>
      <c r="U2852" t="str">
        <f t="shared" si="364"/>
        <v>August</v>
      </c>
      <c r="V2852" t="str">
        <f t="shared" si="365"/>
        <v>2014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66"/>
        <v>0</v>
      </c>
      <c r="P2853" s="6" t="e">
        <f t="shared" si="367"/>
        <v>#DIV/0!</v>
      </c>
      <c r="Q2853" t="str">
        <f t="shared" si="360"/>
        <v>theater</v>
      </c>
      <c r="R2853" t="str">
        <f t="shared" si="361"/>
        <v>plays</v>
      </c>
      <c r="S2853" s="10">
        <f t="shared" si="362"/>
        <v>42389.794317129628</v>
      </c>
      <c r="T2853" s="10">
        <f t="shared" si="363"/>
        <v>42398.761805555558</v>
      </c>
      <c r="U2853" t="str">
        <f t="shared" si="364"/>
        <v>January</v>
      </c>
      <c r="V2853" t="str">
        <f t="shared" si="365"/>
        <v>2016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66"/>
        <v>1.9</v>
      </c>
      <c r="P2854" s="6">
        <f t="shared" si="367"/>
        <v>15.833333333333334</v>
      </c>
      <c r="Q2854" t="str">
        <f t="shared" si="360"/>
        <v>theater</v>
      </c>
      <c r="R2854" t="str">
        <f t="shared" si="361"/>
        <v>plays</v>
      </c>
      <c r="S2854" s="10">
        <f t="shared" si="362"/>
        <v>41780.836840277778</v>
      </c>
      <c r="T2854" s="10">
        <f t="shared" si="363"/>
        <v>41810.836840277778</v>
      </c>
      <c r="U2854" t="str">
        <f t="shared" si="364"/>
        <v>May</v>
      </c>
      <c r="V2854" t="str">
        <f t="shared" si="365"/>
        <v>2014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66"/>
        <v>0</v>
      </c>
      <c r="P2855" s="6" t="e">
        <f t="shared" si="367"/>
        <v>#DIV/0!</v>
      </c>
      <c r="Q2855" t="str">
        <f t="shared" si="360"/>
        <v>theater</v>
      </c>
      <c r="R2855" t="str">
        <f t="shared" si="361"/>
        <v>plays</v>
      </c>
      <c r="S2855" s="10">
        <f t="shared" si="362"/>
        <v>41835.98260416666</v>
      </c>
      <c r="T2855" s="10">
        <f t="shared" si="363"/>
        <v>41895.98260416666</v>
      </c>
      <c r="U2855" t="str">
        <f t="shared" si="364"/>
        <v>July</v>
      </c>
      <c r="V2855" t="str">
        <f t="shared" si="365"/>
        <v>2014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66"/>
        <v>41.699999999999996</v>
      </c>
      <c r="P2856" s="6">
        <f t="shared" si="367"/>
        <v>29.785714285714285</v>
      </c>
      <c r="Q2856" t="str">
        <f t="shared" si="360"/>
        <v>theater</v>
      </c>
      <c r="R2856" t="str">
        <f t="shared" si="361"/>
        <v>plays</v>
      </c>
      <c r="S2856" s="10">
        <f t="shared" si="362"/>
        <v>42111.508321759255</v>
      </c>
      <c r="T2856" s="10">
        <f t="shared" si="363"/>
        <v>42131.508321759255</v>
      </c>
      <c r="U2856" t="str">
        <f t="shared" si="364"/>
        <v>April</v>
      </c>
      <c r="V2856" t="str">
        <f t="shared" si="365"/>
        <v>2015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66"/>
        <v>50</v>
      </c>
      <c r="P2857" s="6">
        <f t="shared" si="367"/>
        <v>60</v>
      </c>
      <c r="Q2857" t="str">
        <f t="shared" si="360"/>
        <v>theater</v>
      </c>
      <c r="R2857" t="str">
        <f t="shared" si="361"/>
        <v>plays</v>
      </c>
      <c r="S2857" s="10">
        <f t="shared" si="362"/>
        <v>42369.799432870372</v>
      </c>
      <c r="T2857" s="10">
        <f t="shared" si="363"/>
        <v>42398.773611111108</v>
      </c>
      <c r="U2857" t="str">
        <f t="shared" si="364"/>
        <v>December</v>
      </c>
      <c r="V2857" t="str">
        <f t="shared" si="365"/>
        <v>2015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66"/>
        <v>4.8666666666666663</v>
      </c>
      <c r="P2858" s="6">
        <f t="shared" si="367"/>
        <v>24.333333333333332</v>
      </c>
      <c r="Q2858" t="str">
        <f t="shared" si="360"/>
        <v>theater</v>
      </c>
      <c r="R2858" t="str">
        <f t="shared" si="361"/>
        <v>plays</v>
      </c>
      <c r="S2858" s="10">
        <f t="shared" si="362"/>
        <v>42164.829247685186</v>
      </c>
      <c r="T2858" s="10">
        <f t="shared" si="363"/>
        <v>42224.69027777778</v>
      </c>
      <c r="U2858" t="str">
        <f t="shared" si="364"/>
        <v>June</v>
      </c>
      <c r="V2858" t="str">
        <f t="shared" si="365"/>
        <v>2015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66"/>
        <v>19.736842105263158</v>
      </c>
      <c r="P2859" s="6">
        <f t="shared" si="367"/>
        <v>500</v>
      </c>
      <c r="Q2859" t="str">
        <f t="shared" si="360"/>
        <v>theater</v>
      </c>
      <c r="R2859" t="str">
        <f t="shared" si="361"/>
        <v>plays</v>
      </c>
      <c r="S2859" s="10">
        <f t="shared" si="362"/>
        <v>42726.711747685178</v>
      </c>
      <c r="T2859" s="10">
        <f t="shared" si="363"/>
        <v>42786.541666666664</v>
      </c>
      <c r="U2859" t="str">
        <f t="shared" si="364"/>
        <v>December</v>
      </c>
      <c r="V2859" t="str">
        <f t="shared" si="365"/>
        <v>2016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66"/>
        <v>0</v>
      </c>
      <c r="P2860" s="6" t="e">
        <f t="shared" si="367"/>
        <v>#DIV/0!</v>
      </c>
      <c r="Q2860" t="str">
        <f t="shared" si="360"/>
        <v>theater</v>
      </c>
      <c r="R2860" t="str">
        <f t="shared" si="361"/>
        <v>plays</v>
      </c>
      <c r="S2860" s="10">
        <f t="shared" si="362"/>
        <v>41954.336747685178</v>
      </c>
      <c r="T2860" s="10">
        <f t="shared" si="363"/>
        <v>41978.269444444442</v>
      </c>
      <c r="U2860" t="str">
        <f t="shared" si="364"/>
        <v>November</v>
      </c>
      <c r="V2860" t="str">
        <f t="shared" si="365"/>
        <v>2014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66"/>
        <v>1.7500000000000002</v>
      </c>
      <c r="P2861" s="6">
        <f t="shared" si="367"/>
        <v>35</v>
      </c>
      <c r="Q2861" t="str">
        <f t="shared" si="360"/>
        <v>theater</v>
      </c>
      <c r="R2861" t="str">
        <f t="shared" si="361"/>
        <v>plays</v>
      </c>
      <c r="S2861" s="10">
        <f t="shared" si="362"/>
        <v>42233.153981481482</v>
      </c>
      <c r="T2861" s="10">
        <f t="shared" si="363"/>
        <v>42293.153981481482</v>
      </c>
      <c r="U2861" t="str">
        <f t="shared" si="364"/>
        <v>August</v>
      </c>
      <c r="V2861" t="str">
        <f t="shared" si="365"/>
        <v>2015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66"/>
        <v>6.65</v>
      </c>
      <c r="P2862" s="6">
        <f t="shared" si="367"/>
        <v>29.555555555555557</v>
      </c>
      <c r="Q2862" t="str">
        <f t="shared" si="360"/>
        <v>theater</v>
      </c>
      <c r="R2862" t="str">
        <f t="shared" si="361"/>
        <v>plays</v>
      </c>
      <c r="S2862" s="10">
        <f t="shared" si="362"/>
        <v>42480.592314814814</v>
      </c>
      <c r="T2862" s="10">
        <f t="shared" si="363"/>
        <v>42540.592314814814</v>
      </c>
      <c r="U2862" t="str">
        <f t="shared" si="364"/>
        <v>April</v>
      </c>
      <c r="V2862" t="str">
        <f t="shared" si="365"/>
        <v>2016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66"/>
        <v>32</v>
      </c>
      <c r="P2863" s="6">
        <f t="shared" si="367"/>
        <v>26.666666666666668</v>
      </c>
      <c r="Q2863" t="str">
        <f t="shared" si="360"/>
        <v>theater</v>
      </c>
      <c r="R2863" t="str">
        <f t="shared" si="361"/>
        <v>plays</v>
      </c>
      <c r="S2863" s="10">
        <f t="shared" si="362"/>
        <v>42257.3825</v>
      </c>
      <c r="T2863" s="10">
        <f t="shared" si="363"/>
        <v>42271.3825</v>
      </c>
      <c r="U2863" t="str">
        <f t="shared" si="364"/>
        <v>September</v>
      </c>
      <c r="V2863" t="str">
        <f t="shared" si="365"/>
        <v>2015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66"/>
        <v>0.43307086614173229</v>
      </c>
      <c r="P2864" s="6">
        <f t="shared" si="367"/>
        <v>18.333333333333332</v>
      </c>
      <c r="Q2864" t="str">
        <f t="shared" si="360"/>
        <v>theater</v>
      </c>
      <c r="R2864" t="str">
        <f t="shared" si="361"/>
        <v>plays</v>
      </c>
      <c r="S2864" s="10">
        <f t="shared" si="362"/>
        <v>41784.581354166665</v>
      </c>
      <c r="T2864" s="10">
        <f t="shared" si="363"/>
        <v>41814.581354166665</v>
      </c>
      <c r="U2864" t="str">
        <f t="shared" si="364"/>
        <v>May</v>
      </c>
      <c r="V2864" t="str">
        <f t="shared" si="365"/>
        <v>2014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66"/>
        <v>0.04</v>
      </c>
      <c r="P2865" s="6">
        <f t="shared" si="367"/>
        <v>20</v>
      </c>
      <c r="Q2865" t="str">
        <f t="shared" si="360"/>
        <v>theater</v>
      </c>
      <c r="R2865" t="str">
        <f t="shared" si="361"/>
        <v>plays</v>
      </c>
      <c r="S2865" s="10">
        <f t="shared" si="362"/>
        <v>41831.46670138889</v>
      </c>
      <c r="T2865" s="10">
        <f t="shared" si="363"/>
        <v>41891.46670138889</v>
      </c>
      <c r="U2865" t="str">
        <f t="shared" si="364"/>
        <v>July</v>
      </c>
      <c r="V2865" t="str">
        <f t="shared" si="365"/>
        <v>2014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66"/>
        <v>1.6</v>
      </c>
      <c r="P2866" s="6">
        <f t="shared" si="367"/>
        <v>13.333333333333334</v>
      </c>
      <c r="Q2866" t="str">
        <f t="shared" si="360"/>
        <v>theater</v>
      </c>
      <c r="R2866" t="str">
        <f t="shared" si="361"/>
        <v>plays</v>
      </c>
      <c r="S2866" s="10">
        <f t="shared" si="362"/>
        <v>42172.405173611107</v>
      </c>
      <c r="T2866" s="10">
        <f t="shared" si="363"/>
        <v>42202.345833333333</v>
      </c>
      <c r="U2866" t="str">
        <f t="shared" si="364"/>
        <v>June</v>
      </c>
      <c r="V2866" t="str">
        <f t="shared" si="365"/>
        <v>2015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66"/>
        <v>0</v>
      </c>
      <c r="P2867" s="6" t="e">
        <f t="shared" si="367"/>
        <v>#DIV/0!</v>
      </c>
      <c r="Q2867" t="str">
        <f t="shared" si="360"/>
        <v>theater</v>
      </c>
      <c r="R2867" t="str">
        <f t="shared" si="361"/>
        <v>plays</v>
      </c>
      <c r="S2867" s="10">
        <f t="shared" si="362"/>
        <v>41949.905775462961</v>
      </c>
      <c r="T2867" s="10">
        <f t="shared" si="363"/>
        <v>42009.905775462961</v>
      </c>
      <c r="U2867" t="str">
        <f t="shared" si="364"/>
        <v>November</v>
      </c>
      <c r="V2867" t="str">
        <f t="shared" si="365"/>
        <v>2014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66"/>
        <v>0.89999999999999991</v>
      </c>
      <c r="P2868" s="6">
        <f t="shared" si="367"/>
        <v>22.5</v>
      </c>
      <c r="Q2868" t="str">
        <f t="shared" si="360"/>
        <v>theater</v>
      </c>
      <c r="R2868" t="str">
        <f t="shared" si="361"/>
        <v>plays</v>
      </c>
      <c r="S2868" s="10">
        <f t="shared" si="362"/>
        <v>42627.746770833335</v>
      </c>
      <c r="T2868" s="10">
        <f t="shared" si="363"/>
        <v>42657.708333333336</v>
      </c>
      <c r="U2868" t="str">
        <f t="shared" si="364"/>
        <v>September</v>
      </c>
      <c r="V2868" t="str">
        <f t="shared" si="365"/>
        <v>2016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66"/>
        <v>20.16</v>
      </c>
      <c r="P2869" s="6">
        <f t="shared" si="367"/>
        <v>50.4</v>
      </c>
      <c r="Q2869" t="str">
        <f t="shared" si="360"/>
        <v>theater</v>
      </c>
      <c r="R2869" t="str">
        <f t="shared" si="361"/>
        <v>plays</v>
      </c>
      <c r="S2869" s="10">
        <f t="shared" si="362"/>
        <v>42530.986944444441</v>
      </c>
      <c r="T2869" s="10">
        <f t="shared" si="363"/>
        <v>42554.958333333336</v>
      </c>
      <c r="U2869" t="str">
        <f t="shared" si="364"/>
        <v>June</v>
      </c>
      <c r="V2869" t="str">
        <f t="shared" si="365"/>
        <v>2016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66"/>
        <v>42.011733333333332</v>
      </c>
      <c r="P2870" s="6">
        <f t="shared" si="367"/>
        <v>105.02933333333334</v>
      </c>
      <c r="Q2870" t="str">
        <f t="shared" si="360"/>
        <v>theater</v>
      </c>
      <c r="R2870" t="str">
        <f t="shared" si="361"/>
        <v>plays</v>
      </c>
      <c r="S2870" s="10">
        <f t="shared" si="362"/>
        <v>42618.618680555555</v>
      </c>
      <c r="T2870" s="10">
        <f t="shared" si="363"/>
        <v>42648.618680555555</v>
      </c>
      <c r="U2870" t="str">
        <f t="shared" si="364"/>
        <v>September</v>
      </c>
      <c r="V2870" t="str">
        <f t="shared" si="365"/>
        <v>2016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66"/>
        <v>0.88500000000000001</v>
      </c>
      <c r="P2871" s="6">
        <f t="shared" si="367"/>
        <v>35.4</v>
      </c>
      <c r="Q2871" t="str">
        <f t="shared" si="360"/>
        <v>theater</v>
      </c>
      <c r="R2871" t="str">
        <f t="shared" si="361"/>
        <v>plays</v>
      </c>
      <c r="S2871" s="10">
        <f t="shared" si="362"/>
        <v>42540.385196759256</v>
      </c>
      <c r="T2871" s="10">
        <f t="shared" si="363"/>
        <v>42570.385196759256</v>
      </c>
      <c r="U2871" t="str">
        <f t="shared" si="364"/>
        <v>June</v>
      </c>
      <c r="V2871" t="str">
        <f t="shared" si="365"/>
        <v>2016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66"/>
        <v>15</v>
      </c>
      <c r="P2872" s="6">
        <f t="shared" si="367"/>
        <v>83.333333333333329</v>
      </c>
      <c r="Q2872" t="str">
        <f t="shared" si="360"/>
        <v>theater</v>
      </c>
      <c r="R2872" t="str">
        <f t="shared" si="361"/>
        <v>plays</v>
      </c>
      <c r="S2872" s="10">
        <f t="shared" si="362"/>
        <v>41745.981076388889</v>
      </c>
      <c r="T2872" s="10">
        <f t="shared" si="363"/>
        <v>41775.981076388889</v>
      </c>
      <c r="U2872" t="str">
        <f t="shared" si="364"/>
        <v>April</v>
      </c>
      <c r="V2872" t="str">
        <f t="shared" si="365"/>
        <v>2014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66"/>
        <v>4.67</v>
      </c>
      <c r="P2873" s="6">
        <f t="shared" si="367"/>
        <v>35.92307692307692</v>
      </c>
      <c r="Q2873" t="str">
        <f t="shared" si="360"/>
        <v>theater</v>
      </c>
      <c r="R2873" t="str">
        <f t="shared" si="361"/>
        <v>plays</v>
      </c>
      <c r="S2873" s="10">
        <f t="shared" si="362"/>
        <v>41974.530243055553</v>
      </c>
      <c r="T2873" s="10">
        <f t="shared" si="363"/>
        <v>41994.530243055553</v>
      </c>
      <c r="U2873" t="str">
        <f t="shared" si="364"/>
        <v>December</v>
      </c>
      <c r="V2873" t="str">
        <f t="shared" si="365"/>
        <v>2014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66"/>
        <v>0</v>
      </c>
      <c r="P2874" s="6" t="e">
        <f t="shared" si="367"/>
        <v>#DIV/0!</v>
      </c>
      <c r="Q2874" t="str">
        <f t="shared" si="360"/>
        <v>theater</v>
      </c>
      <c r="R2874" t="str">
        <f t="shared" si="361"/>
        <v>plays</v>
      </c>
      <c r="S2874" s="10">
        <f t="shared" si="362"/>
        <v>42114.907847222225</v>
      </c>
      <c r="T2874" s="10">
        <f t="shared" si="363"/>
        <v>42174.907847222225</v>
      </c>
      <c r="U2874" t="str">
        <f t="shared" si="364"/>
        <v>April</v>
      </c>
      <c r="V2874" t="str">
        <f t="shared" si="365"/>
        <v>2015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66"/>
        <v>38.119999999999997</v>
      </c>
      <c r="P2875" s="6">
        <f t="shared" si="367"/>
        <v>119.125</v>
      </c>
      <c r="Q2875" t="str">
        <f t="shared" si="360"/>
        <v>theater</v>
      </c>
      <c r="R2875" t="str">
        <f t="shared" si="361"/>
        <v>plays</v>
      </c>
      <c r="S2875" s="10">
        <f t="shared" si="362"/>
        <v>42002.609155092585</v>
      </c>
      <c r="T2875" s="10">
        <f t="shared" si="363"/>
        <v>42032.609155092585</v>
      </c>
      <c r="U2875" t="str">
        <f t="shared" si="364"/>
        <v>December</v>
      </c>
      <c r="V2875" t="str">
        <f t="shared" si="365"/>
        <v>2014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66"/>
        <v>5.42</v>
      </c>
      <c r="P2876" s="6">
        <f t="shared" si="367"/>
        <v>90.333333333333329</v>
      </c>
      <c r="Q2876" t="str">
        <f t="shared" si="360"/>
        <v>theater</v>
      </c>
      <c r="R2876" t="str">
        <f t="shared" si="361"/>
        <v>plays</v>
      </c>
      <c r="S2876" s="10">
        <f t="shared" si="362"/>
        <v>42722.636412037034</v>
      </c>
      <c r="T2876" s="10">
        <f t="shared" si="363"/>
        <v>42752.636412037034</v>
      </c>
      <c r="U2876" t="str">
        <f t="shared" si="364"/>
        <v>December</v>
      </c>
      <c r="V2876" t="str">
        <f t="shared" si="365"/>
        <v>2016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66"/>
        <v>3.4999999999999996E-2</v>
      </c>
      <c r="P2877" s="6">
        <f t="shared" si="367"/>
        <v>2.3333333333333335</v>
      </c>
      <c r="Q2877" t="str">
        <f t="shared" si="360"/>
        <v>theater</v>
      </c>
      <c r="R2877" t="str">
        <f t="shared" si="361"/>
        <v>plays</v>
      </c>
      <c r="S2877" s="10">
        <f t="shared" si="362"/>
        <v>42464.920057870368</v>
      </c>
      <c r="T2877" s="10">
        <f t="shared" si="363"/>
        <v>42494.920057870368</v>
      </c>
      <c r="U2877" t="str">
        <f t="shared" si="364"/>
        <v>April</v>
      </c>
      <c r="V2877" t="str">
        <f t="shared" si="365"/>
        <v>2016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66"/>
        <v>0</v>
      </c>
      <c r="P2878" s="6" t="e">
        <f t="shared" si="367"/>
        <v>#DIV/0!</v>
      </c>
      <c r="Q2878" t="str">
        <f t="shared" si="360"/>
        <v>theater</v>
      </c>
      <c r="R2878" t="str">
        <f t="shared" si="361"/>
        <v>plays</v>
      </c>
      <c r="S2878" s="10">
        <f t="shared" si="362"/>
        <v>42171.535636574066</v>
      </c>
      <c r="T2878" s="10">
        <f t="shared" si="363"/>
        <v>42201.535636574066</v>
      </c>
      <c r="U2878" t="str">
        <f t="shared" si="364"/>
        <v>June</v>
      </c>
      <c r="V2878" t="str">
        <f t="shared" si="365"/>
        <v>2015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66"/>
        <v>10.833333333333334</v>
      </c>
      <c r="P2879" s="6">
        <f t="shared" si="367"/>
        <v>108.33333333333333</v>
      </c>
      <c r="Q2879" t="str">
        <f t="shared" si="360"/>
        <v>theater</v>
      </c>
      <c r="R2879" t="str">
        <f t="shared" si="361"/>
        <v>plays</v>
      </c>
      <c r="S2879" s="10">
        <f t="shared" si="362"/>
        <v>42672.746805555558</v>
      </c>
      <c r="T2879" s="10">
        <f t="shared" si="363"/>
        <v>42704.499999999993</v>
      </c>
      <c r="U2879" t="str">
        <f t="shared" si="364"/>
        <v>October</v>
      </c>
      <c r="V2879" t="str">
        <f t="shared" si="365"/>
        <v>2016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66"/>
        <v>2.1</v>
      </c>
      <c r="P2880" s="6">
        <f t="shared" si="367"/>
        <v>15.75</v>
      </c>
      <c r="Q2880" t="str">
        <f t="shared" si="360"/>
        <v>theater</v>
      </c>
      <c r="R2880" t="str">
        <f t="shared" si="361"/>
        <v>plays</v>
      </c>
      <c r="S2880" s="10">
        <f t="shared" si="362"/>
        <v>42128.407349537032</v>
      </c>
      <c r="T2880" s="10">
        <f t="shared" si="363"/>
        <v>42188.407349537032</v>
      </c>
      <c r="U2880" t="str">
        <f t="shared" si="364"/>
        <v>May</v>
      </c>
      <c r="V2880" t="str">
        <f t="shared" si="365"/>
        <v>2015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66"/>
        <v>0.2589285714285714</v>
      </c>
      <c r="P2881" s="6">
        <f t="shared" si="367"/>
        <v>29</v>
      </c>
      <c r="Q2881" t="str">
        <f t="shared" si="360"/>
        <v>theater</v>
      </c>
      <c r="R2881" t="str">
        <f t="shared" si="361"/>
        <v>plays</v>
      </c>
      <c r="S2881" s="10">
        <f t="shared" si="362"/>
        <v>42359.516909722217</v>
      </c>
      <c r="T2881" s="10">
        <f t="shared" si="363"/>
        <v>42389.516909722217</v>
      </c>
      <c r="U2881" t="str">
        <f t="shared" si="364"/>
        <v>December</v>
      </c>
      <c r="V2881" t="str">
        <f t="shared" si="365"/>
        <v>2015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66"/>
        <v>23.333333333333332</v>
      </c>
      <c r="P2882" s="6">
        <f t="shared" si="367"/>
        <v>96.551724137931032</v>
      </c>
      <c r="Q2882" t="str">
        <f t="shared" si="360"/>
        <v>theater</v>
      </c>
      <c r="R2882" t="str">
        <f t="shared" si="361"/>
        <v>plays</v>
      </c>
      <c r="S2882" s="10">
        <f t="shared" si="362"/>
        <v>42192.69736111111</v>
      </c>
      <c r="T2882" s="10">
        <f t="shared" si="363"/>
        <v>42236.503472222219</v>
      </c>
      <c r="U2882" t="str">
        <f t="shared" si="364"/>
        <v>July</v>
      </c>
      <c r="V2882" t="str">
        <f t="shared" si="365"/>
        <v>2015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366"/>
        <v>0</v>
      </c>
      <c r="P2883" s="6" t="e">
        <f t="shared" si="367"/>
        <v>#DIV/0!</v>
      </c>
      <c r="Q2883" t="str">
        <f t="shared" ref="Q2883:Q2946" si="368">LEFT(N2883, FIND("/",N2883,1)-1)</f>
        <v>theater</v>
      </c>
      <c r="R2883" t="str">
        <f t="shared" ref="R2883:R2946" si="369">RIGHT(N2883, LEN(N2883)-FIND("/",N2883))</f>
        <v>plays</v>
      </c>
      <c r="S2883" s="10">
        <f t="shared" ref="S2883:S2946" si="370">(J2883/86400)+25569+(-5/24)</f>
        <v>41916.389305555553</v>
      </c>
      <c r="T2883" s="10">
        <f t="shared" ref="T2883:T2946" si="371">(I2883/86400)+25569+(-5/24)</f>
        <v>41976.430972222217</v>
      </c>
      <c r="U2883" t="str">
        <f t="shared" ref="U2883:U2946" si="372">TEXT(S2883,"mmmm")</f>
        <v>October</v>
      </c>
      <c r="V2883" t="str">
        <f t="shared" ref="V2883:V2946" si="373">TEXT(S2883,"yyyy")</f>
        <v>2014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6"/>
        <v>33.6</v>
      </c>
      <c r="P2884" s="6">
        <f t="shared" si="367"/>
        <v>63</v>
      </c>
      <c r="Q2884" t="str">
        <f t="shared" si="368"/>
        <v>theater</v>
      </c>
      <c r="R2884" t="str">
        <f t="shared" si="369"/>
        <v>plays</v>
      </c>
      <c r="S2884" s="10">
        <f t="shared" si="370"/>
        <v>42461.387939814813</v>
      </c>
      <c r="T2884" s="10">
        <f t="shared" si="371"/>
        <v>42491.387939814813</v>
      </c>
      <c r="U2884" t="str">
        <f t="shared" si="372"/>
        <v>April</v>
      </c>
      <c r="V2884" t="str">
        <f t="shared" si="373"/>
        <v>2016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6"/>
        <v>19.079999999999998</v>
      </c>
      <c r="P2885" s="6">
        <f t="shared" si="367"/>
        <v>381.6</v>
      </c>
      <c r="Q2885" t="str">
        <f t="shared" si="368"/>
        <v>theater</v>
      </c>
      <c r="R2885" t="str">
        <f t="shared" si="369"/>
        <v>plays</v>
      </c>
      <c r="S2885" s="10">
        <f t="shared" si="370"/>
        <v>42370.694872685184</v>
      </c>
      <c r="T2885" s="10">
        <f t="shared" si="371"/>
        <v>42405.999305555553</v>
      </c>
      <c r="U2885" t="str">
        <f t="shared" si="372"/>
        <v>January</v>
      </c>
      <c r="V2885" t="str">
        <f t="shared" si="373"/>
        <v>2016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6"/>
        <v>0.41111111111111115</v>
      </c>
      <c r="P2886" s="6">
        <f t="shared" si="367"/>
        <v>46.25</v>
      </c>
      <c r="Q2886" t="str">
        <f t="shared" si="368"/>
        <v>theater</v>
      </c>
      <c r="R2886" t="str">
        <f t="shared" si="369"/>
        <v>plays</v>
      </c>
      <c r="S2886" s="10">
        <f t="shared" si="370"/>
        <v>41948.518923611111</v>
      </c>
      <c r="T2886" s="10">
        <f t="shared" si="371"/>
        <v>41978.518923611111</v>
      </c>
      <c r="U2886" t="str">
        <f t="shared" si="372"/>
        <v>November</v>
      </c>
      <c r="V2886" t="str">
        <f t="shared" si="373"/>
        <v>2014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6"/>
        <v>32.5</v>
      </c>
      <c r="P2887" s="6">
        <f t="shared" si="367"/>
        <v>26</v>
      </c>
      <c r="Q2887" t="str">
        <f t="shared" si="368"/>
        <v>theater</v>
      </c>
      <c r="R2887" t="str">
        <f t="shared" si="369"/>
        <v>plays</v>
      </c>
      <c r="S2887" s="10">
        <f t="shared" si="370"/>
        <v>42046.868067129624</v>
      </c>
      <c r="T2887" s="10">
        <f t="shared" si="371"/>
        <v>42076.82640046296</v>
      </c>
      <c r="U2887" t="str">
        <f t="shared" si="372"/>
        <v>February</v>
      </c>
      <c r="V2887" t="str">
        <f t="shared" si="373"/>
        <v>2015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6"/>
        <v>5</v>
      </c>
      <c r="P2888" s="6">
        <f t="shared" si="367"/>
        <v>10</v>
      </c>
      <c r="Q2888" t="str">
        <f t="shared" si="368"/>
        <v>theater</v>
      </c>
      <c r="R2888" t="str">
        <f t="shared" si="369"/>
        <v>plays</v>
      </c>
      <c r="S2888" s="10">
        <f t="shared" si="370"/>
        <v>42261.424583333333</v>
      </c>
      <c r="T2888" s="10">
        <f t="shared" si="371"/>
        <v>42265.957638888889</v>
      </c>
      <c r="U2888" t="str">
        <f t="shared" si="372"/>
        <v>September</v>
      </c>
      <c r="V2888" t="str">
        <f t="shared" si="373"/>
        <v>2015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6"/>
        <v>0.16666666666666669</v>
      </c>
      <c r="P2889" s="6">
        <f t="shared" si="367"/>
        <v>5</v>
      </c>
      <c r="Q2889" t="str">
        <f t="shared" si="368"/>
        <v>theater</v>
      </c>
      <c r="R2889" t="str">
        <f t="shared" si="369"/>
        <v>plays</v>
      </c>
      <c r="S2889" s="10">
        <f t="shared" si="370"/>
        <v>41985.219027777777</v>
      </c>
      <c r="T2889" s="10">
        <f t="shared" si="371"/>
        <v>42015.219027777777</v>
      </c>
      <c r="U2889" t="str">
        <f t="shared" si="372"/>
        <v>December</v>
      </c>
      <c r="V2889" t="str">
        <f t="shared" si="373"/>
        <v>2014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6"/>
        <v>0</v>
      </c>
      <c r="P2890" s="6" t="e">
        <f t="shared" si="367"/>
        <v>#DIV/0!</v>
      </c>
      <c r="Q2890" t="str">
        <f t="shared" si="368"/>
        <v>theater</v>
      </c>
      <c r="R2890" t="str">
        <f t="shared" si="369"/>
        <v>plays</v>
      </c>
      <c r="S2890" s="10">
        <f t="shared" si="370"/>
        <v>41922.326851851853</v>
      </c>
      <c r="T2890" s="10">
        <f t="shared" si="371"/>
        <v>41929.999305555553</v>
      </c>
      <c r="U2890" t="str">
        <f t="shared" si="372"/>
        <v>October</v>
      </c>
      <c r="V2890" t="str">
        <f t="shared" si="373"/>
        <v>2014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6"/>
        <v>38.066666666666663</v>
      </c>
      <c r="P2891" s="6">
        <f t="shared" si="367"/>
        <v>81.571428571428569</v>
      </c>
      <c r="Q2891" t="str">
        <f t="shared" si="368"/>
        <v>theater</v>
      </c>
      <c r="R2891" t="str">
        <f t="shared" si="369"/>
        <v>plays</v>
      </c>
      <c r="S2891" s="10">
        <f t="shared" si="370"/>
        <v>41850.654918981476</v>
      </c>
      <c r="T2891" s="10">
        <f t="shared" si="371"/>
        <v>41880.654918981476</v>
      </c>
      <c r="U2891" t="str">
        <f t="shared" si="372"/>
        <v>July</v>
      </c>
      <c r="V2891" t="str">
        <f t="shared" si="373"/>
        <v>2014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6"/>
        <v>1.05</v>
      </c>
      <c r="P2892" s="6">
        <f t="shared" si="367"/>
        <v>7</v>
      </c>
      <c r="Q2892" t="str">
        <f t="shared" si="368"/>
        <v>theater</v>
      </c>
      <c r="R2892" t="str">
        <f t="shared" si="369"/>
        <v>plays</v>
      </c>
      <c r="S2892" s="10">
        <f t="shared" si="370"/>
        <v>41831.534629629627</v>
      </c>
      <c r="T2892" s="10">
        <f t="shared" si="371"/>
        <v>41859.916666666664</v>
      </c>
      <c r="U2892" t="str">
        <f t="shared" si="372"/>
        <v>July</v>
      </c>
      <c r="V2892" t="str">
        <f t="shared" si="373"/>
        <v>2014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6"/>
        <v>2.73</v>
      </c>
      <c r="P2893" s="6">
        <f t="shared" si="367"/>
        <v>27.3</v>
      </c>
      <c r="Q2893" t="str">
        <f t="shared" si="368"/>
        <v>theater</v>
      </c>
      <c r="R2893" t="str">
        <f t="shared" si="369"/>
        <v>plays</v>
      </c>
      <c r="S2893" s="10">
        <f t="shared" si="370"/>
        <v>42415.675092592595</v>
      </c>
      <c r="T2893" s="10">
        <f t="shared" si="371"/>
        <v>42475.633425925924</v>
      </c>
      <c r="U2893" t="str">
        <f t="shared" si="372"/>
        <v>February</v>
      </c>
      <c r="V2893" t="str">
        <f t="shared" si="373"/>
        <v>2016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6"/>
        <v>9.0909090909090917</v>
      </c>
      <c r="P2894" s="6">
        <f t="shared" si="367"/>
        <v>29.411764705882351</v>
      </c>
      <c r="Q2894" t="str">
        <f t="shared" si="368"/>
        <v>theater</v>
      </c>
      <c r="R2894" t="str">
        <f t="shared" si="369"/>
        <v>plays</v>
      </c>
      <c r="S2894" s="10">
        <f t="shared" si="370"/>
        <v>41869.505833333329</v>
      </c>
      <c r="T2894" s="10">
        <f t="shared" si="371"/>
        <v>41876.666666666664</v>
      </c>
      <c r="U2894" t="str">
        <f t="shared" si="372"/>
        <v>August</v>
      </c>
      <c r="V2894" t="str">
        <f t="shared" si="373"/>
        <v>2014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6"/>
        <v>0.5</v>
      </c>
      <c r="P2895" s="6">
        <f t="shared" si="367"/>
        <v>12.5</v>
      </c>
      <c r="Q2895" t="str">
        <f t="shared" si="368"/>
        <v>theater</v>
      </c>
      <c r="R2895" t="str">
        <f t="shared" si="369"/>
        <v>plays</v>
      </c>
      <c r="S2895" s="10">
        <f t="shared" si="370"/>
        <v>41953.564756944441</v>
      </c>
      <c r="T2895" s="10">
        <f t="shared" si="371"/>
        <v>42012.874999999993</v>
      </c>
      <c r="U2895" t="str">
        <f t="shared" si="372"/>
        <v>November</v>
      </c>
      <c r="V2895" t="str">
        <f t="shared" si="373"/>
        <v>2014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6"/>
        <v>0</v>
      </c>
      <c r="P2896" s="6" t="e">
        <f t="shared" si="367"/>
        <v>#DIV/0!</v>
      </c>
      <c r="Q2896" t="str">
        <f t="shared" si="368"/>
        <v>theater</v>
      </c>
      <c r="R2896" t="str">
        <f t="shared" si="369"/>
        <v>plays</v>
      </c>
      <c r="S2896" s="10">
        <f t="shared" si="370"/>
        <v>42037.777951388889</v>
      </c>
      <c r="T2896" s="10">
        <f t="shared" si="371"/>
        <v>42097.736284722218</v>
      </c>
      <c r="U2896" t="str">
        <f t="shared" si="372"/>
        <v>February</v>
      </c>
      <c r="V2896" t="str">
        <f t="shared" si="373"/>
        <v>2015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6"/>
        <v>4.5999999999999996</v>
      </c>
      <c r="P2897" s="6">
        <f t="shared" si="367"/>
        <v>5.75</v>
      </c>
      <c r="Q2897" t="str">
        <f t="shared" si="368"/>
        <v>theater</v>
      </c>
      <c r="R2897" t="str">
        <f t="shared" si="369"/>
        <v>plays</v>
      </c>
      <c r="S2897" s="10">
        <f t="shared" si="370"/>
        <v>41811.347129629627</v>
      </c>
      <c r="T2897" s="10">
        <f t="shared" si="371"/>
        <v>41812.666666666664</v>
      </c>
      <c r="U2897" t="str">
        <f t="shared" si="372"/>
        <v>June</v>
      </c>
      <c r="V2897" t="str">
        <f t="shared" si="373"/>
        <v>2014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6"/>
        <v>20.833333333333336</v>
      </c>
      <c r="P2898" s="6">
        <f t="shared" si="367"/>
        <v>52.083333333333336</v>
      </c>
      <c r="Q2898" t="str">
        <f t="shared" si="368"/>
        <v>theater</v>
      </c>
      <c r="R2898" t="str">
        <f t="shared" si="369"/>
        <v>plays</v>
      </c>
      <c r="S2898" s="10">
        <f t="shared" si="370"/>
        <v>42701.700474537036</v>
      </c>
      <c r="T2898" s="10">
        <f t="shared" si="371"/>
        <v>42716.041666666664</v>
      </c>
      <c r="U2898" t="str">
        <f t="shared" si="372"/>
        <v>November</v>
      </c>
      <c r="V2898" t="str">
        <f t="shared" si="373"/>
        <v>2016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6"/>
        <v>4.583333333333333</v>
      </c>
      <c r="P2899" s="6">
        <f t="shared" si="367"/>
        <v>183.33333333333334</v>
      </c>
      <c r="Q2899" t="str">
        <f t="shared" si="368"/>
        <v>theater</v>
      </c>
      <c r="R2899" t="str">
        <f t="shared" si="369"/>
        <v>plays</v>
      </c>
      <c r="S2899" s="10">
        <f t="shared" si="370"/>
        <v>42258.438171296293</v>
      </c>
      <c r="T2899" s="10">
        <f t="shared" si="371"/>
        <v>42288.436863425923</v>
      </c>
      <c r="U2899" t="str">
        <f t="shared" si="372"/>
        <v>September</v>
      </c>
      <c r="V2899" t="str">
        <f t="shared" si="373"/>
        <v>2015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ref="O2900:O2963" si="374">(E2900/D2900)*100</f>
        <v>4.2133333333333338</v>
      </c>
      <c r="P2900" s="6">
        <f t="shared" ref="P2900:P2963" si="375">(E2900/L2900)</f>
        <v>26.333333333333332</v>
      </c>
      <c r="Q2900" t="str">
        <f t="shared" si="368"/>
        <v>theater</v>
      </c>
      <c r="R2900" t="str">
        <f t="shared" si="369"/>
        <v>plays</v>
      </c>
      <c r="S2900" s="10">
        <f t="shared" si="370"/>
        <v>42278.456631944442</v>
      </c>
      <c r="T2900" s="10">
        <f t="shared" si="371"/>
        <v>42308.456631944442</v>
      </c>
      <c r="U2900" t="str">
        <f t="shared" si="372"/>
        <v>October</v>
      </c>
      <c r="V2900" t="str">
        <f t="shared" si="373"/>
        <v>2015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74"/>
        <v>0</v>
      </c>
      <c r="P2901" s="6" t="e">
        <f t="shared" si="375"/>
        <v>#DIV/0!</v>
      </c>
      <c r="Q2901" t="str">
        <f t="shared" si="368"/>
        <v>theater</v>
      </c>
      <c r="R2901" t="str">
        <f t="shared" si="369"/>
        <v>plays</v>
      </c>
      <c r="S2901" s="10">
        <f t="shared" si="370"/>
        <v>42514.869884259257</v>
      </c>
      <c r="T2901" s="10">
        <f t="shared" si="371"/>
        <v>42574.869884259257</v>
      </c>
      <c r="U2901" t="str">
        <f t="shared" si="372"/>
        <v>May</v>
      </c>
      <c r="V2901" t="str">
        <f t="shared" si="373"/>
        <v>2016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74"/>
        <v>61.909090909090914</v>
      </c>
      <c r="P2902" s="6">
        <f t="shared" si="375"/>
        <v>486.42857142857144</v>
      </c>
      <c r="Q2902" t="str">
        <f t="shared" si="368"/>
        <v>theater</v>
      </c>
      <c r="R2902" t="str">
        <f t="shared" si="369"/>
        <v>plays</v>
      </c>
      <c r="S2902" s="10">
        <f t="shared" si="370"/>
        <v>41830.025833333333</v>
      </c>
      <c r="T2902" s="10">
        <f t="shared" si="371"/>
        <v>41860.025833333333</v>
      </c>
      <c r="U2902" t="str">
        <f t="shared" si="372"/>
        <v>July</v>
      </c>
      <c r="V2902" t="str">
        <f t="shared" si="373"/>
        <v>2014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74"/>
        <v>0.8</v>
      </c>
      <c r="P2903" s="6">
        <f t="shared" si="375"/>
        <v>3</v>
      </c>
      <c r="Q2903" t="str">
        <f t="shared" si="368"/>
        <v>theater</v>
      </c>
      <c r="R2903" t="str">
        <f t="shared" si="369"/>
        <v>plays</v>
      </c>
      <c r="S2903" s="10">
        <f t="shared" si="370"/>
        <v>41982.696053240739</v>
      </c>
      <c r="T2903" s="10">
        <f t="shared" si="371"/>
        <v>42042.696053240739</v>
      </c>
      <c r="U2903" t="str">
        <f t="shared" si="372"/>
        <v>December</v>
      </c>
      <c r="V2903" t="str">
        <f t="shared" si="373"/>
        <v>2014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74"/>
        <v>1.6666666666666666E-2</v>
      </c>
      <c r="P2904" s="6">
        <f t="shared" si="375"/>
        <v>25</v>
      </c>
      <c r="Q2904" t="str">
        <f t="shared" si="368"/>
        <v>theater</v>
      </c>
      <c r="R2904" t="str">
        <f t="shared" si="369"/>
        <v>plays</v>
      </c>
      <c r="S2904" s="10">
        <f t="shared" si="370"/>
        <v>42210.231435185182</v>
      </c>
      <c r="T2904" s="10">
        <f t="shared" si="371"/>
        <v>42240.231435185182</v>
      </c>
      <c r="U2904" t="str">
        <f t="shared" si="372"/>
        <v>July</v>
      </c>
      <c r="V2904" t="str">
        <f t="shared" si="373"/>
        <v>2015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74"/>
        <v>0.77999999999999992</v>
      </c>
      <c r="P2905" s="6">
        <f t="shared" si="375"/>
        <v>9.75</v>
      </c>
      <c r="Q2905" t="str">
        <f t="shared" si="368"/>
        <v>theater</v>
      </c>
      <c r="R2905" t="str">
        <f t="shared" si="369"/>
        <v>plays</v>
      </c>
      <c r="S2905" s="10">
        <f t="shared" si="370"/>
        <v>42195.95854166666</v>
      </c>
      <c r="T2905" s="10">
        <f t="shared" si="371"/>
        <v>42255.95854166666</v>
      </c>
      <c r="U2905" t="str">
        <f t="shared" si="372"/>
        <v>July</v>
      </c>
      <c r="V2905" t="str">
        <f t="shared" si="373"/>
        <v>2015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74"/>
        <v>5</v>
      </c>
      <c r="P2906" s="6">
        <f t="shared" si="375"/>
        <v>18.75</v>
      </c>
      <c r="Q2906" t="str">
        <f t="shared" si="368"/>
        <v>theater</v>
      </c>
      <c r="R2906" t="str">
        <f t="shared" si="369"/>
        <v>plays</v>
      </c>
      <c r="S2906" s="10">
        <f t="shared" si="370"/>
        <v>41940.759618055556</v>
      </c>
      <c r="T2906" s="10">
        <f t="shared" si="371"/>
        <v>41952.291666666664</v>
      </c>
      <c r="U2906" t="str">
        <f t="shared" si="372"/>
        <v>October</v>
      </c>
      <c r="V2906" t="str">
        <f t="shared" si="373"/>
        <v>2014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74"/>
        <v>17.771428571428572</v>
      </c>
      <c r="P2907" s="6">
        <f t="shared" si="375"/>
        <v>36.588235294117645</v>
      </c>
      <c r="Q2907" t="str">
        <f t="shared" si="368"/>
        <v>theater</v>
      </c>
      <c r="R2907" t="str">
        <f t="shared" si="369"/>
        <v>plays</v>
      </c>
      <c r="S2907" s="10">
        <f t="shared" si="370"/>
        <v>42605.848530092589</v>
      </c>
      <c r="T2907" s="10">
        <f t="shared" si="371"/>
        <v>42619.848530092589</v>
      </c>
      <c r="U2907" t="str">
        <f t="shared" si="372"/>
        <v>August</v>
      </c>
      <c r="V2907" t="str">
        <f t="shared" si="373"/>
        <v>2016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74"/>
        <v>9.4166666666666661</v>
      </c>
      <c r="P2908" s="6">
        <f t="shared" si="375"/>
        <v>80.714285714285708</v>
      </c>
      <c r="Q2908" t="str">
        <f t="shared" si="368"/>
        <v>theater</v>
      </c>
      <c r="R2908" t="str">
        <f t="shared" si="369"/>
        <v>plays</v>
      </c>
      <c r="S2908" s="10">
        <f t="shared" si="370"/>
        <v>42199.440578703703</v>
      </c>
      <c r="T2908" s="10">
        <f t="shared" si="371"/>
        <v>42216.833333333336</v>
      </c>
      <c r="U2908" t="str">
        <f t="shared" si="372"/>
        <v>July</v>
      </c>
      <c r="V2908" t="str">
        <f t="shared" si="373"/>
        <v>2015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74"/>
        <v>0.08</v>
      </c>
      <c r="P2909" s="6">
        <f t="shared" si="375"/>
        <v>1</v>
      </c>
      <c r="Q2909" t="str">
        <f t="shared" si="368"/>
        <v>theater</v>
      </c>
      <c r="R2909" t="str">
        <f t="shared" si="369"/>
        <v>plays</v>
      </c>
      <c r="S2909" s="10">
        <f t="shared" si="370"/>
        <v>42444.669409722221</v>
      </c>
      <c r="T2909" s="10">
        <f t="shared" si="371"/>
        <v>42504.669409722221</v>
      </c>
      <c r="U2909" t="str">
        <f t="shared" si="372"/>
        <v>March</v>
      </c>
      <c r="V2909" t="str">
        <f t="shared" si="373"/>
        <v>2016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74"/>
        <v>2.75</v>
      </c>
      <c r="P2910" s="6">
        <f t="shared" si="375"/>
        <v>52.8</v>
      </c>
      <c r="Q2910" t="str">
        <f t="shared" si="368"/>
        <v>theater</v>
      </c>
      <c r="R2910" t="str">
        <f t="shared" si="369"/>
        <v>plays</v>
      </c>
      <c r="S2910" s="10">
        <f t="shared" si="370"/>
        <v>42499.523368055554</v>
      </c>
      <c r="T2910" s="10">
        <f t="shared" si="371"/>
        <v>42529.523368055554</v>
      </c>
      <c r="U2910" t="str">
        <f t="shared" si="372"/>
        <v>May</v>
      </c>
      <c r="V2910" t="str">
        <f t="shared" si="373"/>
        <v>2016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74"/>
        <v>1.1111111111111112E-2</v>
      </c>
      <c r="P2911" s="6">
        <f t="shared" si="375"/>
        <v>20</v>
      </c>
      <c r="Q2911" t="str">
        <f t="shared" si="368"/>
        <v>theater</v>
      </c>
      <c r="R2911" t="str">
        <f t="shared" si="369"/>
        <v>plays</v>
      </c>
      <c r="S2911" s="10">
        <f t="shared" si="370"/>
        <v>41929.057881944442</v>
      </c>
      <c r="T2911" s="10">
        <f t="shared" si="371"/>
        <v>41968.615277777775</v>
      </c>
      <c r="U2911" t="str">
        <f t="shared" si="372"/>
        <v>October</v>
      </c>
      <c r="V2911" t="str">
        <f t="shared" si="373"/>
        <v>2014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74"/>
        <v>3.3333333333333335E-3</v>
      </c>
      <c r="P2912" s="6">
        <f t="shared" si="375"/>
        <v>1</v>
      </c>
      <c r="Q2912" t="str">
        <f t="shared" si="368"/>
        <v>theater</v>
      </c>
      <c r="R2912" t="str">
        <f t="shared" si="369"/>
        <v>plays</v>
      </c>
      <c r="S2912" s="10">
        <f t="shared" si="370"/>
        <v>42107.632951388885</v>
      </c>
      <c r="T2912" s="10">
        <f t="shared" si="371"/>
        <v>42167.632951388885</v>
      </c>
      <c r="U2912" t="str">
        <f t="shared" si="372"/>
        <v>April</v>
      </c>
      <c r="V2912" t="str">
        <f t="shared" si="373"/>
        <v>2015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74"/>
        <v>36.5</v>
      </c>
      <c r="P2913" s="6">
        <f t="shared" si="375"/>
        <v>46.928571428571431</v>
      </c>
      <c r="Q2913" t="str">
        <f t="shared" si="368"/>
        <v>theater</v>
      </c>
      <c r="R2913" t="str">
        <f t="shared" si="369"/>
        <v>plays</v>
      </c>
      <c r="S2913" s="10">
        <f t="shared" si="370"/>
        <v>42142.560486111113</v>
      </c>
      <c r="T2913" s="10">
        <f t="shared" si="371"/>
        <v>42182.560486111113</v>
      </c>
      <c r="U2913" t="str">
        <f t="shared" si="372"/>
        <v>May</v>
      </c>
      <c r="V2913" t="str">
        <f t="shared" si="373"/>
        <v>2015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74"/>
        <v>14.058171745152354</v>
      </c>
      <c r="P2914" s="6">
        <f t="shared" si="375"/>
        <v>78.07692307692308</v>
      </c>
      <c r="Q2914" t="str">
        <f t="shared" si="368"/>
        <v>theater</v>
      </c>
      <c r="R2914" t="str">
        <f t="shared" si="369"/>
        <v>plays</v>
      </c>
      <c r="S2914" s="10">
        <f t="shared" si="370"/>
        <v>42353.923310185179</v>
      </c>
      <c r="T2914" s="10">
        <f t="shared" si="371"/>
        <v>42383.923310185179</v>
      </c>
      <c r="U2914" t="str">
        <f t="shared" si="372"/>
        <v>December</v>
      </c>
      <c r="V2914" t="str">
        <f t="shared" si="373"/>
        <v>2015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74"/>
        <v>0.02</v>
      </c>
      <c r="P2915" s="6">
        <f t="shared" si="375"/>
        <v>1</v>
      </c>
      <c r="Q2915" t="str">
        <f t="shared" si="368"/>
        <v>theater</v>
      </c>
      <c r="R2915" t="str">
        <f t="shared" si="369"/>
        <v>plays</v>
      </c>
      <c r="S2915" s="10">
        <f t="shared" si="370"/>
        <v>41828.714571759258</v>
      </c>
      <c r="T2915" s="10">
        <f t="shared" si="371"/>
        <v>41888.714571759258</v>
      </c>
      <c r="U2915" t="str">
        <f t="shared" si="372"/>
        <v>July</v>
      </c>
      <c r="V2915" t="str">
        <f t="shared" si="373"/>
        <v>2014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74"/>
        <v>4.0000000000000001E-3</v>
      </c>
      <c r="P2916" s="6">
        <f t="shared" si="375"/>
        <v>1</v>
      </c>
      <c r="Q2916" t="str">
        <f t="shared" si="368"/>
        <v>theater</v>
      </c>
      <c r="R2916" t="str">
        <f t="shared" si="369"/>
        <v>plays</v>
      </c>
      <c r="S2916" s="10">
        <f t="shared" si="370"/>
        <v>42017.699004629627</v>
      </c>
      <c r="T2916" s="10">
        <f t="shared" si="371"/>
        <v>42077.657337962963</v>
      </c>
      <c r="U2916" t="str">
        <f t="shared" si="372"/>
        <v>January</v>
      </c>
      <c r="V2916" t="str">
        <f t="shared" si="373"/>
        <v>2015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74"/>
        <v>61.1</v>
      </c>
      <c r="P2917" s="6">
        <f t="shared" si="375"/>
        <v>203.66666666666666</v>
      </c>
      <c r="Q2917" t="str">
        <f t="shared" si="368"/>
        <v>theater</v>
      </c>
      <c r="R2917" t="str">
        <f t="shared" si="369"/>
        <v>plays</v>
      </c>
      <c r="S2917" s="10">
        <f t="shared" si="370"/>
        <v>42415.189699074072</v>
      </c>
      <c r="T2917" s="10">
        <f t="shared" si="371"/>
        <v>42445.1480324074</v>
      </c>
      <c r="U2917" t="str">
        <f t="shared" si="372"/>
        <v>February</v>
      </c>
      <c r="V2917" t="str">
        <f t="shared" si="373"/>
        <v>2016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74"/>
        <v>7.8378378378378386</v>
      </c>
      <c r="P2918" s="6">
        <f t="shared" si="375"/>
        <v>20.714285714285715</v>
      </c>
      <c r="Q2918" t="str">
        <f t="shared" si="368"/>
        <v>theater</v>
      </c>
      <c r="R2918" t="str">
        <f t="shared" si="369"/>
        <v>plays</v>
      </c>
      <c r="S2918" s="10">
        <f t="shared" si="370"/>
        <v>41755.268391203703</v>
      </c>
      <c r="T2918" s="10">
        <f t="shared" si="371"/>
        <v>41778.268391203703</v>
      </c>
      <c r="U2918" t="str">
        <f t="shared" si="372"/>
        <v>April</v>
      </c>
      <c r="V2918" t="str">
        <f t="shared" si="373"/>
        <v>2014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74"/>
        <v>21.85</v>
      </c>
      <c r="P2919" s="6">
        <f t="shared" si="375"/>
        <v>48.555555555555557</v>
      </c>
      <c r="Q2919" t="str">
        <f t="shared" si="368"/>
        <v>theater</v>
      </c>
      <c r="R2919" t="str">
        <f t="shared" si="369"/>
        <v>plays</v>
      </c>
      <c r="S2919" s="10">
        <f t="shared" si="370"/>
        <v>42245.026006944441</v>
      </c>
      <c r="T2919" s="10">
        <f t="shared" si="371"/>
        <v>42263.026006944441</v>
      </c>
      <c r="U2919" t="str">
        <f t="shared" si="372"/>
        <v>August</v>
      </c>
      <c r="V2919" t="str">
        <f t="shared" si="373"/>
        <v>2015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74"/>
        <v>27.24</v>
      </c>
      <c r="P2920" s="6">
        <f t="shared" si="375"/>
        <v>68.099999999999994</v>
      </c>
      <c r="Q2920" t="str">
        <f t="shared" si="368"/>
        <v>theater</v>
      </c>
      <c r="R2920" t="str">
        <f t="shared" si="369"/>
        <v>plays</v>
      </c>
      <c r="S2920" s="10">
        <f t="shared" si="370"/>
        <v>42278.421377314815</v>
      </c>
      <c r="T2920" s="10">
        <f t="shared" si="371"/>
        <v>42306.421377314815</v>
      </c>
      <c r="U2920" t="str">
        <f t="shared" si="372"/>
        <v>October</v>
      </c>
      <c r="V2920" t="str">
        <f t="shared" si="373"/>
        <v>2015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74"/>
        <v>8.5</v>
      </c>
      <c r="P2921" s="6">
        <f t="shared" si="375"/>
        <v>8.5</v>
      </c>
      <c r="Q2921" t="str">
        <f t="shared" si="368"/>
        <v>theater</v>
      </c>
      <c r="R2921" t="str">
        <f t="shared" si="369"/>
        <v>plays</v>
      </c>
      <c r="S2921" s="10">
        <f t="shared" si="370"/>
        <v>41826.411215277774</v>
      </c>
      <c r="T2921" s="10">
        <f t="shared" si="371"/>
        <v>41856.411215277774</v>
      </c>
      <c r="U2921" t="str">
        <f t="shared" si="372"/>
        <v>July</v>
      </c>
      <c r="V2921" t="str">
        <f t="shared" si="373"/>
        <v>2014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74"/>
        <v>26.840000000000003</v>
      </c>
      <c r="P2922" s="6">
        <f t="shared" si="375"/>
        <v>51.615384615384613</v>
      </c>
      <c r="Q2922" t="str">
        <f t="shared" si="368"/>
        <v>theater</v>
      </c>
      <c r="R2922" t="str">
        <f t="shared" si="369"/>
        <v>plays</v>
      </c>
      <c r="S2922" s="10">
        <f t="shared" si="370"/>
        <v>42058.584143518521</v>
      </c>
      <c r="T2922" s="10">
        <f t="shared" si="371"/>
        <v>42088.54247685185</v>
      </c>
      <c r="U2922" t="str">
        <f t="shared" si="372"/>
        <v>February</v>
      </c>
      <c r="V2922" t="str">
        <f t="shared" si="373"/>
        <v>2015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74"/>
        <v>129</v>
      </c>
      <c r="P2923" s="6">
        <f t="shared" si="375"/>
        <v>43</v>
      </c>
      <c r="Q2923" t="str">
        <f t="shared" si="368"/>
        <v>theater</v>
      </c>
      <c r="R2923" t="str">
        <f t="shared" si="369"/>
        <v>musical</v>
      </c>
      <c r="S2923" s="10">
        <f t="shared" si="370"/>
        <v>41877.678287037037</v>
      </c>
      <c r="T2923" s="10">
        <f t="shared" si="371"/>
        <v>41907.678287037037</v>
      </c>
      <c r="U2923" t="str">
        <f t="shared" si="372"/>
        <v>August</v>
      </c>
      <c r="V2923" t="str">
        <f t="shared" si="373"/>
        <v>2014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74"/>
        <v>100</v>
      </c>
      <c r="P2924" s="6">
        <f t="shared" si="375"/>
        <v>83.333333333333329</v>
      </c>
      <c r="Q2924" t="str">
        <f t="shared" si="368"/>
        <v>theater</v>
      </c>
      <c r="R2924" t="str">
        <f t="shared" si="369"/>
        <v>musical</v>
      </c>
      <c r="S2924" s="10">
        <f t="shared" si="370"/>
        <v>42097.665821759256</v>
      </c>
      <c r="T2924" s="10">
        <f t="shared" si="371"/>
        <v>42142.665821759256</v>
      </c>
      <c r="U2924" t="str">
        <f t="shared" si="372"/>
        <v>April</v>
      </c>
      <c r="V2924" t="str">
        <f t="shared" si="373"/>
        <v>2015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74"/>
        <v>100</v>
      </c>
      <c r="P2925" s="6">
        <f t="shared" si="375"/>
        <v>30</v>
      </c>
      <c r="Q2925" t="str">
        <f t="shared" si="368"/>
        <v>theater</v>
      </c>
      <c r="R2925" t="str">
        <f t="shared" si="369"/>
        <v>musical</v>
      </c>
      <c r="S2925" s="10">
        <f t="shared" si="370"/>
        <v>42012.944201388884</v>
      </c>
      <c r="T2925" s="10">
        <f t="shared" si="371"/>
        <v>42027.916666666664</v>
      </c>
      <c r="U2925" t="str">
        <f t="shared" si="372"/>
        <v>January</v>
      </c>
      <c r="V2925" t="str">
        <f t="shared" si="373"/>
        <v>2015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74"/>
        <v>103.2</v>
      </c>
      <c r="P2926" s="6">
        <f t="shared" si="375"/>
        <v>175.51020408163265</v>
      </c>
      <c r="Q2926" t="str">
        <f t="shared" si="368"/>
        <v>theater</v>
      </c>
      <c r="R2926" t="str">
        <f t="shared" si="369"/>
        <v>musical</v>
      </c>
      <c r="S2926" s="10">
        <f t="shared" si="370"/>
        <v>42103.348495370366</v>
      </c>
      <c r="T2926" s="10">
        <f t="shared" si="371"/>
        <v>42132.957638888889</v>
      </c>
      <c r="U2926" t="str">
        <f t="shared" si="372"/>
        <v>April</v>
      </c>
      <c r="V2926" t="str">
        <f t="shared" si="373"/>
        <v>2015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74"/>
        <v>102.44597777777777</v>
      </c>
      <c r="P2927" s="6">
        <f t="shared" si="375"/>
        <v>231.66175879396985</v>
      </c>
      <c r="Q2927" t="str">
        <f t="shared" si="368"/>
        <v>theater</v>
      </c>
      <c r="R2927" t="str">
        <f t="shared" si="369"/>
        <v>musical</v>
      </c>
      <c r="S2927" s="10">
        <f t="shared" si="370"/>
        <v>41863.375787037039</v>
      </c>
      <c r="T2927" s="10">
        <f t="shared" si="371"/>
        <v>41893.375787037039</v>
      </c>
      <c r="U2927" t="str">
        <f t="shared" si="372"/>
        <v>August</v>
      </c>
      <c r="V2927" t="str">
        <f t="shared" si="373"/>
        <v>2014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74"/>
        <v>125</v>
      </c>
      <c r="P2928" s="6">
        <f t="shared" si="375"/>
        <v>75</v>
      </c>
      <c r="Q2928" t="str">
        <f t="shared" si="368"/>
        <v>theater</v>
      </c>
      <c r="R2928" t="str">
        <f t="shared" si="369"/>
        <v>musical</v>
      </c>
      <c r="S2928" s="10">
        <f t="shared" si="370"/>
        <v>42044.557627314811</v>
      </c>
      <c r="T2928" s="10">
        <f t="shared" si="371"/>
        <v>42058.557627314811</v>
      </c>
      <c r="U2928" t="str">
        <f t="shared" si="372"/>
        <v>February</v>
      </c>
      <c r="V2928" t="str">
        <f t="shared" si="373"/>
        <v>2015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74"/>
        <v>130.83333333333334</v>
      </c>
      <c r="P2929" s="6">
        <f t="shared" si="375"/>
        <v>112.14285714285714</v>
      </c>
      <c r="Q2929" t="str">
        <f t="shared" si="368"/>
        <v>theater</v>
      </c>
      <c r="R2929" t="str">
        <f t="shared" si="369"/>
        <v>musical</v>
      </c>
      <c r="S2929" s="10">
        <f t="shared" si="370"/>
        <v>41806.460983796293</v>
      </c>
      <c r="T2929" s="10">
        <f t="shared" si="371"/>
        <v>41835</v>
      </c>
      <c r="U2929" t="str">
        <f t="shared" si="372"/>
        <v>June</v>
      </c>
      <c r="V2929" t="str">
        <f t="shared" si="373"/>
        <v>2014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74"/>
        <v>100</v>
      </c>
      <c r="P2930" s="6">
        <f t="shared" si="375"/>
        <v>41.666666666666664</v>
      </c>
      <c r="Q2930" t="str">
        <f t="shared" si="368"/>
        <v>theater</v>
      </c>
      <c r="R2930" t="str">
        <f t="shared" si="369"/>
        <v>musical</v>
      </c>
      <c r="S2930" s="10">
        <f t="shared" si="370"/>
        <v>42403.789884259262</v>
      </c>
      <c r="T2930" s="10">
        <f t="shared" si="371"/>
        <v>42433.789884259262</v>
      </c>
      <c r="U2930" t="str">
        <f t="shared" si="372"/>
        <v>February</v>
      </c>
      <c r="V2930" t="str">
        <f t="shared" si="373"/>
        <v>2016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74"/>
        <v>102.06937499999999</v>
      </c>
      <c r="P2931" s="6">
        <f t="shared" si="375"/>
        <v>255.17343750000001</v>
      </c>
      <c r="Q2931" t="str">
        <f t="shared" si="368"/>
        <v>theater</v>
      </c>
      <c r="R2931" t="str">
        <f t="shared" si="369"/>
        <v>musical</v>
      </c>
      <c r="S2931" s="10">
        <f t="shared" si="370"/>
        <v>41754.355995370366</v>
      </c>
      <c r="T2931" s="10">
        <f t="shared" si="371"/>
        <v>41784.355995370366</v>
      </c>
      <c r="U2931" t="str">
        <f t="shared" si="372"/>
        <v>April</v>
      </c>
      <c r="V2931" t="str">
        <f t="shared" si="373"/>
        <v>2014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74"/>
        <v>100.92000000000002</v>
      </c>
      <c r="P2932" s="6">
        <f t="shared" si="375"/>
        <v>162.7741935483871</v>
      </c>
      <c r="Q2932" t="str">
        <f t="shared" si="368"/>
        <v>theater</v>
      </c>
      <c r="R2932" t="str">
        <f t="shared" si="369"/>
        <v>musical</v>
      </c>
      <c r="S2932" s="10">
        <f t="shared" si="370"/>
        <v>42101.375740740739</v>
      </c>
      <c r="T2932" s="10">
        <f t="shared" si="371"/>
        <v>42131.375740740739</v>
      </c>
      <c r="U2932" t="str">
        <f t="shared" si="372"/>
        <v>April</v>
      </c>
      <c r="V2932" t="str">
        <f t="shared" si="373"/>
        <v>2015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74"/>
        <v>106</v>
      </c>
      <c r="P2933" s="6">
        <f t="shared" si="375"/>
        <v>88.333333333333329</v>
      </c>
      <c r="Q2933" t="str">
        <f t="shared" si="368"/>
        <v>theater</v>
      </c>
      <c r="R2933" t="str">
        <f t="shared" si="369"/>
        <v>musical</v>
      </c>
      <c r="S2933" s="10">
        <f t="shared" si="370"/>
        <v>41872.082905092589</v>
      </c>
      <c r="T2933" s="10">
        <f t="shared" si="371"/>
        <v>41897.047222222223</v>
      </c>
      <c r="U2933" t="str">
        <f t="shared" si="372"/>
        <v>August</v>
      </c>
      <c r="V2933" t="str">
        <f t="shared" si="373"/>
        <v>2014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74"/>
        <v>105.0967741935484</v>
      </c>
      <c r="P2934" s="6">
        <f t="shared" si="375"/>
        <v>85.736842105263165</v>
      </c>
      <c r="Q2934" t="str">
        <f t="shared" si="368"/>
        <v>theater</v>
      </c>
      <c r="R2934" t="str">
        <f t="shared" si="369"/>
        <v>musical</v>
      </c>
      <c r="S2934" s="10">
        <f t="shared" si="370"/>
        <v>42024.956446759257</v>
      </c>
      <c r="T2934" s="10">
        <f t="shared" si="371"/>
        <v>42056.249999999993</v>
      </c>
      <c r="U2934" t="str">
        <f t="shared" si="372"/>
        <v>January</v>
      </c>
      <c r="V2934" t="str">
        <f t="shared" si="373"/>
        <v>2015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74"/>
        <v>102.76</v>
      </c>
      <c r="P2935" s="6">
        <f t="shared" si="375"/>
        <v>47.574074074074076</v>
      </c>
      <c r="Q2935" t="str">
        <f t="shared" si="368"/>
        <v>theater</v>
      </c>
      <c r="R2935" t="str">
        <f t="shared" si="369"/>
        <v>musical</v>
      </c>
      <c r="S2935" s="10">
        <f t="shared" si="370"/>
        <v>42495.748298611106</v>
      </c>
      <c r="T2935" s="10">
        <f t="shared" si="371"/>
        <v>42525.748298611106</v>
      </c>
      <c r="U2935" t="str">
        <f t="shared" si="372"/>
        <v>May</v>
      </c>
      <c r="V2935" t="str">
        <f t="shared" si="373"/>
        <v>2016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74"/>
        <v>108</v>
      </c>
      <c r="P2936" s="6">
        <f t="shared" si="375"/>
        <v>72.972972972972968</v>
      </c>
      <c r="Q2936" t="str">
        <f t="shared" si="368"/>
        <v>theater</v>
      </c>
      <c r="R2936" t="str">
        <f t="shared" si="369"/>
        <v>musical</v>
      </c>
      <c r="S2936" s="10">
        <f t="shared" si="370"/>
        <v>41775.427824074075</v>
      </c>
      <c r="T2936" s="10">
        <f t="shared" si="371"/>
        <v>41805.427824074075</v>
      </c>
      <c r="U2936" t="str">
        <f t="shared" si="372"/>
        <v>May</v>
      </c>
      <c r="V2936" t="str">
        <f t="shared" si="373"/>
        <v>2014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74"/>
        <v>100.88571428571429</v>
      </c>
      <c r="P2937" s="6">
        <f t="shared" si="375"/>
        <v>90.538461538461533</v>
      </c>
      <c r="Q2937" t="str">
        <f t="shared" si="368"/>
        <v>theater</v>
      </c>
      <c r="R2937" t="str">
        <f t="shared" si="369"/>
        <v>musical</v>
      </c>
      <c r="S2937" s="10">
        <f t="shared" si="370"/>
        <v>42553.375092592592</v>
      </c>
      <c r="T2937" s="10">
        <f t="shared" si="371"/>
        <v>42611.499999999993</v>
      </c>
      <c r="U2937" t="str">
        <f t="shared" si="372"/>
        <v>July</v>
      </c>
      <c r="V2937" t="str">
        <f t="shared" si="373"/>
        <v>2016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74"/>
        <v>128</v>
      </c>
      <c r="P2938" s="6">
        <f t="shared" si="375"/>
        <v>37.647058823529413</v>
      </c>
      <c r="Q2938" t="str">
        <f t="shared" si="368"/>
        <v>theater</v>
      </c>
      <c r="R2938" t="str">
        <f t="shared" si="369"/>
        <v>musical</v>
      </c>
      <c r="S2938" s="10">
        <f t="shared" si="370"/>
        <v>41912.442395833328</v>
      </c>
      <c r="T2938" s="10">
        <f t="shared" si="371"/>
        <v>41924.999305555553</v>
      </c>
      <c r="U2938" t="str">
        <f t="shared" si="372"/>
        <v>September</v>
      </c>
      <c r="V2938" t="str">
        <f t="shared" si="373"/>
        <v>2014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74"/>
        <v>133.33333333333331</v>
      </c>
      <c r="P2939" s="6">
        <f t="shared" si="375"/>
        <v>36.363636363636367</v>
      </c>
      <c r="Q2939" t="str">
        <f t="shared" si="368"/>
        <v>theater</v>
      </c>
      <c r="R2939" t="str">
        <f t="shared" si="369"/>
        <v>musical</v>
      </c>
      <c r="S2939" s="10">
        <f t="shared" si="370"/>
        <v>41803.248993055553</v>
      </c>
      <c r="T2939" s="10">
        <f t="shared" si="371"/>
        <v>41833.248993055553</v>
      </c>
      <c r="U2939" t="str">
        <f t="shared" si="372"/>
        <v>June</v>
      </c>
      <c r="V2939" t="str">
        <f t="shared" si="373"/>
        <v>2014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74"/>
        <v>101.375</v>
      </c>
      <c r="P2940" s="6">
        <f t="shared" si="375"/>
        <v>126.71875</v>
      </c>
      <c r="Q2940" t="str">
        <f t="shared" si="368"/>
        <v>theater</v>
      </c>
      <c r="R2940" t="str">
        <f t="shared" si="369"/>
        <v>musical</v>
      </c>
      <c r="S2940" s="10">
        <f t="shared" si="370"/>
        <v>42004.495532407404</v>
      </c>
      <c r="T2940" s="10">
        <f t="shared" si="371"/>
        <v>42034.495532407404</v>
      </c>
      <c r="U2940" t="str">
        <f t="shared" si="372"/>
        <v>December</v>
      </c>
      <c r="V2940" t="str">
        <f t="shared" si="373"/>
        <v>2014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74"/>
        <v>102.875</v>
      </c>
      <c r="P2941" s="6">
        <f t="shared" si="375"/>
        <v>329.2</v>
      </c>
      <c r="Q2941" t="str">
        <f t="shared" si="368"/>
        <v>theater</v>
      </c>
      <c r="R2941" t="str">
        <f t="shared" si="369"/>
        <v>musical</v>
      </c>
      <c r="S2941" s="10">
        <f t="shared" si="370"/>
        <v>41845.60083333333</v>
      </c>
      <c r="T2941" s="10">
        <f t="shared" si="371"/>
        <v>41878.833333333328</v>
      </c>
      <c r="U2941" t="str">
        <f t="shared" si="372"/>
        <v>July</v>
      </c>
      <c r="V2941" t="str">
        <f t="shared" si="373"/>
        <v>2014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74"/>
        <v>107.24000000000001</v>
      </c>
      <c r="P2942" s="6">
        <f t="shared" si="375"/>
        <v>81.242424242424249</v>
      </c>
      <c r="Q2942" t="str">
        <f t="shared" si="368"/>
        <v>theater</v>
      </c>
      <c r="R2942" t="str">
        <f t="shared" si="369"/>
        <v>musical</v>
      </c>
      <c r="S2942" s="10">
        <f t="shared" si="370"/>
        <v>41982.565023148149</v>
      </c>
      <c r="T2942" s="10">
        <f t="shared" si="371"/>
        <v>42022.565023148149</v>
      </c>
      <c r="U2942" t="str">
        <f t="shared" si="372"/>
        <v>December</v>
      </c>
      <c r="V2942" t="str">
        <f t="shared" si="373"/>
        <v>2014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74"/>
        <v>4.0000000000000001E-3</v>
      </c>
      <c r="P2943" s="6">
        <f t="shared" si="375"/>
        <v>1</v>
      </c>
      <c r="Q2943" t="str">
        <f t="shared" si="368"/>
        <v>theater</v>
      </c>
      <c r="R2943" t="str">
        <f t="shared" si="369"/>
        <v>spaces</v>
      </c>
      <c r="S2943" s="10">
        <f t="shared" si="370"/>
        <v>42034.751793981479</v>
      </c>
      <c r="T2943" s="10">
        <f t="shared" si="371"/>
        <v>42064.751793981479</v>
      </c>
      <c r="U2943" t="str">
        <f t="shared" si="372"/>
        <v>January</v>
      </c>
      <c r="V2943" t="str">
        <f t="shared" si="373"/>
        <v>2015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74"/>
        <v>20.424999999999997</v>
      </c>
      <c r="P2944" s="6">
        <f t="shared" si="375"/>
        <v>202.22772277227722</v>
      </c>
      <c r="Q2944" t="str">
        <f t="shared" si="368"/>
        <v>theater</v>
      </c>
      <c r="R2944" t="str">
        <f t="shared" si="369"/>
        <v>spaces</v>
      </c>
      <c r="S2944" s="10">
        <f t="shared" si="370"/>
        <v>42334.595590277771</v>
      </c>
      <c r="T2944" s="10">
        <f t="shared" si="371"/>
        <v>42354.637499999997</v>
      </c>
      <c r="U2944" t="str">
        <f t="shared" si="372"/>
        <v>November</v>
      </c>
      <c r="V2944" t="str">
        <f t="shared" si="373"/>
        <v>2015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74"/>
        <v>0</v>
      </c>
      <c r="P2945" s="6" t="e">
        <f t="shared" si="375"/>
        <v>#DIV/0!</v>
      </c>
      <c r="Q2945" t="str">
        <f t="shared" si="368"/>
        <v>theater</v>
      </c>
      <c r="R2945" t="str">
        <f t="shared" si="369"/>
        <v>spaces</v>
      </c>
      <c r="S2945" s="10">
        <f t="shared" si="370"/>
        <v>42076.921064814807</v>
      </c>
      <c r="T2945" s="10">
        <f t="shared" si="371"/>
        <v>42106.921064814807</v>
      </c>
      <c r="U2945" t="str">
        <f t="shared" si="372"/>
        <v>March</v>
      </c>
      <c r="V2945" t="str">
        <f t="shared" si="373"/>
        <v>2015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74"/>
        <v>1</v>
      </c>
      <c r="P2946" s="6">
        <f t="shared" si="375"/>
        <v>100</v>
      </c>
      <c r="Q2946" t="str">
        <f t="shared" si="368"/>
        <v>theater</v>
      </c>
      <c r="R2946" t="str">
        <f t="shared" si="369"/>
        <v>spaces</v>
      </c>
      <c r="S2946" s="10">
        <f t="shared" si="370"/>
        <v>42132.705995370365</v>
      </c>
      <c r="T2946" s="10">
        <f t="shared" si="371"/>
        <v>42162.705995370365</v>
      </c>
      <c r="U2946" t="str">
        <f t="shared" si="372"/>
        <v>May</v>
      </c>
      <c r="V2946" t="str">
        <f t="shared" si="373"/>
        <v>2015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374"/>
        <v>0</v>
      </c>
      <c r="P2947" s="6" t="e">
        <f t="shared" si="375"/>
        <v>#DIV/0!</v>
      </c>
      <c r="Q2947" t="str">
        <f t="shared" ref="Q2947:Q3010" si="376">LEFT(N2947, FIND("/",N2947,1)-1)</f>
        <v>theater</v>
      </c>
      <c r="R2947" t="str">
        <f t="shared" ref="R2947:R3010" si="377">RIGHT(N2947, LEN(N2947)-FIND("/",N2947))</f>
        <v>spaces</v>
      </c>
      <c r="S2947" s="10">
        <f t="shared" ref="S2947:S3010" si="378">(J2947/86400)+25569+(-5/24)</f>
        <v>42117.931250000001</v>
      </c>
      <c r="T2947" s="10">
        <f t="shared" ref="T2947:T3010" si="379">(I2947/86400)+25569+(-5/24)</f>
        <v>42147.931250000001</v>
      </c>
      <c r="U2947" t="str">
        <f t="shared" ref="U2947:U3010" si="380">TEXT(S2947,"mmmm")</f>
        <v>April</v>
      </c>
      <c r="V2947" t="str">
        <f t="shared" ref="V2947:V3010" si="381">TEXT(S2947,"yyyy")</f>
        <v>2015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74"/>
        <v>0.1</v>
      </c>
      <c r="P2948" s="6">
        <f t="shared" si="375"/>
        <v>1</v>
      </c>
      <c r="Q2948" t="str">
        <f t="shared" si="376"/>
        <v>theater</v>
      </c>
      <c r="R2948" t="str">
        <f t="shared" si="377"/>
        <v>spaces</v>
      </c>
      <c r="S2948" s="10">
        <f t="shared" si="378"/>
        <v>42567.322824074072</v>
      </c>
      <c r="T2948" s="10">
        <f t="shared" si="379"/>
        <v>42597.322824074072</v>
      </c>
      <c r="U2948" t="str">
        <f t="shared" si="380"/>
        <v>July</v>
      </c>
      <c r="V2948" t="str">
        <f t="shared" si="381"/>
        <v>2016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74"/>
        <v>4.2880000000000003</v>
      </c>
      <c r="P2949" s="6">
        <f t="shared" si="375"/>
        <v>82.461538461538467</v>
      </c>
      <c r="Q2949" t="str">
        <f t="shared" si="376"/>
        <v>theater</v>
      </c>
      <c r="R2949" t="str">
        <f t="shared" si="377"/>
        <v>spaces</v>
      </c>
      <c r="S2949" s="10">
        <f t="shared" si="378"/>
        <v>42649.353784722225</v>
      </c>
      <c r="T2949" s="10">
        <f t="shared" si="379"/>
        <v>42698.507638888885</v>
      </c>
      <c r="U2949" t="str">
        <f t="shared" si="380"/>
        <v>October</v>
      </c>
      <c r="V2949" t="str">
        <f t="shared" si="381"/>
        <v>2016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74"/>
        <v>4.8000000000000004E-3</v>
      </c>
      <c r="P2950" s="6">
        <f t="shared" si="375"/>
        <v>2.6666666666666665</v>
      </c>
      <c r="Q2950" t="str">
        <f t="shared" si="376"/>
        <v>theater</v>
      </c>
      <c r="R2950" t="str">
        <f t="shared" si="377"/>
        <v>spaces</v>
      </c>
      <c r="S2950" s="10">
        <f t="shared" si="378"/>
        <v>42097.440891203696</v>
      </c>
      <c r="T2950" s="10">
        <f t="shared" si="379"/>
        <v>42157.440891203696</v>
      </c>
      <c r="U2950" t="str">
        <f t="shared" si="380"/>
        <v>April</v>
      </c>
      <c r="V2950" t="str">
        <f t="shared" si="381"/>
        <v>2015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74"/>
        <v>2.5</v>
      </c>
      <c r="P2951" s="6">
        <f t="shared" si="375"/>
        <v>12.5</v>
      </c>
      <c r="Q2951" t="str">
        <f t="shared" si="376"/>
        <v>theater</v>
      </c>
      <c r="R2951" t="str">
        <f t="shared" si="377"/>
        <v>spaces</v>
      </c>
      <c r="S2951" s="10">
        <f t="shared" si="378"/>
        <v>42297.61478009259</v>
      </c>
      <c r="T2951" s="10">
        <f t="shared" si="379"/>
        <v>42327.656446759262</v>
      </c>
      <c r="U2951" t="str">
        <f t="shared" si="380"/>
        <v>October</v>
      </c>
      <c r="V2951" t="str">
        <f t="shared" si="381"/>
        <v>2015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74"/>
        <v>0</v>
      </c>
      <c r="P2952" s="6" t="e">
        <f t="shared" si="375"/>
        <v>#DIV/0!</v>
      </c>
      <c r="Q2952" t="str">
        <f t="shared" si="376"/>
        <v>theater</v>
      </c>
      <c r="R2952" t="str">
        <f t="shared" si="377"/>
        <v>spaces</v>
      </c>
      <c r="S2952" s="10">
        <f t="shared" si="378"/>
        <v>42362.156851851854</v>
      </c>
      <c r="T2952" s="10">
        <f t="shared" si="379"/>
        <v>42392.156851851854</v>
      </c>
      <c r="U2952" t="str">
        <f t="shared" si="380"/>
        <v>December</v>
      </c>
      <c r="V2952" t="str">
        <f t="shared" si="381"/>
        <v>2015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74"/>
        <v>2.1919999999999997</v>
      </c>
      <c r="P2953" s="6">
        <f t="shared" si="375"/>
        <v>18.896551724137932</v>
      </c>
      <c r="Q2953" t="str">
        <f t="shared" si="376"/>
        <v>theater</v>
      </c>
      <c r="R2953" t="str">
        <f t="shared" si="377"/>
        <v>spaces</v>
      </c>
      <c r="S2953" s="10">
        <f t="shared" si="378"/>
        <v>41872.594594907401</v>
      </c>
      <c r="T2953" s="10">
        <f t="shared" si="379"/>
        <v>41917.594594907401</v>
      </c>
      <c r="U2953" t="str">
        <f t="shared" si="380"/>
        <v>August</v>
      </c>
      <c r="V2953" t="str">
        <f t="shared" si="381"/>
        <v>2014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74"/>
        <v>8.0250000000000004</v>
      </c>
      <c r="P2954" s="6">
        <f t="shared" si="375"/>
        <v>200.625</v>
      </c>
      <c r="Q2954" t="str">
        <f t="shared" si="376"/>
        <v>theater</v>
      </c>
      <c r="R2954" t="str">
        <f t="shared" si="377"/>
        <v>spaces</v>
      </c>
      <c r="S2954" s="10">
        <f t="shared" si="378"/>
        <v>42628.481932870367</v>
      </c>
      <c r="T2954" s="10">
        <f t="shared" si="379"/>
        <v>42659.958333333336</v>
      </c>
      <c r="U2954" t="str">
        <f t="shared" si="380"/>
        <v>September</v>
      </c>
      <c r="V2954" t="str">
        <f t="shared" si="381"/>
        <v>2016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74"/>
        <v>0.15125</v>
      </c>
      <c r="P2955" s="6">
        <f t="shared" si="375"/>
        <v>201.66666666666666</v>
      </c>
      <c r="Q2955" t="str">
        <f t="shared" si="376"/>
        <v>theater</v>
      </c>
      <c r="R2955" t="str">
        <f t="shared" si="377"/>
        <v>spaces</v>
      </c>
      <c r="S2955" s="10">
        <f t="shared" si="378"/>
        <v>42255.583576388883</v>
      </c>
      <c r="T2955" s="10">
        <f t="shared" si="379"/>
        <v>42285.583576388883</v>
      </c>
      <c r="U2955" t="str">
        <f t="shared" si="380"/>
        <v>September</v>
      </c>
      <c r="V2955" t="str">
        <f t="shared" si="381"/>
        <v>2015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74"/>
        <v>0</v>
      </c>
      <c r="P2956" s="6" t="e">
        <f t="shared" si="375"/>
        <v>#DIV/0!</v>
      </c>
      <c r="Q2956" t="str">
        <f t="shared" si="376"/>
        <v>theater</v>
      </c>
      <c r="R2956" t="str">
        <f t="shared" si="377"/>
        <v>spaces</v>
      </c>
      <c r="S2956" s="10">
        <f t="shared" si="378"/>
        <v>42790.375034722216</v>
      </c>
      <c r="T2956" s="10">
        <f t="shared" si="379"/>
        <v>42810.333368055552</v>
      </c>
      <c r="U2956" t="str">
        <f t="shared" si="380"/>
        <v>February</v>
      </c>
      <c r="V2956" t="str">
        <f t="shared" si="381"/>
        <v>2017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74"/>
        <v>59.583333333333336</v>
      </c>
      <c r="P2957" s="6">
        <f t="shared" si="375"/>
        <v>65</v>
      </c>
      <c r="Q2957" t="str">
        <f t="shared" si="376"/>
        <v>theater</v>
      </c>
      <c r="R2957" t="str">
        <f t="shared" si="377"/>
        <v>spaces</v>
      </c>
      <c r="S2957" s="10">
        <f t="shared" si="378"/>
        <v>42141.532974537033</v>
      </c>
      <c r="T2957" s="10">
        <f t="shared" si="379"/>
        <v>42171.532974537033</v>
      </c>
      <c r="U2957" t="str">
        <f t="shared" si="380"/>
        <v>May</v>
      </c>
      <c r="V2957" t="str">
        <f t="shared" si="381"/>
        <v>2015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74"/>
        <v>16.734177215189874</v>
      </c>
      <c r="P2958" s="6">
        <f t="shared" si="375"/>
        <v>66.099999999999994</v>
      </c>
      <c r="Q2958" t="str">
        <f t="shared" si="376"/>
        <v>theater</v>
      </c>
      <c r="R2958" t="str">
        <f t="shared" si="377"/>
        <v>spaces</v>
      </c>
      <c r="S2958" s="10">
        <f t="shared" si="378"/>
        <v>42464.750578703701</v>
      </c>
      <c r="T2958" s="10">
        <f t="shared" si="379"/>
        <v>42494.750578703701</v>
      </c>
      <c r="U2958" t="str">
        <f t="shared" si="380"/>
        <v>April</v>
      </c>
      <c r="V2958" t="str">
        <f t="shared" si="381"/>
        <v>2016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74"/>
        <v>1.8666666666666669</v>
      </c>
      <c r="P2959" s="6">
        <f t="shared" si="375"/>
        <v>93.333333333333329</v>
      </c>
      <c r="Q2959" t="str">
        <f t="shared" si="376"/>
        <v>theater</v>
      </c>
      <c r="R2959" t="str">
        <f t="shared" si="377"/>
        <v>spaces</v>
      </c>
      <c r="S2959" s="10">
        <f t="shared" si="378"/>
        <v>42030.80291666666</v>
      </c>
      <c r="T2959" s="10">
        <f t="shared" si="379"/>
        <v>42090.761249999996</v>
      </c>
      <c r="U2959" t="str">
        <f t="shared" si="380"/>
        <v>January</v>
      </c>
      <c r="V2959" t="str">
        <f t="shared" si="381"/>
        <v>2015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74"/>
        <v>0</v>
      </c>
      <c r="P2960" s="6" t="e">
        <f t="shared" si="375"/>
        <v>#DIV/0!</v>
      </c>
      <c r="Q2960" t="str">
        <f t="shared" si="376"/>
        <v>theater</v>
      </c>
      <c r="R2960" t="str">
        <f t="shared" si="377"/>
        <v>spaces</v>
      </c>
      <c r="S2960" s="10">
        <f t="shared" si="378"/>
        <v>42438.570798611108</v>
      </c>
      <c r="T2960" s="10">
        <f t="shared" si="379"/>
        <v>42498.529131944444</v>
      </c>
      <c r="U2960" t="str">
        <f t="shared" si="380"/>
        <v>March</v>
      </c>
      <c r="V2960" t="str">
        <f t="shared" si="381"/>
        <v>2016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74"/>
        <v>0</v>
      </c>
      <c r="P2961" s="6" t="e">
        <f t="shared" si="375"/>
        <v>#DIV/0!</v>
      </c>
      <c r="Q2961" t="str">
        <f t="shared" si="376"/>
        <v>theater</v>
      </c>
      <c r="R2961" t="str">
        <f t="shared" si="377"/>
        <v>spaces</v>
      </c>
      <c r="S2961" s="10">
        <f t="shared" si="378"/>
        <v>42497.800057870372</v>
      </c>
      <c r="T2961" s="10">
        <f t="shared" si="379"/>
        <v>42527.800057870372</v>
      </c>
      <c r="U2961" t="str">
        <f t="shared" si="380"/>
        <v>May</v>
      </c>
      <c r="V2961" t="str">
        <f t="shared" si="381"/>
        <v>2016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74"/>
        <v>0</v>
      </c>
      <c r="P2962" s="6" t="e">
        <f t="shared" si="375"/>
        <v>#DIV/0!</v>
      </c>
      <c r="Q2962" t="str">
        <f t="shared" si="376"/>
        <v>theater</v>
      </c>
      <c r="R2962" t="str">
        <f t="shared" si="377"/>
        <v>spaces</v>
      </c>
      <c r="S2962" s="10">
        <f t="shared" si="378"/>
        <v>41863.54887731481</v>
      </c>
      <c r="T2962" s="10">
        <f t="shared" si="379"/>
        <v>41893.54887731481</v>
      </c>
      <c r="U2962" t="str">
        <f t="shared" si="380"/>
        <v>August</v>
      </c>
      <c r="V2962" t="str">
        <f t="shared" si="381"/>
        <v>2014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74"/>
        <v>109.62</v>
      </c>
      <c r="P2963" s="6">
        <f t="shared" si="375"/>
        <v>50.75</v>
      </c>
      <c r="Q2963" t="str">
        <f t="shared" si="376"/>
        <v>theater</v>
      </c>
      <c r="R2963" t="str">
        <f t="shared" si="377"/>
        <v>plays</v>
      </c>
      <c r="S2963" s="10">
        <f t="shared" si="378"/>
        <v>42061.004155092589</v>
      </c>
      <c r="T2963" s="10">
        <f t="shared" si="379"/>
        <v>42088.958333333336</v>
      </c>
      <c r="U2963" t="str">
        <f t="shared" si="380"/>
        <v>February</v>
      </c>
      <c r="V2963" t="str">
        <f t="shared" si="381"/>
        <v>2015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ref="O2964:O3027" si="382">(E2964/D2964)*100</f>
        <v>121.8</v>
      </c>
      <c r="P2964" s="6">
        <f t="shared" ref="P2964:P3027" si="383">(E2964/L2964)</f>
        <v>60.9</v>
      </c>
      <c r="Q2964" t="str">
        <f t="shared" si="376"/>
        <v>theater</v>
      </c>
      <c r="R2964" t="str">
        <f t="shared" si="377"/>
        <v>plays</v>
      </c>
      <c r="S2964" s="10">
        <f t="shared" si="378"/>
        <v>42036.035949074074</v>
      </c>
      <c r="T2964" s="10">
        <f t="shared" si="379"/>
        <v>42064.082638888889</v>
      </c>
      <c r="U2964" t="str">
        <f t="shared" si="380"/>
        <v>February</v>
      </c>
      <c r="V2964" t="str">
        <f t="shared" si="381"/>
        <v>2015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82"/>
        <v>106.85</v>
      </c>
      <c r="P2965" s="6">
        <f t="shared" si="383"/>
        <v>109.03061224489795</v>
      </c>
      <c r="Q2965" t="str">
        <f t="shared" si="376"/>
        <v>theater</v>
      </c>
      <c r="R2965" t="str">
        <f t="shared" si="377"/>
        <v>plays</v>
      </c>
      <c r="S2965" s="10">
        <f t="shared" si="378"/>
        <v>42157.26185185185</v>
      </c>
      <c r="T2965" s="10">
        <f t="shared" si="379"/>
        <v>42187.26185185185</v>
      </c>
      <c r="U2965" t="str">
        <f t="shared" si="380"/>
        <v>June</v>
      </c>
      <c r="V2965" t="str">
        <f t="shared" si="381"/>
        <v>2015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82"/>
        <v>100.71379999999999</v>
      </c>
      <c r="P2966" s="6">
        <f t="shared" si="383"/>
        <v>25.692295918367346</v>
      </c>
      <c r="Q2966" t="str">
        <f t="shared" si="376"/>
        <v>theater</v>
      </c>
      <c r="R2966" t="str">
        <f t="shared" si="377"/>
        <v>plays</v>
      </c>
      <c r="S2966" s="10">
        <f t="shared" si="378"/>
        <v>41827.701608796291</v>
      </c>
      <c r="T2966" s="10">
        <f t="shared" si="379"/>
        <v>41857.688888888886</v>
      </c>
      <c r="U2966" t="str">
        <f t="shared" si="380"/>
        <v>July</v>
      </c>
      <c r="V2966" t="str">
        <f t="shared" si="381"/>
        <v>2014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82"/>
        <v>109.00000000000001</v>
      </c>
      <c r="P2967" s="6">
        <f t="shared" si="383"/>
        <v>41.92307692307692</v>
      </c>
      <c r="Q2967" t="str">
        <f t="shared" si="376"/>
        <v>theater</v>
      </c>
      <c r="R2967" t="str">
        <f t="shared" si="377"/>
        <v>plays</v>
      </c>
      <c r="S2967" s="10">
        <f t="shared" si="378"/>
        <v>42162.521215277775</v>
      </c>
      <c r="T2967" s="10">
        <f t="shared" si="379"/>
        <v>42192.521215277775</v>
      </c>
      <c r="U2967" t="str">
        <f t="shared" si="380"/>
        <v>June</v>
      </c>
      <c r="V2967" t="str">
        <f t="shared" si="381"/>
        <v>2015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82"/>
        <v>113.63000000000001</v>
      </c>
      <c r="P2968" s="6">
        <f t="shared" si="383"/>
        <v>88.7734375</v>
      </c>
      <c r="Q2968" t="str">
        <f t="shared" si="376"/>
        <v>theater</v>
      </c>
      <c r="R2968" t="str">
        <f t="shared" si="377"/>
        <v>plays</v>
      </c>
      <c r="S2968" s="10">
        <f t="shared" si="378"/>
        <v>42233.530231481483</v>
      </c>
      <c r="T2968" s="10">
        <f t="shared" si="379"/>
        <v>42263.530231481483</v>
      </c>
      <c r="U2968" t="str">
        <f t="shared" si="380"/>
        <v>August</v>
      </c>
      <c r="V2968" t="str">
        <f t="shared" si="381"/>
        <v>2015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82"/>
        <v>113.92</v>
      </c>
      <c r="P2969" s="6">
        <f t="shared" si="383"/>
        <v>80.225352112676063</v>
      </c>
      <c r="Q2969" t="str">
        <f t="shared" si="376"/>
        <v>theater</v>
      </c>
      <c r="R2969" t="str">
        <f t="shared" si="377"/>
        <v>plays</v>
      </c>
      <c r="S2969" s="10">
        <f t="shared" si="378"/>
        <v>42041.989490740736</v>
      </c>
      <c r="T2969" s="10">
        <f t="shared" si="379"/>
        <v>42071.947824074072</v>
      </c>
      <c r="U2969" t="str">
        <f t="shared" si="380"/>
        <v>February</v>
      </c>
      <c r="V2969" t="str">
        <f t="shared" si="381"/>
        <v>2015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82"/>
        <v>106</v>
      </c>
      <c r="P2970" s="6">
        <f t="shared" si="383"/>
        <v>78.936170212765958</v>
      </c>
      <c r="Q2970" t="str">
        <f t="shared" si="376"/>
        <v>theater</v>
      </c>
      <c r="R2970" t="str">
        <f t="shared" si="377"/>
        <v>plays</v>
      </c>
      <c r="S2970" s="10">
        <f t="shared" si="378"/>
        <v>42585.315509259257</v>
      </c>
      <c r="T2970" s="10">
        <f t="shared" si="379"/>
        <v>42598.957638888889</v>
      </c>
      <c r="U2970" t="str">
        <f t="shared" si="380"/>
        <v>August</v>
      </c>
      <c r="V2970" t="str">
        <f t="shared" si="381"/>
        <v>2016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82"/>
        <v>162.5</v>
      </c>
      <c r="P2971" s="6">
        <f t="shared" si="383"/>
        <v>95.588235294117652</v>
      </c>
      <c r="Q2971" t="str">
        <f t="shared" si="376"/>
        <v>theater</v>
      </c>
      <c r="R2971" t="str">
        <f t="shared" si="377"/>
        <v>plays</v>
      </c>
      <c r="S2971" s="10">
        <f t="shared" si="378"/>
        <v>42097.578159722216</v>
      </c>
      <c r="T2971" s="10">
        <f t="shared" si="379"/>
        <v>42127.743750000001</v>
      </c>
      <c r="U2971" t="str">
        <f t="shared" si="380"/>
        <v>April</v>
      </c>
      <c r="V2971" t="str">
        <f t="shared" si="381"/>
        <v>2015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82"/>
        <v>106</v>
      </c>
      <c r="P2972" s="6">
        <f t="shared" si="383"/>
        <v>69.890109890109883</v>
      </c>
      <c r="Q2972" t="str">
        <f t="shared" si="376"/>
        <v>theater</v>
      </c>
      <c r="R2972" t="str">
        <f t="shared" si="377"/>
        <v>plays</v>
      </c>
      <c r="S2972" s="10">
        <f t="shared" si="378"/>
        <v>41808.461238425924</v>
      </c>
      <c r="T2972" s="10">
        <f t="shared" si="379"/>
        <v>41838.461238425924</v>
      </c>
      <c r="U2972" t="str">
        <f t="shared" si="380"/>
        <v>June</v>
      </c>
      <c r="V2972" t="str">
        <f t="shared" si="381"/>
        <v>2014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82"/>
        <v>100.15624999999999</v>
      </c>
      <c r="P2973" s="6">
        <f t="shared" si="383"/>
        <v>74.534883720930239</v>
      </c>
      <c r="Q2973" t="str">
        <f t="shared" si="376"/>
        <v>theater</v>
      </c>
      <c r="R2973" t="str">
        <f t="shared" si="377"/>
        <v>plays</v>
      </c>
      <c r="S2973" s="10">
        <f t="shared" si="378"/>
        <v>41852.449976851851</v>
      </c>
      <c r="T2973" s="10">
        <f t="shared" si="379"/>
        <v>41882.449976851851</v>
      </c>
      <c r="U2973" t="str">
        <f t="shared" si="380"/>
        <v>August</v>
      </c>
      <c r="V2973" t="str">
        <f t="shared" si="381"/>
        <v>2014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82"/>
        <v>105.35000000000001</v>
      </c>
      <c r="P2974" s="6">
        <f t="shared" si="383"/>
        <v>123.94117647058823</v>
      </c>
      <c r="Q2974" t="str">
        <f t="shared" si="376"/>
        <v>theater</v>
      </c>
      <c r="R2974" t="str">
        <f t="shared" si="377"/>
        <v>plays</v>
      </c>
      <c r="S2974" s="10">
        <f t="shared" si="378"/>
        <v>42693.90185185185</v>
      </c>
      <c r="T2974" s="10">
        <f t="shared" si="379"/>
        <v>42708.833333333336</v>
      </c>
      <c r="U2974" t="str">
        <f t="shared" si="380"/>
        <v>November</v>
      </c>
      <c r="V2974" t="str">
        <f t="shared" si="381"/>
        <v>2016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82"/>
        <v>174.8</v>
      </c>
      <c r="P2975" s="6">
        <f t="shared" si="383"/>
        <v>264.84848484848487</v>
      </c>
      <c r="Q2975" t="str">
        <f t="shared" si="376"/>
        <v>theater</v>
      </c>
      <c r="R2975" t="str">
        <f t="shared" si="377"/>
        <v>plays</v>
      </c>
      <c r="S2975" s="10">
        <f t="shared" si="378"/>
        <v>42341.610046296293</v>
      </c>
      <c r="T2975" s="10">
        <f t="shared" si="379"/>
        <v>42369.958333333336</v>
      </c>
      <c r="U2975" t="str">
        <f t="shared" si="380"/>
        <v>December</v>
      </c>
      <c r="V2975" t="str">
        <f t="shared" si="381"/>
        <v>2015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82"/>
        <v>102</v>
      </c>
      <c r="P2976" s="6">
        <f t="shared" si="383"/>
        <v>58.620689655172413</v>
      </c>
      <c r="Q2976" t="str">
        <f t="shared" si="376"/>
        <v>theater</v>
      </c>
      <c r="R2976" t="str">
        <f t="shared" si="377"/>
        <v>plays</v>
      </c>
      <c r="S2976" s="10">
        <f t="shared" si="378"/>
        <v>41879.852673611109</v>
      </c>
      <c r="T2976" s="10">
        <f t="shared" si="379"/>
        <v>41907.857638888883</v>
      </c>
      <c r="U2976" t="str">
        <f t="shared" si="380"/>
        <v>August</v>
      </c>
      <c r="V2976" t="str">
        <f t="shared" si="381"/>
        <v>2014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82"/>
        <v>100.125</v>
      </c>
      <c r="P2977" s="6">
        <f t="shared" si="383"/>
        <v>70.884955752212392</v>
      </c>
      <c r="Q2977" t="str">
        <f t="shared" si="376"/>
        <v>theater</v>
      </c>
      <c r="R2977" t="str">
        <f t="shared" si="377"/>
        <v>plays</v>
      </c>
      <c r="S2977" s="10">
        <f t="shared" si="378"/>
        <v>41941.475532407407</v>
      </c>
      <c r="T2977" s="10">
        <f t="shared" si="379"/>
        <v>41969.916666666664</v>
      </c>
      <c r="U2977" t="str">
        <f t="shared" si="380"/>
        <v>October</v>
      </c>
      <c r="V2977" t="str">
        <f t="shared" si="381"/>
        <v>2014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82"/>
        <v>171.42857142857142</v>
      </c>
      <c r="P2978" s="6">
        <f t="shared" si="383"/>
        <v>8.5714285714285712</v>
      </c>
      <c r="Q2978" t="str">
        <f t="shared" si="376"/>
        <v>theater</v>
      </c>
      <c r="R2978" t="str">
        <f t="shared" si="377"/>
        <v>plays</v>
      </c>
      <c r="S2978" s="10">
        <f t="shared" si="378"/>
        <v>42425.522337962961</v>
      </c>
      <c r="T2978" s="10">
        <f t="shared" si="379"/>
        <v>42442.291666666664</v>
      </c>
      <c r="U2978" t="str">
        <f t="shared" si="380"/>
        <v>February</v>
      </c>
      <c r="V2978" t="str">
        <f t="shared" si="381"/>
        <v>2016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82"/>
        <v>113.56666666666666</v>
      </c>
      <c r="P2979" s="6">
        <f t="shared" si="383"/>
        <v>113.56666666666666</v>
      </c>
      <c r="Q2979" t="str">
        <f t="shared" si="376"/>
        <v>theater</v>
      </c>
      <c r="R2979" t="str">
        <f t="shared" si="377"/>
        <v>plays</v>
      </c>
      <c r="S2979" s="10">
        <f t="shared" si="378"/>
        <v>42026.672847222224</v>
      </c>
      <c r="T2979" s="10">
        <f t="shared" si="379"/>
        <v>42085.884722222218</v>
      </c>
      <c r="U2979" t="str">
        <f t="shared" si="380"/>
        <v>January</v>
      </c>
      <c r="V2979" t="str">
        <f t="shared" si="381"/>
        <v>2015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82"/>
        <v>129.46666666666667</v>
      </c>
      <c r="P2980" s="6">
        <f t="shared" si="383"/>
        <v>60.6875</v>
      </c>
      <c r="Q2980" t="str">
        <f t="shared" si="376"/>
        <v>theater</v>
      </c>
      <c r="R2980" t="str">
        <f t="shared" si="377"/>
        <v>plays</v>
      </c>
      <c r="S2980" s="10">
        <f t="shared" si="378"/>
        <v>41922.432256944441</v>
      </c>
      <c r="T2980" s="10">
        <f t="shared" si="379"/>
        <v>41932.040972222218</v>
      </c>
      <c r="U2980" t="str">
        <f t="shared" si="380"/>
        <v>October</v>
      </c>
      <c r="V2980" t="str">
        <f t="shared" si="381"/>
        <v>2014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82"/>
        <v>101.4</v>
      </c>
      <c r="P2981" s="6">
        <f t="shared" si="383"/>
        <v>110.21739130434783</v>
      </c>
      <c r="Q2981" t="str">
        <f t="shared" si="376"/>
        <v>theater</v>
      </c>
      <c r="R2981" t="str">
        <f t="shared" si="377"/>
        <v>plays</v>
      </c>
      <c r="S2981" s="10">
        <f t="shared" si="378"/>
        <v>41993.616006944438</v>
      </c>
      <c r="T2981" s="10">
        <f t="shared" si="379"/>
        <v>42010.041666666664</v>
      </c>
      <c r="U2981" t="str">
        <f t="shared" si="380"/>
        <v>December</v>
      </c>
      <c r="V2981" t="str">
        <f t="shared" si="381"/>
        <v>2014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82"/>
        <v>109.16666666666666</v>
      </c>
      <c r="P2982" s="6">
        <f t="shared" si="383"/>
        <v>136.45833333333334</v>
      </c>
      <c r="Q2982" t="str">
        <f t="shared" si="376"/>
        <v>theater</v>
      </c>
      <c r="R2982" t="str">
        <f t="shared" si="377"/>
        <v>plays</v>
      </c>
      <c r="S2982" s="10">
        <f t="shared" si="378"/>
        <v>42219.70752314815</v>
      </c>
      <c r="T2982" s="10">
        <f t="shared" si="379"/>
        <v>42239.874999999993</v>
      </c>
      <c r="U2982" t="str">
        <f t="shared" si="380"/>
        <v>August</v>
      </c>
      <c r="V2982" t="str">
        <f t="shared" si="381"/>
        <v>2015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82"/>
        <v>128.92500000000001</v>
      </c>
      <c r="P2983" s="6">
        <f t="shared" si="383"/>
        <v>53.164948453608247</v>
      </c>
      <c r="Q2983" t="str">
        <f t="shared" si="376"/>
        <v>theater</v>
      </c>
      <c r="R2983" t="str">
        <f t="shared" si="377"/>
        <v>spaces</v>
      </c>
      <c r="S2983" s="10">
        <f t="shared" si="378"/>
        <v>42225.351342592585</v>
      </c>
      <c r="T2983" s="10">
        <f t="shared" si="379"/>
        <v>42270.351342592585</v>
      </c>
      <c r="U2983" t="str">
        <f t="shared" si="380"/>
        <v>August</v>
      </c>
      <c r="V2983" t="str">
        <f t="shared" si="381"/>
        <v>2015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82"/>
        <v>102.06</v>
      </c>
      <c r="P2984" s="6">
        <f t="shared" si="383"/>
        <v>86.491525423728817</v>
      </c>
      <c r="Q2984" t="str">
        <f t="shared" si="376"/>
        <v>theater</v>
      </c>
      <c r="R2984" t="str">
        <f t="shared" si="377"/>
        <v>spaces</v>
      </c>
      <c r="S2984" s="10">
        <f t="shared" si="378"/>
        <v>42381.478506944441</v>
      </c>
      <c r="T2984" s="10">
        <f t="shared" si="379"/>
        <v>42411.478506944441</v>
      </c>
      <c r="U2984" t="str">
        <f t="shared" si="380"/>
        <v>January</v>
      </c>
      <c r="V2984" t="str">
        <f t="shared" si="381"/>
        <v>2016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82"/>
        <v>146.53957758620692</v>
      </c>
      <c r="P2985" s="6">
        <f t="shared" si="383"/>
        <v>155.23827397260274</v>
      </c>
      <c r="Q2985" t="str">
        <f t="shared" si="376"/>
        <v>theater</v>
      </c>
      <c r="R2985" t="str">
        <f t="shared" si="377"/>
        <v>spaces</v>
      </c>
      <c r="S2985" s="10">
        <f t="shared" si="378"/>
        <v>41894.424027777779</v>
      </c>
      <c r="T2985" s="10">
        <f t="shared" si="379"/>
        <v>41954.465694444443</v>
      </c>
      <c r="U2985" t="str">
        <f t="shared" si="380"/>
        <v>September</v>
      </c>
      <c r="V2985" t="str">
        <f t="shared" si="381"/>
        <v>2014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82"/>
        <v>100.352</v>
      </c>
      <c r="P2986" s="6">
        <f t="shared" si="383"/>
        <v>115.08256880733946</v>
      </c>
      <c r="Q2986" t="str">
        <f t="shared" si="376"/>
        <v>theater</v>
      </c>
      <c r="R2986" t="str">
        <f t="shared" si="377"/>
        <v>spaces</v>
      </c>
      <c r="S2986" s="10">
        <f t="shared" si="378"/>
        <v>42576.070381944439</v>
      </c>
      <c r="T2986" s="10">
        <f t="shared" si="379"/>
        <v>42606.070381944439</v>
      </c>
      <c r="U2986" t="str">
        <f t="shared" si="380"/>
        <v>July</v>
      </c>
      <c r="V2986" t="str">
        <f t="shared" si="381"/>
        <v>2016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82"/>
        <v>121.64999999999999</v>
      </c>
      <c r="P2987" s="6">
        <f t="shared" si="383"/>
        <v>109.5945945945946</v>
      </c>
      <c r="Q2987" t="str">
        <f t="shared" si="376"/>
        <v>theater</v>
      </c>
      <c r="R2987" t="str">
        <f t="shared" si="377"/>
        <v>spaces</v>
      </c>
      <c r="S2987" s="10">
        <f t="shared" si="378"/>
        <v>42654.765370370369</v>
      </c>
      <c r="T2987" s="10">
        <f t="shared" si="379"/>
        <v>42673.958333333336</v>
      </c>
      <c r="U2987" t="str">
        <f t="shared" si="380"/>
        <v>October</v>
      </c>
      <c r="V2987" t="str">
        <f t="shared" si="381"/>
        <v>2016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82"/>
        <v>105.5</v>
      </c>
      <c r="P2988" s="6">
        <f t="shared" si="383"/>
        <v>45.214285714285715</v>
      </c>
      <c r="Q2988" t="str">
        <f t="shared" si="376"/>
        <v>theater</v>
      </c>
      <c r="R2988" t="str">
        <f t="shared" si="377"/>
        <v>spaces</v>
      </c>
      <c r="S2988" s="10">
        <f t="shared" si="378"/>
        <v>42431.29173611111</v>
      </c>
      <c r="T2988" s="10">
        <f t="shared" si="379"/>
        <v>42491.250069444439</v>
      </c>
      <c r="U2988" t="str">
        <f t="shared" si="380"/>
        <v>March</v>
      </c>
      <c r="V2988" t="str">
        <f t="shared" si="381"/>
        <v>2016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82"/>
        <v>110.4008</v>
      </c>
      <c r="P2989" s="6">
        <f t="shared" si="383"/>
        <v>104.15169811320754</v>
      </c>
      <c r="Q2989" t="str">
        <f t="shared" si="376"/>
        <v>theater</v>
      </c>
      <c r="R2989" t="str">
        <f t="shared" si="377"/>
        <v>spaces</v>
      </c>
      <c r="S2989" s="10">
        <f t="shared" si="378"/>
        <v>42627.098969907405</v>
      </c>
      <c r="T2989" s="10">
        <f t="shared" si="379"/>
        <v>42655.791666666664</v>
      </c>
      <c r="U2989" t="str">
        <f t="shared" si="380"/>
        <v>September</v>
      </c>
      <c r="V2989" t="str">
        <f t="shared" si="381"/>
        <v>2016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82"/>
        <v>100</v>
      </c>
      <c r="P2990" s="6">
        <f t="shared" si="383"/>
        <v>35.714285714285715</v>
      </c>
      <c r="Q2990" t="str">
        <f t="shared" si="376"/>
        <v>theater</v>
      </c>
      <c r="R2990" t="str">
        <f t="shared" si="377"/>
        <v>spaces</v>
      </c>
      <c r="S2990" s="10">
        <f t="shared" si="378"/>
        <v>42511.153715277775</v>
      </c>
      <c r="T2990" s="10">
        <f t="shared" si="379"/>
        <v>42541.153715277775</v>
      </c>
      <c r="U2990" t="str">
        <f t="shared" si="380"/>
        <v>May</v>
      </c>
      <c r="V2990" t="str">
        <f t="shared" si="381"/>
        <v>2016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82"/>
        <v>176.535</v>
      </c>
      <c r="P2991" s="6">
        <f t="shared" si="383"/>
        <v>96.997252747252745</v>
      </c>
      <c r="Q2991" t="str">
        <f t="shared" si="376"/>
        <v>theater</v>
      </c>
      <c r="R2991" t="str">
        <f t="shared" si="377"/>
        <v>spaces</v>
      </c>
      <c r="S2991" s="10">
        <f t="shared" si="378"/>
        <v>42336.812060185184</v>
      </c>
      <c r="T2991" s="10">
        <f t="shared" si="379"/>
        <v>42358.999305555553</v>
      </c>
      <c r="U2991" t="str">
        <f t="shared" si="380"/>
        <v>November</v>
      </c>
      <c r="V2991" t="str">
        <f t="shared" si="381"/>
        <v>2015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82"/>
        <v>100</v>
      </c>
      <c r="P2992" s="6">
        <f t="shared" si="383"/>
        <v>370.37037037037038</v>
      </c>
      <c r="Q2992" t="str">
        <f t="shared" si="376"/>
        <v>theater</v>
      </c>
      <c r="R2992" t="str">
        <f t="shared" si="377"/>
        <v>spaces</v>
      </c>
      <c r="S2992" s="10">
        <f t="shared" si="378"/>
        <v>42341.365972222215</v>
      </c>
      <c r="T2992" s="10">
        <f t="shared" si="379"/>
        <v>42376.365972222215</v>
      </c>
      <c r="U2992" t="str">
        <f t="shared" si="380"/>
        <v>December</v>
      </c>
      <c r="V2992" t="str">
        <f t="shared" si="381"/>
        <v>2015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82"/>
        <v>103.29411764705883</v>
      </c>
      <c r="P2993" s="6">
        <f t="shared" si="383"/>
        <v>94.408602150537632</v>
      </c>
      <c r="Q2993" t="str">
        <f t="shared" si="376"/>
        <v>theater</v>
      </c>
      <c r="R2993" t="str">
        <f t="shared" si="377"/>
        <v>spaces</v>
      </c>
      <c r="S2993" s="10">
        <f t="shared" si="378"/>
        <v>42740.628819444442</v>
      </c>
      <c r="T2993" s="10">
        <f t="shared" si="379"/>
        <v>42762.628819444442</v>
      </c>
      <c r="U2993" t="str">
        <f t="shared" si="380"/>
        <v>January</v>
      </c>
      <c r="V2993" t="str">
        <f t="shared" si="381"/>
        <v>2017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82"/>
        <v>104.5</v>
      </c>
      <c r="P2994" s="6">
        <f t="shared" si="383"/>
        <v>48.984375</v>
      </c>
      <c r="Q2994" t="str">
        <f t="shared" si="376"/>
        <v>theater</v>
      </c>
      <c r="R2994" t="str">
        <f t="shared" si="377"/>
        <v>spaces</v>
      </c>
      <c r="S2994" s="10">
        <f t="shared" si="378"/>
        <v>42622.559143518512</v>
      </c>
      <c r="T2994" s="10">
        <f t="shared" si="379"/>
        <v>42652.559143518512</v>
      </c>
      <c r="U2994" t="str">
        <f t="shared" si="380"/>
        <v>September</v>
      </c>
      <c r="V2994" t="str">
        <f t="shared" si="381"/>
        <v>2016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82"/>
        <v>100.29999999999998</v>
      </c>
      <c r="P2995" s="6">
        <f t="shared" si="383"/>
        <v>45.590909090909093</v>
      </c>
      <c r="Q2995" t="str">
        <f t="shared" si="376"/>
        <v>theater</v>
      </c>
      <c r="R2995" t="str">
        <f t="shared" si="377"/>
        <v>spaces</v>
      </c>
      <c r="S2995" s="10">
        <f t="shared" si="378"/>
        <v>42390.63040509259</v>
      </c>
      <c r="T2995" s="10">
        <f t="shared" si="379"/>
        <v>42420.63040509259</v>
      </c>
      <c r="U2995" t="str">
        <f t="shared" si="380"/>
        <v>January</v>
      </c>
      <c r="V2995" t="str">
        <f t="shared" si="381"/>
        <v>2016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82"/>
        <v>457.74666666666673</v>
      </c>
      <c r="P2996" s="6">
        <f t="shared" si="383"/>
        <v>23.275254237288134</v>
      </c>
      <c r="Q2996" t="str">
        <f t="shared" si="376"/>
        <v>theater</v>
      </c>
      <c r="R2996" t="str">
        <f t="shared" si="377"/>
        <v>spaces</v>
      </c>
      <c r="S2996" s="10">
        <f t="shared" si="378"/>
        <v>41885.270509259259</v>
      </c>
      <c r="T2996" s="10">
        <f t="shared" si="379"/>
        <v>41915.270509259259</v>
      </c>
      <c r="U2996" t="str">
        <f t="shared" si="380"/>
        <v>September</v>
      </c>
      <c r="V2996" t="str">
        <f t="shared" si="381"/>
        <v>2014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82"/>
        <v>104.96000000000001</v>
      </c>
      <c r="P2997" s="6">
        <f t="shared" si="383"/>
        <v>63.2289156626506</v>
      </c>
      <c r="Q2997" t="str">
        <f t="shared" si="376"/>
        <v>theater</v>
      </c>
      <c r="R2997" t="str">
        <f t="shared" si="377"/>
        <v>spaces</v>
      </c>
      <c r="S2997" s="10">
        <f t="shared" si="378"/>
        <v>42724.456840277773</v>
      </c>
      <c r="T2997" s="10">
        <f t="shared" si="379"/>
        <v>42754.456840277773</v>
      </c>
      <c r="U2997" t="str">
        <f t="shared" si="380"/>
        <v>December</v>
      </c>
      <c r="V2997" t="str">
        <f t="shared" si="381"/>
        <v>2016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82"/>
        <v>171.94285714285715</v>
      </c>
      <c r="P2998" s="6">
        <f t="shared" si="383"/>
        <v>153.5204081632653</v>
      </c>
      <c r="Q2998" t="str">
        <f t="shared" si="376"/>
        <v>theater</v>
      </c>
      <c r="R2998" t="str">
        <f t="shared" si="377"/>
        <v>spaces</v>
      </c>
      <c r="S2998" s="10">
        <f t="shared" si="378"/>
        <v>42090.704166666663</v>
      </c>
      <c r="T2998" s="10">
        <f t="shared" si="379"/>
        <v>42150.704166666663</v>
      </c>
      <c r="U2998" t="str">
        <f t="shared" si="380"/>
        <v>March</v>
      </c>
      <c r="V2998" t="str">
        <f t="shared" si="381"/>
        <v>2015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82"/>
        <v>103.73000000000002</v>
      </c>
      <c r="P2999" s="6">
        <f t="shared" si="383"/>
        <v>90.2</v>
      </c>
      <c r="Q2999" t="str">
        <f t="shared" si="376"/>
        <v>theater</v>
      </c>
      <c r="R2999" t="str">
        <f t="shared" si="377"/>
        <v>spaces</v>
      </c>
      <c r="S2999" s="10">
        <f t="shared" si="378"/>
        <v>42775.525381944441</v>
      </c>
      <c r="T2999" s="10">
        <f t="shared" si="379"/>
        <v>42792.999305555553</v>
      </c>
      <c r="U2999" t="str">
        <f t="shared" si="380"/>
        <v>February</v>
      </c>
      <c r="V2999" t="str">
        <f t="shared" si="381"/>
        <v>2017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82"/>
        <v>103.029</v>
      </c>
      <c r="P3000" s="6">
        <f t="shared" si="383"/>
        <v>118.97113163972287</v>
      </c>
      <c r="Q3000" t="str">
        <f t="shared" si="376"/>
        <v>theater</v>
      </c>
      <c r="R3000" t="str">
        <f t="shared" si="377"/>
        <v>spaces</v>
      </c>
      <c r="S3000" s="10">
        <f t="shared" si="378"/>
        <v>41777.985289351847</v>
      </c>
      <c r="T3000" s="10">
        <f t="shared" si="379"/>
        <v>41805.975694444445</v>
      </c>
      <c r="U3000" t="str">
        <f t="shared" si="380"/>
        <v>May</v>
      </c>
      <c r="V3000" t="str">
        <f t="shared" si="381"/>
        <v>2014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82"/>
        <v>118.88888888888889</v>
      </c>
      <c r="P3001" s="6">
        <f t="shared" si="383"/>
        <v>80.25</v>
      </c>
      <c r="Q3001" t="str">
        <f t="shared" si="376"/>
        <v>theater</v>
      </c>
      <c r="R3001" t="str">
        <f t="shared" si="377"/>
        <v>spaces</v>
      </c>
      <c r="S3001" s="10">
        <f t="shared" si="378"/>
        <v>42780.531944444439</v>
      </c>
      <c r="T3001" s="10">
        <f t="shared" si="379"/>
        <v>42794.874999999993</v>
      </c>
      <c r="U3001" t="str">
        <f t="shared" si="380"/>
        <v>February</v>
      </c>
      <c r="V3001" t="str">
        <f t="shared" si="381"/>
        <v>2017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82"/>
        <v>100</v>
      </c>
      <c r="P3002" s="6">
        <f t="shared" si="383"/>
        <v>62.5</v>
      </c>
      <c r="Q3002" t="str">
        <f t="shared" si="376"/>
        <v>theater</v>
      </c>
      <c r="R3002" t="str">
        <f t="shared" si="377"/>
        <v>spaces</v>
      </c>
      <c r="S3002" s="10">
        <f t="shared" si="378"/>
        <v>42752.61886574074</v>
      </c>
      <c r="T3002" s="10">
        <f t="shared" si="379"/>
        <v>42766.541666666664</v>
      </c>
      <c r="U3002" t="str">
        <f t="shared" si="380"/>
        <v>January</v>
      </c>
      <c r="V3002" t="str">
        <f t="shared" si="381"/>
        <v>2017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82"/>
        <v>318.69988910451895</v>
      </c>
      <c r="P3003" s="6">
        <f t="shared" si="383"/>
        <v>131.37719999999999</v>
      </c>
      <c r="Q3003" t="str">
        <f t="shared" si="376"/>
        <v>theater</v>
      </c>
      <c r="R3003" t="str">
        <f t="shared" si="377"/>
        <v>spaces</v>
      </c>
      <c r="S3003" s="10">
        <f t="shared" si="378"/>
        <v>42534.687291666669</v>
      </c>
      <c r="T3003" s="10">
        <f t="shared" si="379"/>
        <v>42564.687291666669</v>
      </c>
      <c r="U3003" t="str">
        <f t="shared" si="380"/>
        <v>June</v>
      </c>
      <c r="V3003" t="str">
        <f t="shared" si="381"/>
        <v>2016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82"/>
        <v>108.50614285714286</v>
      </c>
      <c r="P3004" s="6">
        <f t="shared" si="383"/>
        <v>73.032980769230775</v>
      </c>
      <c r="Q3004" t="str">
        <f t="shared" si="376"/>
        <v>theater</v>
      </c>
      <c r="R3004" t="str">
        <f t="shared" si="377"/>
        <v>spaces</v>
      </c>
      <c r="S3004" s="10">
        <f t="shared" si="378"/>
        <v>41239.627916666665</v>
      </c>
      <c r="T3004" s="10">
        <f t="shared" si="379"/>
        <v>41269.627916666665</v>
      </c>
      <c r="U3004" t="str">
        <f t="shared" si="380"/>
        <v>November</v>
      </c>
      <c r="V3004" t="str">
        <f t="shared" si="381"/>
        <v>2012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82"/>
        <v>101.16666666666667</v>
      </c>
      <c r="P3005" s="6">
        <f t="shared" si="383"/>
        <v>178.52941176470588</v>
      </c>
      <c r="Q3005" t="str">
        <f t="shared" si="376"/>
        <v>theater</v>
      </c>
      <c r="R3005" t="str">
        <f t="shared" si="377"/>
        <v>spaces</v>
      </c>
      <c r="S3005" s="10">
        <f t="shared" si="378"/>
        <v>42398.640925925924</v>
      </c>
      <c r="T3005" s="10">
        <f t="shared" si="379"/>
        <v>42430.040972222218</v>
      </c>
      <c r="U3005" t="str">
        <f t="shared" si="380"/>
        <v>January</v>
      </c>
      <c r="V3005" t="str">
        <f t="shared" si="381"/>
        <v>2016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82"/>
        <v>112.815</v>
      </c>
      <c r="P3006" s="6">
        <f t="shared" si="383"/>
        <v>162.90974729241879</v>
      </c>
      <c r="Q3006" t="str">
        <f t="shared" si="376"/>
        <v>theater</v>
      </c>
      <c r="R3006" t="str">
        <f t="shared" si="377"/>
        <v>spaces</v>
      </c>
      <c r="S3006" s="10">
        <f t="shared" si="378"/>
        <v>41928.672731481478</v>
      </c>
      <c r="T3006" s="10">
        <f t="shared" si="379"/>
        <v>41958.714398148142</v>
      </c>
      <c r="U3006" t="str">
        <f t="shared" si="380"/>
        <v>October</v>
      </c>
      <c r="V3006" t="str">
        <f t="shared" si="381"/>
        <v>2014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82"/>
        <v>120.49622641509434</v>
      </c>
      <c r="P3007" s="6">
        <f t="shared" si="383"/>
        <v>108.24237288135593</v>
      </c>
      <c r="Q3007" t="str">
        <f t="shared" si="376"/>
        <v>theater</v>
      </c>
      <c r="R3007" t="str">
        <f t="shared" si="377"/>
        <v>spaces</v>
      </c>
      <c r="S3007" s="10">
        <f t="shared" si="378"/>
        <v>41888.466493055552</v>
      </c>
      <c r="T3007" s="10">
        <f t="shared" si="379"/>
        <v>41918.466493055552</v>
      </c>
      <c r="U3007" t="str">
        <f t="shared" si="380"/>
        <v>September</v>
      </c>
      <c r="V3007" t="str">
        <f t="shared" si="381"/>
        <v>2014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82"/>
        <v>107.74999999999999</v>
      </c>
      <c r="P3008" s="6">
        <f t="shared" si="383"/>
        <v>88.865979381443296</v>
      </c>
      <c r="Q3008" t="str">
        <f t="shared" si="376"/>
        <v>theater</v>
      </c>
      <c r="R3008" t="str">
        <f t="shared" si="377"/>
        <v>spaces</v>
      </c>
      <c r="S3008" s="10">
        <f t="shared" si="378"/>
        <v>41957.54850694444</v>
      </c>
      <c r="T3008" s="10">
        <f t="shared" si="379"/>
        <v>41987.54850694444</v>
      </c>
      <c r="U3008" t="str">
        <f t="shared" si="380"/>
        <v>November</v>
      </c>
      <c r="V3008" t="str">
        <f t="shared" si="381"/>
        <v>2014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82"/>
        <v>180</v>
      </c>
      <c r="P3009" s="6">
        <f t="shared" si="383"/>
        <v>54</v>
      </c>
      <c r="Q3009" t="str">
        <f t="shared" si="376"/>
        <v>theater</v>
      </c>
      <c r="R3009" t="str">
        <f t="shared" si="377"/>
        <v>spaces</v>
      </c>
      <c r="S3009" s="10">
        <f t="shared" si="378"/>
        <v>42098.007905092592</v>
      </c>
      <c r="T3009" s="10">
        <f t="shared" si="379"/>
        <v>42119.007905092592</v>
      </c>
      <c r="U3009" t="str">
        <f t="shared" si="380"/>
        <v>April</v>
      </c>
      <c r="V3009" t="str">
        <f t="shared" si="381"/>
        <v>2015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82"/>
        <v>101.16666666666667</v>
      </c>
      <c r="P3010" s="6">
        <f t="shared" si="383"/>
        <v>116.73076923076923</v>
      </c>
      <c r="Q3010" t="str">
        <f t="shared" si="376"/>
        <v>theater</v>
      </c>
      <c r="R3010" t="str">
        <f t="shared" si="377"/>
        <v>spaces</v>
      </c>
      <c r="S3010" s="10">
        <f t="shared" si="378"/>
        <v>42360.003692129627</v>
      </c>
      <c r="T3010" s="10">
        <f t="shared" si="379"/>
        <v>42390.003692129627</v>
      </c>
      <c r="U3010" t="str">
        <f t="shared" si="380"/>
        <v>December</v>
      </c>
      <c r="V3010" t="str">
        <f t="shared" si="381"/>
        <v>2015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382"/>
        <v>119.756</v>
      </c>
      <c r="P3011" s="6">
        <f t="shared" si="383"/>
        <v>233.8984375</v>
      </c>
      <c r="Q3011" t="str">
        <f t="shared" ref="Q3011:Q3074" si="384">LEFT(N3011, FIND("/",N3011,1)-1)</f>
        <v>theater</v>
      </c>
      <c r="R3011" t="str">
        <f t="shared" ref="R3011:R3074" si="385">RIGHT(N3011, LEN(N3011)-FIND("/",N3011))</f>
        <v>spaces</v>
      </c>
      <c r="S3011" s="10">
        <f t="shared" ref="S3011:S3074" si="386">(J3011/86400)+25569+(-5/24)</f>
        <v>41939.361574074072</v>
      </c>
      <c r="T3011" s="10">
        <f t="shared" ref="T3011:T3074" si="387">(I3011/86400)+25569+(-5/24)</f>
        <v>41969.403240740743</v>
      </c>
      <c r="U3011" t="str">
        <f t="shared" ref="U3011:U3074" si="388">TEXT(S3011,"mmmm")</f>
        <v>October</v>
      </c>
      <c r="V3011" t="str">
        <f t="shared" ref="V3011:V3074" si="389">TEXT(S3011,"yyyy")</f>
        <v>2014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82"/>
        <v>158</v>
      </c>
      <c r="P3012" s="6">
        <f t="shared" si="383"/>
        <v>158</v>
      </c>
      <c r="Q3012" t="str">
        <f t="shared" si="384"/>
        <v>theater</v>
      </c>
      <c r="R3012" t="str">
        <f t="shared" si="385"/>
        <v>spaces</v>
      </c>
      <c r="S3012" s="10">
        <f t="shared" si="386"/>
        <v>41996.624062499999</v>
      </c>
      <c r="T3012" s="10">
        <f t="shared" si="387"/>
        <v>42056.624062499999</v>
      </c>
      <c r="U3012" t="str">
        <f t="shared" si="388"/>
        <v>December</v>
      </c>
      <c r="V3012" t="str">
        <f t="shared" si="389"/>
        <v>2014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82"/>
        <v>123.66666666666666</v>
      </c>
      <c r="P3013" s="6">
        <f t="shared" si="383"/>
        <v>14.84</v>
      </c>
      <c r="Q3013" t="str">
        <f t="shared" si="384"/>
        <v>theater</v>
      </c>
      <c r="R3013" t="str">
        <f t="shared" si="385"/>
        <v>spaces</v>
      </c>
      <c r="S3013" s="10">
        <f t="shared" si="386"/>
        <v>42334.260601851849</v>
      </c>
      <c r="T3013" s="10">
        <f t="shared" si="387"/>
        <v>42361.749305555553</v>
      </c>
      <c r="U3013" t="str">
        <f t="shared" si="388"/>
        <v>November</v>
      </c>
      <c r="V3013" t="str">
        <f t="shared" si="389"/>
        <v>2015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82"/>
        <v>117.12499999999999</v>
      </c>
      <c r="P3014" s="6">
        <f t="shared" si="383"/>
        <v>85.181818181818187</v>
      </c>
      <c r="Q3014" t="str">
        <f t="shared" si="384"/>
        <v>theater</v>
      </c>
      <c r="R3014" t="str">
        <f t="shared" si="385"/>
        <v>spaces</v>
      </c>
      <c r="S3014" s="10">
        <f t="shared" si="386"/>
        <v>42024.494560185187</v>
      </c>
      <c r="T3014" s="10">
        <f t="shared" si="387"/>
        <v>42045.494560185187</v>
      </c>
      <c r="U3014" t="str">
        <f t="shared" si="388"/>
        <v>January</v>
      </c>
      <c r="V3014" t="str">
        <f t="shared" si="389"/>
        <v>2015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82"/>
        <v>156.96</v>
      </c>
      <c r="P3015" s="6">
        <f t="shared" si="383"/>
        <v>146.69158878504672</v>
      </c>
      <c r="Q3015" t="str">
        <f t="shared" si="384"/>
        <v>theater</v>
      </c>
      <c r="R3015" t="str">
        <f t="shared" si="385"/>
        <v>spaces</v>
      </c>
      <c r="S3015" s="10">
        <f t="shared" si="386"/>
        <v>42146.627881944441</v>
      </c>
      <c r="T3015" s="10">
        <f t="shared" si="387"/>
        <v>42176.627881944441</v>
      </c>
      <c r="U3015" t="str">
        <f t="shared" si="388"/>
        <v>May</v>
      </c>
      <c r="V3015" t="str">
        <f t="shared" si="389"/>
        <v>2015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82"/>
        <v>113.104</v>
      </c>
      <c r="P3016" s="6">
        <f t="shared" si="383"/>
        <v>50.764811490125673</v>
      </c>
      <c r="Q3016" t="str">
        <f t="shared" si="384"/>
        <v>theater</v>
      </c>
      <c r="R3016" t="str">
        <f t="shared" si="385"/>
        <v>spaces</v>
      </c>
      <c r="S3016" s="10">
        <f t="shared" si="386"/>
        <v>41919.915277777771</v>
      </c>
      <c r="T3016" s="10">
        <f t="shared" si="387"/>
        <v>41948</v>
      </c>
      <c r="U3016" t="str">
        <f t="shared" si="388"/>
        <v>October</v>
      </c>
      <c r="V3016" t="str">
        <f t="shared" si="389"/>
        <v>2014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82"/>
        <v>103.17647058823529</v>
      </c>
      <c r="P3017" s="6">
        <f t="shared" si="383"/>
        <v>87.7</v>
      </c>
      <c r="Q3017" t="str">
        <f t="shared" si="384"/>
        <v>theater</v>
      </c>
      <c r="R3017" t="str">
        <f t="shared" si="385"/>
        <v>spaces</v>
      </c>
      <c r="S3017" s="10">
        <f t="shared" si="386"/>
        <v>41785.518958333334</v>
      </c>
      <c r="T3017" s="10">
        <f t="shared" si="387"/>
        <v>41800.958333333328</v>
      </c>
      <c r="U3017" t="str">
        <f t="shared" si="388"/>
        <v>May</v>
      </c>
      <c r="V3017" t="str">
        <f t="shared" si="389"/>
        <v>2014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82"/>
        <v>102.61176470588236</v>
      </c>
      <c r="P3018" s="6">
        <f t="shared" si="383"/>
        <v>242.27777777777777</v>
      </c>
      <c r="Q3018" t="str">
        <f t="shared" si="384"/>
        <v>theater</v>
      </c>
      <c r="R3018" t="str">
        <f t="shared" si="385"/>
        <v>spaces</v>
      </c>
      <c r="S3018" s="10">
        <f t="shared" si="386"/>
        <v>41778.339722222219</v>
      </c>
      <c r="T3018" s="10">
        <f t="shared" si="387"/>
        <v>41838.339722222219</v>
      </c>
      <c r="U3018" t="str">
        <f t="shared" si="388"/>
        <v>May</v>
      </c>
      <c r="V3018" t="str">
        <f t="shared" si="389"/>
        <v>2014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82"/>
        <v>105.84090909090908</v>
      </c>
      <c r="P3019" s="6">
        <f t="shared" si="383"/>
        <v>146.44654088050314</v>
      </c>
      <c r="Q3019" t="str">
        <f t="shared" si="384"/>
        <v>theater</v>
      </c>
      <c r="R3019" t="str">
        <f t="shared" si="385"/>
        <v>spaces</v>
      </c>
      <c r="S3019" s="10">
        <f t="shared" si="386"/>
        <v>41841.641701388886</v>
      </c>
      <c r="T3019" s="10">
        <f t="shared" si="387"/>
        <v>41871.641701388886</v>
      </c>
      <c r="U3019" t="str">
        <f t="shared" si="388"/>
        <v>July</v>
      </c>
      <c r="V3019" t="str">
        <f t="shared" si="389"/>
        <v>2014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82"/>
        <v>100.71428571428571</v>
      </c>
      <c r="P3020" s="6">
        <f t="shared" si="383"/>
        <v>103.17073170731707</v>
      </c>
      <c r="Q3020" t="str">
        <f t="shared" si="384"/>
        <v>theater</v>
      </c>
      <c r="R3020" t="str">
        <f t="shared" si="385"/>
        <v>spaces</v>
      </c>
      <c r="S3020" s="10">
        <f t="shared" si="386"/>
        <v>42163.09</v>
      </c>
      <c r="T3020" s="10">
        <f t="shared" si="387"/>
        <v>42205.708333333336</v>
      </c>
      <c r="U3020" t="str">
        <f t="shared" si="388"/>
        <v>June</v>
      </c>
      <c r="V3020" t="str">
        <f t="shared" si="389"/>
        <v>2015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82"/>
        <v>121.23333333333332</v>
      </c>
      <c r="P3021" s="6">
        <f t="shared" si="383"/>
        <v>80.464601769911511</v>
      </c>
      <c r="Q3021" t="str">
        <f t="shared" si="384"/>
        <v>theater</v>
      </c>
      <c r="R3021" t="str">
        <f t="shared" si="385"/>
        <v>spaces</v>
      </c>
      <c r="S3021" s="10">
        <f t="shared" si="386"/>
        <v>41758.625231481477</v>
      </c>
      <c r="T3021" s="10">
        <f t="shared" si="387"/>
        <v>41785.916666666664</v>
      </c>
      <c r="U3021" t="str">
        <f t="shared" si="388"/>
        <v>April</v>
      </c>
      <c r="V3021" t="str">
        <f t="shared" si="389"/>
        <v>2014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82"/>
        <v>100.57142857142858</v>
      </c>
      <c r="P3022" s="6">
        <f t="shared" si="383"/>
        <v>234.66666666666666</v>
      </c>
      <c r="Q3022" t="str">
        <f t="shared" si="384"/>
        <v>theater</v>
      </c>
      <c r="R3022" t="str">
        <f t="shared" si="385"/>
        <v>spaces</v>
      </c>
      <c r="S3022" s="10">
        <f t="shared" si="386"/>
        <v>42170.638113425921</v>
      </c>
      <c r="T3022" s="10">
        <f t="shared" si="387"/>
        <v>42230.638113425921</v>
      </c>
      <c r="U3022" t="str">
        <f t="shared" si="388"/>
        <v>June</v>
      </c>
      <c r="V3022" t="str">
        <f t="shared" si="389"/>
        <v>2015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82"/>
        <v>116.02222222222223</v>
      </c>
      <c r="P3023" s="6">
        <f t="shared" si="383"/>
        <v>50.689320388349515</v>
      </c>
      <c r="Q3023" t="str">
        <f t="shared" si="384"/>
        <v>theater</v>
      </c>
      <c r="R3023" t="str">
        <f t="shared" si="385"/>
        <v>spaces</v>
      </c>
      <c r="S3023" s="10">
        <f t="shared" si="386"/>
        <v>42660.410520833328</v>
      </c>
      <c r="T3023" s="10">
        <f t="shared" si="387"/>
        <v>42696.040972222218</v>
      </c>
      <c r="U3023" t="str">
        <f t="shared" si="388"/>
        <v>October</v>
      </c>
      <c r="V3023" t="str">
        <f t="shared" si="389"/>
        <v>2016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82"/>
        <v>100.88</v>
      </c>
      <c r="P3024" s="6">
        <f t="shared" si="383"/>
        <v>162.70967741935485</v>
      </c>
      <c r="Q3024" t="str">
        <f t="shared" si="384"/>
        <v>theater</v>
      </c>
      <c r="R3024" t="str">
        <f t="shared" si="385"/>
        <v>spaces</v>
      </c>
      <c r="S3024" s="10">
        <f t="shared" si="386"/>
        <v>42564.745474537034</v>
      </c>
      <c r="T3024" s="10">
        <f t="shared" si="387"/>
        <v>42609.745474537034</v>
      </c>
      <c r="U3024" t="str">
        <f t="shared" si="388"/>
        <v>July</v>
      </c>
      <c r="V3024" t="str">
        <f t="shared" si="389"/>
        <v>2016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82"/>
        <v>103</v>
      </c>
      <c r="P3025" s="6">
        <f t="shared" si="383"/>
        <v>120.16666666666667</v>
      </c>
      <c r="Q3025" t="str">
        <f t="shared" si="384"/>
        <v>theater</v>
      </c>
      <c r="R3025" t="str">
        <f t="shared" si="385"/>
        <v>spaces</v>
      </c>
      <c r="S3025" s="10">
        <f t="shared" si="386"/>
        <v>42121.467430555553</v>
      </c>
      <c r="T3025" s="10">
        <f t="shared" si="387"/>
        <v>42166.467430555553</v>
      </c>
      <c r="U3025" t="str">
        <f t="shared" si="388"/>
        <v>April</v>
      </c>
      <c r="V3025" t="str">
        <f t="shared" si="389"/>
        <v>2015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82"/>
        <v>246.42</v>
      </c>
      <c r="P3026" s="6">
        <f t="shared" si="383"/>
        <v>67.697802197802204</v>
      </c>
      <c r="Q3026" t="str">
        <f t="shared" si="384"/>
        <v>theater</v>
      </c>
      <c r="R3026" t="str">
        <f t="shared" si="385"/>
        <v>spaces</v>
      </c>
      <c r="S3026" s="10">
        <f t="shared" si="386"/>
        <v>41158.785590277774</v>
      </c>
      <c r="T3026" s="10">
        <f t="shared" si="387"/>
        <v>41188.785590277774</v>
      </c>
      <c r="U3026" t="str">
        <f t="shared" si="388"/>
        <v>September</v>
      </c>
      <c r="V3026" t="str">
        <f t="shared" si="389"/>
        <v>2012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82"/>
        <v>302.2</v>
      </c>
      <c r="P3027" s="6">
        <f t="shared" si="383"/>
        <v>52.103448275862071</v>
      </c>
      <c r="Q3027" t="str">
        <f t="shared" si="384"/>
        <v>theater</v>
      </c>
      <c r="R3027" t="str">
        <f t="shared" si="385"/>
        <v>spaces</v>
      </c>
      <c r="S3027" s="10">
        <f t="shared" si="386"/>
        <v>41761.301076388889</v>
      </c>
      <c r="T3027" s="10">
        <f t="shared" si="387"/>
        <v>41789.458333333328</v>
      </c>
      <c r="U3027" t="str">
        <f t="shared" si="388"/>
        <v>May</v>
      </c>
      <c r="V3027" t="str">
        <f t="shared" si="389"/>
        <v>2014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ref="O3028:O3091" si="390">(E3028/D3028)*100</f>
        <v>143.33333333333334</v>
      </c>
      <c r="P3028" s="6">
        <f t="shared" ref="P3028:P3091" si="391">(E3028/L3028)</f>
        <v>51.6</v>
      </c>
      <c r="Q3028" t="str">
        <f t="shared" si="384"/>
        <v>theater</v>
      </c>
      <c r="R3028" t="str">
        <f t="shared" si="385"/>
        <v>spaces</v>
      </c>
      <c r="S3028" s="10">
        <f t="shared" si="386"/>
        <v>42783.251064814809</v>
      </c>
      <c r="T3028" s="10">
        <f t="shared" si="387"/>
        <v>42797.251064814809</v>
      </c>
      <c r="U3028" t="str">
        <f t="shared" si="388"/>
        <v>February</v>
      </c>
      <c r="V3028" t="str">
        <f t="shared" si="389"/>
        <v>2017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90"/>
        <v>131.44</v>
      </c>
      <c r="P3029" s="6">
        <f t="shared" si="391"/>
        <v>164.3</v>
      </c>
      <c r="Q3029" t="str">
        <f t="shared" si="384"/>
        <v>theater</v>
      </c>
      <c r="R3029" t="str">
        <f t="shared" si="385"/>
        <v>spaces</v>
      </c>
      <c r="S3029" s="10">
        <f t="shared" si="386"/>
        <v>42053.49596064815</v>
      </c>
      <c r="T3029" s="10">
        <f t="shared" si="387"/>
        <v>42083.454293981478</v>
      </c>
      <c r="U3029" t="str">
        <f t="shared" si="388"/>
        <v>February</v>
      </c>
      <c r="V3029" t="str">
        <f t="shared" si="389"/>
        <v>2015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90"/>
        <v>168.01999999999998</v>
      </c>
      <c r="P3030" s="6">
        <f t="shared" si="391"/>
        <v>84.858585858585855</v>
      </c>
      <c r="Q3030" t="str">
        <f t="shared" si="384"/>
        <v>theater</v>
      </c>
      <c r="R3030" t="str">
        <f t="shared" si="385"/>
        <v>spaces</v>
      </c>
      <c r="S3030" s="10">
        <f t="shared" si="386"/>
        <v>42567.055844907409</v>
      </c>
      <c r="T3030" s="10">
        <f t="shared" si="387"/>
        <v>42597.055844907409</v>
      </c>
      <c r="U3030" t="str">
        <f t="shared" si="388"/>
        <v>July</v>
      </c>
      <c r="V3030" t="str">
        <f t="shared" si="389"/>
        <v>2016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90"/>
        <v>109.67666666666666</v>
      </c>
      <c r="P3031" s="6">
        <f t="shared" si="391"/>
        <v>94.548850574712645</v>
      </c>
      <c r="Q3031" t="str">
        <f t="shared" si="384"/>
        <v>theater</v>
      </c>
      <c r="R3031" t="str">
        <f t="shared" si="385"/>
        <v>spaces</v>
      </c>
      <c r="S3031" s="10">
        <f t="shared" si="386"/>
        <v>41932.500543981478</v>
      </c>
      <c r="T3031" s="10">
        <f t="shared" si="387"/>
        <v>41960.982638888883</v>
      </c>
      <c r="U3031" t="str">
        <f t="shared" si="388"/>
        <v>October</v>
      </c>
      <c r="V3031" t="str">
        <f t="shared" si="389"/>
        <v>2014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90"/>
        <v>106.6857142857143</v>
      </c>
      <c r="P3032" s="6">
        <f t="shared" si="391"/>
        <v>45.536585365853661</v>
      </c>
      <c r="Q3032" t="str">
        <f t="shared" si="384"/>
        <v>theater</v>
      </c>
      <c r="R3032" t="str">
        <f t="shared" si="385"/>
        <v>spaces</v>
      </c>
      <c r="S3032" s="10">
        <f t="shared" si="386"/>
        <v>42233.5390162037</v>
      </c>
      <c r="T3032" s="10">
        <f t="shared" si="387"/>
        <v>42263.5390162037</v>
      </c>
      <c r="U3032" t="str">
        <f t="shared" si="388"/>
        <v>August</v>
      </c>
      <c r="V3032" t="str">
        <f t="shared" si="389"/>
        <v>2015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90"/>
        <v>100</v>
      </c>
      <c r="P3033" s="6">
        <f t="shared" si="391"/>
        <v>51.724137931034484</v>
      </c>
      <c r="Q3033" t="str">
        <f t="shared" si="384"/>
        <v>theater</v>
      </c>
      <c r="R3033" t="str">
        <f t="shared" si="385"/>
        <v>spaces</v>
      </c>
      <c r="S3033" s="10">
        <f t="shared" si="386"/>
        <v>42597.674155092587</v>
      </c>
      <c r="T3033" s="10">
        <f t="shared" si="387"/>
        <v>42657.674155092587</v>
      </c>
      <c r="U3033" t="str">
        <f t="shared" si="388"/>
        <v>August</v>
      </c>
      <c r="V3033" t="str">
        <f t="shared" si="389"/>
        <v>2016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90"/>
        <v>127.2</v>
      </c>
      <c r="P3034" s="6">
        <f t="shared" si="391"/>
        <v>50.88</v>
      </c>
      <c r="Q3034" t="str">
        <f t="shared" si="384"/>
        <v>theater</v>
      </c>
      <c r="R3034" t="str">
        <f t="shared" si="385"/>
        <v>spaces</v>
      </c>
      <c r="S3034" s="10">
        <f t="shared" si="386"/>
        <v>42227.836331018516</v>
      </c>
      <c r="T3034" s="10">
        <f t="shared" si="387"/>
        <v>42257.836331018516</v>
      </c>
      <c r="U3034" t="str">
        <f t="shared" si="388"/>
        <v>August</v>
      </c>
      <c r="V3034" t="str">
        <f t="shared" si="389"/>
        <v>2015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90"/>
        <v>146.53333333333333</v>
      </c>
      <c r="P3035" s="6">
        <f t="shared" si="391"/>
        <v>191.13043478260869</v>
      </c>
      <c r="Q3035" t="str">
        <f t="shared" si="384"/>
        <v>theater</v>
      </c>
      <c r="R3035" t="str">
        <f t="shared" si="385"/>
        <v>spaces</v>
      </c>
      <c r="S3035" s="10">
        <f t="shared" si="386"/>
        <v>42569.901909722219</v>
      </c>
      <c r="T3035" s="10">
        <f t="shared" si="387"/>
        <v>42599.901909722219</v>
      </c>
      <c r="U3035" t="str">
        <f t="shared" si="388"/>
        <v>July</v>
      </c>
      <c r="V3035" t="str">
        <f t="shared" si="389"/>
        <v>2016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90"/>
        <v>112.53599999999999</v>
      </c>
      <c r="P3036" s="6">
        <f t="shared" si="391"/>
        <v>89.314285714285717</v>
      </c>
      <c r="Q3036" t="str">
        <f t="shared" si="384"/>
        <v>theater</v>
      </c>
      <c r="R3036" t="str">
        <f t="shared" si="385"/>
        <v>spaces</v>
      </c>
      <c r="S3036" s="10">
        <f t="shared" si="386"/>
        <v>42644.327025462961</v>
      </c>
      <c r="T3036" s="10">
        <f t="shared" si="387"/>
        <v>42674.957638888889</v>
      </c>
      <c r="U3036" t="str">
        <f t="shared" si="388"/>
        <v>October</v>
      </c>
      <c r="V3036" t="str">
        <f t="shared" si="389"/>
        <v>2016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90"/>
        <v>108.78684000000001</v>
      </c>
      <c r="P3037" s="6">
        <f t="shared" si="391"/>
        <v>88.588631921824103</v>
      </c>
      <c r="Q3037" t="str">
        <f t="shared" si="384"/>
        <v>theater</v>
      </c>
      <c r="R3037" t="str">
        <f t="shared" si="385"/>
        <v>spaces</v>
      </c>
      <c r="S3037" s="10">
        <f t="shared" si="386"/>
        <v>41368.351956018516</v>
      </c>
      <c r="T3037" s="10">
        <f t="shared" si="387"/>
        <v>41398.351956018516</v>
      </c>
      <c r="U3037" t="str">
        <f t="shared" si="388"/>
        <v>April</v>
      </c>
      <c r="V3037" t="str">
        <f t="shared" si="389"/>
        <v>2013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90"/>
        <v>126.732</v>
      </c>
      <c r="P3038" s="6">
        <f t="shared" si="391"/>
        <v>96.300911854103347</v>
      </c>
      <c r="Q3038" t="str">
        <f t="shared" si="384"/>
        <v>theater</v>
      </c>
      <c r="R3038" t="str">
        <f t="shared" si="385"/>
        <v>spaces</v>
      </c>
      <c r="S3038" s="10">
        <f t="shared" si="386"/>
        <v>41466.576898148145</v>
      </c>
      <c r="T3038" s="10">
        <f t="shared" si="387"/>
        <v>41502.290972222218</v>
      </c>
      <c r="U3038" t="str">
        <f t="shared" si="388"/>
        <v>July</v>
      </c>
      <c r="V3038" t="str">
        <f t="shared" si="389"/>
        <v>2013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90"/>
        <v>213.20000000000002</v>
      </c>
      <c r="P3039" s="6">
        <f t="shared" si="391"/>
        <v>33.3125</v>
      </c>
      <c r="Q3039" t="str">
        <f t="shared" si="384"/>
        <v>theater</v>
      </c>
      <c r="R3039" t="str">
        <f t="shared" si="385"/>
        <v>spaces</v>
      </c>
      <c r="S3039" s="10">
        <f t="shared" si="386"/>
        <v>40378.684872685182</v>
      </c>
      <c r="T3039" s="10">
        <f t="shared" si="387"/>
        <v>40452.999305555553</v>
      </c>
      <c r="U3039" t="str">
        <f t="shared" si="388"/>
        <v>July</v>
      </c>
      <c r="V3039" t="str">
        <f t="shared" si="389"/>
        <v>2010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90"/>
        <v>100.49999999999999</v>
      </c>
      <c r="P3040" s="6">
        <f t="shared" si="391"/>
        <v>37.222222222222221</v>
      </c>
      <c r="Q3040" t="str">
        <f t="shared" si="384"/>
        <v>theater</v>
      </c>
      <c r="R3040" t="str">
        <f t="shared" si="385"/>
        <v>spaces</v>
      </c>
      <c r="S3040" s="10">
        <f t="shared" si="386"/>
        <v>42373.043946759259</v>
      </c>
      <c r="T3040" s="10">
        <f t="shared" si="387"/>
        <v>42433.043946759259</v>
      </c>
      <c r="U3040" t="str">
        <f t="shared" si="388"/>
        <v>January</v>
      </c>
      <c r="V3040" t="str">
        <f t="shared" si="389"/>
        <v>2016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90"/>
        <v>108.71389999999998</v>
      </c>
      <c r="P3041" s="6">
        <f t="shared" si="391"/>
        <v>92.130423728813554</v>
      </c>
      <c r="Q3041" t="str">
        <f t="shared" si="384"/>
        <v>theater</v>
      </c>
      <c r="R3041" t="str">
        <f t="shared" si="385"/>
        <v>spaces</v>
      </c>
      <c r="S3041" s="10">
        <f t="shared" si="386"/>
        <v>41610.586087962962</v>
      </c>
      <c r="T3041" s="10">
        <f t="shared" si="387"/>
        <v>41637.124305555553</v>
      </c>
      <c r="U3041" t="str">
        <f t="shared" si="388"/>
        <v>December</v>
      </c>
      <c r="V3041" t="str">
        <f t="shared" si="389"/>
        <v>2013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90"/>
        <v>107.5</v>
      </c>
      <c r="P3042" s="6">
        <f t="shared" si="391"/>
        <v>76.785714285714292</v>
      </c>
      <c r="Q3042" t="str">
        <f t="shared" si="384"/>
        <v>theater</v>
      </c>
      <c r="R3042" t="str">
        <f t="shared" si="385"/>
        <v>spaces</v>
      </c>
      <c r="S3042" s="10">
        <f t="shared" si="386"/>
        <v>42177.583576388883</v>
      </c>
      <c r="T3042" s="10">
        <f t="shared" si="387"/>
        <v>42181.749999999993</v>
      </c>
      <c r="U3042" t="str">
        <f t="shared" si="388"/>
        <v>June</v>
      </c>
      <c r="V3042" t="str">
        <f t="shared" si="389"/>
        <v>2015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90"/>
        <v>110.48192771084338</v>
      </c>
      <c r="P3043" s="6">
        <f t="shared" si="391"/>
        <v>96.526315789473685</v>
      </c>
      <c r="Q3043" t="str">
        <f t="shared" si="384"/>
        <v>theater</v>
      </c>
      <c r="R3043" t="str">
        <f t="shared" si="385"/>
        <v>spaces</v>
      </c>
      <c r="S3043" s="10">
        <f t="shared" si="386"/>
        <v>42359.660277777781</v>
      </c>
      <c r="T3043" s="10">
        <f t="shared" si="387"/>
        <v>42389.660277777781</v>
      </c>
      <c r="U3043" t="str">
        <f t="shared" si="388"/>
        <v>December</v>
      </c>
      <c r="V3043" t="str">
        <f t="shared" si="389"/>
        <v>2015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90"/>
        <v>128</v>
      </c>
      <c r="P3044" s="6">
        <f t="shared" si="391"/>
        <v>51.891891891891895</v>
      </c>
      <c r="Q3044" t="str">
        <f t="shared" si="384"/>
        <v>theater</v>
      </c>
      <c r="R3044" t="str">
        <f t="shared" si="385"/>
        <v>spaces</v>
      </c>
      <c r="S3044" s="10">
        <f t="shared" si="386"/>
        <v>42253.479710648149</v>
      </c>
      <c r="T3044" s="10">
        <f t="shared" si="387"/>
        <v>42283.479710648149</v>
      </c>
      <c r="U3044" t="str">
        <f t="shared" si="388"/>
        <v>September</v>
      </c>
      <c r="V3044" t="str">
        <f t="shared" si="389"/>
        <v>2015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90"/>
        <v>110.00666666666667</v>
      </c>
      <c r="P3045" s="6">
        <f t="shared" si="391"/>
        <v>128.9140625</v>
      </c>
      <c r="Q3045" t="str">
        <f t="shared" si="384"/>
        <v>theater</v>
      </c>
      <c r="R3045" t="str">
        <f t="shared" si="385"/>
        <v>spaces</v>
      </c>
      <c r="S3045" s="10">
        <f t="shared" si="386"/>
        <v>42082.862256944441</v>
      </c>
      <c r="T3045" s="10">
        <f t="shared" si="387"/>
        <v>42109.909722222219</v>
      </c>
      <c r="U3045" t="str">
        <f t="shared" si="388"/>
        <v>March</v>
      </c>
      <c r="V3045" t="str">
        <f t="shared" si="389"/>
        <v>2015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90"/>
        <v>109.34166666666667</v>
      </c>
      <c r="P3046" s="6">
        <f t="shared" si="391"/>
        <v>84.108974358974365</v>
      </c>
      <c r="Q3046" t="str">
        <f t="shared" si="384"/>
        <v>theater</v>
      </c>
      <c r="R3046" t="str">
        <f t="shared" si="385"/>
        <v>spaces</v>
      </c>
      <c r="S3046" s="10">
        <f t="shared" si="386"/>
        <v>42387.518495370365</v>
      </c>
      <c r="T3046" s="10">
        <f t="shared" si="387"/>
        <v>42402.518495370365</v>
      </c>
      <c r="U3046" t="str">
        <f t="shared" si="388"/>
        <v>January</v>
      </c>
      <c r="V3046" t="str">
        <f t="shared" si="389"/>
        <v>2016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90"/>
        <v>132.70650000000001</v>
      </c>
      <c r="P3047" s="6">
        <f t="shared" si="391"/>
        <v>82.941562500000003</v>
      </c>
      <c r="Q3047" t="str">
        <f t="shared" si="384"/>
        <v>theater</v>
      </c>
      <c r="R3047" t="str">
        <f t="shared" si="385"/>
        <v>spaces</v>
      </c>
      <c r="S3047" s="10">
        <f t="shared" si="386"/>
        <v>41842.947395833333</v>
      </c>
      <c r="T3047" s="10">
        <f t="shared" si="387"/>
        <v>41872.947395833333</v>
      </c>
      <c r="U3047" t="str">
        <f t="shared" si="388"/>
        <v>July</v>
      </c>
      <c r="V3047" t="str">
        <f t="shared" si="389"/>
        <v>2014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90"/>
        <v>190.84810126582278</v>
      </c>
      <c r="P3048" s="6">
        <f t="shared" si="391"/>
        <v>259.94827586206895</v>
      </c>
      <c r="Q3048" t="str">
        <f t="shared" si="384"/>
        <v>theater</v>
      </c>
      <c r="R3048" t="str">
        <f t="shared" si="385"/>
        <v>spaces</v>
      </c>
      <c r="S3048" s="10">
        <f t="shared" si="386"/>
        <v>41862.59474537037</v>
      </c>
      <c r="T3048" s="10">
        <f t="shared" si="387"/>
        <v>41891.994444444441</v>
      </c>
      <c r="U3048" t="str">
        <f t="shared" si="388"/>
        <v>August</v>
      </c>
      <c r="V3048" t="str">
        <f t="shared" si="389"/>
        <v>2014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90"/>
        <v>149</v>
      </c>
      <c r="P3049" s="6">
        <f t="shared" si="391"/>
        <v>37.25</v>
      </c>
      <c r="Q3049" t="str">
        <f t="shared" si="384"/>
        <v>theater</v>
      </c>
      <c r="R3049" t="str">
        <f t="shared" si="385"/>
        <v>spaces</v>
      </c>
      <c r="S3049" s="10">
        <f t="shared" si="386"/>
        <v>42443.780717592592</v>
      </c>
      <c r="T3049" s="10">
        <f t="shared" si="387"/>
        <v>42487.344444444439</v>
      </c>
      <c r="U3049" t="str">
        <f t="shared" si="388"/>
        <v>March</v>
      </c>
      <c r="V3049" t="str">
        <f t="shared" si="389"/>
        <v>2016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90"/>
        <v>166.4</v>
      </c>
      <c r="P3050" s="6">
        <f t="shared" si="391"/>
        <v>177.02127659574469</v>
      </c>
      <c r="Q3050" t="str">
        <f t="shared" si="384"/>
        <v>theater</v>
      </c>
      <c r="R3050" t="str">
        <f t="shared" si="385"/>
        <v>spaces</v>
      </c>
      <c r="S3050" s="10">
        <f t="shared" si="386"/>
        <v>41975.692847222221</v>
      </c>
      <c r="T3050" s="10">
        <f t="shared" si="387"/>
        <v>42004.681944444441</v>
      </c>
      <c r="U3050" t="str">
        <f t="shared" si="388"/>
        <v>December</v>
      </c>
      <c r="V3050" t="str">
        <f t="shared" si="389"/>
        <v>2014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90"/>
        <v>106.66666666666667</v>
      </c>
      <c r="P3051" s="6">
        <f t="shared" si="391"/>
        <v>74.074074074074076</v>
      </c>
      <c r="Q3051" t="str">
        <f t="shared" si="384"/>
        <v>theater</v>
      </c>
      <c r="R3051" t="str">
        <f t="shared" si="385"/>
        <v>spaces</v>
      </c>
      <c r="S3051" s="10">
        <f t="shared" si="386"/>
        <v>42138.806192129625</v>
      </c>
      <c r="T3051" s="10">
        <f t="shared" si="387"/>
        <v>42168.806192129625</v>
      </c>
      <c r="U3051" t="str">
        <f t="shared" si="388"/>
        <v>May</v>
      </c>
      <c r="V3051" t="str">
        <f t="shared" si="389"/>
        <v>2015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90"/>
        <v>106</v>
      </c>
      <c r="P3052" s="6">
        <f t="shared" si="391"/>
        <v>70.666666666666671</v>
      </c>
      <c r="Q3052" t="str">
        <f t="shared" si="384"/>
        <v>theater</v>
      </c>
      <c r="R3052" t="str">
        <f t="shared" si="385"/>
        <v>spaces</v>
      </c>
      <c r="S3052" s="10">
        <f t="shared" si="386"/>
        <v>42464.960185185184</v>
      </c>
      <c r="T3052" s="10">
        <f t="shared" si="387"/>
        <v>42494.960185185184</v>
      </c>
      <c r="U3052" t="str">
        <f t="shared" si="388"/>
        <v>April</v>
      </c>
      <c r="V3052" t="str">
        <f t="shared" si="389"/>
        <v>2016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90"/>
        <v>23.62857142857143</v>
      </c>
      <c r="P3053" s="6">
        <f t="shared" si="391"/>
        <v>23.62857142857143</v>
      </c>
      <c r="Q3053" t="str">
        <f t="shared" si="384"/>
        <v>theater</v>
      </c>
      <c r="R3053" t="str">
        <f t="shared" si="385"/>
        <v>spaces</v>
      </c>
      <c r="S3053" s="10">
        <f t="shared" si="386"/>
        <v>42744.207696759258</v>
      </c>
      <c r="T3053" s="10">
        <f t="shared" si="387"/>
        <v>42774.207696759258</v>
      </c>
      <c r="U3053" t="str">
        <f t="shared" si="388"/>
        <v>January</v>
      </c>
      <c r="V3053" t="str">
        <f t="shared" si="389"/>
        <v>2017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90"/>
        <v>0.15</v>
      </c>
      <c r="P3054" s="6">
        <f t="shared" si="391"/>
        <v>37.5</v>
      </c>
      <c r="Q3054" t="str">
        <f t="shared" si="384"/>
        <v>theater</v>
      </c>
      <c r="R3054" t="str">
        <f t="shared" si="385"/>
        <v>spaces</v>
      </c>
      <c r="S3054" s="10">
        <f t="shared" si="386"/>
        <v>42122.461736111109</v>
      </c>
      <c r="T3054" s="10">
        <f t="shared" si="387"/>
        <v>42152.457638888889</v>
      </c>
      <c r="U3054" t="str">
        <f t="shared" si="388"/>
        <v>April</v>
      </c>
      <c r="V3054" t="str">
        <f t="shared" si="389"/>
        <v>2015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90"/>
        <v>0.4</v>
      </c>
      <c r="P3055" s="6">
        <f t="shared" si="391"/>
        <v>13.333333333333334</v>
      </c>
      <c r="Q3055" t="str">
        <f t="shared" si="384"/>
        <v>theater</v>
      </c>
      <c r="R3055" t="str">
        <f t="shared" si="385"/>
        <v>spaces</v>
      </c>
      <c r="S3055" s="10">
        <f t="shared" si="386"/>
        <v>41862.553391203699</v>
      </c>
      <c r="T3055" s="10">
        <f t="shared" si="387"/>
        <v>41913.957638888889</v>
      </c>
      <c r="U3055" t="str">
        <f t="shared" si="388"/>
        <v>August</v>
      </c>
      <c r="V3055" t="str">
        <f t="shared" si="389"/>
        <v>2014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90"/>
        <v>0</v>
      </c>
      <c r="P3056" s="6" t="e">
        <f t="shared" si="391"/>
        <v>#DIV/0!</v>
      </c>
      <c r="Q3056" t="str">
        <f t="shared" si="384"/>
        <v>theater</v>
      </c>
      <c r="R3056" t="str">
        <f t="shared" si="385"/>
        <v>spaces</v>
      </c>
      <c r="S3056" s="10">
        <f t="shared" si="386"/>
        <v>42027.624467592592</v>
      </c>
      <c r="T3056" s="10">
        <f t="shared" si="387"/>
        <v>42064.836111111108</v>
      </c>
      <c r="U3056" t="str">
        <f t="shared" si="388"/>
        <v>January</v>
      </c>
      <c r="V3056" t="str">
        <f t="shared" si="389"/>
        <v>2015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90"/>
        <v>5.0000000000000001E-3</v>
      </c>
      <c r="P3057" s="6">
        <f t="shared" si="391"/>
        <v>1</v>
      </c>
      <c r="Q3057" t="str">
        <f t="shared" si="384"/>
        <v>theater</v>
      </c>
      <c r="R3057" t="str">
        <f t="shared" si="385"/>
        <v>spaces</v>
      </c>
      <c r="S3057" s="10">
        <f t="shared" si="386"/>
        <v>41953.749884259254</v>
      </c>
      <c r="T3057" s="10">
        <f t="shared" si="387"/>
        <v>42013.749884259254</v>
      </c>
      <c r="U3057" t="str">
        <f t="shared" si="388"/>
        <v>November</v>
      </c>
      <c r="V3057" t="str">
        <f t="shared" si="389"/>
        <v>2014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90"/>
        <v>0</v>
      </c>
      <c r="P3058" s="6" t="e">
        <f t="shared" si="391"/>
        <v>#DIV/0!</v>
      </c>
      <c r="Q3058" t="str">
        <f t="shared" si="384"/>
        <v>theater</v>
      </c>
      <c r="R3058" t="str">
        <f t="shared" si="385"/>
        <v>spaces</v>
      </c>
      <c r="S3058" s="10">
        <f t="shared" si="386"/>
        <v>41851.428055555552</v>
      </c>
      <c r="T3058" s="10">
        <f t="shared" si="387"/>
        <v>41911.428055555552</v>
      </c>
      <c r="U3058" t="str">
        <f t="shared" si="388"/>
        <v>July</v>
      </c>
      <c r="V3058" t="str">
        <f t="shared" si="389"/>
        <v>2014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90"/>
        <v>0</v>
      </c>
      <c r="P3059" s="6" t="e">
        <f t="shared" si="391"/>
        <v>#DIV/0!</v>
      </c>
      <c r="Q3059" t="str">
        <f t="shared" si="384"/>
        <v>theater</v>
      </c>
      <c r="R3059" t="str">
        <f t="shared" si="385"/>
        <v>spaces</v>
      </c>
      <c r="S3059" s="10">
        <f t="shared" si="386"/>
        <v>42433.442256944443</v>
      </c>
      <c r="T3059" s="10">
        <f t="shared" si="387"/>
        <v>42463.400590277779</v>
      </c>
      <c r="U3059" t="str">
        <f t="shared" si="388"/>
        <v>March</v>
      </c>
      <c r="V3059" t="str">
        <f t="shared" si="389"/>
        <v>2016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90"/>
        <v>1.6666666666666666E-2</v>
      </c>
      <c r="P3060" s="6">
        <f t="shared" si="391"/>
        <v>1</v>
      </c>
      <c r="Q3060" t="str">
        <f t="shared" si="384"/>
        <v>theater</v>
      </c>
      <c r="R3060" t="str">
        <f t="shared" si="385"/>
        <v>spaces</v>
      </c>
      <c r="S3060" s="10">
        <f t="shared" si="386"/>
        <v>42460.165972222218</v>
      </c>
      <c r="T3060" s="10">
        <f t="shared" si="387"/>
        <v>42510.165972222218</v>
      </c>
      <c r="U3060" t="str">
        <f t="shared" si="388"/>
        <v>March</v>
      </c>
      <c r="V3060" t="str">
        <f t="shared" si="389"/>
        <v>2016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90"/>
        <v>3.0066666666666664</v>
      </c>
      <c r="P3061" s="6">
        <f t="shared" si="391"/>
        <v>41</v>
      </c>
      <c r="Q3061" t="str">
        <f t="shared" si="384"/>
        <v>theater</v>
      </c>
      <c r="R3061" t="str">
        <f t="shared" si="385"/>
        <v>spaces</v>
      </c>
      <c r="S3061" s="10">
        <f t="shared" si="386"/>
        <v>41829.727384259255</v>
      </c>
      <c r="T3061" s="10">
        <f t="shared" si="387"/>
        <v>41859.727384259255</v>
      </c>
      <c r="U3061" t="str">
        <f t="shared" si="388"/>
        <v>July</v>
      </c>
      <c r="V3061" t="str">
        <f t="shared" si="389"/>
        <v>2014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90"/>
        <v>0.15227272727272728</v>
      </c>
      <c r="P3062" s="6">
        <f t="shared" si="391"/>
        <v>55.833333333333336</v>
      </c>
      <c r="Q3062" t="str">
        <f t="shared" si="384"/>
        <v>theater</v>
      </c>
      <c r="R3062" t="str">
        <f t="shared" si="385"/>
        <v>spaces</v>
      </c>
      <c r="S3062" s="10">
        <f t="shared" si="386"/>
        <v>42245.066365740735</v>
      </c>
      <c r="T3062" s="10">
        <f t="shared" si="387"/>
        <v>42275.066365740735</v>
      </c>
      <c r="U3062" t="str">
        <f t="shared" si="388"/>
        <v>August</v>
      </c>
      <c r="V3062" t="str">
        <f t="shared" si="389"/>
        <v>2015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90"/>
        <v>0</v>
      </c>
      <c r="P3063" s="6" t="e">
        <f t="shared" si="391"/>
        <v>#DIV/0!</v>
      </c>
      <c r="Q3063" t="str">
        <f t="shared" si="384"/>
        <v>theater</v>
      </c>
      <c r="R3063" t="str">
        <f t="shared" si="385"/>
        <v>spaces</v>
      </c>
      <c r="S3063" s="10">
        <f t="shared" si="386"/>
        <v>41834.575787037036</v>
      </c>
      <c r="T3063" s="10">
        <f t="shared" si="387"/>
        <v>41864.575787037036</v>
      </c>
      <c r="U3063" t="str">
        <f t="shared" si="388"/>
        <v>July</v>
      </c>
      <c r="V3063" t="str">
        <f t="shared" si="389"/>
        <v>2014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90"/>
        <v>66.84</v>
      </c>
      <c r="P3064" s="6">
        <f t="shared" si="391"/>
        <v>99.761194029850742</v>
      </c>
      <c r="Q3064" t="str">
        <f t="shared" si="384"/>
        <v>theater</v>
      </c>
      <c r="R3064" t="str">
        <f t="shared" si="385"/>
        <v>spaces</v>
      </c>
      <c r="S3064" s="10">
        <f t="shared" si="386"/>
        <v>42248.3274537037</v>
      </c>
      <c r="T3064" s="10">
        <f t="shared" si="387"/>
        <v>42277.541666666664</v>
      </c>
      <c r="U3064" t="str">
        <f t="shared" si="388"/>
        <v>September</v>
      </c>
      <c r="V3064" t="str">
        <f t="shared" si="389"/>
        <v>2015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90"/>
        <v>19.566666666666666</v>
      </c>
      <c r="P3065" s="6">
        <f t="shared" si="391"/>
        <v>25.521739130434781</v>
      </c>
      <c r="Q3065" t="str">
        <f t="shared" si="384"/>
        <v>theater</v>
      </c>
      <c r="R3065" t="str">
        <f t="shared" si="385"/>
        <v>spaces</v>
      </c>
      <c r="S3065" s="10">
        <f t="shared" si="386"/>
        <v>42630.714560185188</v>
      </c>
      <c r="T3065" s="10">
        <f t="shared" si="387"/>
        <v>42665.714560185188</v>
      </c>
      <c r="U3065" t="str">
        <f t="shared" si="388"/>
        <v>September</v>
      </c>
      <c r="V3065" t="str">
        <f t="shared" si="389"/>
        <v>2016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90"/>
        <v>11.294666666666666</v>
      </c>
      <c r="P3066" s="6">
        <f t="shared" si="391"/>
        <v>117.65277777777777</v>
      </c>
      <c r="Q3066" t="str">
        <f t="shared" si="384"/>
        <v>theater</v>
      </c>
      <c r="R3066" t="str">
        <f t="shared" si="385"/>
        <v>spaces</v>
      </c>
      <c r="S3066" s="10">
        <f t="shared" si="386"/>
        <v>42298.9218287037</v>
      </c>
      <c r="T3066" s="10">
        <f t="shared" si="387"/>
        <v>42330.082638888889</v>
      </c>
      <c r="U3066" t="str">
        <f t="shared" si="388"/>
        <v>October</v>
      </c>
      <c r="V3066" t="str">
        <f t="shared" si="389"/>
        <v>2015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90"/>
        <v>0.04</v>
      </c>
      <c r="P3067" s="6">
        <f t="shared" si="391"/>
        <v>5</v>
      </c>
      <c r="Q3067" t="str">
        <f t="shared" si="384"/>
        <v>theater</v>
      </c>
      <c r="R3067" t="str">
        <f t="shared" si="385"/>
        <v>spaces</v>
      </c>
      <c r="S3067" s="10">
        <f t="shared" si="386"/>
        <v>41824.846898148149</v>
      </c>
      <c r="T3067" s="10">
        <f t="shared" si="387"/>
        <v>41849.846898148149</v>
      </c>
      <c r="U3067" t="str">
        <f t="shared" si="388"/>
        <v>July</v>
      </c>
      <c r="V3067" t="str">
        <f t="shared" si="389"/>
        <v>2014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90"/>
        <v>11.985714285714286</v>
      </c>
      <c r="P3068" s="6">
        <f t="shared" si="391"/>
        <v>2796.6666666666665</v>
      </c>
      <c r="Q3068" t="str">
        <f t="shared" si="384"/>
        <v>theater</v>
      </c>
      <c r="R3068" t="str">
        <f t="shared" si="385"/>
        <v>spaces</v>
      </c>
      <c r="S3068" s="10">
        <f t="shared" si="386"/>
        <v>42531.020104166666</v>
      </c>
      <c r="T3068" s="10">
        <f t="shared" si="387"/>
        <v>42561.020104166666</v>
      </c>
      <c r="U3068" t="str">
        <f t="shared" si="388"/>
        <v>June</v>
      </c>
      <c r="V3068" t="str">
        <f t="shared" si="389"/>
        <v>2016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90"/>
        <v>2.5</v>
      </c>
      <c r="P3069" s="6">
        <f t="shared" si="391"/>
        <v>200</v>
      </c>
      <c r="Q3069" t="str">
        <f t="shared" si="384"/>
        <v>theater</v>
      </c>
      <c r="R3069" t="str">
        <f t="shared" si="385"/>
        <v>spaces</v>
      </c>
      <c r="S3069" s="10">
        <f t="shared" si="386"/>
        <v>42226.730081018519</v>
      </c>
      <c r="T3069" s="10">
        <f t="shared" si="387"/>
        <v>42256.730081018519</v>
      </c>
      <c r="U3069" t="str">
        <f t="shared" si="388"/>
        <v>August</v>
      </c>
      <c r="V3069" t="str">
        <f t="shared" si="389"/>
        <v>2015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90"/>
        <v>6.9999999999999993E-2</v>
      </c>
      <c r="P3070" s="6">
        <f t="shared" si="391"/>
        <v>87.5</v>
      </c>
      <c r="Q3070" t="str">
        <f t="shared" si="384"/>
        <v>theater</v>
      </c>
      <c r="R3070" t="str">
        <f t="shared" si="385"/>
        <v>spaces</v>
      </c>
      <c r="S3070" s="10">
        <f t="shared" si="386"/>
        <v>42263.483240740738</v>
      </c>
      <c r="T3070" s="10">
        <f t="shared" si="387"/>
        <v>42293.483240740738</v>
      </c>
      <c r="U3070" t="str">
        <f t="shared" si="388"/>
        <v>September</v>
      </c>
      <c r="V3070" t="str">
        <f t="shared" si="389"/>
        <v>2015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90"/>
        <v>14.099999999999998</v>
      </c>
      <c r="P3071" s="6">
        <f t="shared" si="391"/>
        <v>20.142857142857142</v>
      </c>
      <c r="Q3071" t="str">
        <f t="shared" si="384"/>
        <v>theater</v>
      </c>
      <c r="R3071" t="str">
        <f t="shared" si="385"/>
        <v>spaces</v>
      </c>
      <c r="S3071" s="10">
        <f t="shared" si="386"/>
        <v>41957.625393518516</v>
      </c>
      <c r="T3071" s="10">
        <f t="shared" si="387"/>
        <v>41987.625393518516</v>
      </c>
      <c r="U3071" t="str">
        <f t="shared" si="388"/>
        <v>November</v>
      </c>
      <c r="V3071" t="str">
        <f t="shared" si="389"/>
        <v>2014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90"/>
        <v>3.34</v>
      </c>
      <c r="P3072" s="6">
        <f t="shared" si="391"/>
        <v>20.875</v>
      </c>
      <c r="Q3072" t="str">
        <f t="shared" si="384"/>
        <v>theater</v>
      </c>
      <c r="R3072" t="str">
        <f t="shared" si="385"/>
        <v>spaces</v>
      </c>
      <c r="S3072" s="10">
        <f t="shared" si="386"/>
        <v>42690.525104166663</v>
      </c>
      <c r="T3072" s="10">
        <f t="shared" si="387"/>
        <v>42711.525104166663</v>
      </c>
      <c r="U3072" t="str">
        <f t="shared" si="388"/>
        <v>November</v>
      </c>
      <c r="V3072" t="str">
        <f t="shared" si="389"/>
        <v>2016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90"/>
        <v>59.774999999999999</v>
      </c>
      <c r="P3073" s="6">
        <f t="shared" si="391"/>
        <v>61.307692307692307</v>
      </c>
      <c r="Q3073" t="str">
        <f t="shared" si="384"/>
        <v>theater</v>
      </c>
      <c r="R3073" t="str">
        <f t="shared" si="385"/>
        <v>spaces</v>
      </c>
      <c r="S3073" s="10">
        <f t="shared" si="386"/>
        <v>42097.524085648147</v>
      </c>
      <c r="T3073" s="10">
        <f t="shared" si="387"/>
        <v>42115.040972222218</v>
      </c>
      <c r="U3073" t="str">
        <f t="shared" si="388"/>
        <v>April</v>
      </c>
      <c r="V3073" t="str">
        <f t="shared" si="389"/>
        <v>2015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90"/>
        <v>1.6666666666666666E-2</v>
      </c>
      <c r="P3074" s="6">
        <f t="shared" si="391"/>
        <v>1</v>
      </c>
      <c r="Q3074" t="str">
        <f t="shared" si="384"/>
        <v>theater</v>
      </c>
      <c r="R3074" t="str">
        <f t="shared" si="385"/>
        <v>spaces</v>
      </c>
      <c r="S3074" s="10">
        <f t="shared" si="386"/>
        <v>42658.482199074067</v>
      </c>
      <c r="T3074" s="10">
        <f t="shared" si="387"/>
        <v>42672.865277777775</v>
      </c>
      <c r="U3074" t="str">
        <f t="shared" si="388"/>
        <v>October</v>
      </c>
      <c r="V3074" t="str">
        <f t="shared" si="389"/>
        <v>2016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390"/>
        <v>2.3035714285714284E-2</v>
      </c>
      <c r="P3075" s="6">
        <f t="shared" si="391"/>
        <v>92.142857142857139</v>
      </c>
      <c r="Q3075" t="str">
        <f t="shared" ref="Q3075:Q3138" si="392">LEFT(N3075, FIND("/",N3075,1)-1)</f>
        <v>theater</v>
      </c>
      <c r="R3075" t="str">
        <f t="shared" ref="R3075:R3138" si="393">RIGHT(N3075, LEN(N3075)-FIND("/",N3075))</f>
        <v>spaces</v>
      </c>
      <c r="S3075" s="10">
        <f t="shared" ref="S3075:S3138" si="394">(J3075/86400)+25569+(-5/24)</f>
        <v>42111.475694444445</v>
      </c>
      <c r="T3075" s="10">
        <f t="shared" ref="T3075:T3138" si="395">(I3075/86400)+25569+(-5/24)</f>
        <v>42169.59652777778</v>
      </c>
      <c r="U3075" t="str">
        <f t="shared" ref="U3075:U3138" si="396">TEXT(S3075,"mmmm")</f>
        <v>April</v>
      </c>
      <c r="V3075" t="str">
        <f t="shared" ref="V3075:V3138" si="397">TEXT(S3075,"yyyy")</f>
        <v>2015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90"/>
        <v>8.8000000000000009E-2</v>
      </c>
      <c r="P3076" s="6">
        <f t="shared" si="391"/>
        <v>7.333333333333333</v>
      </c>
      <c r="Q3076" t="str">
        <f t="shared" si="392"/>
        <v>theater</v>
      </c>
      <c r="R3076" t="str">
        <f t="shared" si="393"/>
        <v>spaces</v>
      </c>
      <c r="S3076" s="10">
        <f t="shared" si="394"/>
        <v>42409.362951388888</v>
      </c>
      <c r="T3076" s="10">
        <f t="shared" si="395"/>
        <v>42439.362951388888</v>
      </c>
      <c r="U3076" t="str">
        <f t="shared" si="396"/>
        <v>February</v>
      </c>
      <c r="V3076" t="str">
        <f t="shared" si="397"/>
        <v>2016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90"/>
        <v>8.64</v>
      </c>
      <c r="P3077" s="6">
        <f t="shared" si="391"/>
        <v>64.8</v>
      </c>
      <c r="Q3077" t="str">
        <f t="shared" si="392"/>
        <v>theater</v>
      </c>
      <c r="R3077" t="str">
        <f t="shared" si="393"/>
        <v>spaces</v>
      </c>
      <c r="S3077" s="10">
        <f t="shared" si="394"/>
        <v>42550.89398148148</v>
      </c>
      <c r="T3077" s="10">
        <f t="shared" si="395"/>
        <v>42600.89398148148</v>
      </c>
      <c r="U3077" t="str">
        <f t="shared" si="396"/>
        <v>June</v>
      </c>
      <c r="V3077" t="str">
        <f t="shared" si="397"/>
        <v>2016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90"/>
        <v>15.06</v>
      </c>
      <c r="P3078" s="6">
        <f t="shared" si="391"/>
        <v>30.12</v>
      </c>
      <c r="Q3078" t="str">
        <f t="shared" si="392"/>
        <v>theater</v>
      </c>
      <c r="R3078" t="str">
        <f t="shared" si="393"/>
        <v>spaces</v>
      </c>
      <c r="S3078" s="10">
        <f t="shared" si="394"/>
        <v>42226.443553240737</v>
      </c>
      <c r="T3078" s="10">
        <f t="shared" si="395"/>
        <v>42286.443553240737</v>
      </c>
      <c r="U3078" t="str">
        <f t="shared" si="396"/>
        <v>August</v>
      </c>
      <c r="V3078" t="str">
        <f t="shared" si="397"/>
        <v>2015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90"/>
        <v>0.47727272727272729</v>
      </c>
      <c r="P3079" s="6">
        <f t="shared" si="391"/>
        <v>52.5</v>
      </c>
      <c r="Q3079" t="str">
        <f t="shared" si="392"/>
        <v>theater</v>
      </c>
      <c r="R3079" t="str">
        <f t="shared" si="393"/>
        <v>spaces</v>
      </c>
      <c r="S3079" s="10">
        <f t="shared" si="394"/>
        <v>42766.74858796296</v>
      </c>
      <c r="T3079" s="10">
        <f t="shared" si="395"/>
        <v>42796.74858796296</v>
      </c>
      <c r="U3079" t="str">
        <f t="shared" si="396"/>
        <v>January</v>
      </c>
      <c r="V3079" t="str">
        <f t="shared" si="397"/>
        <v>2017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90"/>
        <v>0.11833333333333333</v>
      </c>
      <c r="P3080" s="6">
        <f t="shared" si="391"/>
        <v>23.666666666666668</v>
      </c>
      <c r="Q3080" t="str">
        <f t="shared" si="392"/>
        <v>theater</v>
      </c>
      <c r="R3080" t="str">
        <f t="shared" si="393"/>
        <v>spaces</v>
      </c>
      <c r="S3080" s="10">
        <f t="shared" si="394"/>
        <v>42030.930497685178</v>
      </c>
      <c r="T3080" s="10">
        <f t="shared" si="395"/>
        <v>42060.930497685178</v>
      </c>
      <c r="U3080" t="str">
        <f t="shared" si="396"/>
        <v>January</v>
      </c>
      <c r="V3080" t="str">
        <f t="shared" si="397"/>
        <v>2015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90"/>
        <v>0.8417399858735245</v>
      </c>
      <c r="P3081" s="6">
        <f t="shared" si="391"/>
        <v>415.77777777777777</v>
      </c>
      <c r="Q3081" t="str">
        <f t="shared" si="392"/>
        <v>theater</v>
      </c>
      <c r="R3081" t="str">
        <f t="shared" si="393"/>
        <v>spaces</v>
      </c>
      <c r="S3081" s="10">
        <f t="shared" si="394"/>
        <v>42055.50503472222</v>
      </c>
      <c r="T3081" s="10">
        <f t="shared" si="395"/>
        <v>42085.463368055549</v>
      </c>
      <c r="U3081" t="str">
        <f t="shared" si="396"/>
        <v>February</v>
      </c>
      <c r="V3081" t="str">
        <f t="shared" si="397"/>
        <v>2015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90"/>
        <v>1.8799999999999997E-2</v>
      </c>
      <c r="P3082" s="6">
        <f t="shared" si="391"/>
        <v>53.714285714285715</v>
      </c>
      <c r="Q3082" t="str">
        <f t="shared" si="392"/>
        <v>theater</v>
      </c>
      <c r="R3082" t="str">
        <f t="shared" si="393"/>
        <v>spaces</v>
      </c>
      <c r="S3082" s="10">
        <f t="shared" si="394"/>
        <v>41939.8199537037</v>
      </c>
      <c r="T3082" s="10">
        <f t="shared" si="395"/>
        <v>41999.861620370364</v>
      </c>
      <c r="U3082" t="str">
        <f t="shared" si="396"/>
        <v>October</v>
      </c>
      <c r="V3082" t="str">
        <f t="shared" si="397"/>
        <v>2014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90"/>
        <v>0.21029999999999999</v>
      </c>
      <c r="P3083" s="6">
        <f t="shared" si="391"/>
        <v>420.6</v>
      </c>
      <c r="Q3083" t="str">
        <f t="shared" si="392"/>
        <v>theater</v>
      </c>
      <c r="R3083" t="str">
        <f t="shared" si="393"/>
        <v>spaces</v>
      </c>
      <c r="S3083" s="10">
        <f t="shared" si="394"/>
        <v>42236.973275462959</v>
      </c>
      <c r="T3083" s="10">
        <f t="shared" si="395"/>
        <v>42266.973275462959</v>
      </c>
      <c r="U3083" t="str">
        <f t="shared" si="396"/>
        <v>August</v>
      </c>
      <c r="V3083" t="str">
        <f t="shared" si="397"/>
        <v>2015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90"/>
        <v>0</v>
      </c>
      <c r="P3084" s="6" t="e">
        <f t="shared" si="391"/>
        <v>#DIV/0!</v>
      </c>
      <c r="Q3084" t="str">
        <f t="shared" si="392"/>
        <v>theater</v>
      </c>
      <c r="R3084" t="str">
        <f t="shared" si="393"/>
        <v>spaces</v>
      </c>
      <c r="S3084" s="10">
        <f t="shared" si="394"/>
        <v>42293.714652777773</v>
      </c>
      <c r="T3084" s="10">
        <f t="shared" si="395"/>
        <v>42323.756319444445</v>
      </c>
      <c r="U3084" t="str">
        <f t="shared" si="396"/>
        <v>October</v>
      </c>
      <c r="V3084" t="str">
        <f t="shared" si="397"/>
        <v>2015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90"/>
        <v>0.27999999999999997</v>
      </c>
      <c r="P3085" s="6">
        <f t="shared" si="391"/>
        <v>18.666666666666668</v>
      </c>
      <c r="Q3085" t="str">
        <f t="shared" si="392"/>
        <v>theater</v>
      </c>
      <c r="R3085" t="str">
        <f t="shared" si="393"/>
        <v>spaces</v>
      </c>
      <c r="S3085" s="10">
        <f t="shared" si="394"/>
        <v>41853.355069444442</v>
      </c>
      <c r="T3085" s="10">
        <f t="shared" si="395"/>
        <v>41883</v>
      </c>
      <c r="U3085" t="str">
        <f t="shared" si="396"/>
        <v>August</v>
      </c>
      <c r="V3085" t="str">
        <f t="shared" si="397"/>
        <v>2014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90"/>
        <v>11.57920670115792</v>
      </c>
      <c r="P3086" s="6">
        <f t="shared" si="391"/>
        <v>78.333333333333329</v>
      </c>
      <c r="Q3086" t="str">
        <f t="shared" si="392"/>
        <v>theater</v>
      </c>
      <c r="R3086" t="str">
        <f t="shared" si="393"/>
        <v>spaces</v>
      </c>
      <c r="S3086" s="10">
        <f t="shared" si="394"/>
        <v>42100.515405092585</v>
      </c>
      <c r="T3086" s="10">
        <f t="shared" si="395"/>
        <v>42129.574999999997</v>
      </c>
      <c r="U3086" t="str">
        <f t="shared" si="396"/>
        <v>April</v>
      </c>
      <c r="V3086" t="str">
        <f t="shared" si="397"/>
        <v>2015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90"/>
        <v>2.44</v>
      </c>
      <c r="P3087" s="6">
        <f t="shared" si="391"/>
        <v>67.777777777777771</v>
      </c>
      <c r="Q3087" t="str">
        <f t="shared" si="392"/>
        <v>theater</v>
      </c>
      <c r="R3087" t="str">
        <f t="shared" si="393"/>
        <v>spaces</v>
      </c>
      <c r="S3087" s="10">
        <f t="shared" si="394"/>
        <v>42246.675451388888</v>
      </c>
      <c r="T3087" s="10">
        <f t="shared" si="395"/>
        <v>42276.675451388888</v>
      </c>
      <c r="U3087" t="str">
        <f t="shared" si="396"/>
        <v>August</v>
      </c>
      <c r="V3087" t="str">
        <f t="shared" si="397"/>
        <v>2015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90"/>
        <v>0.25</v>
      </c>
      <c r="P3088" s="6">
        <f t="shared" si="391"/>
        <v>16.666666666666668</v>
      </c>
      <c r="Q3088" t="str">
        <f t="shared" si="392"/>
        <v>theater</v>
      </c>
      <c r="R3088" t="str">
        <f t="shared" si="393"/>
        <v>spaces</v>
      </c>
      <c r="S3088" s="10">
        <f t="shared" si="394"/>
        <v>42173.462488425925</v>
      </c>
      <c r="T3088" s="10">
        <f t="shared" si="395"/>
        <v>42233.462488425925</v>
      </c>
      <c r="U3088" t="str">
        <f t="shared" si="396"/>
        <v>June</v>
      </c>
      <c r="V3088" t="str">
        <f t="shared" si="397"/>
        <v>2015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90"/>
        <v>0.625</v>
      </c>
      <c r="P3089" s="6">
        <f t="shared" si="391"/>
        <v>62.5</v>
      </c>
      <c r="Q3089" t="str">
        <f t="shared" si="392"/>
        <v>theater</v>
      </c>
      <c r="R3089" t="str">
        <f t="shared" si="393"/>
        <v>spaces</v>
      </c>
      <c r="S3089" s="10">
        <f t="shared" si="394"/>
        <v>42664.942013888889</v>
      </c>
      <c r="T3089" s="10">
        <f t="shared" si="395"/>
        <v>42724.983680555553</v>
      </c>
      <c r="U3089" t="str">
        <f t="shared" si="396"/>
        <v>October</v>
      </c>
      <c r="V3089" t="str">
        <f t="shared" si="397"/>
        <v>2016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90"/>
        <v>0.19384615384615383</v>
      </c>
      <c r="P3090" s="6">
        <f t="shared" si="391"/>
        <v>42</v>
      </c>
      <c r="Q3090" t="str">
        <f t="shared" si="392"/>
        <v>theater</v>
      </c>
      <c r="R3090" t="str">
        <f t="shared" si="393"/>
        <v>spaces</v>
      </c>
      <c r="S3090" s="10">
        <f t="shared" si="394"/>
        <v>41981.363969907405</v>
      </c>
      <c r="T3090" s="10">
        <f t="shared" si="395"/>
        <v>42012.361805555549</v>
      </c>
      <c r="U3090" t="str">
        <f t="shared" si="396"/>
        <v>December</v>
      </c>
      <c r="V3090" t="str">
        <f t="shared" si="397"/>
        <v>2014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90"/>
        <v>23.416</v>
      </c>
      <c r="P3091" s="6">
        <f t="shared" si="391"/>
        <v>130.0888888888889</v>
      </c>
      <c r="Q3091" t="str">
        <f t="shared" si="392"/>
        <v>theater</v>
      </c>
      <c r="R3091" t="str">
        <f t="shared" si="393"/>
        <v>spaces</v>
      </c>
      <c r="S3091" s="10">
        <f t="shared" si="394"/>
        <v>42528.334293981483</v>
      </c>
      <c r="T3091" s="10">
        <f t="shared" si="395"/>
        <v>42559.874305555553</v>
      </c>
      <c r="U3091" t="str">
        <f t="shared" si="396"/>
        <v>June</v>
      </c>
      <c r="V3091" t="str">
        <f t="shared" si="397"/>
        <v>2016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ref="O3092:O3129" si="398">(E3092/D3092)*100</f>
        <v>5.0808888888888886</v>
      </c>
      <c r="P3092" s="6">
        <f t="shared" ref="P3092:P3129" si="399">(E3092/L3092)</f>
        <v>1270.2222222222222</v>
      </c>
      <c r="Q3092" t="str">
        <f t="shared" si="392"/>
        <v>theater</v>
      </c>
      <c r="R3092" t="str">
        <f t="shared" si="393"/>
        <v>spaces</v>
      </c>
      <c r="S3092" s="10">
        <f t="shared" si="394"/>
        <v>42065.610474537032</v>
      </c>
      <c r="T3092" s="10">
        <f t="shared" si="395"/>
        <v>42125.568807870368</v>
      </c>
      <c r="U3092" t="str">
        <f t="shared" si="396"/>
        <v>March</v>
      </c>
      <c r="V3092" t="str">
        <f t="shared" si="397"/>
        <v>2015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98"/>
        <v>15.920000000000002</v>
      </c>
      <c r="P3093" s="6">
        <f t="shared" si="399"/>
        <v>88.444444444444443</v>
      </c>
      <c r="Q3093" t="str">
        <f t="shared" si="392"/>
        <v>theater</v>
      </c>
      <c r="R3093" t="str">
        <f t="shared" si="393"/>
        <v>spaces</v>
      </c>
      <c r="S3093" s="10">
        <f t="shared" si="394"/>
        <v>42566.740081018514</v>
      </c>
      <c r="T3093" s="10">
        <f t="shared" si="395"/>
        <v>42596.740081018514</v>
      </c>
      <c r="U3093" t="str">
        <f t="shared" si="396"/>
        <v>July</v>
      </c>
      <c r="V3093" t="str">
        <f t="shared" si="397"/>
        <v>2016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98"/>
        <v>1.1831900000000002</v>
      </c>
      <c r="P3094" s="6">
        <f t="shared" si="399"/>
        <v>56.342380952380957</v>
      </c>
      <c r="Q3094" t="str">
        <f t="shared" si="392"/>
        <v>theater</v>
      </c>
      <c r="R3094" t="str">
        <f t="shared" si="393"/>
        <v>spaces</v>
      </c>
      <c r="S3094" s="10">
        <f t="shared" si="394"/>
        <v>42255.41101851852</v>
      </c>
      <c r="T3094" s="10">
        <f t="shared" si="395"/>
        <v>42292.708333333336</v>
      </c>
      <c r="U3094" t="str">
        <f t="shared" si="396"/>
        <v>September</v>
      </c>
      <c r="V3094" t="str">
        <f t="shared" si="397"/>
        <v>2015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98"/>
        <v>22.75</v>
      </c>
      <c r="P3095" s="6">
        <f t="shared" si="399"/>
        <v>53.529411764705884</v>
      </c>
      <c r="Q3095" t="str">
        <f t="shared" si="392"/>
        <v>theater</v>
      </c>
      <c r="R3095" t="str">
        <f t="shared" si="393"/>
        <v>spaces</v>
      </c>
      <c r="S3095" s="10">
        <f t="shared" si="394"/>
        <v>41760.700706018521</v>
      </c>
      <c r="T3095" s="10">
        <f t="shared" si="395"/>
        <v>41790.957638888889</v>
      </c>
      <c r="U3095" t="str">
        <f t="shared" si="396"/>
        <v>May</v>
      </c>
      <c r="V3095" t="str">
        <f t="shared" si="397"/>
        <v>2014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98"/>
        <v>2.5000000000000001E-2</v>
      </c>
      <c r="P3096" s="6">
        <f t="shared" si="399"/>
        <v>25</v>
      </c>
      <c r="Q3096" t="str">
        <f t="shared" si="392"/>
        <v>theater</v>
      </c>
      <c r="R3096" t="str">
        <f t="shared" si="393"/>
        <v>spaces</v>
      </c>
      <c r="S3096" s="10">
        <f t="shared" si="394"/>
        <v>42207.587453703702</v>
      </c>
      <c r="T3096" s="10">
        <f t="shared" si="395"/>
        <v>42267.587453703702</v>
      </c>
      <c r="U3096" t="str">
        <f t="shared" si="396"/>
        <v>July</v>
      </c>
      <c r="V3096" t="str">
        <f t="shared" si="397"/>
        <v>2015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98"/>
        <v>0.33512064343163539</v>
      </c>
      <c r="P3097" s="6">
        <f t="shared" si="399"/>
        <v>50</v>
      </c>
      <c r="Q3097" t="str">
        <f t="shared" si="392"/>
        <v>theater</v>
      </c>
      <c r="R3097" t="str">
        <f t="shared" si="393"/>
        <v>spaces</v>
      </c>
      <c r="S3097" s="10">
        <f t="shared" si="394"/>
        <v>42522.81689814815</v>
      </c>
      <c r="T3097" s="10">
        <f t="shared" si="395"/>
        <v>42582.81689814815</v>
      </c>
      <c r="U3097" t="str">
        <f t="shared" si="396"/>
        <v>June</v>
      </c>
      <c r="V3097" t="str">
        <f t="shared" si="397"/>
        <v>2016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98"/>
        <v>3.9750000000000001</v>
      </c>
      <c r="P3098" s="6">
        <f t="shared" si="399"/>
        <v>56.785714285714285</v>
      </c>
      <c r="Q3098" t="str">
        <f t="shared" si="392"/>
        <v>theater</v>
      </c>
      <c r="R3098" t="str">
        <f t="shared" si="393"/>
        <v>spaces</v>
      </c>
      <c r="S3098" s="10">
        <f t="shared" si="394"/>
        <v>42114.617199074077</v>
      </c>
      <c r="T3098" s="10">
        <f t="shared" si="395"/>
        <v>42144.617199074077</v>
      </c>
      <c r="U3098" t="str">
        <f t="shared" si="396"/>
        <v>April</v>
      </c>
      <c r="V3098" t="str">
        <f t="shared" si="397"/>
        <v>2015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98"/>
        <v>17.150000000000002</v>
      </c>
      <c r="P3099" s="6">
        <f t="shared" si="399"/>
        <v>40.833333333333336</v>
      </c>
      <c r="Q3099" t="str">
        <f t="shared" si="392"/>
        <v>theater</v>
      </c>
      <c r="R3099" t="str">
        <f t="shared" si="393"/>
        <v>spaces</v>
      </c>
      <c r="S3099" s="10">
        <f t="shared" si="394"/>
        <v>42629.29515046296</v>
      </c>
      <c r="T3099" s="10">
        <f t="shared" si="395"/>
        <v>42650.374999999993</v>
      </c>
      <c r="U3099" t="str">
        <f t="shared" si="396"/>
        <v>September</v>
      </c>
      <c r="V3099" t="str">
        <f t="shared" si="397"/>
        <v>2016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98"/>
        <v>3.6080041046690612</v>
      </c>
      <c r="P3100" s="6">
        <f t="shared" si="399"/>
        <v>65.111111111111114</v>
      </c>
      <c r="Q3100" t="str">
        <f t="shared" si="392"/>
        <v>theater</v>
      </c>
      <c r="R3100" t="str">
        <f t="shared" si="393"/>
        <v>spaces</v>
      </c>
      <c r="S3100" s="10">
        <f t="shared" si="394"/>
        <v>42359.58390046296</v>
      </c>
      <c r="T3100" s="10">
        <f t="shared" si="395"/>
        <v>42407.803472222215</v>
      </c>
      <c r="U3100" t="str">
        <f t="shared" si="396"/>
        <v>December</v>
      </c>
      <c r="V3100" t="str">
        <f t="shared" si="397"/>
        <v>2015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98"/>
        <v>13.900000000000002</v>
      </c>
      <c r="P3101" s="6">
        <f t="shared" si="399"/>
        <v>55.6</v>
      </c>
      <c r="Q3101" t="str">
        <f t="shared" si="392"/>
        <v>theater</v>
      </c>
      <c r="R3101" t="str">
        <f t="shared" si="393"/>
        <v>spaces</v>
      </c>
      <c r="S3101" s="10">
        <f t="shared" si="394"/>
        <v>42381.981377314813</v>
      </c>
      <c r="T3101" s="10">
        <f t="shared" si="395"/>
        <v>42411.981377314813</v>
      </c>
      <c r="U3101" t="str">
        <f t="shared" si="396"/>
        <v>January</v>
      </c>
      <c r="V3101" t="str">
        <f t="shared" si="397"/>
        <v>2016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98"/>
        <v>15.225</v>
      </c>
      <c r="P3102" s="6">
        <f t="shared" si="399"/>
        <v>140.53846153846155</v>
      </c>
      <c r="Q3102" t="str">
        <f t="shared" si="392"/>
        <v>theater</v>
      </c>
      <c r="R3102" t="str">
        <f t="shared" si="393"/>
        <v>spaces</v>
      </c>
      <c r="S3102" s="10">
        <f t="shared" si="394"/>
        <v>41902.4140625</v>
      </c>
      <c r="T3102" s="10">
        <f t="shared" si="395"/>
        <v>41932.4140625</v>
      </c>
      <c r="U3102" t="str">
        <f t="shared" si="396"/>
        <v>September</v>
      </c>
      <c r="V3102" t="str">
        <f t="shared" si="397"/>
        <v>2014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98"/>
        <v>12</v>
      </c>
      <c r="P3103" s="6">
        <f t="shared" si="399"/>
        <v>25</v>
      </c>
      <c r="Q3103" t="str">
        <f t="shared" si="392"/>
        <v>theater</v>
      </c>
      <c r="R3103" t="str">
        <f t="shared" si="393"/>
        <v>spaces</v>
      </c>
      <c r="S3103" s="10">
        <f t="shared" si="394"/>
        <v>42171.175196759257</v>
      </c>
      <c r="T3103" s="10">
        <f t="shared" si="395"/>
        <v>42201.12222222222</v>
      </c>
      <c r="U3103" t="str">
        <f t="shared" si="396"/>
        <v>June</v>
      </c>
      <c r="V3103" t="str">
        <f t="shared" si="397"/>
        <v>2015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98"/>
        <v>39.112499999999997</v>
      </c>
      <c r="P3104" s="6">
        <f t="shared" si="399"/>
        <v>69.533333333333331</v>
      </c>
      <c r="Q3104" t="str">
        <f t="shared" si="392"/>
        <v>theater</v>
      </c>
      <c r="R3104" t="str">
        <f t="shared" si="393"/>
        <v>spaces</v>
      </c>
      <c r="S3104" s="10">
        <f t="shared" si="394"/>
        <v>42555.132152777776</v>
      </c>
      <c r="T3104" s="10">
        <f t="shared" si="395"/>
        <v>42605.132152777776</v>
      </c>
      <c r="U3104" t="str">
        <f t="shared" si="396"/>
        <v>July</v>
      </c>
      <c r="V3104" t="str">
        <f t="shared" si="397"/>
        <v>2016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98"/>
        <v>0.26829268292682928</v>
      </c>
      <c r="P3105" s="6">
        <f t="shared" si="399"/>
        <v>5.5</v>
      </c>
      <c r="Q3105" t="str">
        <f t="shared" si="392"/>
        <v>theater</v>
      </c>
      <c r="R3105" t="str">
        <f t="shared" si="393"/>
        <v>spaces</v>
      </c>
      <c r="S3105" s="10">
        <f t="shared" si="394"/>
        <v>42106.94798611111</v>
      </c>
      <c r="T3105" s="10">
        <f t="shared" si="395"/>
        <v>42166.94798611111</v>
      </c>
      <c r="U3105" t="str">
        <f t="shared" si="396"/>
        <v>April</v>
      </c>
      <c r="V3105" t="str">
        <f t="shared" si="397"/>
        <v>2015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98"/>
        <v>29.625</v>
      </c>
      <c r="P3106" s="6">
        <f t="shared" si="399"/>
        <v>237</v>
      </c>
      <c r="Q3106" t="str">
        <f t="shared" si="392"/>
        <v>theater</v>
      </c>
      <c r="R3106" t="str">
        <f t="shared" si="393"/>
        <v>spaces</v>
      </c>
      <c r="S3106" s="10">
        <f t="shared" si="394"/>
        <v>42006.70035879629</v>
      </c>
      <c r="T3106" s="10">
        <f t="shared" si="395"/>
        <v>42037.874999999993</v>
      </c>
      <c r="U3106" t="str">
        <f t="shared" si="396"/>
        <v>January</v>
      </c>
      <c r="V3106" t="str">
        <f t="shared" si="397"/>
        <v>2015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98"/>
        <v>42.360992301112063</v>
      </c>
      <c r="P3107" s="6">
        <f t="shared" si="399"/>
        <v>79.870967741935488</v>
      </c>
      <c r="Q3107" t="str">
        <f t="shared" si="392"/>
        <v>theater</v>
      </c>
      <c r="R3107" t="str">
        <f t="shared" si="393"/>
        <v>spaces</v>
      </c>
      <c r="S3107" s="10">
        <f t="shared" si="394"/>
        <v>41876.510601851849</v>
      </c>
      <c r="T3107" s="10">
        <f t="shared" si="395"/>
        <v>41931</v>
      </c>
      <c r="U3107" t="str">
        <f t="shared" si="396"/>
        <v>August</v>
      </c>
      <c r="V3107" t="str">
        <f t="shared" si="397"/>
        <v>2014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98"/>
        <v>4.1000000000000005</v>
      </c>
      <c r="P3108" s="6">
        <f t="shared" si="399"/>
        <v>10.25</v>
      </c>
      <c r="Q3108" t="str">
        <f t="shared" si="392"/>
        <v>theater</v>
      </c>
      <c r="R3108" t="str">
        <f t="shared" si="393"/>
        <v>spaces</v>
      </c>
      <c r="S3108" s="10">
        <f t="shared" si="394"/>
        <v>42241.220787037033</v>
      </c>
      <c r="T3108" s="10">
        <f t="shared" si="395"/>
        <v>42263.708333333336</v>
      </c>
      <c r="U3108" t="str">
        <f t="shared" si="396"/>
        <v>August</v>
      </c>
      <c r="V3108" t="str">
        <f t="shared" si="397"/>
        <v>2015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98"/>
        <v>19.762499999999999</v>
      </c>
      <c r="P3109" s="6">
        <f t="shared" si="399"/>
        <v>272.58620689655174</v>
      </c>
      <c r="Q3109" t="str">
        <f t="shared" si="392"/>
        <v>theater</v>
      </c>
      <c r="R3109" t="str">
        <f t="shared" si="393"/>
        <v>spaces</v>
      </c>
      <c r="S3109" s="10">
        <f t="shared" si="394"/>
        <v>42128.605914351851</v>
      </c>
      <c r="T3109" s="10">
        <f t="shared" si="395"/>
        <v>42135.605914351851</v>
      </c>
      <c r="U3109" t="str">
        <f t="shared" si="396"/>
        <v>May</v>
      </c>
      <c r="V3109" t="str">
        <f t="shared" si="397"/>
        <v>2015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98"/>
        <v>5.1999999999999998E-2</v>
      </c>
      <c r="P3110" s="6">
        <f t="shared" si="399"/>
        <v>13</v>
      </c>
      <c r="Q3110" t="str">
        <f t="shared" si="392"/>
        <v>theater</v>
      </c>
      <c r="R3110" t="str">
        <f t="shared" si="393"/>
        <v>spaces</v>
      </c>
      <c r="S3110" s="10">
        <f t="shared" si="394"/>
        <v>42062.47215277778</v>
      </c>
      <c r="T3110" s="10">
        <f t="shared" si="395"/>
        <v>42122.430486111109</v>
      </c>
      <c r="U3110" t="str">
        <f t="shared" si="396"/>
        <v>February</v>
      </c>
      <c r="V3110" t="str">
        <f t="shared" si="397"/>
        <v>2015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98"/>
        <v>25.030188679245285</v>
      </c>
      <c r="P3111" s="6">
        <f t="shared" si="399"/>
        <v>58.184210526315788</v>
      </c>
      <c r="Q3111" t="str">
        <f t="shared" si="392"/>
        <v>theater</v>
      </c>
      <c r="R3111" t="str">
        <f t="shared" si="393"/>
        <v>spaces</v>
      </c>
      <c r="S3111" s="10">
        <f t="shared" si="394"/>
        <v>41843.916782407403</v>
      </c>
      <c r="T3111" s="10">
        <f t="shared" si="395"/>
        <v>41878.916782407403</v>
      </c>
      <c r="U3111" t="str">
        <f t="shared" si="396"/>
        <v>July</v>
      </c>
      <c r="V3111" t="str">
        <f t="shared" si="397"/>
        <v>2014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98"/>
        <v>0.04</v>
      </c>
      <c r="P3112" s="6">
        <f t="shared" si="399"/>
        <v>10</v>
      </c>
      <c r="Q3112" t="str">
        <f t="shared" si="392"/>
        <v>theater</v>
      </c>
      <c r="R3112" t="str">
        <f t="shared" si="393"/>
        <v>spaces</v>
      </c>
      <c r="S3112" s="10">
        <f t="shared" si="394"/>
        <v>42744.823136574072</v>
      </c>
      <c r="T3112" s="10">
        <f t="shared" si="395"/>
        <v>42784.823136574072</v>
      </c>
      <c r="U3112" t="str">
        <f t="shared" si="396"/>
        <v>January</v>
      </c>
      <c r="V3112" t="str">
        <f t="shared" si="397"/>
        <v>2017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98"/>
        <v>26.640000000000004</v>
      </c>
      <c r="P3113" s="6">
        <f t="shared" si="399"/>
        <v>70.10526315789474</v>
      </c>
      <c r="Q3113" t="str">
        <f t="shared" si="392"/>
        <v>theater</v>
      </c>
      <c r="R3113" t="str">
        <f t="shared" si="393"/>
        <v>spaces</v>
      </c>
      <c r="S3113" s="10">
        <f t="shared" si="394"/>
        <v>41885.386805555558</v>
      </c>
      <c r="T3113" s="10">
        <f t="shared" si="395"/>
        <v>41916.386805555558</v>
      </c>
      <c r="U3113" t="str">
        <f t="shared" si="396"/>
        <v>September</v>
      </c>
      <c r="V3113" t="str">
        <f t="shared" si="397"/>
        <v>2014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98"/>
        <v>4.7363636363636363</v>
      </c>
      <c r="P3114" s="6">
        <f t="shared" si="399"/>
        <v>57.888888888888886</v>
      </c>
      <c r="Q3114" t="str">
        <f t="shared" si="392"/>
        <v>theater</v>
      </c>
      <c r="R3114" t="str">
        <f t="shared" si="393"/>
        <v>spaces</v>
      </c>
      <c r="S3114" s="10">
        <f t="shared" si="394"/>
        <v>42614.913587962961</v>
      </c>
      <c r="T3114" s="10">
        <f t="shared" si="395"/>
        <v>42674.913587962961</v>
      </c>
      <c r="U3114" t="str">
        <f t="shared" si="396"/>
        <v>September</v>
      </c>
      <c r="V3114" t="str">
        <f t="shared" si="397"/>
        <v>2016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98"/>
        <v>4.2435339894712749</v>
      </c>
      <c r="P3115" s="6">
        <f t="shared" si="399"/>
        <v>125.27027027027027</v>
      </c>
      <c r="Q3115" t="str">
        <f t="shared" si="392"/>
        <v>theater</v>
      </c>
      <c r="R3115" t="str">
        <f t="shared" si="393"/>
        <v>spaces</v>
      </c>
      <c r="S3115" s="10">
        <f t="shared" si="394"/>
        <v>42081.522939814815</v>
      </c>
      <c r="T3115" s="10">
        <f t="shared" si="395"/>
        <v>42111.522939814815</v>
      </c>
      <c r="U3115" t="str">
        <f t="shared" si="396"/>
        <v>March</v>
      </c>
      <c r="V3115" t="str">
        <f t="shared" si="397"/>
        <v>2015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98"/>
        <v>0</v>
      </c>
      <c r="P3116" s="6" t="e">
        <f t="shared" si="399"/>
        <v>#DIV/0!</v>
      </c>
      <c r="Q3116" t="str">
        <f t="shared" si="392"/>
        <v>theater</v>
      </c>
      <c r="R3116" t="str">
        <f t="shared" si="393"/>
        <v>spaces</v>
      </c>
      <c r="S3116" s="10">
        <f t="shared" si="394"/>
        <v>41843.42418981481</v>
      </c>
      <c r="T3116" s="10">
        <f t="shared" si="395"/>
        <v>41903.42418981481</v>
      </c>
      <c r="U3116" t="str">
        <f t="shared" si="396"/>
        <v>July</v>
      </c>
      <c r="V3116" t="str">
        <f t="shared" si="397"/>
        <v>2014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98"/>
        <v>3</v>
      </c>
      <c r="P3117" s="6">
        <f t="shared" si="399"/>
        <v>300</v>
      </c>
      <c r="Q3117" t="str">
        <f t="shared" si="392"/>
        <v>theater</v>
      </c>
      <c r="R3117" t="str">
        <f t="shared" si="393"/>
        <v>spaces</v>
      </c>
      <c r="S3117" s="10">
        <f t="shared" si="394"/>
        <v>42496.238738425927</v>
      </c>
      <c r="T3117" s="10">
        <f t="shared" si="395"/>
        <v>42526.238738425927</v>
      </c>
      <c r="U3117" t="str">
        <f t="shared" si="396"/>
        <v>May</v>
      </c>
      <c r="V3117" t="str">
        <f t="shared" si="397"/>
        <v>2016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98"/>
        <v>57.333333333333336</v>
      </c>
      <c r="P3118" s="6">
        <f t="shared" si="399"/>
        <v>43</v>
      </c>
      <c r="Q3118" t="str">
        <f t="shared" si="392"/>
        <v>theater</v>
      </c>
      <c r="R3118" t="str">
        <f t="shared" si="393"/>
        <v>spaces</v>
      </c>
      <c r="S3118" s="10">
        <f t="shared" si="394"/>
        <v>42081.30700231481</v>
      </c>
      <c r="T3118" s="10">
        <f t="shared" si="395"/>
        <v>42095.30700231481</v>
      </c>
      <c r="U3118" t="str">
        <f t="shared" si="396"/>
        <v>March</v>
      </c>
      <c r="V3118" t="str">
        <f t="shared" si="397"/>
        <v>2015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98"/>
        <v>0.1</v>
      </c>
      <c r="P3119" s="6">
        <f t="shared" si="399"/>
        <v>1</v>
      </c>
      <c r="Q3119" t="str">
        <f t="shared" si="392"/>
        <v>theater</v>
      </c>
      <c r="R3119" t="str">
        <f t="shared" si="393"/>
        <v>spaces</v>
      </c>
      <c r="S3119" s="10">
        <f t="shared" si="394"/>
        <v>42509.166203703702</v>
      </c>
      <c r="T3119" s="10">
        <f t="shared" si="395"/>
        <v>42517.341666666667</v>
      </c>
      <c r="U3119" t="str">
        <f t="shared" si="396"/>
        <v>May</v>
      </c>
      <c r="V3119" t="str">
        <f t="shared" si="397"/>
        <v>2016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98"/>
        <v>0.31</v>
      </c>
      <c r="P3120" s="6">
        <f t="shared" si="399"/>
        <v>775</v>
      </c>
      <c r="Q3120" t="str">
        <f t="shared" si="392"/>
        <v>theater</v>
      </c>
      <c r="R3120" t="str">
        <f t="shared" si="393"/>
        <v>spaces</v>
      </c>
      <c r="S3120" s="10">
        <f t="shared" si="394"/>
        <v>42534.441238425927</v>
      </c>
      <c r="T3120" s="10">
        <f t="shared" si="395"/>
        <v>42553.441238425927</v>
      </c>
      <c r="U3120" t="str">
        <f t="shared" si="396"/>
        <v>June</v>
      </c>
      <c r="V3120" t="str">
        <f t="shared" si="397"/>
        <v>2016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98"/>
        <v>0.05</v>
      </c>
      <c r="P3121" s="6">
        <f t="shared" si="399"/>
        <v>5</v>
      </c>
      <c r="Q3121" t="str">
        <f t="shared" si="392"/>
        <v>theater</v>
      </c>
      <c r="R3121" t="str">
        <f t="shared" si="393"/>
        <v>spaces</v>
      </c>
      <c r="S3121" s="10">
        <f t="shared" si="394"/>
        <v>42059.837175925924</v>
      </c>
      <c r="T3121" s="10">
        <f t="shared" si="395"/>
        <v>42089.795509259253</v>
      </c>
      <c r="U3121" t="str">
        <f t="shared" si="396"/>
        <v>February</v>
      </c>
      <c r="V3121" t="str">
        <f t="shared" si="397"/>
        <v>2015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98"/>
        <v>9.8461538461538465E-3</v>
      </c>
      <c r="P3122" s="6">
        <f t="shared" si="399"/>
        <v>12.8</v>
      </c>
      <c r="Q3122" t="str">
        <f t="shared" si="392"/>
        <v>theater</v>
      </c>
      <c r="R3122" t="str">
        <f t="shared" si="393"/>
        <v>spaces</v>
      </c>
      <c r="S3122" s="10">
        <f t="shared" si="394"/>
        <v>42435.733749999992</v>
      </c>
      <c r="T3122" s="10">
        <f t="shared" si="395"/>
        <v>42495.692083333335</v>
      </c>
      <c r="U3122" t="str">
        <f t="shared" si="396"/>
        <v>March</v>
      </c>
      <c r="V3122" t="str">
        <f t="shared" si="397"/>
        <v>2016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98"/>
        <v>0.66666666666666674</v>
      </c>
      <c r="P3123" s="6">
        <f t="shared" si="399"/>
        <v>10</v>
      </c>
      <c r="Q3123" t="str">
        <f t="shared" si="392"/>
        <v>theater</v>
      </c>
      <c r="R3123" t="str">
        <f t="shared" si="393"/>
        <v>spaces</v>
      </c>
      <c r="S3123" s="10">
        <f t="shared" si="394"/>
        <v>41848.471469907403</v>
      </c>
      <c r="T3123" s="10">
        <f t="shared" si="395"/>
        <v>41908.471469907403</v>
      </c>
      <c r="U3123" t="str">
        <f t="shared" si="396"/>
        <v>July</v>
      </c>
      <c r="V3123" t="str">
        <f t="shared" si="397"/>
        <v>2014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98"/>
        <v>58.291457286432156</v>
      </c>
      <c r="P3124" s="6">
        <f t="shared" si="399"/>
        <v>58</v>
      </c>
      <c r="Q3124" t="str">
        <f t="shared" si="392"/>
        <v>theater</v>
      </c>
      <c r="R3124" t="str">
        <f t="shared" si="393"/>
        <v>spaces</v>
      </c>
      <c r="S3124" s="10">
        <f t="shared" si="394"/>
        <v>42678.723749999997</v>
      </c>
      <c r="T3124" s="10">
        <f t="shared" si="395"/>
        <v>42683.765416666669</v>
      </c>
      <c r="U3124" t="str">
        <f t="shared" si="396"/>
        <v>November</v>
      </c>
      <c r="V3124" t="str">
        <f t="shared" si="397"/>
        <v>2016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98"/>
        <v>68.153599999999997</v>
      </c>
      <c r="P3125" s="6">
        <f t="shared" si="399"/>
        <v>244.80459770114942</v>
      </c>
      <c r="Q3125" t="str">
        <f t="shared" si="392"/>
        <v>theater</v>
      </c>
      <c r="R3125" t="str">
        <f t="shared" si="393"/>
        <v>spaces</v>
      </c>
      <c r="S3125" s="10">
        <f t="shared" si="394"/>
        <v>42530.784699074073</v>
      </c>
      <c r="T3125" s="10">
        <f t="shared" si="395"/>
        <v>42560.784699074073</v>
      </c>
      <c r="U3125" t="str">
        <f t="shared" si="396"/>
        <v>June</v>
      </c>
      <c r="V3125" t="str">
        <f t="shared" si="397"/>
        <v>2016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98"/>
        <v>3.2499999999999999E-3</v>
      </c>
      <c r="P3126" s="6">
        <f t="shared" si="399"/>
        <v>6.5</v>
      </c>
      <c r="Q3126" t="str">
        <f t="shared" si="392"/>
        <v>theater</v>
      </c>
      <c r="R3126" t="str">
        <f t="shared" si="393"/>
        <v>spaces</v>
      </c>
      <c r="S3126" s="10">
        <f t="shared" si="394"/>
        <v>41977.571770833332</v>
      </c>
      <c r="T3126" s="10">
        <f t="shared" si="395"/>
        <v>42037.571770833332</v>
      </c>
      <c r="U3126" t="str">
        <f t="shared" si="396"/>
        <v>December</v>
      </c>
      <c r="V3126" t="str">
        <f t="shared" si="397"/>
        <v>2014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98"/>
        <v>0</v>
      </c>
      <c r="P3127" s="6" t="e">
        <f t="shared" si="399"/>
        <v>#DIV/0!</v>
      </c>
      <c r="Q3127" t="str">
        <f t="shared" si="392"/>
        <v>theater</v>
      </c>
      <c r="R3127" t="str">
        <f t="shared" si="393"/>
        <v>spaces</v>
      </c>
      <c r="S3127" s="10">
        <f t="shared" si="394"/>
        <v>42345.998518518514</v>
      </c>
      <c r="T3127" s="10">
        <f t="shared" si="395"/>
        <v>42375.998518518514</v>
      </c>
      <c r="U3127" t="str">
        <f t="shared" si="396"/>
        <v>December</v>
      </c>
      <c r="V3127" t="str">
        <f t="shared" si="397"/>
        <v>2015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98"/>
        <v>4.16</v>
      </c>
      <c r="P3128" s="6">
        <f t="shared" si="399"/>
        <v>61.176470588235297</v>
      </c>
      <c r="Q3128" t="str">
        <f t="shared" si="392"/>
        <v>theater</v>
      </c>
      <c r="R3128" t="str">
        <f t="shared" si="393"/>
        <v>spaces</v>
      </c>
      <c r="S3128" s="10">
        <f t="shared" si="394"/>
        <v>42426.809745370367</v>
      </c>
      <c r="T3128" s="10">
        <f t="shared" si="395"/>
        <v>42456.768078703702</v>
      </c>
      <c r="U3128" t="str">
        <f t="shared" si="396"/>
        <v>February</v>
      </c>
      <c r="V3128" t="str">
        <f t="shared" si="397"/>
        <v>2016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98"/>
        <v>0</v>
      </c>
      <c r="P3129" s="6" t="e">
        <f t="shared" si="399"/>
        <v>#DIV/0!</v>
      </c>
      <c r="Q3129" t="str">
        <f t="shared" si="392"/>
        <v>theater</v>
      </c>
      <c r="R3129" t="str">
        <f t="shared" si="393"/>
        <v>spaces</v>
      </c>
      <c r="S3129" s="10">
        <f t="shared" si="394"/>
        <v>42034.648483796293</v>
      </c>
      <c r="T3129" s="10">
        <f t="shared" si="395"/>
        <v>42064.648483796293</v>
      </c>
      <c r="U3129" t="str">
        <f t="shared" si="396"/>
        <v>January</v>
      </c>
      <c r="V3129" t="str">
        <f t="shared" si="397"/>
        <v>2015</v>
      </c>
    </row>
    <row r="3130" spans="1:22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ref="O3075:O3138" si="400">IFERROR((E3130/D3130)*100,0)</f>
        <v>108.60666666666667</v>
      </c>
      <c r="P3130" s="6">
        <f t="shared" ref="P3075:P3138" si="401">IFERROR(E3130/L3130,"0.00")</f>
        <v>139.23931623931625</v>
      </c>
      <c r="Q3130" t="str">
        <f t="shared" si="392"/>
        <v>theater</v>
      </c>
      <c r="R3130" t="str">
        <f t="shared" si="393"/>
        <v>plays</v>
      </c>
      <c r="S3130" s="10">
        <f t="shared" si="394"/>
        <v>42780.617372685178</v>
      </c>
      <c r="T3130" s="10">
        <f t="shared" si="395"/>
        <v>42810.575706018521</v>
      </c>
      <c r="U3130" t="str">
        <f t="shared" si="396"/>
        <v>February</v>
      </c>
      <c r="V3130" t="str">
        <f t="shared" si="397"/>
        <v>2017</v>
      </c>
    </row>
    <row r="3131" spans="1:22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00"/>
        <v>0.8</v>
      </c>
      <c r="P3131" s="6">
        <f t="shared" si="401"/>
        <v>10</v>
      </c>
      <c r="Q3131" t="str">
        <f t="shared" si="392"/>
        <v>theater</v>
      </c>
      <c r="R3131" t="str">
        <f t="shared" si="393"/>
        <v>plays</v>
      </c>
      <c r="S3131" s="10">
        <f t="shared" si="394"/>
        <v>42803.634479166663</v>
      </c>
      <c r="T3131" s="10">
        <f t="shared" si="395"/>
        <v>42843.592812499999</v>
      </c>
      <c r="U3131" t="str">
        <f t="shared" si="396"/>
        <v>March</v>
      </c>
      <c r="V3131" t="str">
        <f t="shared" si="397"/>
        <v>2017</v>
      </c>
    </row>
    <row r="3132" spans="1:22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00"/>
        <v>3.75</v>
      </c>
      <c r="P3132" s="6">
        <f t="shared" si="401"/>
        <v>93.75</v>
      </c>
      <c r="Q3132" t="str">
        <f t="shared" si="392"/>
        <v>theater</v>
      </c>
      <c r="R3132" t="str">
        <f t="shared" si="393"/>
        <v>plays</v>
      </c>
      <c r="S3132" s="10">
        <f t="shared" si="394"/>
        <v>42808.431898148141</v>
      </c>
      <c r="T3132" s="10">
        <f t="shared" si="395"/>
        <v>42838.999305555553</v>
      </c>
      <c r="U3132" t="str">
        <f t="shared" si="396"/>
        <v>March</v>
      </c>
      <c r="V3132" t="str">
        <f t="shared" si="397"/>
        <v>2017</v>
      </c>
    </row>
    <row r="3133" spans="1:22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00"/>
        <v>15.731707317073171</v>
      </c>
      <c r="P3133" s="6">
        <f t="shared" si="401"/>
        <v>53.75</v>
      </c>
      <c r="Q3133" t="str">
        <f t="shared" si="392"/>
        <v>theater</v>
      </c>
      <c r="R3133" t="str">
        <f t="shared" si="393"/>
        <v>plays</v>
      </c>
      <c r="S3133" s="10">
        <f t="shared" si="394"/>
        <v>42803.370891203704</v>
      </c>
      <c r="T3133" s="10">
        <f t="shared" si="395"/>
        <v>42833.329224537032</v>
      </c>
      <c r="U3133" t="str">
        <f t="shared" si="396"/>
        <v>March</v>
      </c>
      <c r="V3133" t="str">
        <f t="shared" si="397"/>
        <v>2017</v>
      </c>
    </row>
    <row r="3134" spans="1:22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00"/>
        <v>3.3333333333333333E-2</v>
      </c>
      <c r="P3134" s="6">
        <f t="shared" si="401"/>
        <v>10</v>
      </c>
      <c r="Q3134" t="str">
        <f t="shared" si="392"/>
        <v>theater</v>
      </c>
      <c r="R3134" t="str">
        <f t="shared" si="393"/>
        <v>plays</v>
      </c>
      <c r="S3134" s="10">
        <f t="shared" si="394"/>
        <v>42786.141898148147</v>
      </c>
      <c r="T3134" s="10">
        <f t="shared" si="395"/>
        <v>42846.100231481476</v>
      </c>
      <c r="U3134" t="str">
        <f t="shared" si="396"/>
        <v>February</v>
      </c>
      <c r="V3134" t="str">
        <f t="shared" si="397"/>
        <v>2017</v>
      </c>
    </row>
    <row r="3135" spans="1:22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00"/>
        <v>108</v>
      </c>
      <c r="P3135" s="6">
        <f t="shared" si="401"/>
        <v>33.75</v>
      </c>
      <c r="Q3135" t="str">
        <f t="shared" si="392"/>
        <v>theater</v>
      </c>
      <c r="R3135" t="str">
        <f t="shared" si="393"/>
        <v>plays</v>
      </c>
      <c r="S3135" s="10">
        <f t="shared" si="394"/>
        <v>42788.356874999998</v>
      </c>
      <c r="T3135" s="10">
        <f t="shared" si="395"/>
        <v>42818.315208333333</v>
      </c>
      <c r="U3135" t="str">
        <f t="shared" si="396"/>
        <v>February</v>
      </c>
      <c r="V3135" t="str">
        <f t="shared" si="397"/>
        <v>2017</v>
      </c>
    </row>
    <row r="3136" spans="1:22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00"/>
        <v>22.5</v>
      </c>
      <c r="P3136" s="6">
        <f t="shared" si="401"/>
        <v>18.75</v>
      </c>
      <c r="Q3136" t="str">
        <f t="shared" si="392"/>
        <v>theater</v>
      </c>
      <c r="R3136" t="str">
        <f t="shared" si="393"/>
        <v>plays</v>
      </c>
      <c r="S3136" s="10">
        <f t="shared" si="394"/>
        <v>42800.511793981474</v>
      </c>
      <c r="T3136" s="10">
        <f t="shared" si="395"/>
        <v>42821.470127314817</v>
      </c>
      <c r="U3136" t="str">
        <f t="shared" si="396"/>
        <v>March</v>
      </c>
      <c r="V3136" t="str">
        <f t="shared" si="397"/>
        <v>2017</v>
      </c>
    </row>
    <row r="3137" spans="1:22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00"/>
        <v>20.849420849420849</v>
      </c>
      <c r="P3137" s="6">
        <f t="shared" si="401"/>
        <v>23.142857142857142</v>
      </c>
      <c r="Q3137" t="str">
        <f t="shared" si="392"/>
        <v>theater</v>
      </c>
      <c r="R3137" t="str">
        <f t="shared" si="393"/>
        <v>plays</v>
      </c>
      <c r="S3137" s="10">
        <f t="shared" si="394"/>
        <v>42806.943530092591</v>
      </c>
      <c r="T3137" s="10">
        <f t="shared" si="395"/>
        <v>42828.943530092591</v>
      </c>
      <c r="U3137" t="str">
        <f t="shared" si="396"/>
        <v>March</v>
      </c>
      <c r="V3137" t="str">
        <f t="shared" si="397"/>
        <v>2017</v>
      </c>
    </row>
    <row r="3138" spans="1:22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400"/>
        <v>127.8</v>
      </c>
      <c r="P3138" s="6">
        <f t="shared" si="401"/>
        <v>29.045454545454547</v>
      </c>
      <c r="Q3138" t="str">
        <f t="shared" si="392"/>
        <v>theater</v>
      </c>
      <c r="R3138" t="str">
        <f t="shared" si="393"/>
        <v>plays</v>
      </c>
      <c r="S3138" s="10">
        <f t="shared" si="394"/>
        <v>42789.25409722222</v>
      </c>
      <c r="T3138" s="10">
        <f t="shared" si="395"/>
        <v>42825.749305555553</v>
      </c>
      <c r="U3138" t="str">
        <f t="shared" si="396"/>
        <v>February</v>
      </c>
      <c r="V3138" t="str">
        <f t="shared" si="397"/>
        <v>2017</v>
      </c>
    </row>
    <row r="3139" spans="1:22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402">IFERROR((E3139/D3139)*100,0)</f>
        <v>3.3333333333333335</v>
      </c>
      <c r="P3139" s="6">
        <f t="shared" ref="P3139:P3202" si="403">IFERROR(E3139/L3139,"0.00")</f>
        <v>50</v>
      </c>
      <c r="Q3139" t="str">
        <f t="shared" ref="Q3139:Q3202" si="404">LEFT(N3139, FIND("/",N3139,1)-1)</f>
        <v>theater</v>
      </c>
      <c r="R3139" t="str">
        <f t="shared" ref="R3139:R3202" si="405">RIGHT(N3139, LEN(N3139)-FIND("/",N3139))</f>
        <v>plays</v>
      </c>
      <c r="S3139" s="10">
        <f t="shared" ref="S3139:S3202" si="406">(J3139/86400)+25569+(-5/24)</f>
        <v>42807.676724537036</v>
      </c>
      <c r="T3139" s="10">
        <f t="shared" ref="T3139:T3202" si="407">(I3139/86400)+25569+(-5/24)</f>
        <v>42858.591666666667</v>
      </c>
      <c r="U3139" t="str">
        <f t="shared" ref="U3139:U3202" si="408">TEXT(S3139,"mmmm")</f>
        <v>March</v>
      </c>
      <c r="V3139" t="str">
        <f t="shared" ref="V3139:V3202" si="409">TEXT(S3139,"yyyy")</f>
        <v>2017</v>
      </c>
    </row>
    <row r="3140" spans="1:22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402"/>
        <v>0</v>
      </c>
      <c r="P3140" s="6" t="str">
        <f t="shared" si="403"/>
        <v>0.00</v>
      </c>
      <c r="Q3140" t="str">
        <f t="shared" si="404"/>
        <v>theater</v>
      </c>
      <c r="R3140" t="str">
        <f t="shared" si="405"/>
        <v>plays</v>
      </c>
      <c r="S3140" s="10">
        <f t="shared" si="406"/>
        <v>42809.437581018516</v>
      </c>
      <c r="T3140" s="10">
        <f t="shared" si="407"/>
        <v>42828.437581018516</v>
      </c>
      <c r="U3140" t="str">
        <f t="shared" si="408"/>
        <v>March</v>
      </c>
      <c r="V3140" t="str">
        <f t="shared" si="409"/>
        <v>2017</v>
      </c>
    </row>
    <row r="3141" spans="1:22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402"/>
        <v>5.4</v>
      </c>
      <c r="P3141" s="6">
        <f t="shared" si="403"/>
        <v>450</v>
      </c>
      <c r="Q3141" t="str">
        <f t="shared" si="404"/>
        <v>theater</v>
      </c>
      <c r="R3141" t="str">
        <f t="shared" si="405"/>
        <v>plays</v>
      </c>
      <c r="S3141" s="10">
        <f t="shared" si="406"/>
        <v>42785.062037037038</v>
      </c>
      <c r="T3141" s="10">
        <f t="shared" si="407"/>
        <v>42818.981249999997</v>
      </c>
      <c r="U3141" t="str">
        <f t="shared" si="408"/>
        <v>February</v>
      </c>
      <c r="V3141" t="str">
        <f t="shared" si="409"/>
        <v>2017</v>
      </c>
    </row>
    <row r="3142" spans="1:22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402"/>
        <v>0.96</v>
      </c>
      <c r="P3142" s="6">
        <f t="shared" si="403"/>
        <v>24</v>
      </c>
      <c r="Q3142" t="str">
        <f t="shared" si="404"/>
        <v>theater</v>
      </c>
      <c r="R3142" t="str">
        <f t="shared" si="405"/>
        <v>plays</v>
      </c>
      <c r="S3142" s="10">
        <f t="shared" si="406"/>
        <v>42802.510451388887</v>
      </c>
      <c r="T3142" s="10">
        <f t="shared" si="407"/>
        <v>42832.468784722216</v>
      </c>
      <c r="U3142" t="str">
        <f t="shared" si="408"/>
        <v>March</v>
      </c>
      <c r="V3142" t="str">
        <f t="shared" si="409"/>
        <v>2017</v>
      </c>
    </row>
    <row r="3143" spans="1:22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402"/>
        <v>51.6</v>
      </c>
      <c r="P3143" s="6">
        <f t="shared" si="403"/>
        <v>32.25</v>
      </c>
      <c r="Q3143" t="str">
        <f t="shared" si="404"/>
        <v>theater</v>
      </c>
      <c r="R3143" t="str">
        <f t="shared" si="405"/>
        <v>plays</v>
      </c>
      <c r="S3143" s="10">
        <f t="shared" si="406"/>
        <v>42800.544999999998</v>
      </c>
      <c r="T3143" s="10">
        <f t="shared" si="407"/>
        <v>42841.624999999993</v>
      </c>
      <c r="U3143" t="str">
        <f t="shared" si="408"/>
        <v>March</v>
      </c>
      <c r="V3143" t="str">
        <f t="shared" si="409"/>
        <v>2017</v>
      </c>
    </row>
    <row r="3144" spans="1:22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402"/>
        <v>1.6363636363636365</v>
      </c>
      <c r="P3144" s="6">
        <f t="shared" si="403"/>
        <v>15</v>
      </c>
      <c r="Q3144" t="str">
        <f t="shared" si="404"/>
        <v>theater</v>
      </c>
      <c r="R3144" t="str">
        <f t="shared" si="405"/>
        <v>plays</v>
      </c>
      <c r="S3144" s="10">
        <f t="shared" si="406"/>
        <v>42783.304849537039</v>
      </c>
      <c r="T3144" s="10">
        <f t="shared" si="407"/>
        <v>42813.263182870367</v>
      </c>
      <c r="U3144" t="str">
        <f t="shared" si="408"/>
        <v>February</v>
      </c>
      <c r="V3144" t="str">
        <f t="shared" si="409"/>
        <v>2017</v>
      </c>
    </row>
    <row r="3145" spans="1:22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402"/>
        <v>0</v>
      </c>
      <c r="P3145" s="6" t="str">
        <f t="shared" si="403"/>
        <v>0.00</v>
      </c>
      <c r="Q3145" t="str">
        <f t="shared" si="404"/>
        <v>theater</v>
      </c>
      <c r="R3145" t="str">
        <f t="shared" si="405"/>
        <v>plays</v>
      </c>
      <c r="S3145" s="10">
        <f t="shared" si="406"/>
        <v>42808.149953703702</v>
      </c>
      <c r="T3145" s="10">
        <f t="shared" si="407"/>
        <v>42834.149953703702</v>
      </c>
      <c r="U3145" t="str">
        <f t="shared" si="408"/>
        <v>March</v>
      </c>
      <c r="V3145" t="str">
        <f t="shared" si="409"/>
        <v>2017</v>
      </c>
    </row>
    <row r="3146" spans="1:22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402"/>
        <v>75.400000000000006</v>
      </c>
      <c r="P3146" s="6">
        <f t="shared" si="403"/>
        <v>251.33333333333334</v>
      </c>
      <c r="Q3146" t="str">
        <f t="shared" si="404"/>
        <v>theater</v>
      </c>
      <c r="R3146" t="str">
        <f t="shared" si="405"/>
        <v>plays</v>
      </c>
      <c r="S3146" s="10">
        <f t="shared" si="406"/>
        <v>42796.329942129632</v>
      </c>
      <c r="T3146" s="10">
        <f t="shared" si="407"/>
        <v>42813.041666666664</v>
      </c>
      <c r="U3146" t="str">
        <f t="shared" si="408"/>
        <v>March</v>
      </c>
      <c r="V3146" t="str">
        <f t="shared" si="409"/>
        <v>2017</v>
      </c>
    </row>
    <row r="3147" spans="1:22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402"/>
        <v>0</v>
      </c>
      <c r="P3147" s="6" t="str">
        <f t="shared" si="403"/>
        <v>0.00</v>
      </c>
      <c r="Q3147" t="str">
        <f t="shared" si="404"/>
        <v>theater</v>
      </c>
      <c r="R3147" t="str">
        <f t="shared" si="405"/>
        <v>plays</v>
      </c>
      <c r="S3147" s="10">
        <f t="shared" si="406"/>
        <v>42761.832569444443</v>
      </c>
      <c r="T3147" s="10">
        <f t="shared" si="407"/>
        <v>42821.790902777771</v>
      </c>
      <c r="U3147" t="str">
        <f t="shared" si="408"/>
        <v>January</v>
      </c>
      <c r="V3147" t="str">
        <f t="shared" si="409"/>
        <v>2017</v>
      </c>
    </row>
    <row r="3148" spans="1:22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402"/>
        <v>10.5</v>
      </c>
      <c r="P3148" s="6">
        <f t="shared" si="403"/>
        <v>437.5</v>
      </c>
      <c r="Q3148" t="str">
        <f t="shared" si="404"/>
        <v>theater</v>
      </c>
      <c r="R3148" t="str">
        <f t="shared" si="405"/>
        <v>plays</v>
      </c>
      <c r="S3148" s="10">
        <f t="shared" si="406"/>
        <v>42796.474143518521</v>
      </c>
      <c r="T3148" s="10">
        <f t="shared" si="407"/>
        <v>42841.432476851849</v>
      </c>
      <c r="U3148" t="str">
        <f t="shared" si="408"/>
        <v>March</v>
      </c>
      <c r="V3148" t="str">
        <f t="shared" si="409"/>
        <v>2017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ref="O3149:O3212" si="410">(E3149/D3149)*100</f>
        <v>117.52499999999999</v>
      </c>
      <c r="P3149" s="6">
        <f t="shared" ref="P3149:P3212" si="411">(E3149/L3149)</f>
        <v>110.35211267605634</v>
      </c>
      <c r="Q3149" t="str">
        <f t="shared" si="404"/>
        <v>theater</v>
      </c>
      <c r="R3149" t="str">
        <f t="shared" si="405"/>
        <v>plays</v>
      </c>
      <c r="S3149" s="10">
        <f t="shared" si="406"/>
        <v>41909.761053240734</v>
      </c>
      <c r="T3149" s="10">
        <f t="shared" si="407"/>
        <v>41949.802719907406</v>
      </c>
      <c r="U3149" t="str">
        <f t="shared" si="408"/>
        <v>September</v>
      </c>
      <c r="V3149" t="str">
        <f t="shared" si="409"/>
        <v>2014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410"/>
        <v>131.16666666666669</v>
      </c>
      <c r="P3150" s="6">
        <f t="shared" si="411"/>
        <v>41.421052631578945</v>
      </c>
      <c r="Q3150" t="str">
        <f t="shared" si="404"/>
        <v>theater</v>
      </c>
      <c r="R3150" t="str">
        <f t="shared" si="405"/>
        <v>plays</v>
      </c>
      <c r="S3150" s="10">
        <f t="shared" si="406"/>
        <v>41891.456990740735</v>
      </c>
      <c r="T3150" s="10">
        <f t="shared" si="407"/>
        <v>41912.958333333328</v>
      </c>
      <c r="U3150" t="str">
        <f t="shared" si="408"/>
        <v>September</v>
      </c>
      <c r="V3150" t="str">
        <f t="shared" si="409"/>
        <v>2014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410"/>
        <v>104</v>
      </c>
      <c r="P3151" s="6">
        <f t="shared" si="411"/>
        <v>52</v>
      </c>
      <c r="Q3151" t="str">
        <f t="shared" si="404"/>
        <v>theater</v>
      </c>
      <c r="R3151" t="str">
        <f t="shared" si="405"/>
        <v>plays</v>
      </c>
      <c r="S3151" s="10">
        <f t="shared" si="406"/>
        <v>41225.809027777774</v>
      </c>
      <c r="T3151" s="10">
        <f t="shared" si="407"/>
        <v>41249.875</v>
      </c>
      <c r="U3151" t="str">
        <f t="shared" si="408"/>
        <v>November</v>
      </c>
      <c r="V3151" t="str">
        <f t="shared" si="409"/>
        <v>2012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410"/>
        <v>101</v>
      </c>
      <c r="P3152" s="6">
        <f t="shared" si="411"/>
        <v>33.990384615384613</v>
      </c>
      <c r="Q3152" t="str">
        <f t="shared" si="404"/>
        <v>theater</v>
      </c>
      <c r="R3152" t="str">
        <f t="shared" si="405"/>
        <v>plays</v>
      </c>
      <c r="S3152" s="10">
        <f t="shared" si="406"/>
        <v>40478.055590277778</v>
      </c>
      <c r="T3152" s="10">
        <f t="shared" si="407"/>
        <v>40567.958333333328</v>
      </c>
      <c r="U3152" t="str">
        <f t="shared" si="408"/>
        <v>October</v>
      </c>
      <c r="V3152" t="str">
        <f t="shared" si="409"/>
        <v>2010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410"/>
        <v>100.4</v>
      </c>
      <c r="P3153" s="6">
        <f t="shared" si="411"/>
        <v>103.35294117647059</v>
      </c>
      <c r="Q3153" t="str">
        <f t="shared" si="404"/>
        <v>theater</v>
      </c>
      <c r="R3153" t="str">
        <f t="shared" si="405"/>
        <v>plays</v>
      </c>
      <c r="S3153" s="10">
        <f t="shared" si="406"/>
        <v>41862.631643518514</v>
      </c>
      <c r="T3153" s="10">
        <f t="shared" si="407"/>
        <v>41892.631643518514</v>
      </c>
      <c r="U3153" t="str">
        <f t="shared" si="408"/>
        <v>August</v>
      </c>
      <c r="V3153" t="str">
        <f t="shared" si="409"/>
        <v>2014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410"/>
        <v>105.95454545454545</v>
      </c>
      <c r="P3154" s="6">
        <f t="shared" si="411"/>
        <v>34.791044776119406</v>
      </c>
      <c r="Q3154" t="str">
        <f t="shared" si="404"/>
        <v>theater</v>
      </c>
      <c r="R3154" t="str">
        <f t="shared" si="405"/>
        <v>plays</v>
      </c>
      <c r="S3154" s="10">
        <f t="shared" si="406"/>
        <v>41550.659340277773</v>
      </c>
      <c r="T3154" s="10">
        <f t="shared" si="407"/>
        <v>41580.659340277773</v>
      </c>
      <c r="U3154" t="str">
        <f t="shared" si="408"/>
        <v>October</v>
      </c>
      <c r="V3154" t="str">
        <f t="shared" si="409"/>
        <v>2013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410"/>
        <v>335.58333333333337</v>
      </c>
      <c r="P3155" s="6">
        <f t="shared" si="411"/>
        <v>41.773858921161825</v>
      </c>
      <c r="Q3155" t="str">
        <f t="shared" si="404"/>
        <v>theater</v>
      </c>
      <c r="R3155" t="str">
        <f t="shared" si="405"/>
        <v>plays</v>
      </c>
      <c r="S3155" s="10">
        <f t="shared" si="406"/>
        <v>40632.946030092593</v>
      </c>
      <c r="T3155" s="10">
        <f t="shared" si="407"/>
        <v>40663.999305555553</v>
      </c>
      <c r="U3155" t="str">
        <f t="shared" si="408"/>
        <v>March</v>
      </c>
      <c r="V3155" t="str">
        <f t="shared" si="409"/>
        <v>2011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410"/>
        <v>112.92857142857142</v>
      </c>
      <c r="P3156" s="6">
        <f t="shared" si="411"/>
        <v>64.268292682926827</v>
      </c>
      <c r="Q3156" t="str">
        <f t="shared" si="404"/>
        <v>theater</v>
      </c>
      <c r="R3156" t="str">
        <f t="shared" si="405"/>
        <v>plays</v>
      </c>
      <c r="S3156" s="10">
        <f t="shared" si="406"/>
        <v>40970.667337962957</v>
      </c>
      <c r="T3156" s="10">
        <f t="shared" si="407"/>
        <v>41000.625671296293</v>
      </c>
      <c r="U3156" t="str">
        <f t="shared" si="408"/>
        <v>March</v>
      </c>
      <c r="V3156" t="str">
        <f t="shared" si="409"/>
        <v>2012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410"/>
        <v>188.50460000000001</v>
      </c>
      <c r="P3157" s="6">
        <f t="shared" si="411"/>
        <v>31.209370860927152</v>
      </c>
      <c r="Q3157" t="str">
        <f t="shared" si="404"/>
        <v>theater</v>
      </c>
      <c r="R3157" t="str">
        <f t="shared" si="405"/>
        <v>plays</v>
      </c>
      <c r="S3157" s="10">
        <f t="shared" si="406"/>
        <v>41233.290798611109</v>
      </c>
      <c r="T3157" s="10">
        <f t="shared" si="407"/>
        <v>41263.290798611109</v>
      </c>
      <c r="U3157" t="str">
        <f t="shared" si="408"/>
        <v>November</v>
      </c>
      <c r="V3157" t="str">
        <f t="shared" si="409"/>
        <v>2012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410"/>
        <v>101.81818181818181</v>
      </c>
      <c r="P3158" s="6">
        <f t="shared" si="411"/>
        <v>62.921348314606739</v>
      </c>
      <c r="Q3158" t="str">
        <f t="shared" si="404"/>
        <v>theater</v>
      </c>
      <c r="R3158" t="str">
        <f t="shared" si="405"/>
        <v>plays</v>
      </c>
      <c r="S3158" s="10">
        <f t="shared" si="406"/>
        <v>41026.744722222218</v>
      </c>
      <c r="T3158" s="10">
        <f t="shared" si="407"/>
        <v>41061.744722222218</v>
      </c>
      <c r="U3158" t="str">
        <f t="shared" si="408"/>
        <v>April</v>
      </c>
      <c r="V3158" t="str">
        <f t="shared" si="409"/>
        <v>2012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410"/>
        <v>101</v>
      </c>
      <c r="P3159" s="6">
        <f t="shared" si="411"/>
        <v>98.536585365853654</v>
      </c>
      <c r="Q3159" t="str">
        <f t="shared" si="404"/>
        <v>theater</v>
      </c>
      <c r="R3159" t="str">
        <f t="shared" si="405"/>
        <v>plays</v>
      </c>
      <c r="S3159" s="10">
        <f t="shared" si="406"/>
        <v>41829.579918981479</v>
      </c>
      <c r="T3159" s="10">
        <f t="shared" si="407"/>
        <v>41839</v>
      </c>
      <c r="U3159" t="str">
        <f t="shared" si="408"/>
        <v>July</v>
      </c>
      <c r="V3159" t="str">
        <f t="shared" si="409"/>
        <v>2014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410"/>
        <v>113.99999999999999</v>
      </c>
      <c r="P3160" s="6">
        <f t="shared" si="411"/>
        <v>82.608695652173907</v>
      </c>
      <c r="Q3160" t="str">
        <f t="shared" si="404"/>
        <v>theater</v>
      </c>
      <c r="R3160" t="str">
        <f t="shared" si="405"/>
        <v>plays</v>
      </c>
      <c r="S3160" s="10">
        <f t="shared" si="406"/>
        <v>41447.631388888891</v>
      </c>
      <c r="T3160" s="10">
        <f t="shared" si="407"/>
        <v>41477.631388888891</v>
      </c>
      <c r="U3160" t="str">
        <f t="shared" si="408"/>
        <v>June</v>
      </c>
      <c r="V3160" t="str">
        <f t="shared" si="409"/>
        <v>2013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410"/>
        <v>133.48133333333334</v>
      </c>
      <c r="P3161" s="6">
        <f t="shared" si="411"/>
        <v>38.504230769230773</v>
      </c>
      <c r="Q3161" t="str">
        <f t="shared" si="404"/>
        <v>theater</v>
      </c>
      <c r="R3161" t="str">
        <f t="shared" si="405"/>
        <v>plays</v>
      </c>
      <c r="S3161" s="10">
        <f t="shared" si="406"/>
        <v>40883.858344907407</v>
      </c>
      <c r="T3161" s="10">
        <f t="shared" si="407"/>
        <v>40926.75</v>
      </c>
      <c r="U3161" t="str">
        <f t="shared" si="408"/>
        <v>December</v>
      </c>
      <c r="V3161" t="str">
        <f t="shared" si="409"/>
        <v>2011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410"/>
        <v>101.53333333333335</v>
      </c>
      <c r="P3162" s="6">
        <f t="shared" si="411"/>
        <v>80.15789473684211</v>
      </c>
      <c r="Q3162" t="str">
        <f t="shared" si="404"/>
        <v>theater</v>
      </c>
      <c r="R3162" t="str">
        <f t="shared" si="405"/>
        <v>plays</v>
      </c>
      <c r="S3162" s="10">
        <f t="shared" si="406"/>
        <v>41841.056562499994</v>
      </c>
      <c r="T3162" s="10">
        <f t="shared" si="407"/>
        <v>41863.999305555553</v>
      </c>
      <c r="U3162" t="str">
        <f t="shared" si="408"/>
        <v>July</v>
      </c>
      <c r="V3162" t="str">
        <f t="shared" si="409"/>
        <v>2014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410"/>
        <v>105.1</v>
      </c>
      <c r="P3163" s="6">
        <f t="shared" si="411"/>
        <v>28.405405405405407</v>
      </c>
      <c r="Q3163" t="str">
        <f t="shared" si="404"/>
        <v>theater</v>
      </c>
      <c r="R3163" t="str">
        <f t="shared" si="405"/>
        <v>plays</v>
      </c>
      <c r="S3163" s="10">
        <f t="shared" si="406"/>
        <v>41897.327800925923</v>
      </c>
      <c r="T3163" s="10">
        <f t="shared" si="407"/>
        <v>41927.327800925923</v>
      </c>
      <c r="U3163" t="str">
        <f t="shared" si="408"/>
        <v>September</v>
      </c>
      <c r="V3163" t="str">
        <f t="shared" si="409"/>
        <v>2014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410"/>
        <v>127.15</v>
      </c>
      <c r="P3164" s="6">
        <f t="shared" si="411"/>
        <v>80.730158730158735</v>
      </c>
      <c r="Q3164" t="str">
        <f t="shared" si="404"/>
        <v>theater</v>
      </c>
      <c r="R3164" t="str">
        <f t="shared" si="405"/>
        <v>plays</v>
      </c>
      <c r="S3164" s="10">
        <f t="shared" si="406"/>
        <v>41799.47756944444</v>
      </c>
      <c r="T3164" s="10">
        <f t="shared" si="407"/>
        <v>41826.875</v>
      </c>
      <c r="U3164" t="str">
        <f t="shared" si="408"/>
        <v>June</v>
      </c>
      <c r="V3164" t="str">
        <f t="shared" si="409"/>
        <v>2014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410"/>
        <v>111.15384615384616</v>
      </c>
      <c r="P3165" s="6">
        <f t="shared" si="411"/>
        <v>200.69444444444446</v>
      </c>
      <c r="Q3165" t="str">
        <f t="shared" si="404"/>
        <v>theater</v>
      </c>
      <c r="R3165" t="str">
        <f t="shared" si="405"/>
        <v>plays</v>
      </c>
      <c r="S3165" s="10">
        <f t="shared" si="406"/>
        <v>41775.545428240737</v>
      </c>
      <c r="T3165" s="10">
        <f t="shared" si="407"/>
        <v>41805.545428240737</v>
      </c>
      <c r="U3165" t="str">
        <f t="shared" si="408"/>
        <v>May</v>
      </c>
      <c r="V3165" t="str">
        <f t="shared" si="409"/>
        <v>2014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410"/>
        <v>106.76</v>
      </c>
      <c r="P3166" s="6">
        <f t="shared" si="411"/>
        <v>37.591549295774648</v>
      </c>
      <c r="Q3166" t="str">
        <f t="shared" si="404"/>
        <v>theater</v>
      </c>
      <c r="R3166" t="str">
        <f t="shared" si="405"/>
        <v>plays</v>
      </c>
      <c r="S3166" s="10">
        <f t="shared" si="406"/>
        <v>41766.597395833327</v>
      </c>
      <c r="T3166" s="10">
        <f t="shared" si="407"/>
        <v>41799.597395833327</v>
      </c>
      <c r="U3166" t="str">
        <f t="shared" si="408"/>
        <v>May</v>
      </c>
      <c r="V3166" t="str">
        <f t="shared" si="409"/>
        <v>2014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410"/>
        <v>162.66666666666666</v>
      </c>
      <c r="P3167" s="6">
        <f t="shared" si="411"/>
        <v>58.095238095238095</v>
      </c>
      <c r="Q3167" t="str">
        <f t="shared" si="404"/>
        <v>theater</v>
      </c>
      <c r="R3167" t="str">
        <f t="shared" si="405"/>
        <v>plays</v>
      </c>
      <c r="S3167" s="10">
        <f t="shared" si="406"/>
        <v>40643.950925925921</v>
      </c>
      <c r="T3167" s="10">
        <f t="shared" si="407"/>
        <v>40665.957638888889</v>
      </c>
      <c r="U3167" t="str">
        <f t="shared" si="408"/>
        <v>April</v>
      </c>
      <c r="V3167" t="str">
        <f t="shared" si="409"/>
        <v>2011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410"/>
        <v>160.22808571428573</v>
      </c>
      <c r="P3168" s="6">
        <f t="shared" si="411"/>
        <v>60.300892473118282</v>
      </c>
      <c r="Q3168" t="str">
        <f t="shared" si="404"/>
        <v>theater</v>
      </c>
      <c r="R3168" t="str">
        <f t="shared" si="405"/>
        <v>plays</v>
      </c>
      <c r="S3168" s="10">
        <f t="shared" si="406"/>
        <v>41940.483252314814</v>
      </c>
      <c r="T3168" s="10">
        <f t="shared" si="407"/>
        <v>41969.124305555553</v>
      </c>
      <c r="U3168" t="str">
        <f t="shared" si="408"/>
        <v>October</v>
      </c>
      <c r="V3168" t="str">
        <f t="shared" si="409"/>
        <v>2014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410"/>
        <v>116.16666666666666</v>
      </c>
      <c r="P3169" s="6">
        <f t="shared" si="411"/>
        <v>63.363636363636367</v>
      </c>
      <c r="Q3169" t="str">
        <f t="shared" si="404"/>
        <v>theater</v>
      </c>
      <c r="R3169" t="str">
        <f t="shared" si="405"/>
        <v>plays</v>
      </c>
      <c r="S3169" s="10">
        <f t="shared" si="406"/>
        <v>41838.967372685183</v>
      </c>
      <c r="T3169" s="10">
        <f t="shared" si="407"/>
        <v>41852.967372685183</v>
      </c>
      <c r="U3169" t="str">
        <f t="shared" si="408"/>
        <v>July</v>
      </c>
      <c r="V3169" t="str">
        <f t="shared" si="409"/>
        <v>2014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410"/>
        <v>124.2</v>
      </c>
      <c r="P3170" s="6">
        <f t="shared" si="411"/>
        <v>50.901639344262293</v>
      </c>
      <c r="Q3170" t="str">
        <f t="shared" si="404"/>
        <v>theater</v>
      </c>
      <c r="R3170" t="str">
        <f t="shared" si="405"/>
        <v>plays</v>
      </c>
      <c r="S3170" s="10">
        <f t="shared" si="406"/>
        <v>41771.897604166668</v>
      </c>
      <c r="T3170" s="10">
        <f t="shared" si="407"/>
        <v>41803.708333333328</v>
      </c>
      <c r="U3170" t="str">
        <f t="shared" si="408"/>
        <v>May</v>
      </c>
      <c r="V3170" t="str">
        <f t="shared" si="409"/>
        <v>2014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410"/>
        <v>103.01249999999999</v>
      </c>
      <c r="P3171" s="6">
        <f t="shared" si="411"/>
        <v>100.5</v>
      </c>
      <c r="Q3171" t="str">
        <f t="shared" si="404"/>
        <v>theater</v>
      </c>
      <c r="R3171" t="str">
        <f t="shared" si="405"/>
        <v>plays</v>
      </c>
      <c r="S3171" s="10">
        <f t="shared" si="406"/>
        <v>41591.529641203699</v>
      </c>
      <c r="T3171" s="10">
        <f t="shared" si="407"/>
        <v>41620.999305555553</v>
      </c>
      <c r="U3171" t="str">
        <f t="shared" si="408"/>
        <v>November</v>
      </c>
      <c r="V3171" t="str">
        <f t="shared" si="409"/>
        <v>2013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410"/>
        <v>112.25</v>
      </c>
      <c r="P3172" s="6">
        <f t="shared" si="411"/>
        <v>31.619718309859156</v>
      </c>
      <c r="Q3172" t="str">
        <f t="shared" si="404"/>
        <v>theater</v>
      </c>
      <c r="R3172" t="str">
        <f t="shared" si="405"/>
        <v>plays</v>
      </c>
      <c r="S3172" s="10">
        <f t="shared" si="406"/>
        <v>41788.872037037036</v>
      </c>
      <c r="T3172" s="10">
        <f t="shared" si="407"/>
        <v>41821.958333333328</v>
      </c>
      <c r="U3172" t="str">
        <f t="shared" si="408"/>
        <v>May</v>
      </c>
      <c r="V3172" t="str">
        <f t="shared" si="409"/>
        <v>2014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410"/>
        <v>108.8142857142857</v>
      </c>
      <c r="P3173" s="6">
        <f t="shared" si="411"/>
        <v>65.102564102564102</v>
      </c>
      <c r="Q3173" t="str">
        <f t="shared" si="404"/>
        <v>theater</v>
      </c>
      <c r="R3173" t="str">
        <f t="shared" si="405"/>
        <v>plays</v>
      </c>
      <c r="S3173" s="10">
        <f t="shared" si="406"/>
        <v>42466.399976851848</v>
      </c>
      <c r="T3173" s="10">
        <f t="shared" si="407"/>
        <v>42496.399976851848</v>
      </c>
      <c r="U3173" t="str">
        <f t="shared" si="408"/>
        <v>April</v>
      </c>
      <c r="V3173" t="str">
        <f t="shared" si="409"/>
        <v>2016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410"/>
        <v>114.99999999999999</v>
      </c>
      <c r="P3174" s="6">
        <f t="shared" si="411"/>
        <v>79.310344827586206</v>
      </c>
      <c r="Q3174" t="str">
        <f t="shared" si="404"/>
        <v>theater</v>
      </c>
      <c r="R3174" t="str">
        <f t="shared" si="405"/>
        <v>plays</v>
      </c>
      <c r="S3174" s="10">
        <f t="shared" si="406"/>
        <v>40923.521620370368</v>
      </c>
      <c r="T3174" s="10">
        <f t="shared" si="407"/>
        <v>40953.521620370368</v>
      </c>
      <c r="U3174" t="str">
        <f t="shared" si="408"/>
        <v>January</v>
      </c>
      <c r="V3174" t="str">
        <f t="shared" si="409"/>
        <v>2012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410"/>
        <v>103</v>
      </c>
      <c r="P3175" s="6">
        <f t="shared" si="411"/>
        <v>139.18918918918919</v>
      </c>
      <c r="Q3175" t="str">
        <f t="shared" si="404"/>
        <v>theater</v>
      </c>
      <c r="R3175" t="str">
        <f t="shared" si="405"/>
        <v>plays</v>
      </c>
      <c r="S3175" s="10">
        <f t="shared" si="406"/>
        <v>41878.670046296298</v>
      </c>
      <c r="T3175" s="10">
        <f t="shared" si="407"/>
        <v>41908.670046296298</v>
      </c>
      <c r="U3175" t="str">
        <f t="shared" si="408"/>
        <v>August</v>
      </c>
      <c r="V3175" t="str">
        <f t="shared" si="409"/>
        <v>2014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410"/>
        <v>101.13333333333334</v>
      </c>
      <c r="P3176" s="6">
        <f t="shared" si="411"/>
        <v>131.91304347826087</v>
      </c>
      <c r="Q3176" t="str">
        <f t="shared" si="404"/>
        <v>theater</v>
      </c>
      <c r="R3176" t="str">
        <f t="shared" si="405"/>
        <v>plays</v>
      </c>
      <c r="S3176" s="10">
        <f t="shared" si="406"/>
        <v>41862.656342592592</v>
      </c>
      <c r="T3176" s="10">
        <f t="shared" si="407"/>
        <v>41876.656342592592</v>
      </c>
      <c r="U3176" t="str">
        <f t="shared" si="408"/>
        <v>August</v>
      </c>
      <c r="V3176" t="str">
        <f t="shared" si="409"/>
        <v>2014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410"/>
        <v>109.55999999999999</v>
      </c>
      <c r="P3177" s="6">
        <f t="shared" si="411"/>
        <v>91.3</v>
      </c>
      <c r="Q3177" t="str">
        <f t="shared" si="404"/>
        <v>theater</v>
      </c>
      <c r="R3177" t="str">
        <f t="shared" si="405"/>
        <v>plays</v>
      </c>
      <c r="S3177" s="10">
        <f t="shared" si="406"/>
        <v>40531.678553240738</v>
      </c>
      <c r="T3177" s="10">
        <f t="shared" si="407"/>
        <v>40591.678553240738</v>
      </c>
      <c r="U3177" t="str">
        <f t="shared" si="408"/>
        <v>December</v>
      </c>
      <c r="V3177" t="str">
        <f t="shared" si="409"/>
        <v>2010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410"/>
        <v>114.8421052631579</v>
      </c>
      <c r="P3178" s="6">
        <f t="shared" si="411"/>
        <v>39.672727272727272</v>
      </c>
      <c r="Q3178" t="str">
        <f t="shared" si="404"/>
        <v>theater</v>
      </c>
      <c r="R3178" t="str">
        <f t="shared" si="405"/>
        <v>plays</v>
      </c>
      <c r="S3178" s="10">
        <f t="shared" si="406"/>
        <v>41477.722581018512</v>
      </c>
      <c r="T3178" s="10">
        <f t="shared" si="407"/>
        <v>41504.416666666664</v>
      </c>
      <c r="U3178" t="str">
        <f t="shared" si="408"/>
        <v>July</v>
      </c>
      <c r="V3178" t="str">
        <f t="shared" si="409"/>
        <v>2013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410"/>
        <v>117.39999999999999</v>
      </c>
      <c r="P3179" s="6">
        <f t="shared" si="411"/>
        <v>57.549019607843135</v>
      </c>
      <c r="Q3179" t="str">
        <f t="shared" si="404"/>
        <v>theater</v>
      </c>
      <c r="R3179" t="str">
        <f t="shared" si="405"/>
        <v>plays</v>
      </c>
      <c r="S3179" s="10">
        <f t="shared" si="406"/>
        <v>41781.458437499998</v>
      </c>
      <c r="T3179" s="10">
        <f t="shared" si="407"/>
        <v>41811.458437499998</v>
      </c>
      <c r="U3179" t="str">
        <f t="shared" si="408"/>
        <v>May</v>
      </c>
      <c r="V3179" t="str">
        <f t="shared" si="409"/>
        <v>2014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410"/>
        <v>171.73333333333335</v>
      </c>
      <c r="P3180" s="6">
        <f t="shared" si="411"/>
        <v>33.025641025641029</v>
      </c>
      <c r="Q3180" t="str">
        <f t="shared" si="404"/>
        <v>theater</v>
      </c>
      <c r="R3180" t="str">
        <f t="shared" si="405"/>
        <v>plays</v>
      </c>
      <c r="S3180" s="10">
        <f t="shared" si="406"/>
        <v>41806.396701388883</v>
      </c>
      <c r="T3180" s="10">
        <f t="shared" si="407"/>
        <v>41836.396701388883</v>
      </c>
      <c r="U3180" t="str">
        <f t="shared" si="408"/>
        <v>June</v>
      </c>
      <c r="V3180" t="str">
        <f t="shared" si="409"/>
        <v>2014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410"/>
        <v>114.16238095238094</v>
      </c>
      <c r="P3181" s="6">
        <f t="shared" si="411"/>
        <v>77.335806451612896</v>
      </c>
      <c r="Q3181" t="str">
        <f t="shared" si="404"/>
        <v>theater</v>
      </c>
      <c r="R3181" t="str">
        <f t="shared" si="405"/>
        <v>plays</v>
      </c>
      <c r="S3181" s="10">
        <f t="shared" si="406"/>
        <v>41375.49387731481</v>
      </c>
      <c r="T3181" s="10">
        <f t="shared" si="407"/>
        <v>41400.49387731481</v>
      </c>
      <c r="U3181" t="str">
        <f t="shared" si="408"/>
        <v>April</v>
      </c>
      <c r="V3181" t="str">
        <f t="shared" si="409"/>
        <v>2013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410"/>
        <v>119.75</v>
      </c>
      <c r="P3182" s="6">
        <f t="shared" si="411"/>
        <v>31.933333333333334</v>
      </c>
      <c r="Q3182" t="str">
        <f t="shared" si="404"/>
        <v>theater</v>
      </c>
      <c r="R3182" t="str">
        <f t="shared" si="405"/>
        <v>plays</v>
      </c>
      <c r="S3182" s="10">
        <f t="shared" si="406"/>
        <v>41780.204270833332</v>
      </c>
      <c r="T3182" s="10">
        <f t="shared" si="407"/>
        <v>41810.204270833332</v>
      </c>
      <c r="U3182" t="str">
        <f t="shared" si="408"/>
        <v>May</v>
      </c>
      <c r="V3182" t="str">
        <f t="shared" si="409"/>
        <v>2014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410"/>
        <v>109.00000000000001</v>
      </c>
      <c r="P3183" s="6">
        <f t="shared" si="411"/>
        <v>36.333333333333336</v>
      </c>
      <c r="Q3183" t="str">
        <f t="shared" si="404"/>
        <v>theater</v>
      </c>
      <c r="R3183" t="str">
        <f t="shared" si="405"/>
        <v>plays</v>
      </c>
      <c r="S3183" s="10">
        <f t="shared" si="406"/>
        <v>41779.101701388885</v>
      </c>
      <c r="T3183" s="10">
        <f t="shared" si="407"/>
        <v>41805.458333333328</v>
      </c>
      <c r="U3183" t="str">
        <f t="shared" si="408"/>
        <v>May</v>
      </c>
      <c r="V3183" t="str">
        <f t="shared" si="409"/>
        <v>2014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410"/>
        <v>100.88571428571429</v>
      </c>
      <c r="P3184" s="6">
        <f t="shared" si="411"/>
        <v>46.768211920529801</v>
      </c>
      <c r="Q3184" t="str">
        <f t="shared" si="404"/>
        <v>theater</v>
      </c>
      <c r="R3184" t="str">
        <f t="shared" si="405"/>
        <v>plays</v>
      </c>
      <c r="S3184" s="10">
        <f t="shared" si="406"/>
        <v>40883.740983796291</v>
      </c>
      <c r="T3184" s="10">
        <f t="shared" si="407"/>
        <v>40939.5</v>
      </c>
      <c r="U3184" t="str">
        <f t="shared" si="408"/>
        <v>December</v>
      </c>
      <c r="V3184" t="str">
        <f t="shared" si="409"/>
        <v>2011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410"/>
        <v>109.00000000000001</v>
      </c>
      <c r="P3185" s="6">
        <f t="shared" si="411"/>
        <v>40.073529411764703</v>
      </c>
      <c r="Q3185" t="str">
        <f t="shared" si="404"/>
        <v>theater</v>
      </c>
      <c r="R3185" t="str">
        <f t="shared" si="405"/>
        <v>plays</v>
      </c>
      <c r="S3185" s="10">
        <f t="shared" si="406"/>
        <v>41491.586446759255</v>
      </c>
      <c r="T3185" s="10">
        <f t="shared" si="407"/>
        <v>41509.586446759255</v>
      </c>
      <c r="U3185" t="str">
        <f t="shared" si="408"/>
        <v>August</v>
      </c>
      <c r="V3185" t="str">
        <f t="shared" si="409"/>
        <v>2013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410"/>
        <v>107.20930232558139</v>
      </c>
      <c r="P3186" s="6">
        <f t="shared" si="411"/>
        <v>100.21739130434783</v>
      </c>
      <c r="Q3186" t="str">
        <f t="shared" si="404"/>
        <v>theater</v>
      </c>
      <c r="R3186" t="str">
        <f t="shared" si="405"/>
        <v>plays</v>
      </c>
      <c r="S3186" s="10">
        <f t="shared" si="406"/>
        <v>41791.785081018512</v>
      </c>
      <c r="T3186" s="10">
        <f t="shared" si="407"/>
        <v>41821.785081018512</v>
      </c>
      <c r="U3186" t="str">
        <f t="shared" si="408"/>
        <v>June</v>
      </c>
      <c r="V3186" t="str">
        <f t="shared" si="409"/>
        <v>2014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410"/>
        <v>100</v>
      </c>
      <c r="P3187" s="6">
        <f t="shared" si="411"/>
        <v>41.666666666666664</v>
      </c>
      <c r="Q3187" t="str">
        <f t="shared" si="404"/>
        <v>theater</v>
      </c>
      <c r="R3187" t="str">
        <f t="shared" si="405"/>
        <v>plays</v>
      </c>
      <c r="S3187" s="10">
        <f t="shared" si="406"/>
        <v>41829.768993055557</v>
      </c>
      <c r="T3187" s="10">
        <f t="shared" si="407"/>
        <v>41836.768993055557</v>
      </c>
      <c r="U3187" t="str">
        <f t="shared" si="408"/>
        <v>July</v>
      </c>
      <c r="V3187" t="str">
        <f t="shared" si="409"/>
        <v>2014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410"/>
        <v>102.18750000000001</v>
      </c>
      <c r="P3188" s="6">
        <f t="shared" si="411"/>
        <v>46.714285714285715</v>
      </c>
      <c r="Q3188" t="str">
        <f t="shared" si="404"/>
        <v>theater</v>
      </c>
      <c r="R3188" t="str">
        <f t="shared" si="405"/>
        <v>plays</v>
      </c>
      <c r="S3188" s="10">
        <f t="shared" si="406"/>
        <v>41868.715717592589</v>
      </c>
      <c r="T3188" s="10">
        <f t="shared" si="407"/>
        <v>41898.666666666664</v>
      </c>
      <c r="U3188" t="str">
        <f t="shared" si="408"/>
        <v>August</v>
      </c>
      <c r="V3188" t="str">
        <f t="shared" si="409"/>
        <v>2014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410"/>
        <v>116.29333333333334</v>
      </c>
      <c r="P3189" s="6">
        <f t="shared" si="411"/>
        <v>71.491803278688522</v>
      </c>
      <c r="Q3189" t="str">
        <f t="shared" si="404"/>
        <v>theater</v>
      </c>
      <c r="R3189" t="str">
        <f t="shared" si="405"/>
        <v>plays</v>
      </c>
      <c r="S3189" s="10">
        <f t="shared" si="406"/>
        <v>41835.458020833328</v>
      </c>
      <c r="T3189" s="10">
        <f t="shared" si="407"/>
        <v>41855.458020833328</v>
      </c>
      <c r="U3189" t="str">
        <f t="shared" si="408"/>
        <v>July</v>
      </c>
      <c r="V3189" t="str">
        <f t="shared" si="409"/>
        <v>2014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410"/>
        <v>65</v>
      </c>
      <c r="P3190" s="6">
        <f t="shared" si="411"/>
        <v>14.444444444444445</v>
      </c>
      <c r="Q3190" t="str">
        <f t="shared" si="404"/>
        <v>theater</v>
      </c>
      <c r="R3190" t="str">
        <f t="shared" si="405"/>
        <v>musical</v>
      </c>
      <c r="S3190" s="10">
        <f t="shared" si="406"/>
        <v>42144.207199074073</v>
      </c>
      <c r="T3190" s="10">
        <f t="shared" si="407"/>
        <v>42165.207199074073</v>
      </c>
      <c r="U3190" t="str">
        <f t="shared" si="408"/>
        <v>May</v>
      </c>
      <c r="V3190" t="str">
        <f t="shared" si="409"/>
        <v>2015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410"/>
        <v>12.327272727272726</v>
      </c>
      <c r="P3191" s="6">
        <f t="shared" si="411"/>
        <v>356.84210526315792</v>
      </c>
      <c r="Q3191" t="str">
        <f t="shared" si="404"/>
        <v>theater</v>
      </c>
      <c r="R3191" t="str">
        <f t="shared" si="405"/>
        <v>musical</v>
      </c>
      <c r="S3191" s="10">
        <f t="shared" si="406"/>
        <v>42118.138101851851</v>
      </c>
      <c r="T3191" s="10">
        <f t="shared" si="407"/>
        <v>42148.138101851851</v>
      </c>
      <c r="U3191" t="str">
        <f t="shared" si="408"/>
        <v>April</v>
      </c>
      <c r="V3191" t="str">
        <f t="shared" si="409"/>
        <v>2015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410"/>
        <v>0</v>
      </c>
      <c r="P3192" s="6" t="e">
        <f t="shared" si="411"/>
        <v>#DIV/0!</v>
      </c>
      <c r="Q3192" t="str">
        <f t="shared" si="404"/>
        <v>theater</v>
      </c>
      <c r="R3192" t="str">
        <f t="shared" si="405"/>
        <v>musical</v>
      </c>
      <c r="S3192" s="10">
        <f t="shared" si="406"/>
        <v>42682.942997685182</v>
      </c>
      <c r="T3192" s="10">
        <f t="shared" si="407"/>
        <v>42712.984664351847</v>
      </c>
      <c r="U3192" t="str">
        <f t="shared" si="408"/>
        <v>November</v>
      </c>
      <c r="V3192" t="str">
        <f t="shared" si="409"/>
        <v>2016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410"/>
        <v>4.0266666666666664</v>
      </c>
      <c r="P3193" s="6">
        <f t="shared" si="411"/>
        <v>37.75</v>
      </c>
      <c r="Q3193" t="str">
        <f t="shared" si="404"/>
        <v>theater</v>
      </c>
      <c r="R3193" t="str">
        <f t="shared" si="405"/>
        <v>musical</v>
      </c>
      <c r="S3193" s="10">
        <f t="shared" si="406"/>
        <v>42538.547094907401</v>
      </c>
      <c r="T3193" s="10">
        <f t="shared" si="407"/>
        <v>42598.547094907401</v>
      </c>
      <c r="U3193" t="str">
        <f t="shared" si="408"/>
        <v>June</v>
      </c>
      <c r="V3193" t="str">
        <f t="shared" si="409"/>
        <v>2016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410"/>
        <v>1.02</v>
      </c>
      <c r="P3194" s="6">
        <f t="shared" si="411"/>
        <v>12.75</v>
      </c>
      <c r="Q3194" t="str">
        <f t="shared" si="404"/>
        <v>theater</v>
      </c>
      <c r="R3194" t="str">
        <f t="shared" si="405"/>
        <v>musical</v>
      </c>
      <c r="S3194" s="10">
        <f t="shared" si="406"/>
        <v>42018.732164351844</v>
      </c>
      <c r="T3194" s="10">
        <f t="shared" si="407"/>
        <v>42063.708333333336</v>
      </c>
      <c r="U3194" t="str">
        <f t="shared" si="408"/>
        <v>January</v>
      </c>
      <c r="V3194" t="str">
        <f t="shared" si="409"/>
        <v>2015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410"/>
        <v>11.74</v>
      </c>
      <c r="P3195" s="6">
        <f t="shared" si="411"/>
        <v>24.458333333333332</v>
      </c>
      <c r="Q3195" t="str">
        <f t="shared" si="404"/>
        <v>theater</v>
      </c>
      <c r="R3195" t="str">
        <f t="shared" si="405"/>
        <v>musical</v>
      </c>
      <c r="S3195" s="10">
        <f t="shared" si="406"/>
        <v>42010.759907407402</v>
      </c>
      <c r="T3195" s="10">
        <f t="shared" si="407"/>
        <v>42055.759907407402</v>
      </c>
      <c r="U3195" t="str">
        <f t="shared" si="408"/>
        <v>January</v>
      </c>
      <c r="V3195" t="str">
        <f t="shared" si="409"/>
        <v>2015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410"/>
        <v>0</v>
      </c>
      <c r="P3196" s="6" t="e">
        <f t="shared" si="411"/>
        <v>#DIV/0!</v>
      </c>
      <c r="Q3196" t="str">
        <f t="shared" si="404"/>
        <v>theater</v>
      </c>
      <c r="R3196" t="str">
        <f t="shared" si="405"/>
        <v>musical</v>
      </c>
      <c r="S3196" s="10">
        <f t="shared" si="406"/>
        <v>42181.854143518511</v>
      </c>
      <c r="T3196" s="10">
        <f t="shared" si="407"/>
        <v>42211.854143518511</v>
      </c>
      <c r="U3196" t="str">
        <f t="shared" si="408"/>
        <v>June</v>
      </c>
      <c r="V3196" t="str">
        <f t="shared" si="409"/>
        <v>2015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410"/>
        <v>59.142857142857139</v>
      </c>
      <c r="P3197" s="6">
        <f t="shared" si="411"/>
        <v>53.07692307692308</v>
      </c>
      <c r="Q3197" t="str">
        <f t="shared" si="404"/>
        <v>theater</v>
      </c>
      <c r="R3197" t="str">
        <f t="shared" si="405"/>
        <v>musical</v>
      </c>
      <c r="S3197" s="10">
        <f t="shared" si="406"/>
        <v>42017.385902777773</v>
      </c>
      <c r="T3197" s="10">
        <f t="shared" si="407"/>
        <v>42047.385902777773</v>
      </c>
      <c r="U3197" t="str">
        <f t="shared" si="408"/>
        <v>January</v>
      </c>
      <c r="V3197" t="str">
        <f t="shared" si="409"/>
        <v>2015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410"/>
        <v>0.06</v>
      </c>
      <c r="P3198" s="6">
        <f t="shared" si="411"/>
        <v>300</v>
      </c>
      <c r="Q3198" t="str">
        <f t="shared" si="404"/>
        <v>theater</v>
      </c>
      <c r="R3198" t="str">
        <f t="shared" si="405"/>
        <v>musical</v>
      </c>
      <c r="S3198" s="10">
        <f t="shared" si="406"/>
        <v>42157.389756944445</v>
      </c>
      <c r="T3198" s="10">
        <f t="shared" si="407"/>
        <v>42217.374999999993</v>
      </c>
      <c r="U3198" t="str">
        <f t="shared" si="408"/>
        <v>June</v>
      </c>
      <c r="V3198" t="str">
        <f t="shared" si="409"/>
        <v>2015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410"/>
        <v>11.450000000000001</v>
      </c>
      <c r="P3199" s="6">
        <f t="shared" si="411"/>
        <v>286.25</v>
      </c>
      <c r="Q3199" t="str">
        <f t="shared" si="404"/>
        <v>theater</v>
      </c>
      <c r="R3199" t="str">
        <f t="shared" si="405"/>
        <v>musical</v>
      </c>
      <c r="S3199" s="10">
        <f t="shared" si="406"/>
        <v>42009.28493055555</v>
      </c>
      <c r="T3199" s="10">
        <f t="shared" si="407"/>
        <v>42039.28493055555</v>
      </c>
      <c r="U3199" t="str">
        <f t="shared" si="408"/>
        <v>January</v>
      </c>
      <c r="V3199" t="str">
        <f t="shared" si="409"/>
        <v>2015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410"/>
        <v>0.36666666666666664</v>
      </c>
      <c r="P3200" s="6">
        <f t="shared" si="411"/>
        <v>36.666666666666664</v>
      </c>
      <c r="Q3200" t="str">
        <f t="shared" si="404"/>
        <v>theater</v>
      </c>
      <c r="R3200" t="str">
        <f t="shared" si="405"/>
        <v>musical</v>
      </c>
      <c r="S3200" s="10">
        <f t="shared" si="406"/>
        <v>42013.216168981475</v>
      </c>
      <c r="T3200" s="10">
        <f t="shared" si="407"/>
        <v>42051.216168981475</v>
      </c>
      <c r="U3200" t="str">
        <f t="shared" si="408"/>
        <v>January</v>
      </c>
      <c r="V3200" t="str">
        <f t="shared" si="409"/>
        <v>2015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410"/>
        <v>52.16</v>
      </c>
      <c r="P3201" s="6">
        <f t="shared" si="411"/>
        <v>49.20754716981132</v>
      </c>
      <c r="Q3201" t="str">
        <f t="shared" si="404"/>
        <v>theater</v>
      </c>
      <c r="R3201" t="str">
        <f t="shared" si="405"/>
        <v>musical</v>
      </c>
      <c r="S3201" s="10">
        <f t="shared" si="406"/>
        <v>41858.553449074076</v>
      </c>
      <c r="T3201" s="10">
        <f t="shared" si="407"/>
        <v>41888.666666666664</v>
      </c>
      <c r="U3201" t="str">
        <f t="shared" si="408"/>
        <v>August</v>
      </c>
      <c r="V3201" t="str">
        <f t="shared" si="409"/>
        <v>2014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410"/>
        <v>2E-3</v>
      </c>
      <c r="P3202" s="6">
        <f t="shared" si="411"/>
        <v>1</v>
      </c>
      <c r="Q3202" t="str">
        <f t="shared" si="404"/>
        <v>theater</v>
      </c>
      <c r="R3202" t="str">
        <f t="shared" si="405"/>
        <v>musical</v>
      </c>
      <c r="S3202" s="10">
        <f t="shared" si="406"/>
        <v>42460.112280092588</v>
      </c>
      <c r="T3202" s="10">
        <f t="shared" si="407"/>
        <v>42490.023611111108</v>
      </c>
      <c r="U3202" t="str">
        <f t="shared" si="408"/>
        <v>March</v>
      </c>
      <c r="V3202" t="str">
        <f t="shared" si="409"/>
        <v>2016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410"/>
        <v>1.25</v>
      </c>
      <c r="P3203" s="6">
        <f t="shared" si="411"/>
        <v>12.5</v>
      </c>
      <c r="Q3203" t="str">
        <f t="shared" ref="Q3203:Q3266" si="412">LEFT(N3203, FIND("/",N3203,1)-1)</f>
        <v>theater</v>
      </c>
      <c r="R3203" t="str">
        <f t="shared" ref="R3203:R3266" si="413">RIGHT(N3203, LEN(N3203)-FIND("/",N3203))</f>
        <v>musical</v>
      </c>
      <c r="S3203" s="10">
        <f t="shared" ref="S3203:S3266" si="414">(J3203/86400)+25569+(-5/24)</f>
        <v>41861.558761574073</v>
      </c>
      <c r="T3203" s="10">
        <f t="shared" ref="T3203:T3266" si="415">(I3203/86400)+25569+(-5/24)</f>
        <v>41882.558761574073</v>
      </c>
      <c r="U3203" t="str">
        <f t="shared" ref="U3203:U3266" si="416">TEXT(S3203,"mmmm")</f>
        <v>August</v>
      </c>
      <c r="V3203" t="str">
        <f t="shared" ref="V3203:V3266" si="417">TEXT(S3203,"yyyy")</f>
        <v>2014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10"/>
        <v>54.52</v>
      </c>
      <c r="P3204" s="6">
        <f t="shared" si="411"/>
        <v>109.04</v>
      </c>
      <c r="Q3204" t="str">
        <f t="shared" si="412"/>
        <v>theater</v>
      </c>
      <c r="R3204" t="str">
        <f t="shared" si="413"/>
        <v>musical</v>
      </c>
      <c r="S3204" s="10">
        <f t="shared" si="414"/>
        <v>42293.645208333335</v>
      </c>
      <c r="T3204" s="10">
        <f t="shared" si="415"/>
        <v>42352.040972222218</v>
      </c>
      <c r="U3204" t="str">
        <f t="shared" si="416"/>
        <v>October</v>
      </c>
      <c r="V3204" t="str">
        <f t="shared" si="417"/>
        <v>2015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10"/>
        <v>25</v>
      </c>
      <c r="P3205" s="6">
        <f t="shared" si="411"/>
        <v>41.666666666666664</v>
      </c>
      <c r="Q3205" t="str">
        <f t="shared" si="412"/>
        <v>theater</v>
      </c>
      <c r="R3205" t="str">
        <f t="shared" si="413"/>
        <v>musical</v>
      </c>
      <c r="S3205" s="10">
        <f t="shared" si="414"/>
        <v>42242.780347222222</v>
      </c>
      <c r="T3205" s="10">
        <f t="shared" si="415"/>
        <v>42272.780347222222</v>
      </c>
      <c r="U3205" t="str">
        <f t="shared" si="416"/>
        <v>August</v>
      </c>
      <c r="V3205" t="str">
        <f t="shared" si="417"/>
        <v>2015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10"/>
        <v>0</v>
      </c>
      <c r="P3206" s="6" t="e">
        <f t="shared" si="411"/>
        <v>#DIV/0!</v>
      </c>
      <c r="Q3206" t="str">
        <f t="shared" si="412"/>
        <v>theater</v>
      </c>
      <c r="R3206" t="str">
        <f t="shared" si="413"/>
        <v>musical</v>
      </c>
      <c r="S3206" s="10">
        <f t="shared" si="414"/>
        <v>42172.477766203701</v>
      </c>
      <c r="T3206" s="10">
        <f t="shared" si="415"/>
        <v>42202.468055555553</v>
      </c>
      <c r="U3206" t="str">
        <f t="shared" si="416"/>
        <v>June</v>
      </c>
      <c r="V3206" t="str">
        <f t="shared" si="417"/>
        <v>2015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10"/>
        <v>3.4125000000000001</v>
      </c>
      <c r="P3207" s="6">
        <f t="shared" si="411"/>
        <v>22.75</v>
      </c>
      <c r="Q3207" t="str">
        <f t="shared" si="412"/>
        <v>theater</v>
      </c>
      <c r="R3207" t="str">
        <f t="shared" si="413"/>
        <v>musical</v>
      </c>
      <c r="S3207" s="10">
        <f t="shared" si="414"/>
        <v>42095.166342592587</v>
      </c>
      <c r="T3207" s="10">
        <f t="shared" si="415"/>
        <v>42125.166342592587</v>
      </c>
      <c r="U3207" t="str">
        <f t="shared" si="416"/>
        <v>April</v>
      </c>
      <c r="V3207" t="str">
        <f t="shared" si="417"/>
        <v>2015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10"/>
        <v>0</v>
      </c>
      <c r="P3208" s="6" t="e">
        <f t="shared" si="411"/>
        <v>#DIV/0!</v>
      </c>
      <c r="Q3208" t="str">
        <f t="shared" si="412"/>
        <v>theater</v>
      </c>
      <c r="R3208" t="str">
        <f t="shared" si="413"/>
        <v>musical</v>
      </c>
      <c r="S3208" s="10">
        <f t="shared" si="414"/>
        <v>42236.067719907405</v>
      </c>
      <c r="T3208" s="10">
        <f t="shared" si="415"/>
        <v>42266.067719907405</v>
      </c>
      <c r="U3208" t="str">
        <f t="shared" si="416"/>
        <v>August</v>
      </c>
      <c r="V3208" t="str">
        <f t="shared" si="417"/>
        <v>2015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10"/>
        <v>46.36363636363636</v>
      </c>
      <c r="P3209" s="6">
        <f t="shared" si="411"/>
        <v>70.833333333333329</v>
      </c>
      <c r="Q3209" t="str">
        <f t="shared" si="412"/>
        <v>theater</v>
      </c>
      <c r="R3209" t="str">
        <f t="shared" si="413"/>
        <v>musical</v>
      </c>
      <c r="S3209" s="10">
        <f t="shared" si="414"/>
        <v>42057.069525462961</v>
      </c>
      <c r="T3209" s="10">
        <f t="shared" si="415"/>
        <v>42117.027858796289</v>
      </c>
      <c r="U3209" t="str">
        <f t="shared" si="416"/>
        <v>February</v>
      </c>
      <c r="V3209" t="str">
        <f t="shared" si="417"/>
        <v>2015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10"/>
        <v>103.49999999999999</v>
      </c>
      <c r="P3210" s="6">
        <f t="shared" si="411"/>
        <v>63.109756097560975</v>
      </c>
      <c r="Q3210" t="str">
        <f t="shared" si="412"/>
        <v>theater</v>
      </c>
      <c r="R3210" t="str">
        <f t="shared" si="413"/>
        <v>plays</v>
      </c>
      <c r="S3210" s="10">
        <f t="shared" si="414"/>
        <v>41827.396724537037</v>
      </c>
      <c r="T3210" s="10">
        <f t="shared" si="415"/>
        <v>41848.396724537037</v>
      </c>
      <c r="U3210" t="str">
        <f t="shared" si="416"/>
        <v>July</v>
      </c>
      <c r="V3210" t="str">
        <f t="shared" si="417"/>
        <v>2014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10"/>
        <v>119.32315789473684</v>
      </c>
      <c r="P3211" s="6">
        <f t="shared" si="411"/>
        <v>50.157964601769912</v>
      </c>
      <c r="Q3211" t="str">
        <f t="shared" si="412"/>
        <v>theater</v>
      </c>
      <c r="R3211" t="str">
        <f t="shared" si="413"/>
        <v>plays</v>
      </c>
      <c r="S3211" s="10">
        <f t="shared" si="414"/>
        <v>41778.42891203703</v>
      </c>
      <c r="T3211" s="10">
        <f t="shared" si="415"/>
        <v>41810.75</v>
      </c>
      <c r="U3211" t="str">
        <f t="shared" si="416"/>
        <v>May</v>
      </c>
      <c r="V3211" t="str">
        <f t="shared" si="417"/>
        <v>2014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10"/>
        <v>125.76666666666667</v>
      </c>
      <c r="P3212" s="6">
        <f t="shared" si="411"/>
        <v>62.883333333333333</v>
      </c>
      <c r="Q3212" t="str">
        <f t="shared" si="412"/>
        <v>theater</v>
      </c>
      <c r="R3212" t="str">
        <f t="shared" si="413"/>
        <v>plays</v>
      </c>
      <c r="S3212" s="10">
        <f t="shared" si="414"/>
        <v>41013.728229166663</v>
      </c>
      <c r="T3212" s="10">
        <f t="shared" si="415"/>
        <v>41060.957638888889</v>
      </c>
      <c r="U3212" t="str">
        <f t="shared" si="416"/>
        <v>April</v>
      </c>
      <c r="V3212" t="str">
        <f t="shared" si="417"/>
        <v>2012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ref="O3213:O3276" si="418">(E3213/D3213)*100</f>
        <v>119.74347826086958</v>
      </c>
      <c r="P3213" s="6">
        <f t="shared" ref="P3213:P3276" si="419">(E3213/L3213)</f>
        <v>85.531055900621112</v>
      </c>
      <c r="Q3213" t="str">
        <f t="shared" si="412"/>
        <v>theater</v>
      </c>
      <c r="R3213" t="str">
        <f t="shared" si="413"/>
        <v>plays</v>
      </c>
      <c r="S3213" s="10">
        <f t="shared" si="414"/>
        <v>41834.378240740734</v>
      </c>
      <c r="T3213" s="10">
        <f t="shared" si="415"/>
        <v>41865.875</v>
      </c>
      <c r="U3213" t="str">
        <f t="shared" si="416"/>
        <v>July</v>
      </c>
      <c r="V3213" t="str">
        <f t="shared" si="417"/>
        <v>2014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18"/>
        <v>126.25</v>
      </c>
      <c r="P3214" s="6">
        <f t="shared" si="419"/>
        <v>53.723404255319146</v>
      </c>
      <c r="Q3214" t="str">
        <f t="shared" si="412"/>
        <v>theater</v>
      </c>
      <c r="R3214" t="str">
        <f t="shared" si="413"/>
        <v>plays</v>
      </c>
      <c r="S3214" s="10">
        <f t="shared" si="414"/>
        <v>41829.587395833332</v>
      </c>
      <c r="T3214" s="10">
        <f t="shared" si="415"/>
        <v>41859.587395833332</v>
      </c>
      <c r="U3214" t="str">
        <f t="shared" si="416"/>
        <v>July</v>
      </c>
      <c r="V3214" t="str">
        <f t="shared" si="417"/>
        <v>2014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18"/>
        <v>100.11666666666667</v>
      </c>
      <c r="P3215" s="6">
        <f t="shared" si="419"/>
        <v>127.80851063829788</v>
      </c>
      <c r="Q3215" t="str">
        <f t="shared" si="412"/>
        <v>theater</v>
      </c>
      <c r="R3215" t="str">
        <f t="shared" si="413"/>
        <v>plays</v>
      </c>
      <c r="S3215" s="10">
        <f t="shared" si="414"/>
        <v>42171.555081018516</v>
      </c>
      <c r="T3215" s="10">
        <f t="shared" si="415"/>
        <v>42211.555081018516</v>
      </c>
      <c r="U3215" t="str">
        <f t="shared" si="416"/>
        <v>June</v>
      </c>
      <c r="V3215" t="str">
        <f t="shared" si="417"/>
        <v>2015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18"/>
        <v>102.13333333333334</v>
      </c>
      <c r="P3216" s="6">
        <f t="shared" si="419"/>
        <v>106.57391304347826</v>
      </c>
      <c r="Q3216" t="str">
        <f t="shared" si="412"/>
        <v>theater</v>
      </c>
      <c r="R3216" t="str">
        <f t="shared" si="413"/>
        <v>plays</v>
      </c>
      <c r="S3216" s="10">
        <f t="shared" si="414"/>
        <v>42337.584178240737</v>
      </c>
      <c r="T3216" s="10">
        <f t="shared" si="415"/>
        <v>42374.788194444445</v>
      </c>
      <c r="U3216" t="str">
        <f t="shared" si="416"/>
        <v>November</v>
      </c>
      <c r="V3216" t="str">
        <f t="shared" si="417"/>
        <v>2015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18"/>
        <v>100.35142857142858</v>
      </c>
      <c r="P3217" s="6">
        <f t="shared" si="419"/>
        <v>262.11194029850748</v>
      </c>
      <c r="Q3217" t="str">
        <f t="shared" si="412"/>
        <v>theater</v>
      </c>
      <c r="R3217" t="str">
        <f t="shared" si="413"/>
        <v>plays</v>
      </c>
      <c r="S3217" s="10">
        <f t="shared" si="414"/>
        <v>42219.456840277773</v>
      </c>
      <c r="T3217" s="10">
        <f t="shared" si="415"/>
        <v>42256.957638888889</v>
      </c>
      <c r="U3217" t="str">
        <f t="shared" si="416"/>
        <v>August</v>
      </c>
      <c r="V3217" t="str">
        <f t="shared" si="417"/>
        <v>2015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18"/>
        <v>100.05</v>
      </c>
      <c r="P3218" s="6">
        <f t="shared" si="419"/>
        <v>57.171428571428571</v>
      </c>
      <c r="Q3218" t="str">
        <f t="shared" si="412"/>
        <v>theater</v>
      </c>
      <c r="R3218" t="str">
        <f t="shared" si="413"/>
        <v>plays</v>
      </c>
      <c r="S3218" s="10">
        <f t="shared" si="414"/>
        <v>42165.254293981481</v>
      </c>
      <c r="T3218" s="10">
        <f t="shared" si="415"/>
        <v>42196.395833333336</v>
      </c>
      <c r="U3218" t="str">
        <f t="shared" si="416"/>
        <v>June</v>
      </c>
      <c r="V3218" t="str">
        <f t="shared" si="417"/>
        <v>2015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18"/>
        <v>116.02222222222223</v>
      </c>
      <c r="P3219" s="6">
        <f t="shared" si="419"/>
        <v>50.20192307692308</v>
      </c>
      <c r="Q3219" t="str">
        <f t="shared" si="412"/>
        <v>theater</v>
      </c>
      <c r="R3219" t="str">
        <f t="shared" si="413"/>
        <v>plays</v>
      </c>
      <c r="S3219" s="10">
        <f t="shared" si="414"/>
        <v>42648.337777777771</v>
      </c>
      <c r="T3219" s="10">
        <f t="shared" si="415"/>
        <v>42678.337777777771</v>
      </c>
      <c r="U3219" t="str">
        <f t="shared" si="416"/>
        <v>October</v>
      </c>
      <c r="V3219" t="str">
        <f t="shared" si="417"/>
        <v>2016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18"/>
        <v>102.1</v>
      </c>
      <c r="P3220" s="6">
        <f t="shared" si="419"/>
        <v>66.586956521739125</v>
      </c>
      <c r="Q3220" t="str">
        <f t="shared" si="412"/>
        <v>theater</v>
      </c>
      <c r="R3220" t="str">
        <f t="shared" si="413"/>
        <v>plays</v>
      </c>
      <c r="S3220" s="10">
        <f t="shared" si="414"/>
        <v>41970.793819444443</v>
      </c>
      <c r="T3220" s="10">
        <f t="shared" si="415"/>
        <v>42003.791666666664</v>
      </c>
      <c r="U3220" t="str">
        <f t="shared" si="416"/>
        <v>November</v>
      </c>
      <c r="V3220" t="str">
        <f t="shared" si="417"/>
        <v>2014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18"/>
        <v>100.11000000000001</v>
      </c>
      <c r="P3221" s="6">
        <f t="shared" si="419"/>
        <v>168.25210084033614</v>
      </c>
      <c r="Q3221" t="str">
        <f t="shared" si="412"/>
        <v>theater</v>
      </c>
      <c r="R3221" t="str">
        <f t="shared" si="413"/>
        <v>plays</v>
      </c>
      <c r="S3221" s="10">
        <f t="shared" si="414"/>
        <v>42050.77484953704</v>
      </c>
      <c r="T3221" s="10">
        <f t="shared" si="415"/>
        <v>42085.733182870368</v>
      </c>
      <c r="U3221" t="str">
        <f t="shared" si="416"/>
        <v>February</v>
      </c>
      <c r="V3221" t="str">
        <f t="shared" si="417"/>
        <v>2015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18"/>
        <v>100.84</v>
      </c>
      <c r="P3222" s="6">
        <f t="shared" si="419"/>
        <v>256.37288135593218</v>
      </c>
      <c r="Q3222" t="str">
        <f t="shared" si="412"/>
        <v>theater</v>
      </c>
      <c r="R3222" t="str">
        <f t="shared" si="413"/>
        <v>plays</v>
      </c>
      <c r="S3222" s="10">
        <f t="shared" si="414"/>
        <v>42772.625046296293</v>
      </c>
      <c r="T3222" s="10">
        <f t="shared" si="415"/>
        <v>42806.666666666664</v>
      </c>
      <c r="U3222" t="str">
        <f t="shared" si="416"/>
        <v>February</v>
      </c>
      <c r="V3222" t="str">
        <f t="shared" si="417"/>
        <v>2017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18"/>
        <v>103.42499999999998</v>
      </c>
      <c r="P3223" s="6">
        <f t="shared" si="419"/>
        <v>36.610619469026545</v>
      </c>
      <c r="Q3223" t="str">
        <f t="shared" si="412"/>
        <v>theater</v>
      </c>
      <c r="R3223" t="str">
        <f t="shared" si="413"/>
        <v>plays</v>
      </c>
      <c r="S3223" s="10">
        <f t="shared" si="414"/>
        <v>42155.488460648143</v>
      </c>
      <c r="T3223" s="10">
        <f t="shared" si="415"/>
        <v>42190.488460648143</v>
      </c>
      <c r="U3223" t="str">
        <f t="shared" si="416"/>
        <v>May</v>
      </c>
      <c r="V3223" t="str">
        <f t="shared" si="417"/>
        <v>2015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18"/>
        <v>124.8</v>
      </c>
      <c r="P3224" s="6">
        <f t="shared" si="419"/>
        <v>37.142857142857146</v>
      </c>
      <c r="Q3224" t="str">
        <f t="shared" si="412"/>
        <v>theater</v>
      </c>
      <c r="R3224" t="str">
        <f t="shared" si="413"/>
        <v>plays</v>
      </c>
      <c r="S3224" s="10">
        <f t="shared" si="414"/>
        <v>42270.373807870368</v>
      </c>
      <c r="T3224" s="10">
        <f t="shared" si="415"/>
        <v>42301.686805555553</v>
      </c>
      <c r="U3224" t="str">
        <f t="shared" si="416"/>
        <v>September</v>
      </c>
      <c r="V3224" t="str">
        <f t="shared" si="417"/>
        <v>2015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18"/>
        <v>109.51612903225806</v>
      </c>
      <c r="P3225" s="6">
        <f t="shared" si="419"/>
        <v>45.878378378378379</v>
      </c>
      <c r="Q3225" t="str">
        <f t="shared" si="412"/>
        <v>theater</v>
      </c>
      <c r="R3225" t="str">
        <f t="shared" si="413"/>
        <v>plays</v>
      </c>
      <c r="S3225" s="10">
        <f t="shared" si="414"/>
        <v>42206.627037037033</v>
      </c>
      <c r="T3225" s="10">
        <f t="shared" si="415"/>
        <v>42236.627037037033</v>
      </c>
      <c r="U3225" t="str">
        <f t="shared" si="416"/>
        <v>July</v>
      </c>
      <c r="V3225" t="str">
        <f t="shared" si="417"/>
        <v>2015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18"/>
        <v>102.03333333333333</v>
      </c>
      <c r="P3226" s="6">
        <f t="shared" si="419"/>
        <v>141.71296296296296</v>
      </c>
      <c r="Q3226" t="str">
        <f t="shared" si="412"/>
        <v>theater</v>
      </c>
      <c r="R3226" t="str">
        <f t="shared" si="413"/>
        <v>plays</v>
      </c>
      <c r="S3226" s="10">
        <f t="shared" si="414"/>
        <v>42697.642511574071</v>
      </c>
      <c r="T3226" s="10">
        <f t="shared" si="415"/>
        <v>42744.999999999993</v>
      </c>
      <c r="U3226" t="str">
        <f t="shared" si="416"/>
        <v>November</v>
      </c>
      <c r="V3226" t="str">
        <f t="shared" si="417"/>
        <v>2016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18"/>
        <v>102.35000000000001</v>
      </c>
      <c r="P3227" s="6">
        <f t="shared" si="419"/>
        <v>52.487179487179489</v>
      </c>
      <c r="Q3227" t="str">
        <f t="shared" si="412"/>
        <v>theater</v>
      </c>
      <c r="R3227" t="str">
        <f t="shared" si="413"/>
        <v>plays</v>
      </c>
      <c r="S3227" s="10">
        <f t="shared" si="414"/>
        <v>42503.351134259261</v>
      </c>
      <c r="T3227" s="10">
        <f t="shared" si="415"/>
        <v>42524.666666666664</v>
      </c>
      <c r="U3227" t="str">
        <f t="shared" si="416"/>
        <v>May</v>
      </c>
      <c r="V3227" t="str">
        <f t="shared" si="417"/>
        <v>2016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18"/>
        <v>104.16666666666667</v>
      </c>
      <c r="P3228" s="6">
        <f t="shared" si="419"/>
        <v>59.523809523809526</v>
      </c>
      <c r="Q3228" t="str">
        <f t="shared" si="412"/>
        <v>theater</v>
      </c>
      <c r="R3228" t="str">
        <f t="shared" si="413"/>
        <v>plays</v>
      </c>
      <c r="S3228" s="10">
        <f t="shared" si="414"/>
        <v>42277.375138888885</v>
      </c>
      <c r="T3228" s="10">
        <f t="shared" si="415"/>
        <v>42307.375138888885</v>
      </c>
      <c r="U3228" t="str">
        <f t="shared" si="416"/>
        <v>September</v>
      </c>
      <c r="V3228" t="str">
        <f t="shared" si="417"/>
        <v>2015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18"/>
        <v>125</v>
      </c>
      <c r="P3229" s="6">
        <f t="shared" si="419"/>
        <v>50</v>
      </c>
      <c r="Q3229" t="str">
        <f t="shared" si="412"/>
        <v>theater</v>
      </c>
      <c r="R3229" t="str">
        <f t="shared" si="413"/>
        <v>plays</v>
      </c>
      <c r="S3229" s="10">
        <f t="shared" si="414"/>
        <v>42722.674027777779</v>
      </c>
      <c r="T3229" s="10">
        <f t="shared" si="415"/>
        <v>42752.674027777779</v>
      </c>
      <c r="U3229" t="str">
        <f t="shared" si="416"/>
        <v>December</v>
      </c>
      <c r="V3229" t="str">
        <f t="shared" si="417"/>
        <v>2016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18"/>
        <v>102.34285714285714</v>
      </c>
      <c r="P3230" s="6">
        <f t="shared" si="419"/>
        <v>193.62162162162161</v>
      </c>
      <c r="Q3230" t="str">
        <f t="shared" si="412"/>
        <v>theater</v>
      </c>
      <c r="R3230" t="str">
        <f t="shared" si="413"/>
        <v>plays</v>
      </c>
      <c r="S3230" s="10">
        <f t="shared" si="414"/>
        <v>42323.500972222224</v>
      </c>
      <c r="T3230" s="10">
        <f t="shared" si="415"/>
        <v>42354.999305555553</v>
      </c>
      <c r="U3230" t="str">
        <f t="shared" si="416"/>
        <v>November</v>
      </c>
      <c r="V3230" t="str">
        <f t="shared" si="417"/>
        <v>2015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18"/>
        <v>107.86500000000001</v>
      </c>
      <c r="P3231" s="6">
        <f t="shared" si="419"/>
        <v>106.79702970297029</v>
      </c>
      <c r="Q3231" t="str">
        <f t="shared" si="412"/>
        <v>theater</v>
      </c>
      <c r="R3231" t="str">
        <f t="shared" si="413"/>
        <v>plays</v>
      </c>
      <c r="S3231" s="10">
        <f t="shared" si="414"/>
        <v>41933.083310185182</v>
      </c>
      <c r="T3231" s="10">
        <f t="shared" si="415"/>
        <v>41963.124976851854</v>
      </c>
      <c r="U3231" t="str">
        <f t="shared" si="416"/>
        <v>October</v>
      </c>
      <c r="V3231" t="str">
        <f t="shared" si="417"/>
        <v>2014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18"/>
        <v>109.88461538461539</v>
      </c>
      <c r="P3232" s="6">
        <f t="shared" si="419"/>
        <v>77.21621621621621</v>
      </c>
      <c r="Q3232" t="str">
        <f t="shared" si="412"/>
        <v>theater</v>
      </c>
      <c r="R3232" t="str">
        <f t="shared" si="413"/>
        <v>plays</v>
      </c>
      <c r="S3232" s="10">
        <f t="shared" si="414"/>
        <v>41897.959791666661</v>
      </c>
      <c r="T3232" s="10">
        <f t="shared" si="415"/>
        <v>41912.957638888889</v>
      </c>
      <c r="U3232" t="str">
        <f t="shared" si="416"/>
        <v>September</v>
      </c>
      <c r="V3232" t="str">
        <f t="shared" si="417"/>
        <v>2014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18"/>
        <v>161</v>
      </c>
      <c r="P3233" s="6">
        <f t="shared" si="419"/>
        <v>57.5</v>
      </c>
      <c r="Q3233" t="str">
        <f t="shared" si="412"/>
        <v>theater</v>
      </c>
      <c r="R3233" t="str">
        <f t="shared" si="413"/>
        <v>plays</v>
      </c>
      <c r="S3233" s="10">
        <f t="shared" si="414"/>
        <v>42446.735497685186</v>
      </c>
      <c r="T3233" s="10">
        <f t="shared" si="415"/>
        <v>42476.735497685186</v>
      </c>
      <c r="U3233" t="str">
        <f t="shared" si="416"/>
        <v>March</v>
      </c>
      <c r="V3233" t="str">
        <f t="shared" si="417"/>
        <v>2016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18"/>
        <v>131.20000000000002</v>
      </c>
      <c r="P3234" s="6">
        <f t="shared" si="419"/>
        <v>50.46153846153846</v>
      </c>
      <c r="Q3234" t="str">
        <f t="shared" si="412"/>
        <v>theater</v>
      </c>
      <c r="R3234" t="str">
        <f t="shared" si="413"/>
        <v>plays</v>
      </c>
      <c r="S3234" s="10">
        <f t="shared" si="414"/>
        <v>42463.605520833335</v>
      </c>
      <c r="T3234" s="10">
        <f t="shared" si="415"/>
        <v>42493.957638888889</v>
      </c>
      <c r="U3234" t="str">
        <f t="shared" si="416"/>
        <v>April</v>
      </c>
      <c r="V3234" t="str">
        <f t="shared" si="417"/>
        <v>2016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18"/>
        <v>118.8</v>
      </c>
      <c r="P3235" s="6">
        <f t="shared" si="419"/>
        <v>97.377049180327873</v>
      </c>
      <c r="Q3235" t="str">
        <f t="shared" si="412"/>
        <v>theater</v>
      </c>
      <c r="R3235" t="str">
        <f t="shared" si="413"/>
        <v>plays</v>
      </c>
      <c r="S3235" s="10">
        <f t="shared" si="414"/>
        <v>42766.596701388888</v>
      </c>
      <c r="T3235" s="10">
        <f t="shared" si="415"/>
        <v>42796.596701388888</v>
      </c>
      <c r="U3235" t="str">
        <f t="shared" si="416"/>
        <v>January</v>
      </c>
      <c r="V3235" t="str">
        <f t="shared" si="417"/>
        <v>2017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18"/>
        <v>100.39275000000001</v>
      </c>
      <c r="P3236" s="6">
        <f t="shared" si="419"/>
        <v>34.91921739130435</v>
      </c>
      <c r="Q3236" t="str">
        <f t="shared" si="412"/>
        <v>theater</v>
      </c>
      <c r="R3236" t="str">
        <f t="shared" si="413"/>
        <v>plays</v>
      </c>
      <c r="S3236" s="10">
        <f t="shared" si="414"/>
        <v>42734.581111111103</v>
      </c>
      <c r="T3236" s="10">
        <f t="shared" si="415"/>
        <v>42767.771527777775</v>
      </c>
      <c r="U3236" t="str">
        <f t="shared" si="416"/>
        <v>December</v>
      </c>
      <c r="V3236" t="str">
        <f t="shared" si="417"/>
        <v>2016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18"/>
        <v>103.20666666666666</v>
      </c>
      <c r="P3237" s="6">
        <f t="shared" si="419"/>
        <v>85.530386740331494</v>
      </c>
      <c r="Q3237" t="str">
        <f t="shared" si="412"/>
        <v>theater</v>
      </c>
      <c r="R3237" t="str">
        <f t="shared" si="413"/>
        <v>plays</v>
      </c>
      <c r="S3237" s="10">
        <f t="shared" si="414"/>
        <v>42522.139479166661</v>
      </c>
      <c r="T3237" s="10">
        <f t="shared" si="415"/>
        <v>42552.139479166661</v>
      </c>
      <c r="U3237" t="str">
        <f t="shared" si="416"/>
        <v>June</v>
      </c>
      <c r="V3237" t="str">
        <f t="shared" si="417"/>
        <v>2016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18"/>
        <v>100.6</v>
      </c>
      <c r="P3238" s="6">
        <f t="shared" si="419"/>
        <v>182.90909090909091</v>
      </c>
      <c r="Q3238" t="str">
        <f t="shared" si="412"/>
        <v>theater</v>
      </c>
      <c r="R3238" t="str">
        <f t="shared" si="413"/>
        <v>plays</v>
      </c>
      <c r="S3238" s="10">
        <f t="shared" si="414"/>
        <v>42702.708715277775</v>
      </c>
      <c r="T3238" s="10">
        <f t="shared" si="415"/>
        <v>42732.708715277775</v>
      </c>
      <c r="U3238" t="str">
        <f t="shared" si="416"/>
        <v>November</v>
      </c>
      <c r="V3238" t="str">
        <f t="shared" si="417"/>
        <v>2016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18"/>
        <v>100.78754285714287</v>
      </c>
      <c r="P3239" s="6">
        <f t="shared" si="419"/>
        <v>131.13620817843866</v>
      </c>
      <c r="Q3239" t="str">
        <f t="shared" si="412"/>
        <v>theater</v>
      </c>
      <c r="R3239" t="str">
        <f t="shared" si="413"/>
        <v>plays</v>
      </c>
      <c r="S3239" s="10">
        <f t="shared" si="414"/>
        <v>42252.266018518516</v>
      </c>
      <c r="T3239" s="10">
        <f t="shared" si="415"/>
        <v>42275.957638888889</v>
      </c>
      <c r="U3239" t="str">
        <f t="shared" si="416"/>
        <v>September</v>
      </c>
      <c r="V3239" t="str">
        <f t="shared" si="417"/>
        <v>2015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18"/>
        <v>112.32142857142857</v>
      </c>
      <c r="P3240" s="6">
        <f t="shared" si="419"/>
        <v>39.810126582278478</v>
      </c>
      <c r="Q3240" t="str">
        <f t="shared" si="412"/>
        <v>theater</v>
      </c>
      <c r="R3240" t="str">
        <f t="shared" si="413"/>
        <v>plays</v>
      </c>
      <c r="S3240" s="10">
        <f t="shared" si="414"/>
        <v>42156.302060185182</v>
      </c>
      <c r="T3240" s="10">
        <f t="shared" si="415"/>
        <v>42186.302060185182</v>
      </c>
      <c r="U3240" t="str">
        <f t="shared" si="416"/>
        <v>June</v>
      </c>
      <c r="V3240" t="str">
        <f t="shared" si="417"/>
        <v>2015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18"/>
        <v>105.91914022517912</v>
      </c>
      <c r="P3241" s="6">
        <f t="shared" si="419"/>
        <v>59.701730769230764</v>
      </c>
      <c r="Q3241" t="str">
        <f t="shared" si="412"/>
        <v>theater</v>
      </c>
      <c r="R3241" t="str">
        <f t="shared" si="413"/>
        <v>plays</v>
      </c>
      <c r="S3241" s="10">
        <f t="shared" si="414"/>
        <v>42277.880706018514</v>
      </c>
      <c r="T3241" s="10">
        <f t="shared" si="415"/>
        <v>42302.790972222218</v>
      </c>
      <c r="U3241" t="str">
        <f t="shared" si="416"/>
        <v>September</v>
      </c>
      <c r="V3241" t="str">
        <f t="shared" si="417"/>
        <v>2015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18"/>
        <v>100.56666666666668</v>
      </c>
      <c r="P3242" s="6">
        <f t="shared" si="419"/>
        <v>88.735294117647058</v>
      </c>
      <c r="Q3242" t="str">
        <f t="shared" si="412"/>
        <v>theater</v>
      </c>
      <c r="R3242" t="str">
        <f t="shared" si="413"/>
        <v>plays</v>
      </c>
      <c r="S3242" s="10">
        <f t="shared" si="414"/>
        <v>42754.485509259255</v>
      </c>
      <c r="T3242" s="10">
        <f t="shared" si="415"/>
        <v>42782.749999999993</v>
      </c>
      <c r="U3242" t="str">
        <f t="shared" si="416"/>
        <v>January</v>
      </c>
      <c r="V3242" t="str">
        <f t="shared" si="417"/>
        <v>2017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18"/>
        <v>115.30588235294117</v>
      </c>
      <c r="P3243" s="6">
        <f t="shared" si="419"/>
        <v>58.688622754491021</v>
      </c>
      <c r="Q3243" t="str">
        <f t="shared" si="412"/>
        <v>theater</v>
      </c>
      <c r="R3243" t="str">
        <f t="shared" si="413"/>
        <v>plays</v>
      </c>
      <c r="S3243" s="10">
        <f t="shared" si="414"/>
        <v>41893.116550925923</v>
      </c>
      <c r="T3243" s="10">
        <f t="shared" si="415"/>
        <v>41926.082638888889</v>
      </c>
      <c r="U3243" t="str">
        <f t="shared" si="416"/>
        <v>September</v>
      </c>
      <c r="V3243" t="str">
        <f t="shared" si="417"/>
        <v>2014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18"/>
        <v>127.30419999999999</v>
      </c>
      <c r="P3244" s="6">
        <f t="shared" si="419"/>
        <v>69.56513661202186</v>
      </c>
      <c r="Q3244" t="str">
        <f t="shared" si="412"/>
        <v>theater</v>
      </c>
      <c r="R3244" t="str">
        <f t="shared" si="413"/>
        <v>plays</v>
      </c>
      <c r="S3244" s="10">
        <f t="shared" si="414"/>
        <v>41871.547361111108</v>
      </c>
      <c r="T3244" s="10">
        <f t="shared" si="415"/>
        <v>41901.547361111108</v>
      </c>
      <c r="U3244" t="str">
        <f t="shared" si="416"/>
        <v>August</v>
      </c>
      <c r="V3244" t="str">
        <f t="shared" si="417"/>
        <v>2014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18"/>
        <v>102.83750000000001</v>
      </c>
      <c r="P3245" s="6">
        <f t="shared" si="419"/>
        <v>115.87323943661971</v>
      </c>
      <c r="Q3245" t="str">
        <f t="shared" si="412"/>
        <v>theater</v>
      </c>
      <c r="R3245" t="str">
        <f t="shared" si="413"/>
        <v>plays</v>
      </c>
      <c r="S3245" s="10">
        <f t="shared" si="414"/>
        <v>42261.888449074067</v>
      </c>
      <c r="T3245" s="10">
        <f t="shared" si="415"/>
        <v>42285.791666666664</v>
      </c>
      <c r="U3245" t="str">
        <f t="shared" si="416"/>
        <v>September</v>
      </c>
      <c r="V3245" t="str">
        <f t="shared" si="417"/>
        <v>2015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18"/>
        <v>102.9375</v>
      </c>
      <c r="P3246" s="6">
        <f t="shared" si="419"/>
        <v>23.869565217391305</v>
      </c>
      <c r="Q3246" t="str">
        <f t="shared" si="412"/>
        <v>theater</v>
      </c>
      <c r="R3246" t="str">
        <f t="shared" si="413"/>
        <v>plays</v>
      </c>
      <c r="S3246" s="10">
        <f t="shared" si="414"/>
        <v>42675.485902777778</v>
      </c>
      <c r="T3246" s="10">
        <f t="shared" si="415"/>
        <v>42705.527569444443</v>
      </c>
      <c r="U3246" t="str">
        <f t="shared" si="416"/>
        <v>November</v>
      </c>
      <c r="V3246" t="str">
        <f t="shared" si="417"/>
        <v>2016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18"/>
        <v>104.3047619047619</v>
      </c>
      <c r="P3247" s="6">
        <f t="shared" si="419"/>
        <v>81.125925925925927</v>
      </c>
      <c r="Q3247" t="str">
        <f t="shared" si="412"/>
        <v>theater</v>
      </c>
      <c r="R3247" t="str">
        <f t="shared" si="413"/>
        <v>plays</v>
      </c>
      <c r="S3247" s="10">
        <f t="shared" si="414"/>
        <v>42135.391874999994</v>
      </c>
      <c r="T3247" s="10">
        <f t="shared" si="415"/>
        <v>42166.874999999993</v>
      </c>
      <c r="U3247" t="str">
        <f t="shared" si="416"/>
        <v>May</v>
      </c>
      <c r="V3247" t="str">
        <f t="shared" si="417"/>
        <v>2015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18"/>
        <v>111.22000000000001</v>
      </c>
      <c r="P3248" s="6">
        <f t="shared" si="419"/>
        <v>57.626943005181346</v>
      </c>
      <c r="Q3248" t="str">
        <f t="shared" si="412"/>
        <v>theater</v>
      </c>
      <c r="R3248" t="str">
        <f t="shared" si="413"/>
        <v>plays</v>
      </c>
      <c r="S3248" s="10">
        <f t="shared" si="414"/>
        <v>42230.263888888883</v>
      </c>
      <c r="T3248" s="10">
        <f t="shared" si="415"/>
        <v>42258.957638888889</v>
      </c>
      <c r="U3248" t="str">
        <f t="shared" si="416"/>
        <v>August</v>
      </c>
      <c r="V3248" t="str">
        <f t="shared" si="417"/>
        <v>2015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18"/>
        <v>105.86</v>
      </c>
      <c r="P3249" s="6">
        <f t="shared" si="419"/>
        <v>46.429824561403507</v>
      </c>
      <c r="Q3249" t="str">
        <f t="shared" si="412"/>
        <v>theater</v>
      </c>
      <c r="R3249" t="str">
        <f t="shared" si="413"/>
        <v>plays</v>
      </c>
      <c r="S3249" s="10">
        <f t="shared" si="414"/>
        <v>42167.22583333333</v>
      </c>
      <c r="T3249" s="10">
        <f t="shared" si="415"/>
        <v>42197.22583333333</v>
      </c>
      <c r="U3249" t="str">
        <f t="shared" si="416"/>
        <v>June</v>
      </c>
      <c r="V3249" t="str">
        <f t="shared" si="417"/>
        <v>2015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18"/>
        <v>100.79166666666666</v>
      </c>
      <c r="P3250" s="6">
        <f t="shared" si="419"/>
        <v>60.475000000000001</v>
      </c>
      <c r="Q3250" t="str">
        <f t="shared" si="412"/>
        <v>theater</v>
      </c>
      <c r="R3250" t="str">
        <f t="shared" si="413"/>
        <v>plays</v>
      </c>
      <c r="S3250" s="10">
        <f t="shared" si="414"/>
        <v>42068.68005787037</v>
      </c>
      <c r="T3250" s="10">
        <f t="shared" si="415"/>
        <v>42098.638391203705</v>
      </c>
      <c r="U3250" t="str">
        <f t="shared" si="416"/>
        <v>March</v>
      </c>
      <c r="V3250" t="str">
        <f t="shared" si="417"/>
        <v>2015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18"/>
        <v>104.92727272727274</v>
      </c>
      <c r="P3251" s="6">
        <f t="shared" si="419"/>
        <v>65.579545454545453</v>
      </c>
      <c r="Q3251" t="str">
        <f t="shared" si="412"/>
        <v>theater</v>
      </c>
      <c r="R3251" t="str">
        <f t="shared" si="413"/>
        <v>plays</v>
      </c>
      <c r="S3251" s="10">
        <f t="shared" si="414"/>
        <v>42145.538356481477</v>
      </c>
      <c r="T3251" s="10">
        <f t="shared" si="415"/>
        <v>42175.538356481477</v>
      </c>
      <c r="U3251" t="str">
        <f t="shared" si="416"/>
        <v>May</v>
      </c>
      <c r="V3251" t="str">
        <f t="shared" si="417"/>
        <v>2015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18"/>
        <v>101.55199999999999</v>
      </c>
      <c r="P3252" s="6">
        <f t="shared" si="419"/>
        <v>119.1924882629108</v>
      </c>
      <c r="Q3252" t="str">
        <f t="shared" si="412"/>
        <v>theater</v>
      </c>
      <c r="R3252" t="str">
        <f t="shared" si="413"/>
        <v>plays</v>
      </c>
      <c r="S3252" s="10">
        <f t="shared" si="414"/>
        <v>41918.533842592587</v>
      </c>
      <c r="T3252" s="10">
        <f t="shared" si="415"/>
        <v>41948.575509259259</v>
      </c>
      <c r="U3252" t="str">
        <f t="shared" si="416"/>
        <v>October</v>
      </c>
      <c r="V3252" t="str">
        <f t="shared" si="417"/>
        <v>2014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18"/>
        <v>110.73333333333333</v>
      </c>
      <c r="P3253" s="6">
        <f t="shared" si="419"/>
        <v>83.05</v>
      </c>
      <c r="Q3253" t="str">
        <f t="shared" si="412"/>
        <v>theater</v>
      </c>
      <c r="R3253" t="str">
        <f t="shared" si="413"/>
        <v>plays</v>
      </c>
      <c r="S3253" s="10">
        <f t="shared" si="414"/>
        <v>42146.52275462963</v>
      </c>
      <c r="T3253" s="10">
        <f t="shared" si="415"/>
        <v>42176.52275462963</v>
      </c>
      <c r="U3253" t="str">
        <f t="shared" si="416"/>
        <v>May</v>
      </c>
      <c r="V3253" t="str">
        <f t="shared" si="417"/>
        <v>2015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18"/>
        <v>127.82222222222221</v>
      </c>
      <c r="P3254" s="6">
        <f t="shared" si="419"/>
        <v>57.52</v>
      </c>
      <c r="Q3254" t="str">
        <f t="shared" si="412"/>
        <v>theater</v>
      </c>
      <c r="R3254" t="str">
        <f t="shared" si="413"/>
        <v>plays</v>
      </c>
      <c r="S3254" s="10">
        <f t="shared" si="414"/>
        <v>42590.264351851853</v>
      </c>
      <c r="T3254" s="10">
        <f t="shared" si="415"/>
        <v>42620.264351851853</v>
      </c>
      <c r="U3254" t="str">
        <f t="shared" si="416"/>
        <v>August</v>
      </c>
      <c r="V3254" t="str">
        <f t="shared" si="417"/>
        <v>2016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18"/>
        <v>101.82500000000002</v>
      </c>
      <c r="P3255" s="6">
        <f t="shared" si="419"/>
        <v>177.08695652173913</v>
      </c>
      <c r="Q3255" t="str">
        <f t="shared" si="412"/>
        <v>theater</v>
      </c>
      <c r="R3255" t="str">
        <f t="shared" si="413"/>
        <v>plays</v>
      </c>
      <c r="S3255" s="10">
        <f t="shared" si="414"/>
        <v>42602.368379629632</v>
      </c>
      <c r="T3255" s="10">
        <f t="shared" si="415"/>
        <v>42620.947916666664</v>
      </c>
      <c r="U3255" t="str">
        <f t="shared" si="416"/>
        <v>August</v>
      </c>
      <c r="V3255" t="str">
        <f t="shared" si="417"/>
        <v>2016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18"/>
        <v>101.25769230769231</v>
      </c>
      <c r="P3256" s="6">
        <f t="shared" si="419"/>
        <v>70.771505376344081</v>
      </c>
      <c r="Q3256" t="str">
        <f t="shared" si="412"/>
        <v>theater</v>
      </c>
      <c r="R3256" t="str">
        <f t="shared" si="413"/>
        <v>plays</v>
      </c>
      <c r="S3256" s="10">
        <f t="shared" si="414"/>
        <v>42058.877418981479</v>
      </c>
      <c r="T3256" s="10">
        <f t="shared" si="415"/>
        <v>42088.835752314808</v>
      </c>
      <c r="U3256" t="str">
        <f t="shared" si="416"/>
        <v>February</v>
      </c>
      <c r="V3256" t="str">
        <f t="shared" si="417"/>
        <v>2015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18"/>
        <v>175</v>
      </c>
      <c r="P3257" s="6">
        <f t="shared" si="419"/>
        <v>29.166666666666668</v>
      </c>
      <c r="Q3257" t="str">
        <f t="shared" si="412"/>
        <v>theater</v>
      </c>
      <c r="R3257" t="str">
        <f t="shared" si="413"/>
        <v>plays</v>
      </c>
      <c r="S3257" s="10">
        <f t="shared" si="414"/>
        <v>41889.559895833328</v>
      </c>
      <c r="T3257" s="10">
        <f t="shared" si="415"/>
        <v>41919.559895833328</v>
      </c>
      <c r="U3257" t="str">
        <f t="shared" si="416"/>
        <v>September</v>
      </c>
      <c r="V3257" t="str">
        <f t="shared" si="417"/>
        <v>2014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18"/>
        <v>128.06</v>
      </c>
      <c r="P3258" s="6">
        <f t="shared" si="419"/>
        <v>72.76136363636364</v>
      </c>
      <c r="Q3258" t="str">
        <f t="shared" si="412"/>
        <v>theater</v>
      </c>
      <c r="R3258" t="str">
        <f t="shared" si="413"/>
        <v>plays</v>
      </c>
      <c r="S3258" s="10">
        <f t="shared" si="414"/>
        <v>42144.365474537037</v>
      </c>
      <c r="T3258" s="10">
        <f t="shared" si="415"/>
        <v>42165.957638888889</v>
      </c>
      <c r="U3258" t="str">
        <f t="shared" si="416"/>
        <v>May</v>
      </c>
      <c r="V3258" t="str">
        <f t="shared" si="417"/>
        <v>2015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18"/>
        <v>106.29949999999999</v>
      </c>
      <c r="P3259" s="6">
        <f t="shared" si="419"/>
        <v>51.853414634146333</v>
      </c>
      <c r="Q3259" t="str">
        <f t="shared" si="412"/>
        <v>theater</v>
      </c>
      <c r="R3259" t="str">
        <f t="shared" si="413"/>
        <v>plays</v>
      </c>
      <c r="S3259" s="10">
        <f t="shared" si="414"/>
        <v>42758.351296296292</v>
      </c>
      <c r="T3259" s="10">
        <f t="shared" si="415"/>
        <v>42788.351296296292</v>
      </c>
      <c r="U3259" t="str">
        <f t="shared" si="416"/>
        <v>January</v>
      </c>
      <c r="V3259" t="str">
        <f t="shared" si="417"/>
        <v>2017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18"/>
        <v>105.21428571428571</v>
      </c>
      <c r="P3260" s="6">
        <f t="shared" si="419"/>
        <v>98.2</v>
      </c>
      <c r="Q3260" t="str">
        <f t="shared" si="412"/>
        <v>theater</v>
      </c>
      <c r="R3260" t="str">
        <f t="shared" si="413"/>
        <v>plays</v>
      </c>
      <c r="S3260" s="10">
        <f t="shared" si="414"/>
        <v>41982.678946759253</v>
      </c>
      <c r="T3260" s="10">
        <f t="shared" si="415"/>
        <v>42012.678946759253</v>
      </c>
      <c r="U3260" t="str">
        <f t="shared" si="416"/>
        <v>December</v>
      </c>
      <c r="V3260" t="str">
        <f t="shared" si="417"/>
        <v>2014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18"/>
        <v>106.16782608695652</v>
      </c>
      <c r="P3261" s="6">
        <f t="shared" si="419"/>
        <v>251.7381443298969</v>
      </c>
      <c r="Q3261" t="str">
        <f t="shared" si="412"/>
        <v>theater</v>
      </c>
      <c r="R3261" t="str">
        <f t="shared" si="413"/>
        <v>plays</v>
      </c>
      <c r="S3261" s="10">
        <f t="shared" si="414"/>
        <v>42614.552604166667</v>
      </c>
      <c r="T3261" s="10">
        <f t="shared" si="415"/>
        <v>42643.957638888889</v>
      </c>
      <c r="U3261" t="str">
        <f t="shared" si="416"/>
        <v>September</v>
      </c>
      <c r="V3261" t="str">
        <f t="shared" si="417"/>
        <v>2016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18"/>
        <v>109.24000000000001</v>
      </c>
      <c r="P3262" s="6">
        <f t="shared" si="419"/>
        <v>74.821917808219183</v>
      </c>
      <c r="Q3262" t="str">
        <f t="shared" si="412"/>
        <v>theater</v>
      </c>
      <c r="R3262" t="str">
        <f t="shared" si="413"/>
        <v>plays</v>
      </c>
      <c r="S3262" s="10">
        <f t="shared" si="414"/>
        <v>42303.464328703696</v>
      </c>
      <c r="T3262" s="10">
        <f t="shared" si="415"/>
        <v>42338.505995370368</v>
      </c>
      <c r="U3262" t="str">
        <f t="shared" si="416"/>
        <v>October</v>
      </c>
      <c r="V3262" t="str">
        <f t="shared" si="417"/>
        <v>2015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18"/>
        <v>100.45454545454547</v>
      </c>
      <c r="P3263" s="6">
        <f t="shared" si="419"/>
        <v>67.65306122448979</v>
      </c>
      <c r="Q3263" t="str">
        <f t="shared" si="412"/>
        <v>theater</v>
      </c>
      <c r="R3263" t="str">
        <f t="shared" si="413"/>
        <v>plays</v>
      </c>
      <c r="S3263" s="10">
        <f t="shared" si="414"/>
        <v>42171.517083333332</v>
      </c>
      <c r="T3263" s="10">
        <f t="shared" si="415"/>
        <v>42201.517083333332</v>
      </c>
      <c r="U3263" t="str">
        <f t="shared" si="416"/>
        <v>June</v>
      </c>
      <c r="V3263" t="str">
        <f t="shared" si="417"/>
        <v>2015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18"/>
        <v>103.04098360655738</v>
      </c>
      <c r="P3264" s="6">
        <f t="shared" si="419"/>
        <v>93.81343283582089</v>
      </c>
      <c r="Q3264" t="str">
        <f t="shared" si="412"/>
        <v>theater</v>
      </c>
      <c r="R3264" t="str">
        <f t="shared" si="413"/>
        <v>plays</v>
      </c>
      <c r="S3264" s="10">
        <f t="shared" si="414"/>
        <v>41964.107199074067</v>
      </c>
      <c r="T3264" s="10">
        <f t="shared" si="415"/>
        <v>41994.958333333336</v>
      </c>
      <c r="U3264" t="str">
        <f t="shared" si="416"/>
        <v>November</v>
      </c>
      <c r="V3264" t="str">
        <f t="shared" si="417"/>
        <v>2014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18"/>
        <v>112.1664</v>
      </c>
      <c r="P3265" s="6">
        <f t="shared" si="419"/>
        <v>41.237647058823526</v>
      </c>
      <c r="Q3265" t="str">
        <f t="shared" si="412"/>
        <v>theater</v>
      </c>
      <c r="R3265" t="str">
        <f t="shared" si="413"/>
        <v>plays</v>
      </c>
      <c r="S3265" s="10">
        <f t="shared" si="414"/>
        <v>42284.30773148148</v>
      </c>
      <c r="T3265" s="10">
        <f t="shared" si="415"/>
        <v>42307.666666666664</v>
      </c>
      <c r="U3265" t="str">
        <f t="shared" si="416"/>
        <v>October</v>
      </c>
      <c r="V3265" t="str">
        <f t="shared" si="417"/>
        <v>2015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18"/>
        <v>103</v>
      </c>
      <c r="P3266" s="6">
        <f t="shared" si="419"/>
        <v>52.551020408163268</v>
      </c>
      <c r="Q3266" t="str">
        <f t="shared" si="412"/>
        <v>theater</v>
      </c>
      <c r="R3266" t="str">
        <f t="shared" si="413"/>
        <v>plays</v>
      </c>
      <c r="S3266" s="10">
        <f t="shared" si="414"/>
        <v>42016.591874999998</v>
      </c>
      <c r="T3266" s="10">
        <f t="shared" si="415"/>
        <v>42032.708333333336</v>
      </c>
      <c r="U3266" t="str">
        <f t="shared" si="416"/>
        <v>January</v>
      </c>
      <c r="V3266" t="str">
        <f t="shared" si="417"/>
        <v>2015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418"/>
        <v>164</v>
      </c>
      <c r="P3267" s="6">
        <f t="shared" si="419"/>
        <v>70.285714285714292</v>
      </c>
      <c r="Q3267" t="str">
        <f t="shared" ref="Q3267:Q3330" si="420">LEFT(N3267, FIND("/",N3267,1)-1)</f>
        <v>theater</v>
      </c>
      <c r="R3267" t="str">
        <f t="shared" ref="R3267:R3330" si="421">RIGHT(N3267, LEN(N3267)-FIND("/",N3267))</f>
        <v>plays</v>
      </c>
      <c r="S3267" s="10">
        <f t="shared" ref="S3267:S3330" si="422">(J3267/86400)+25569+(-5/24)</f>
        <v>42311.503645833327</v>
      </c>
      <c r="T3267" s="10">
        <f t="shared" ref="T3267:T3330" si="423">(I3267/86400)+25569+(-5/24)</f>
        <v>42341.499999999993</v>
      </c>
      <c r="U3267" t="str">
        <f t="shared" ref="U3267:U3330" si="424">TEXT(S3267,"mmmm")</f>
        <v>November</v>
      </c>
      <c r="V3267" t="str">
        <f t="shared" ref="V3267:V3330" si="425">TEXT(S3267,"yyyy")</f>
        <v>2015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18"/>
        <v>131.28333333333333</v>
      </c>
      <c r="P3268" s="6">
        <f t="shared" si="419"/>
        <v>48.325153374233132</v>
      </c>
      <c r="Q3268" t="str">
        <f t="shared" si="420"/>
        <v>theater</v>
      </c>
      <c r="R3268" t="str">
        <f t="shared" si="421"/>
        <v>plays</v>
      </c>
      <c r="S3268" s="10">
        <f t="shared" si="422"/>
        <v>42136.327800925923</v>
      </c>
      <c r="T3268" s="10">
        <f t="shared" si="423"/>
        <v>42167.666666666664</v>
      </c>
      <c r="U3268" t="str">
        <f t="shared" si="424"/>
        <v>May</v>
      </c>
      <c r="V3268" t="str">
        <f t="shared" si="425"/>
        <v>2015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18"/>
        <v>102.1</v>
      </c>
      <c r="P3269" s="6">
        <f t="shared" si="419"/>
        <v>53.177083333333336</v>
      </c>
      <c r="Q3269" t="str">
        <f t="shared" si="420"/>
        <v>theater</v>
      </c>
      <c r="R3269" t="str">
        <f t="shared" si="421"/>
        <v>plays</v>
      </c>
      <c r="S3269" s="10">
        <f t="shared" si="422"/>
        <v>42172.549305555549</v>
      </c>
      <c r="T3269" s="10">
        <f t="shared" si="423"/>
        <v>42202.549305555549</v>
      </c>
      <c r="U3269" t="str">
        <f t="shared" si="424"/>
        <v>June</v>
      </c>
      <c r="V3269" t="str">
        <f t="shared" si="425"/>
        <v>2015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18"/>
        <v>128</v>
      </c>
      <c r="P3270" s="6">
        <f t="shared" si="419"/>
        <v>60.952380952380949</v>
      </c>
      <c r="Q3270" t="str">
        <f t="shared" si="420"/>
        <v>theater</v>
      </c>
      <c r="R3270" t="str">
        <f t="shared" si="421"/>
        <v>plays</v>
      </c>
      <c r="S3270" s="10">
        <f t="shared" si="422"/>
        <v>42590.695925925924</v>
      </c>
      <c r="T3270" s="10">
        <f t="shared" si="423"/>
        <v>42606.695925925924</v>
      </c>
      <c r="U3270" t="str">
        <f t="shared" si="424"/>
        <v>August</v>
      </c>
      <c r="V3270" t="str">
        <f t="shared" si="425"/>
        <v>2016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18"/>
        <v>101.49999999999999</v>
      </c>
      <c r="P3271" s="6">
        <f t="shared" si="419"/>
        <v>116</v>
      </c>
      <c r="Q3271" t="str">
        <f t="shared" si="420"/>
        <v>theater</v>
      </c>
      <c r="R3271" t="str">
        <f t="shared" si="421"/>
        <v>plays</v>
      </c>
      <c r="S3271" s="10">
        <f t="shared" si="422"/>
        <v>42137.187465277777</v>
      </c>
      <c r="T3271" s="10">
        <f t="shared" si="423"/>
        <v>42171.249999999993</v>
      </c>
      <c r="U3271" t="str">
        <f t="shared" si="424"/>
        <v>May</v>
      </c>
      <c r="V3271" t="str">
        <f t="shared" si="425"/>
        <v>2015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18"/>
        <v>101.66666666666666</v>
      </c>
      <c r="P3272" s="6">
        <f t="shared" si="419"/>
        <v>61</v>
      </c>
      <c r="Q3272" t="str">
        <f t="shared" si="420"/>
        <v>theater</v>
      </c>
      <c r="R3272" t="str">
        <f t="shared" si="421"/>
        <v>plays</v>
      </c>
      <c r="S3272" s="10">
        <f t="shared" si="422"/>
        <v>42167.324826388889</v>
      </c>
      <c r="T3272" s="10">
        <f t="shared" si="423"/>
        <v>42197.324826388889</v>
      </c>
      <c r="U3272" t="str">
        <f t="shared" si="424"/>
        <v>June</v>
      </c>
      <c r="V3272" t="str">
        <f t="shared" si="425"/>
        <v>2015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18"/>
        <v>130</v>
      </c>
      <c r="P3273" s="6">
        <f t="shared" si="419"/>
        <v>38.235294117647058</v>
      </c>
      <c r="Q3273" t="str">
        <f t="shared" si="420"/>
        <v>theater</v>
      </c>
      <c r="R3273" t="str">
        <f t="shared" si="421"/>
        <v>plays</v>
      </c>
      <c r="S3273" s="10">
        <f t="shared" si="422"/>
        <v>41915.22887731481</v>
      </c>
      <c r="T3273" s="10">
        <f t="shared" si="423"/>
        <v>41945.270543981482</v>
      </c>
      <c r="U3273" t="str">
        <f t="shared" si="424"/>
        <v>October</v>
      </c>
      <c r="V3273" t="str">
        <f t="shared" si="425"/>
        <v>2014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18"/>
        <v>154.43</v>
      </c>
      <c r="P3274" s="6">
        <f t="shared" si="419"/>
        <v>106.50344827586207</v>
      </c>
      <c r="Q3274" t="str">
        <f t="shared" si="420"/>
        <v>theater</v>
      </c>
      <c r="R3274" t="str">
        <f t="shared" si="421"/>
        <v>plays</v>
      </c>
      <c r="S3274" s="10">
        <f t="shared" si="422"/>
        <v>42284.291770833333</v>
      </c>
      <c r="T3274" s="10">
        <f t="shared" si="423"/>
        <v>42314.333437499998</v>
      </c>
      <c r="U3274" t="str">
        <f t="shared" si="424"/>
        <v>October</v>
      </c>
      <c r="V3274" t="str">
        <f t="shared" si="425"/>
        <v>2015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18"/>
        <v>107.4</v>
      </c>
      <c r="P3275" s="6">
        <f t="shared" si="419"/>
        <v>204.57142857142858</v>
      </c>
      <c r="Q3275" t="str">
        <f t="shared" si="420"/>
        <v>theater</v>
      </c>
      <c r="R3275" t="str">
        <f t="shared" si="421"/>
        <v>plays</v>
      </c>
      <c r="S3275" s="10">
        <f t="shared" si="422"/>
        <v>42611.5930787037</v>
      </c>
      <c r="T3275" s="10">
        <f t="shared" si="423"/>
        <v>42627.583333333336</v>
      </c>
      <c r="U3275" t="str">
        <f t="shared" si="424"/>
        <v>August</v>
      </c>
      <c r="V3275" t="str">
        <f t="shared" si="425"/>
        <v>2016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18"/>
        <v>101.32258064516128</v>
      </c>
      <c r="P3276" s="6">
        <f t="shared" si="419"/>
        <v>54.912587412587413</v>
      </c>
      <c r="Q3276" t="str">
        <f t="shared" si="420"/>
        <v>theater</v>
      </c>
      <c r="R3276" t="str">
        <f t="shared" si="421"/>
        <v>plays</v>
      </c>
      <c r="S3276" s="10">
        <f t="shared" si="422"/>
        <v>42400.496203703697</v>
      </c>
      <c r="T3276" s="10">
        <f t="shared" si="423"/>
        <v>42444.666666666664</v>
      </c>
      <c r="U3276" t="str">
        <f t="shared" si="424"/>
        <v>January</v>
      </c>
      <c r="V3276" t="str">
        <f t="shared" si="425"/>
        <v>2016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ref="O3277:O3340" si="426">(E3277/D3277)*100</f>
        <v>100.27777777777777</v>
      </c>
      <c r="P3277" s="6">
        <f t="shared" ref="P3277:P3340" si="427">(E3277/L3277)</f>
        <v>150.41666666666666</v>
      </c>
      <c r="Q3277" t="str">
        <f t="shared" si="420"/>
        <v>theater</v>
      </c>
      <c r="R3277" t="str">
        <f t="shared" si="421"/>
        <v>plays</v>
      </c>
      <c r="S3277" s="10">
        <f t="shared" si="422"/>
        <v>42017.672118055554</v>
      </c>
      <c r="T3277" s="10">
        <f t="shared" si="423"/>
        <v>42043.979166666664</v>
      </c>
      <c r="U3277" t="str">
        <f t="shared" si="424"/>
        <v>January</v>
      </c>
      <c r="V3277" t="str">
        <f t="shared" si="425"/>
        <v>2015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26"/>
        <v>116.84444444444443</v>
      </c>
      <c r="P3278" s="6">
        <f t="shared" si="427"/>
        <v>52.58</v>
      </c>
      <c r="Q3278" t="str">
        <f t="shared" si="420"/>
        <v>theater</v>
      </c>
      <c r="R3278" t="str">
        <f t="shared" si="421"/>
        <v>plays</v>
      </c>
      <c r="S3278" s="10">
        <f t="shared" si="422"/>
        <v>42426.741655092592</v>
      </c>
      <c r="T3278" s="10">
        <f t="shared" si="423"/>
        <v>42460.957638888889</v>
      </c>
      <c r="U3278" t="str">
        <f t="shared" si="424"/>
        <v>February</v>
      </c>
      <c r="V3278" t="str">
        <f t="shared" si="425"/>
        <v>2016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26"/>
        <v>108.60000000000001</v>
      </c>
      <c r="P3279" s="6">
        <f t="shared" si="427"/>
        <v>54.3</v>
      </c>
      <c r="Q3279" t="str">
        <f t="shared" si="420"/>
        <v>theater</v>
      </c>
      <c r="R3279" t="str">
        <f t="shared" si="421"/>
        <v>plays</v>
      </c>
      <c r="S3279" s="10">
        <f t="shared" si="422"/>
        <v>41931.474606481475</v>
      </c>
      <c r="T3279" s="10">
        <f t="shared" si="423"/>
        <v>41961.516273148147</v>
      </c>
      <c r="U3279" t="str">
        <f t="shared" si="424"/>
        <v>October</v>
      </c>
      <c r="V3279" t="str">
        <f t="shared" si="425"/>
        <v>2014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26"/>
        <v>103.4</v>
      </c>
      <c r="P3280" s="6">
        <f t="shared" si="427"/>
        <v>76.029411764705884</v>
      </c>
      <c r="Q3280" t="str">
        <f t="shared" si="420"/>
        <v>theater</v>
      </c>
      <c r="R3280" t="str">
        <f t="shared" si="421"/>
        <v>plays</v>
      </c>
      <c r="S3280" s="10">
        <f t="shared" si="422"/>
        <v>42124.640081018515</v>
      </c>
      <c r="T3280" s="10">
        <f t="shared" si="423"/>
        <v>42154.640081018515</v>
      </c>
      <c r="U3280" t="str">
        <f t="shared" si="424"/>
        <v>April</v>
      </c>
      <c r="V3280" t="str">
        <f t="shared" si="425"/>
        <v>2015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26"/>
        <v>114.27586206896552</v>
      </c>
      <c r="P3281" s="6">
        <f t="shared" si="427"/>
        <v>105.2063492063492</v>
      </c>
      <c r="Q3281" t="str">
        <f t="shared" si="420"/>
        <v>theater</v>
      </c>
      <c r="R3281" t="str">
        <f t="shared" si="421"/>
        <v>plays</v>
      </c>
      <c r="S3281" s="10">
        <f t="shared" si="422"/>
        <v>42430.894201388888</v>
      </c>
      <c r="T3281" s="10">
        <f t="shared" si="423"/>
        <v>42460.852534722224</v>
      </c>
      <c r="U3281" t="str">
        <f t="shared" si="424"/>
        <v>March</v>
      </c>
      <c r="V3281" t="str">
        <f t="shared" si="425"/>
        <v>2016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26"/>
        <v>103</v>
      </c>
      <c r="P3282" s="6">
        <f t="shared" si="427"/>
        <v>68.666666666666671</v>
      </c>
      <c r="Q3282" t="str">
        <f t="shared" si="420"/>
        <v>theater</v>
      </c>
      <c r="R3282" t="str">
        <f t="shared" si="421"/>
        <v>plays</v>
      </c>
      <c r="S3282" s="10">
        <f t="shared" si="422"/>
        <v>42121.548587962963</v>
      </c>
      <c r="T3282" s="10">
        <f t="shared" si="423"/>
        <v>42155.999999999993</v>
      </c>
      <c r="U3282" t="str">
        <f t="shared" si="424"/>
        <v>April</v>
      </c>
      <c r="V3282" t="str">
        <f t="shared" si="425"/>
        <v>2015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26"/>
        <v>121.6</v>
      </c>
      <c r="P3283" s="6">
        <f t="shared" si="427"/>
        <v>129.36170212765958</v>
      </c>
      <c r="Q3283" t="str">
        <f t="shared" si="420"/>
        <v>theater</v>
      </c>
      <c r="R3283" t="str">
        <f t="shared" si="421"/>
        <v>plays</v>
      </c>
      <c r="S3283" s="10">
        <f t="shared" si="422"/>
        <v>42218.811400462961</v>
      </c>
      <c r="T3283" s="10">
        <f t="shared" si="423"/>
        <v>42248.811400462961</v>
      </c>
      <c r="U3283" t="str">
        <f t="shared" si="424"/>
        <v>August</v>
      </c>
      <c r="V3283" t="str">
        <f t="shared" si="425"/>
        <v>2015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26"/>
        <v>102.6467741935484</v>
      </c>
      <c r="P3284" s="6">
        <f t="shared" si="427"/>
        <v>134.26371308016877</v>
      </c>
      <c r="Q3284" t="str">
        <f t="shared" si="420"/>
        <v>theater</v>
      </c>
      <c r="R3284" t="str">
        <f t="shared" si="421"/>
        <v>plays</v>
      </c>
      <c r="S3284" s="10">
        <f t="shared" si="422"/>
        <v>42444.985972222225</v>
      </c>
      <c r="T3284" s="10">
        <f t="shared" si="423"/>
        <v>42488.985972222225</v>
      </c>
      <c r="U3284" t="str">
        <f t="shared" si="424"/>
        <v>March</v>
      </c>
      <c r="V3284" t="str">
        <f t="shared" si="425"/>
        <v>2016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26"/>
        <v>104.75000000000001</v>
      </c>
      <c r="P3285" s="6">
        <f t="shared" si="427"/>
        <v>17.829787234042552</v>
      </c>
      <c r="Q3285" t="str">
        <f t="shared" si="420"/>
        <v>theater</v>
      </c>
      <c r="R3285" t="str">
        <f t="shared" si="421"/>
        <v>plays</v>
      </c>
      <c r="S3285" s="10">
        <f t="shared" si="422"/>
        <v>42379.535856481474</v>
      </c>
      <c r="T3285" s="10">
        <f t="shared" si="423"/>
        <v>42410.666666666664</v>
      </c>
      <c r="U3285" t="str">
        <f t="shared" si="424"/>
        <v>January</v>
      </c>
      <c r="V3285" t="str">
        <f t="shared" si="425"/>
        <v>2016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26"/>
        <v>101.6</v>
      </c>
      <c r="P3286" s="6">
        <f t="shared" si="427"/>
        <v>203.2</v>
      </c>
      <c r="Q3286" t="str">
        <f t="shared" si="420"/>
        <v>theater</v>
      </c>
      <c r="R3286" t="str">
        <f t="shared" si="421"/>
        <v>plays</v>
      </c>
      <c r="S3286" s="10">
        <f t="shared" si="422"/>
        <v>42380.676539351851</v>
      </c>
      <c r="T3286" s="10">
        <f t="shared" si="423"/>
        <v>42398.040972222218</v>
      </c>
      <c r="U3286" t="str">
        <f t="shared" si="424"/>
        <v>January</v>
      </c>
      <c r="V3286" t="str">
        <f t="shared" si="425"/>
        <v>2016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26"/>
        <v>112.10242048409683</v>
      </c>
      <c r="P3287" s="6">
        <f t="shared" si="427"/>
        <v>69.18518518518519</v>
      </c>
      <c r="Q3287" t="str">
        <f t="shared" si="420"/>
        <v>theater</v>
      </c>
      <c r="R3287" t="str">
        <f t="shared" si="421"/>
        <v>plays</v>
      </c>
      <c r="S3287" s="10">
        <f t="shared" si="422"/>
        <v>42762.734097222223</v>
      </c>
      <c r="T3287" s="10">
        <f t="shared" si="423"/>
        <v>42793.999999999993</v>
      </c>
      <c r="U3287" t="str">
        <f t="shared" si="424"/>
        <v>January</v>
      </c>
      <c r="V3287" t="str">
        <f t="shared" si="425"/>
        <v>2017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26"/>
        <v>101.76666666666667</v>
      </c>
      <c r="P3288" s="6">
        <f t="shared" si="427"/>
        <v>125.12295081967213</v>
      </c>
      <c r="Q3288" t="str">
        <f t="shared" si="420"/>
        <v>theater</v>
      </c>
      <c r="R3288" t="str">
        <f t="shared" si="421"/>
        <v>plays</v>
      </c>
      <c r="S3288" s="10">
        <f t="shared" si="422"/>
        <v>42567.631736111107</v>
      </c>
      <c r="T3288" s="10">
        <f t="shared" si="423"/>
        <v>42597.631736111107</v>
      </c>
      <c r="U3288" t="str">
        <f t="shared" si="424"/>
        <v>July</v>
      </c>
      <c r="V3288" t="str">
        <f t="shared" si="425"/>
        <v>2016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26"/>
        <v>100</v>
      </c>
      <c r="P3289" s="6">
        <f t="shared" si="427"/>
        <v>73.529411764705884</v>
      </c>
      <c r="Q3289" t="str">
        <f t="shared" si="420"/>
        <v>theater</v>
      </c>
      <c r="R3289" t="str">
        <f t="shared" si="421"/>
        <v>plays</v>
      </c>
      <c r="S3289" s="10">
        <f t="shared" si="422"/>
        <v>42311.541990740741</v>
      </c>
      <c r="T3289" s="10">
        <f t="shared" si="423"/>
        <v>42336.541990740741</v>
      </c>
      <c r="U3289" t="str">
        <f t="shared" si="424"/>
        <v>November</v>
      </c>
      <c r="V3289" t="str">
        <f t="shared" si="425"/>
        <v>2015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26"/>
        <v>100.26489999999998</v>
      </c>
      <c r="P3290" s="6">
        <f t="shared" si="427"/>
        <v>48.437149758454105</v>
      </c>
      <c r="Q3290" t="str">
        <f t="shared" si="420"/>
        <v>theater</v>
      </c>
      <c r="R3290" t="str">
        <f t="shared" si="421"/>
        <v>plays</v>
      </c>
      <c r="S3290" s="10">
        <f t="shared" si="422"/>
        <v>42505.566145833327</v>
      </c>
      <c r="T3290" s="10">
        <f t="shared" si="423"/>
        <v>42541.749999999993</v>
      </c>
      <c r="U3290" t="str">
        <f t="shared" si="424"/>
        <v>May</v>
      </c>
      <c r="V3290" t="str">
        <f t="shared" si="425"/>
        <v>2016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26"/>
        <v>133.04200000000003</v>
      </c>
      <c r="P3291" s="6">
        <f t="shared" si="427"/>
        <v>26.608400000000003</v>
      </c>
      <c r="Q3291" t="str">
        <f t="shared" si="420"/>
        <v>theater</v>
      </c>
      <c r="R3291" t="str">
        <f t="shared" si="421"/>
        <v>plays</v>
      </c>
      <c r="S3291" s="10">
        <f t="shared" si="422"/>
        <v>42758.159745370365</v>
      </c>
      <c r="T3291" s="10">
        <f t="shared" si="423"/>
        <v>42786.159745370365</v>
      </c>
      <c r="U3291" t="str">
        <f t="shared" si="424"/>
        <v>January</v>
      </c>
      <c r="V3291" t="str">
        <f t="shared" si="425"/>
        <v>2017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26"/>
        <v>121.2</v>
      </c>
      <c r="P3292" s="6">
        <f t="shared" si="427"/>
        <v>33.666666666666664</v>
      </c>
      <c r="Q3292" t="str">
        <f t="shared" si="420"/>
        <v>theater</v>
      </c>
      <c r="R3292" t="str">
        <f t="shared" si="421"/>
        <v>plays</v>
      </c>
      <c r="S3292" s="10">
        <f t="shared" si="422"/>
        <v>42775.306608796294</v>
      </c>
      <c r="T3292" s="10">
        <f t="shared" si="423"/>
        <v>42805.306608796294</v>
      </c>
      <c r="U3292" t="str">
        <f t="shared" si="424"/>
        <v>February</v>
      </c>
      <c r="V3292" t="str">
        <f t="shared" si="425"/>
        <v>2017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26"/>
        <v>113.99999999999999</v>
      </c>
      <c r="P3293" s="6">
        <f t="shared" si="427"/>
        <v>40.714285714285715</v>
      </c>
      <c r="Q3293" t="str">
        <f t="shared" si="420"/>
        <v>theater</v>
      </c>
      <c r="R3293" t="str">
        <f t="shared" si="421"/>
        <v>plays</v>
      </c>
      <c r="S3293" s="10">
        <f t="shared" si="422"/>
        <v>42232.494212962956</v>
      </c>
      <c r="T3293" s="10">
        <f t="shared" si="423"/>
        <v>42263.957638888889</v>
      </c>
      <c r="U3293" t="str">
        <f t="shared" si="424"/>
        <v>August</v>
      </c>
      <c r="V3293" t="str">
        <f t="shared" si="425"/>
        <v>2015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26"/>
        <v>286.13861386138615</v>
      </c>
      <c r="P3294" s="6">
        <f t="shared" si="427"/>
        <v>19.266666666666666</v>
      </c>
      <c r="Q3294" t="str">
        <f t="shared" si="420"/>
        <v>theater</v>
      </c>
      <c r="R3294" t="str">
        <f t="shared" si="421"/>
        <v>plays</v>
      </c>
      <c r="S3294" s="10">
        <f t="shared" si="422"/>
        <v>42282.561898148146</v>
      </c>
      <c r="T3294" s="10">
        <f t="shared" si="423"/>
        <v>42342.603564814817</v>
      </c>
      <c r="U3294" t="str">
        <f t="shared" si="424"/>
        <v>October</v>
      </c>
      <c r="V3294" t="str">
        <f t="shared" si="425"/>
        <v>2015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26"/>
        <v>170.44444444444446</v>
      </c>
      <c r="P3295" s="6">
        <f t="shared" si="427"/>
        <v>84.285714285714292</v>
      </c>
      <c r="Q3295" t="str">
        <f t="shared" si="420"/>
        <v>theater</v>
      </c>
      <c r="R3295" t="str">
        <f t="shared" si="421"/>
        <v>plays</v>
      </c>
      <c r="S3295" s="10">
        <f t="shared" si="422"/>
        <v>42768.217037037037</v>
      </c>
      <c r="T3295" s="10">
        <f t="shared" si="423"/>
        <v>42798.217037037037</v>
      </c>
      <c r="U3295" t="str">
        <f t="shared" si="424"/>
        <v>February</v>
      </c>
      <c r="V3295" t="str">
        <f t="shared" si="425"/>
        <v>2017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26"/>
        <v>118.33333333333333</v>
      </c>
      <c r="P3296" s="6">
        <f t="shared" si="427"/>
        <v>29.583333333333332</v>
      </c>
      <c r="Q3296" t="str">
        <f t="shared" si="420"/>
        <v>theater</v>
      </c>
      <c r="R3296" t="str">
        <f t="shared" si="421"/>
        <v>plays</v>
      </c>
      <c r="S3296" s="10">
        <f t="shared" si="422"/>
        <v>42141.33280092592</v>
      </c>
      <c r="T3296" s="10">
        <f t="shared" si="423"/>
        <v>42171.33280092592</v>
      </c>
      <c r="U3296" t="str">
        <f t="shared" si="424"/>
        <v>May</v>
      </c>
      <c r="V3296" t="str">
        <f t="shared" si="425"/>
        <v>2015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26"/>
        <v>102.85857142857142</v>
      </c>
      <c r="P3297" s="6">
        <f t="shared" si="427"/>
        <v>26.667037037037037</v>
      </c>
      <c r="Q3297" t="str">
        <f t="shared" si="420"/>
        <v>theater</v>
      </c>
      <c r="R3297" t="str">
        <f t="shared" si="421"/>
        <v>plays</v>
      </c>
      <c r="S3297" s="10">
        <f t="shared" si="422"/>
        <v>42609.234131944446</v>
      </c>
      <c r="T3297" s="10">
        <f t="shared" si="423"/>
        <v>42639.234131944446</v>
      </c>
      <c r="U3297" t="str">
        <f t="shared" si="424"/>
        <v>August</v>
      </c>
      <c r="V3297" t="str">
        <f t="shared" si="425"/>
        <v>2016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26"/>
        <v>144.06666666666666</v>
      </c>
      <c r="P3298" s="6">
        <f t="shared" si="427"/>
        <v>45.978723404255319</v>
      </c>
      <c r="Q3298" t="str">
        <f t="shared" si="420"/>
        <v>theater</v>
      </c>
      <c r="R3298" t="str">
        <f t="shared" si="421"/>
        <v>plays</v>
      </c>
      <c r="S3298" s="10">
        <f t="shared" si="422"/>
        <v>42309.54828703704</v>
      </c>
      <c r="T3298" s="10">
        <f t="shared" si="423"/>
        <v>42330.708333333336</v>
      </c>
      <c r="U3298" t="str">
        <f t="shared" si="424"/>
        <v>November</v>
      </c>
      <c r="V3298" t="str">
        <f t="shared" si="425"/>
        <v>2015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26"/>
        <v>100.07272727272726</v>
      </c>
      <c r="P3299" s="6">
        <f t="shared" si="427"/>
        <v>125.09090909090909</v>
      </c>
      <c r="Q3299" t="str">
        <f t="shared" si="420"/>
        <v>theater</v>
      </c>
      <c r="R3299" t="str">
        <f t="shared" si="421"/>
        <v>plays</v>
      </c>
      <c r="S3299" s="10">
        <f t="shared" si="422"/>
        <v>42193.563148148147</v>
      </c>
      <c r="T3299" s="10">
        <f t="shared" si="423"/>
        <v>42212.749305555553</v>
      </c>
      <c r="U3299" t="str">
        <f t="shared" si="424"/>
        <v>July</v>
      </c>
      <c r="V3299" t="str">
        <f t="shared" si="425"/>
        <v>2015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26"/>
        <v>101.73</v>
      </c>
      <c r="P3300" s="6">
        <f t="shared" si="427"/>
        <v>141.29166666666666</v>
      </c>
      <c r="Q3300" t="str">
        <f t="shared" si="420"/>
        <v>theater</v>
      </c>
      <c r="R3300" t="str">
        <f t="shared" si="421"/>
        <v>plays</v>
      </c>
      <c r="S3300" s="10">
        <f t="shared" si="422"/>
        <v>42239.749629629623</v>
      </c>
      <c r="T3300" s="10">
        <f t="shared" si="423"/>
        <v>42259.791666666664</v>
      </c>
      <c r="U3300" t="str">
        <f t="shared" si="424"/>
        <v>August</v>
      </c>
      <c r="V3300" t="str">
        <f t="shared" si="425"/>
        <v>2015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26"/>
        <v>116.19999999999999</v>
      </c>
      <c r="P3301" s="6">
        <f t="shared" si="427"/>
        <v>55.333333333333336</v>
      </c>
      <c r="Q3301" t="str">
        <f t="shared" si="420"/>
        <v>theater</v>
      </c>
      <c r="R3301" t="str">
        <f t="shared" si="421"/>
        <v>plays</v>
      </c>
      <c r="S3301" s="10">
        <f t="shared" si="422"/>
        <v>42261.709062499998</v>
      </c>
      <c r="T3301" s="10">
        <f t="shared" si="423"/>
        <v>42291.709062499998</v>
      </c>
      <c r="U3301" t="str">
        <f t="shared" si="424"/>
        <v>September</v>
      </c>
      <c r="V3301" t="str">
        <f t="shared" si="425"/>
        <v>2015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26"/>
        <v>136.16666666666666</v>
      </c>
      <c r="P3302" s="6">
        <f t="shared" si="427"/>
        <v>46.420454545454547</v>
      </c>
      <c r="Q3302" t="str">
        <f t="shared" si="420"/>
        <v>theater</v>
      </c>
      <c r="R3302" t="str">
        <f t="shared" si="421"/>
        <v>plays</v>
      </c>
      <c r="S3302" s="10">
        <f t="shared" si="422"/>
        <v>42102.535439814812</v>
      </c>
      <c r="T3302" s="10">
        <f t="shared" si="423"/>
        <v>42123.535439814812</v>
      </c>
      <c r="U3302" t="str">
        <f t="shared" si="424"/>
        <v>April</v>
      </c>
      <c r="V3302" t="str">
        <f t="shared" si="425"/>
        <v>2015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26"/>
        <v>133.46666666666667</v>
      </c>
      <c r="P3303" s="6">
        <f t="shared" si="427"/>
        <v>57.2</v>
      </c>
      <c r="Q3303" t="str">
        <f t="shared" si="420"/>
        <v>theater</v>
      </c>
      <c r="R3303" t="str">
        <f t="shared" si="421"/>
        <v>plays</v>
      </c>
      <c r="S3303" s="10">
        <f t="shared" si="422"/>
        <v>42538.527499999997</v>
      </c>
      <c r="T3303" s="10">
        <f t="shared" si="423"/>
        <v>42583.082638888889</v>
      </c>
      <c r="U3303" t="str">
        <f t="shared" si="424"/>
        <v>June</v>
      </c>
      <c r="V3303" t="str">
        <f t="shared" si="425"/>
        <v>2016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26"/>
        <v>103.39285714285715</v>
      </c>
      <c r="P3304" s="6">
        <f t="shared" si="427"/>
        <v>173.7</v>
      </c>
      <c r="Q3304" t="str">
        <f t="shared" si="420"/>
        <v>theater</v>
      </c>
      <c r="R3304" t="str">
        <f t="shared" si="421"/>
        <v>plays</v>
      </c>
      <c r="S3304" s="10">
        <f t="shared" si="422"/>
        <v>42681.143240740734</v>
      </c>
      <c r="T3304" s="10">
        <f t="shared" si="423"/>
        <v>42711.143240740734</v>
      </c>
      <c r="U3304" t="str">
        <f t="shared" si="424"/>
        <v>November</v>
      </c>
      <c r="V3304" t="str">
        <f t="shared" si="425"/>
        <v>2016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26"/>
        <v>115.88888888888889</v>
      </c>
      <c r="P3305" s="6">
        <f t="shared" si="427"/>
        <v>59.6</v>
      </c>
      <c r="Q3305" t="str">
        <f t="shared" si="420"/>
        <v>theater</v>
      </c>
      <c r="R3305" t="str">
        <f t="shared" si="421"/>
        <v>plays</v>
      </c>
      <c r="S3305" s="10">
        <f t="shared" si="422"/>
        <v>42056.443101851844</v>
      </c>
      <c r="T3305" s="10">
        <f t="shared" si="423"/>
        <v>42091.401435185187</v>
      </c>
      <c r="U3305" t="str">
        <f t="shared" si="424"/>
        <v>February</v>
      </c>
      <c r="V3305" t="str">
        <f t="shared" si="425"/>
        <v>2015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26"/>
        <v>104.51666666666665</v>
      </c>
      <c r="P3306" s="6">
        <f t="shared" si="427"/>
        <v>89.585714285714289</v>
      </c>
      <c r="Q3306" t="str">
        <f t="shared" si="420"/>
        <v>theater</v>
      </c>
      <c r="R3306" t="str">
        <f t="shared" si="421"/>
        <v>plays</v>
      </c>
      <c r="S3306" s="10">
        <f t="shared" si="422"/>
        <v>42696.41611111111</v>
      </c>
      <c r="T3306" s="10">
        <f t="shared" si="423"/>
        <v>42726.41611111111</v>
      </c>
      <c r="U3306" t="str">
        <f t="shared" si="424"/>
        <v>November</v>
      </c>
      <c r="V3306" t="str">
        <f t="shared" si="425"/>
        <v>2016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26"/>
        <v>102.02500000000001</v>
      </c>
      <c r="P3307" s="6">
        <f t="shared" si="427"/>
        <v>204.05</v>
      </c>
      <c r="Q3307" t="str">
        <f t="shared" si="420"/>
        <v>theater</v>
      </c>
      <c r="R3307" t="str">
        <f t="shared" si="421"/>
        <v>plays</v>
      </c>
      <c r="S3307" s="10">
        <f t="shared" si="422"/>
        <v>42186.647546296292</v>
      </c>
      <c r="T3307" s="10">
        <f t="shared" si="423"/>
        <v>42216.647546296292</v>
      </c>
      <c r="U3307" t="str">
        <f t="shared" si="424"/>
        <v>July</v>
      </c>
      <c r="V3307" t="str">
        <f t="shared" si="425"/>
        <v>2015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26"/>
        <v>175.33333333333334</v>
      </c>
      <c r="P3308" s="6">
        <f t="shared" si="427"/>
        <v>48.703703703703702</v>
      </c>
      <c r="Q3308" t="str">
        <f t="shared" si="420"/>
        <v>theater</v>
      </c>
      <c r="R3308" t="str">
        <f t="shared" si="421"/>
        <v>plays</v>
      </c>
      <c r="S3308" s="10">
        <f t="shared" si="422"/>
        <v>42493.010902777773</v>
      </c>
      <c r="T3308" s="10">
        <f t="shared" si="423"/>
        <v>42530.916666666664</v>
      </c>
      <c r="U3308" t="str">
        <f t="shared" si="424"/>
        <v>May</v>
      </c>
      <c r="V3308" t="str">
        <f t="shared" si="425"/>
        <v>2016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26"/>
        <v>106.67999999999999</v>
      </c>
      <c r="P3309" s="6">
        <f t="shared" si="427"/>
        <v>53.339999999999996</v>
      </c>
      <c r="Q3309" t="str">
        <f t="shared" si="420"/>
        <v>theater</v>
      </c>
      <c r="R3309" t="str">
        <f t="shared" si="421"/>
        <v>plays</v>
      </c>
      <c r="S3309" s="10">
        <f t="shared" si="422"/>
        <v>42474.848831018513</v>
      </c>
      <c r="T3309" s="10">
        <f t="shared" si="423"/>
        <v>42504.848831018513</v>
      </c>
      <c r="U3309" t="str">
        <f t="shared" si="424"/>
        <v>April</v>
      </c>
      <c r="V3309" t="str">
        <f t="shared" si="425"/>
        <v>2016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26"/>
        <v>122.28571428571429</v>
      </c>
      <c r="P3310" s="6">
        <f t="shared" si="427"/>
        <v>75.087719298245617</v>
      </c>
      <c r="Q3310" t="str">
        <f t="shared" si="420"/>
        <v>theater</v>
      </c>
      <c r="R3310" t="str">
        <f t="shared" si="421"/>
        <v>plays</v>
      </c>
      <c r="S3310" s="10">
        <f t="shared" si="422"/>
        <v>42452.668576388889</v>
      </c>
      <c r="T3310" s="10">
        <f t="shared" si="423"/>
        <v>42473.668576388889</v>
      </c>
      <c r="U3310" t="str">
        <f t="shared" si="424"/>
        <v>March</v>
      </c>
      <c r="V3310" t="str">
        <f t="shared" si="425"/>
        <v>2016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26"/>
        <v>159.42857142857144</v>
      </c>
      <c r="P3311" s="6">
        <f t="shared" si="427"/>
        <v>18</v>
      </c>
      <c r="Q3311" t="str">
        <f t="shared" si="420"/>
        <v>theater</v>
      </c>
      <c r="R3311" t="str">
        <f t="shared" si="421"/>
        <v>plays</v>
      </c>
      <c r="S3311" s="10">
        <f t="shared" si="422"/>
        <v>42628.441874999997</v>
      </c>
      <c r="T3311" s="10">
        <f t="shared" si="423"/>
        <v>42659.441874999997</v>
      </c>
      <c r="U3311" t="str">
        <f t="shared" si="424"/>
        <v>September</v>
      </c>
      <c r="V3311" t="str">
        <f t="shared" si="425"/>
        <v>2016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26"/>
        <v>100.07692307692308</v>
      </c>
      <c r="P3312" s="6">
        <f t="shared" si="427"/>
        <v>209.83870967741936</v>
      </c>
      <c r="Q3312" t="str">
        <f t="shared" si="420"/>
        <v>theater</v>
      </c>
      <c r="R3312" t="str">
        <f t="shared" si="421"/>
        <v>plays</v>
      </c>
      <c r="S3312" s="10">
        <f t="shared" si="422"/>
        <v>42253.720196759255</v>
      </c>
      <c r="T3312" s="10">
        <f t="shared" si="423"/>
        <v>42283.720196759255</v>
      </c>
      <c r="U3312" t="str">
        <f t="shared" si="424"/>
        <v>September</v>
      </c>
      <c r="V3312" t="str">
        <f t="shared" si="425"/>
        <v>2015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26"/>
        <v>109.84</v>
      </c>
      <c r="P3313" s="6">
        <f t="shared" si="427"/>
        <v>61.022222222222226</v>
      </c>
      <c r="Q3313" t="str">
        <f t="shared" si="420"/>
        <v>theater</v>
      </c>
      <c r="R3313" t="str">
        <f t="shared" si="421"/>
        <v>plays</v>
      </c>
      <c r="S3313" s="10">
        <f t="shared" si="422"/>
        <v>42264.083449074074</v>
      </c>
      <c r="T3313" s="10">
        <f t="shared" si="423"/>
        <v>42294.083449074074</v>
      </c>
      <c r="U3313" t="str">
        <f t="shared" si="424"/>
        <v>September</v>
      </c>
      <c r="V3313" t="str">
        <f t="shared" si="425"/>
        <v>2015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26"/>
        <v>100.03999999999999</v>
      </c>
      <c r="P3314" s="6">
        <f t="shared" si="427"/>
        <v>61</v>
      </c>
      <c r="Q3314" t="str">
        <f t="shared" si="420"/>
        <v>theater</v>
      </c>
      <c r="R3314" t="str">
        <f t="shared" si="421"/>
        <v>plays</v>
      </c>
      <c r="S3314" s="10">
        <f t="shared" si="422"/>
        <v>42664.601226851846</v>
      </c>
      <c r="T3314" s="10">
        <f t="shared" si="423"/>
        <v>42685.708333333336</v>
      </c>
      <c r="U3314" t="str">
        <f t="shared" si="424"/>
        <v>October</v>
      </c>
      <c r="V3314" t="str">
        <f t="shared" si="425"/>
        <v>2016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26"/>
        <v>116.05000000000001</v>
      </c>
      <c r="P3315" s="6">
        <f t="shared" si="427"/>
        <v>80.034482758620683</v>
      </c>
      <c r="Q3315" t="str">
        <f t="shared" si="420"/>
        <v>theater</v>
      </c>
      <c r="R3315" t="str">
        <f t="shared" si="421"/>
        <v>plays</v>
      </c>
      <c r="S3315" s="10">
        <f t="shared" si="422"/>
        <v>42382.036076388882</v>
      </c>
      <c r="T3315" s="10">
        <f t="shared" si="423"/>
        <v>42395.833333333336</v>
      </c>
      <c r="U3315" t="str">
        <f t="shared" si="424"/>
        <v>January</v>
      </c>
      <c r="V3315" t="str">
        <f t="shared" si="425"/>
        <v>2016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26"/>
        <v>210.75</v>
      </c>
      <c r="P3316" s="6">
        <f t="shared" si="427"/>
        <v>29.068965517241381</v>
      </c>
      <c r="Q3316" t="str">
        <f t="shared" si="420"/>
        <v>theater</v>
      </c>
      <c r="R3316" t="str">
        <f t="shared" si="421"/>
        <v>plays</v>
      </c>
      <c r="S3316" s="10">
        <f t="shared" si="422"/>
        <v>42105.059155092589</v>
      </c>
      <c r="T3316" s="10">
        <f t="shared" si="423"/>
        <v>42132.628472222219</v>
      </c>
      <c r="U3316" t="str">
        <f t="shared" si="424"/>
        <v>April</v>
      </c>
      <c r="V3316" t="str">
        <f t="shared" si="425"/>
        <v>2015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26"/>
        <v>110.00000000000001</v>
      </c>
      <c r="P3317" s="6">
        <f t="shared" si="427"/>
        <v>49.438202247191015</v>
      </c>
      <c r="Q3317" t="str">
        <f t="shared" si="420"/>
        <v>theater</v>
      </c>
      <c r="R3317" t="str">
        <f t="shared" si="421"/>
        <v>plays</v>
      </c>
      <c r="S3317" s="10">
        <f t="shared" si="422"/>
        <v>42466.09538194444</v>
      </c>
      <c r="T3317" s="10">
        <f t="shared" si="423"/>
        <v>42496.09538194444</v>
      </c>
      <c r="U3317" t="str">
        <f t="shared" si="424"/>
        <v>April</v>
      </c>
      <c r="V3317" t="str">
        <f t="shared" si="425"/>
        <v>2016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26"/>
        <v>100.08673425918037</v>
      </c>
      <c r="P3318" s="6">
        <f t="shared" si="427"/>
        <v>93.977440000000001</v>
      </c>
      <c r="Q3318" t="str">
        <f t="shared" si="420"/>
        <v>theater</v>
      </c>
      <c r="R3318" t="str">
        <f t="shared" si="421"/>
        <v>plays</v>
      </c>
      <c r="S3318" s="10">
        <f t="shared" si="422"/>
        <v>41826.662905092591</v>
      </c>
      <c r="T3318" s="10">
        <f t="shared" si="423"/>
        <v>41859.370833333327</v>
      </c>
      <c r="U3318" t="str">
        <f t="shared" si="424"/>
        <v>July</v>
      </c>
      <c r="V3318" t="str">
        <f t="shared" si="425"/>
        <v>2014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26"/>
        <v>106.19047619047619</v>
      </c>
      <c r="P3319" s="6">
        <f t="shared" si="427"/>
        <v>61.944444444444443</v>
      </c>
      <c r="Q3319" t="str">
        <f t="shared" si="420"/>
        <v>theater</v>
      </c>
      <c r="R3319" t="str">
        <f t="shared" si="421"/>
        <v>plays</v>
      </c>
      <c r="S3319" s="10">
        <f t="shared" si="422"/>
        <v>42498.831296296295</v>
      </c>
      <c r="T3319" s="10">
        <f t="shared" si="423"/>
        <v>42528.831296296295</v>
      </c>
      <c r="U3319" t="str">
        <f t="shared" si="424"/>
        <v>May</v>
      </c>
      <c r="V3319" t="str">
        <f t="shared" si="425"/>
        <v>2016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26"/>
        <v>125.6</v>
      </c>
      <c r="P3320" s="6">
        <f t="shared" si="427"/>
        <v>78.5</v>
      </c>
      <c r="Q3320" t="str">
        <f t="shared" si="420"/>
        <v>theater</v>
      </c>
      <c r="R3320" t="str">
        <f t="shared" si="421"/>
        <v>plays</v>
      </c>
      <c r="S3320" s="10">
        <f t="shared" si="422"/>
        <v>42431.093668981477</v>
      </c>
      <c r="T3320" s="10">
        <f t="shared" si="423"/>
        <v>42470.895833333336</v>
      </c>
      <c r="U3320" t="str">
        <f t="shared" si="424"/>
        <v>March</v>
      </c>
      <c r="V3320" t="str">
        <f t="shared" si="425"/>
        <v>2016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26"/>
        <v>108</v>
      </c>
      <c r="P3321" s="6">
        <f t="shared" si="427"/>
        <v>33.75</v>
      </c>
      <c r="Q3321" t="str">
        <f t="shared" si="420"/>
        <v>theater</v>
      </c>
      <c r="R3321" t="str">
        <f t="shared" si="421"/>
        <v>plays</v>
      </c>
      <c r="S3321" s="10">
        <f t="shared" si="422"/>
        <v>41990.377152777779</v>
      </c>
      <c r="T3321" s="10">
        <f t="shared" si="423"/>
        <v>42035.377152777779</v>
      </c>
      <c r="U3321" t="str">
        <f t="shared" si="424"/>
        <v>December</v>
      </c>
      <c r="V3321" t="str">
        <f t="shared" si="425"/>
        <v>2014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26"/>
        <v>101</v>
      </c>
      <c r="P3322" s="6">
        <f t="shared" si="427"/>
        <v>66.44736842105263</v>
      </c>
      <c r="Q3322" t="str">
        <f t="shared" si="420"/>
        <v>theater</v>
      </c>
      <c r="R3322" t="str">
        <f t="shared" si="421"/>
        <v>plays</v>
      </c>
      <c r="S3322" s="10">
        <f t="shared" si="422"/>
        <v>42512.837465277778</v>
      </c>
      <c r="T3322" s="10">
        <f t="shared" si="423"/>
        <v>42542.837465277778</v>
      </c>
      <c r="U3322" t="str">
        <f t="shared" si="424"/>
        <v>May</v>
      </c>
      <c r="V3322" t="str">
        <f t="shared" si="425"/>
        <v>2016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26"/>
        <v>107.4</v>
      </c>
      <c r="P3323" s="6">
        <f t="shared" si="427"/>
        <v>35.799999999999997</v>
      </c>
      <c r="Q3323" t="str">
        <f t="shared" si="420"/>
        <v>theater</v>
      </c>
      <c r="R3323" t="str">
        <f t="shared" si="421"/>
        <v>plays</v>
      </c>
      <c r="S3323" s="10">
        <f t="shared" si="422"/>
        <v>41913.891956018517</v>
      </c>
      <c r="T3323" s="10">
        <f t="shared" si="423"/>
        <v>41927.957638888889</v>
      </c>
      <c r="U3323" t="str">
        <f t="shared" si="424"/>
        <v>October</v>
      </c>
      <c r="V3323" t="str">
        <f t="shared" si="425"/>
        <v>2014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26"/>
        <v>101.51515151515152</v>
      </c>
      <c r="P3324" s="6">
        <f t="shared" si="427"/>
        <v>145.65217391304347</v>
      </c>
      <c r="Q3324" t="str">
        <f t="shared" si="420"/>
        <v>theater</v>
      </c>
      <c r="R3324" t="str">
        <f t="shared" si="421"/>
        <v>plays</v>
      </c>
      <c r="S3324" s="10">
        <f t="shared" si="422"/>
        <v>42520.802037037036</v>
      </c>
      <c r="T3324" s="10">
        <f t="shared" si="423"/>
        <v>42542.954861111109</v>
      </c>
      <c r="U3324" t="str">
        <f t="shared" si="424"/>
        <v>May</v>
      </c>
      <c r="V3324" t="str">
        <f t="shared" si="425"/>
        <v>2016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26"/>
        <v>125.89999999999999</v>
      </c>
      <c r="P3325" s="6">
        <f t="shared" si="427"/>
        <v>25.693877551020407</v>
      </c>
      <c r="Q3325" t="str">
        <f t="shared" si="420"/>
        <v>theater</v>
      </c>
      <c r="R3325" t="str">
        <f t="shared" si="421"/>
        <v>plays</v>
      </c>
      <c r="S3325" s="10">
        <f t="shared" si="422"/>
        <v>42608.157499999994</v>
      </c>
      <c r="T3325" s="10">
        <f t="shared" si="423"/>
        <v>42638.157499999994</v>
      </c>
      <c r="U3325" t="str">
        <f t="shared" si="424"/>
        <v>August</v>
      </c>
      <c r="V3325" t="str">
        <f t="shared" si="425"/>
        <v>2016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26"/>
        <v>101.66666666666666</v>
      </c>
      <c r="P3326" s="6">
        <f t="shared" si="427"/>
        <v>152.5</v>
      </c>
      <c r="Q3326" t="str">
        <f t="shared" si="420"/>
        <v>theater</v>
      </c>
      <c r="R3326" t="str">
        <f t="shared" si="421"/>
        <v>plays</v>
      </c>
      <c r="S3326" s="10">
        <f t="shared" si="422"/>
        <v>42512.374884259254</v>
      </c>
      <c r="T3326" s="10">
        <f t="shared" si="423"/>
        <v>42526.374884259254</v>
      </c>
      <c r="U3326" t="str">
        <f t="shared" si="424"/>
        <v>May</v>
      </c>
      <c r="V3326" t="str">
        <f t="shared" si="425"/>
        <v>2016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26"/>
        <v>112.5</v>
      </c>
      <c r="P3327" s="6">
        <f t="shared" si="427"/>
        <v>30</v>
      </c>
      <c r="Q3327" t="str">
        <f t="shared" si="420"/>
        <v>theater</v>
      </c>
      <c r="R3327" t="str">
        <f t="shared" si="421"/>
        <v>plays</v>
      </c>
      <c r="S3327" s="10">
        <f t="shared" si="422"/>
        <v>42064.577280092592</v>
      </c>
      <c r="T3327" s="10">
        <f t="shared" si="423"/>
        <v>42099.535613425927</v>
      </c>
      <c r="U3327" t="str">
        <f t="shared" si="424"/>
        <v>March</v>
      </c>
      <c r="V3327" t="str">
        <f t="shared" si="425"/>
        <v>2015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26"/>
        <v>101.375</v>
      </c>
      <c r="P3328" s="6">
        <f t="shared" si="427"/>
        <v>142.28070175438597</v>
      </c>
      <c r="Q3328" t="str">
        <f t="shared" si="420"/>
        <v>theater</v>
      </c>
      <c r="R3328" t="str">
        <f t="shared" si="421"/>
        <v>plays</v>
      </c>
      <c r="S3328" s="10">
        <f t="shared" si="422"/>
        <v>42041.505844907406</v>
      </c>
      <c r="T3328" s="10">
        <f t="shared" si="423"/>
        <v>42071.464178240734</v>
      </c>
      <c r="U3328" t="str">
        <f t="shared" si="424"/>
        <v>February</v>
      </c>
      <c r="V3328" t="str">
        <f t="shared" si="425"/>
        <v>2015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26"/>
        <v>101.25</v>
      </c>
      <c r="P3329" s="6">
        <f t="shared" si="427"/>
        <v>24.545454545454547</v>
      </c>
      <c r="Q3329" t="str">
        <f t="shared" si="420"/>
        <v>theater</v>
      </c>
      <c r="R3329" t="str">
        <f t="shared" si="421"/>
        <v>plays</v>
      </c>
      <c r="S3329" s="10">
        <f t="shared" si="422"/>
        <v>42468.166273148141</v>
      </c>
      <c r="T3329" s="10">
        <f t="shared" si="423"/>
        <v>42498.166273148141</v>
      </c>
      <c r="U3329" t="str">
        <f t="shared" si="424"/>
        <v>April</v>
      </c>
      <c r="V3329" t="str">
        <f t="shared" si="425"/>
        <v>2016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26"/>
        <v>146.38888888888889</v>
      </c>
      <c r="P3330" s="6">
        <f t="shared" si="427"/>
        <v>292.77777777777777</v>
      </c>
      <c r="Q3330" t="str">
        <f t="shared" si="420"/>
        <v>theater</v>
      </c>
      <c r="R3330" t="str">
        <f t="shared" si="421"/>
        <v>plays</v>
      </c>
      <c r="S3330" s="10">
        <f t="shared" si="422"/>
        <v>41822.366701388884</v>
      </c>
      <c r="T3330" s="10">
        <f t="shared" si="423"/>
        <v>41824.833333333328</v>
      </c>
      <c r="U3330" t="str">
        <f t="shared" si="424"/>
        <v>July</v>
      </c>
      <c r="V3330" t="str">
        <f t="shared" si="425"/>
        <v>2014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426"/>
        <v>116.8</v>
      </c>
      <c r="P3331" s="6">
        <f t="shared" si="427"/>
        <v>44.92307692307692</v>
      </c>
      <c r="Q3331" t="str">
        <f t="shared" ref="Q3331:Q3394" si="428">LEFT(N3331, FIND("/",N3331,1)-1)</f>
        <v>theater</v>
      </c>
      <c r="R3331" t="str">
        <f t="shared" ref="R3331:R3394" si="429">RIGHT(N3331, LEN(N3331)-FIND("/",N3331))</f>
        <v>plays</v>
      </c>
      <c r="S3331" s="10">
        <f t="shared" ref="S3331:S3394" si="430">(J3331/86400)+25569+(-5/24)</f>
        <v>41837.114675925921</v>
      </c>
      <c r="T3331" s="10">
        <f t="shared" ref="T3331:T3394" si="431">(I3331/86400)+25569+(-5/24)</f>
        <v>41847.75</v>
      </c>
      <c r="U3331" t="str">
        <f t="shared" ref="U3331:U3394" si="432">TEXT(S3331,"mmmm")</f>
        <v>July</v>
      </c>
      <c r="V3331" t="str">
        <f t="shared" ref="V3331:V3394" si="433">TEXT(S3331,"yyyy")</f>
        <v>2014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26"/>
        <v>106.26666666666667</v>
      </c>
      <c r="P3332" s="6">
        <f t="shared" si="427"/>
        <v>23.10144927536232</v>
      </c>
      <c r="Q3332" t="str">
        <f t="shared" si="428"/>
        <v>theater</v>
      </c>
      <c r="R3332" t="str">
        <f t="shared" si="429"/>
        <v>plays</v>
      </c>
      <c r="S3332" s="10">
        <f t="shared" si="430"/>
        <v>42065.679027777776</v>
      </c>
      <c r="T3332" s="10">
        <f t="shared" si="431"/>
        <v>42095.637361111112</v>
      </c>
      <c r="U3332" t="str">
        <f t="shared" si="432"/>
        <v>March</v>
      </c>
      <c r="V3332" t="str">
        <f t="shared" si="433"/>
        <v>2015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26"/>
        <v>104.52</v>
      </c>
      <c r="P3333" s="6">
        <f t="shared" si="427"/>
        <v>80.400000000000006</v>
      </c>
      <c r="Q3333" t="str">
        <f t="shared" si="428"/>
        <v>theater</v>
      </c>
      <c r="R3333" t="str">
        <f t="shared" si="429"/>
        <v>plays</v>
      </c>
      <c r="S3333" s="10">
        <f t="shared" si="430"/>
        <v>42248.48942129629</v>
      </c>
      <c r="T3333" s="10">
        <f t="shared" si="431"/>
        <v>42283.48942129629</v>
      </c>
      <c r="U3333" t="str">
        <f t="shared" si="432"/>
        <v>September</v>
      </c>
      <c r="V3333" t="str">
        <f t="shared" si="433"/>
        <v>2015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26"/>
        <v>100</v>
      </c>
      <c r="P3334" s="6">
        <f t="shared" si="427"/>
        <v>72.289156626506028</v>
      </c>
      <c r="Q3334" t="str">
        <f t="shared" si="428"/>
        <v>theater</v>
      </c>
      <c r="R3334" t="str">
        <f t="shared" si="429"/>
        <v>plays</v>
      </c>
      <c r="S3334" s="10">
        <f t="shared" si="430"/>
        <v>41809.651967592588</v>
      </c>
      <c r="T3334" s="10">
        <f t="shared" si="431"/>
        <v>41839.651967592588</v>
      </c>
      <c r="U3334" t="str">
        <f t="shared" si="432"/>
        <v>June</v>
      </c>
      <c r="V3334" t="str">
        <f t="shared" si="433"/>
        <v>2014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26"/>
        <v>104.57142857142858</v>
      </c>
      <c r="P3335" s="6">
        <f t="shared" si="427"/>
        <v>32.972972972972975</v>
      </c>
      <c r="Q3335" t="str">
        <f t="shared" si="428"/>
        <v>theater</v>
      </c>
      <c r="R3335" t="str">
        <f t="shared" si="429"/>
        <v>plays</v>
      </c>
      <c r="S3335" s="10">
        <f t="shared" si="430"/>
        <v>42148.468518518515</v>
      </c>
      <c r="T3335" s="10">
        <f t="shared" si="431"/>
        <v>42170.468518518515</v>
      </c>
      <c r="U3335" t="str">
        <f t="shared" si="432"/>
        <v>May</v>
      </c>
      <c r="V3335" t="str">
        <f t="shared" si="433"/>
        <v>2015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26"/>
        <v>138.62051149573753</v>
      </c>
      <c r="P3336" s="6">
        <f t="shared" si="427"/>
        <v>116.65217391304348</v>
      </c>
      <c r="Q3336" t="str">
        <f t="shared" si="428"/>
        <v>theater</v>
      </c>
      <c r="R3336" t="str">
        <f t="shared" si="429"/>
        <v>plays</v>
      </c>
      <c r="S3336" s="10">
        <f t="shared" si="430"/>
        <v>42185.312754629624</v>
      </c>
      <c r="T3336" s="10">
        <f t="shared" si="431"/>
        <v>42215.312754629624</v>
      </c>
      <c r="U3336" t="str">
        <f t="shared" si="432"/>
        <v>June</v>
      </c>
      <c r="V3336" t="str">
        <f t="shared" si="433"/>
        <v>2015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26"/>
        <v>100.32000000000001</v>
      </c>
      <c r="P3337" s="6">
        <f t="shared" si="427"/>
        <v>79.61904761904762</v>
      </c>
      <c r="Q3337" t="str">
        <f t="shared" si="428"/>
        <v>theater</v>
      </c>
      <c r="R3337" t="str">
        <f t="shared" si="429"/>
        <v>plays</v>
      </c>
      <c r="S3337" s="10">
        <f t="shared" si="430"/>
        <v>41827.465810185182</v>
      </c>
      <c r="T3337" s="10">
        <f t="shared" si="431"/>
        <v>41854.75</v>
      </c>
      <c r="U3337" t="str">
        <f t="shared" si="432"/>
        <v>July</v>
      </c>
      <c r="V3337" t="str">
        <f t="shared" si="433"/>
        <v>2014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26"/>
        <v>100</v>
      </c>
      <c r="P3338" s="6">
        <f t="shared" si="427"/>
        <v>27.777777777777779</v>
      </c>
      <c r="Q3338" t="str">
        <f t="shared" si="428"/>
        <v>theater</v>
      </c>
      <c r="R3338" t="str">
        <f t="shared" si="429"/>
        <v>plays</v>
      </c>
      <c r="S3338" s="10">
        <f t="shared" si="430"/>
        <v>42437.190347222218</v>
      </c>
      <c r="T3338" s="10">
        <f t="shared" si="431"/>
        <v>42465.148680555554</v>
      </c>
      <c r="U3338" t="str">
        <f t="shared" si="432"/>
        <v>March</v>
      </c>
      <c r="V3338" t="str">
        <f t="shared" si="433"/>
        <v>2016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26"/>
        <v>110.2</v>
      </c>
      <c r="P3339" s="6">
        <f t="shared" si="427"/>
        <v>81.029411764705884</v>
      </c>
      <c r="Q3339" t="str">
        <f t="shared" si="428"/>
        <v>theater</v>
      </c>
      <c r="R3339" t="str">
        <f t="shared" si="429"/>
        <v>plays</v>
      </c>
      <c r="S3339" s="10">
        <f t="shared" si="430"/>
        <v>41901.073692129627</v>
      </c>
      <c r="T3339" s="10">
        <f t="shared" si="431"/>
        <v>41922.666666666664</v>
      </c>
      <c r="U3339" t="str">
        <f t="shared" si="432"/>
        <v>September</v>
      </c>
      <c r="V3339" t="str">
        <f t="shared" si="433"/>
        <v>2014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26"/>
        <v>102.18</v>
      </c>
      <c r="P3340" s="6">
        <f t="shared" si="427"/>
        <v>136.84821428571428</v>
      </c>
      <c r="Q3340" t="str">
        <f t="shared" si="428"/>
        <v>theater</v>
      </c>
      <c r="R3340" t="str">
        <f t="shared" si="429"/>
        <v>plays</v>
      </c>
      <c r="S3340" s="10">
        <f t="shared" si="430"/>
        <v>42769.366666666661</v>
      </c>
      <c r="T3340" s="10">
        <f t="shared" si="431"/>
        <v>42790.366666666661</v>
      </c>
      <c r="U3340" t="str">
        <f t="shared" si="432"/>
        <v>February</v>
      </c>
      <c r="V3340" t="str">
        <f t="shared" si="433"/>
        <v>2017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ref="O3341:O3404" si="434">(E3341/D3341)*100</f>
        <v>104.35000000000001</v>
      </c>
      <c r="P3341" s="6">
        <f t="shared" ref="P3341:P3404" si="435">(E3341/L3341)</f>
        <v>177.61702127659575</v>
      </c>
      <c r="Q3341" t="str">
        <f t="shared" si="428"/>
        <v>theater</v>
      </c>
      <c r="R3341" t="str">
        <f t="shared" si="429"/>
        <v>plays</v>
      </c>
      <c r="S3341" s="10">
        <f t="shared" si="430"/>
        <v>42549.457384259258</v>
      </c>
      <c r="T3341" s="10">
        <f t="shared" si="431"/>
        <v>42579.457384259258</v>
      </c>
      <c r="U3341" t="str">
        <f t="shared" si="432"/>
        <v>June</v>
      </c>
      <c r="V3341" t="str">
        <f t="shared" si="433"/>
        <v>2016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34"/>
        <v>138.16666666666666</v>
      </c>
      <c r="P3342" s="6">
        <f t="shared" si="435"/>
        <v>109.07894736842105</v>
      </c>
      <c r="Q3342" t="str">
        <f t="shared" si="428"/>
        <v>theater</v>
      </c>
      <c r="R3342" t="str">
        <f t="shared" si="429"/>
        <v>plays</v>
      </c>
      <c r="S3342" s="10">
        <f t="shared" si="430"/>
        <v>42685.765671296293</v>
      </c>
      <c r="T3342" s="10">
        <f t="shared" si="431"/>
        <v>42710.765671296293</v>
      </c>
      <c r="U3342" t="str">
        <f t="shared" si="432"/>
        <v>November</v>
      </c>
      <c r="V3342" t="str">
        <f t="shared" si="433"/>
        <v>2016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34"/>
        <v>100</v>
      </c>
      <c r="P3343" s="6">
        <f t="shared" si="435"/>
        <v>119.64285714285714</v>
      </c>
      <c r="Q3343" t="str">
        <f t="shared" si="428"/>
        <v>theater</v>
      </c>
      <c r="R3343" t="str">
        <f t="shared" si="429"/>
        <v>plays</v>
      </c>
      <c r="S3343" s="10">
        <f t="shared" si="430"/>
        <v>42510.590520833335</v>
      </c>
      <c r="T3343" s="10">
        <f t="shared" si="431"/>
        <v>42533.499999999993</v>
      </c>
      <c r="U3343" t="str">
        <f t="shared" si="432"/>
        <v>May</v>
      </c>
      <c r="V3343" t="str">
        <f t="shared" si="433"/>
        <v>2016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34"/>
        <v>101.66666666666666</v>
      </c>
      <c r="P3344" s="6">
        <f t="shared" si="435"/>
        <v>78.205128205128204</v>
      </c>
      <c r="Q3344" t="str">
        <f t="shared" si="428"/>
        <v>theater</v>
      </c>
      <c r="R3344" t="str">
        <f t="shared" si="429"/>
        <v>plays</v>
      </c>
      <c r="S3344" s="10">
        <f t="shared" si="430"/>
        <v>42062.088078703702</v>
      </c>
      <c r="T3344" s="10">
        <f t="shared" si="431"/>
        <v>42094.999305555553</v>
      </c>
      <c r="U3344" t="str">
        <f t="shared" si="432"/>
        <v>February</v>
      </c>
      <c r="V3344" t="str">
        <f t="shared" si="433"/>
        <v>2015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34"/>
        <v>171.42857142857142</v>
      </c>
      <c r="P3345" s="6">
        <f t="shared" si="435"/>
        <v>52.173913043478258</v>
      </c>
      <c r="Q3345" t="str">
        <f t="shared" si="428"/>
        <v>theater</v>
      </c>
      <c r="R3345" t="str">
        <f t="shared" si="429"/>
        <v>plays</v>
      </c>
      <c r="S3345" s="10">
        <f t="shared" si="430"/>
        <v>42452.708148148151</v>
      </c>
      <c r="T3345" s="10">
        <f t="shared" si="431"/>
        <v>42473.345833333333</v>
      </c>
      <c r="U3345" t="str">
        <f t="shared" si="432"/>
        <v>March</v>
      </c>
      <c r="V3345" t="str">
        <f t="shared" si="433"/>
        <v>2016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34"/>
        <v>101.44444444444444</v>
      </c>
      <c r="P3346" s="6">
        <f t="shared" si="435"/>
        <v>114.125</v>
      </c>
      <c r="Q3346" t="str">
        <f t="shared" si="428"/>
        <v>theater</v>
      </c>
      <c r="R3346" t="str">
        <f t="shared" si="429"/>
        <v>plays</v>
      </c>
      <c r="S3346" s="10">
        <f t="shared" si="430"/>
        <v>41850.991817129623</v>
      </c>
      <c r="T3346" s="10">
        <f t="shared" si="431"/>
        <v>41880.991817129623</v>
      </c>
      <c r="U3346" t="str">
        <f t="shared" si="432"/>
        <v>July</v>
      </c>
      <c r="V3346" t="str">
        <f t="shared" si="433"/>
        <v>2014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34"/>
        <v>130</v>
      </c>
      <c r="P3347" s="6">
        <f t="shared" si="435"/>
        <v>50</v>
      </c>
      <c r="Q3347" t="str">
        <f t="shared" si="428"/>
        <v>theater</v>
      </c>
      <c r="R3347" t="str">
        <f t="shared" si="429"/>
        <v>plays</v>
      </c>
      <c r="S3347" s="10">
        <f t="shared" si="430"/>
        <v>42052.897777777776</v>
      </c>
      <c r="T3347" s="10">
        <f t="shared" si="431"/>
        <v>42111.817361111105</v>
      </c>
      <c r="U3347" t="str">
        <f t="shared" si="432"/>
        <v>February</v>
      </c>
      <c r="V3347" t="str">
        <f t="shared" si="433"/>
        <v>2015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34"/>
        <v>110.00000000000001</v>
      </c>
      <c r="P3348" s="6">
        <f t="shared" si="435"/>
        <v>91.666666666666671</v>
      </c>
      <c r="Q3348" t="str">
        <f t="shared" si="428"/>
        <v>theater</v>
      </c>
      <c r="R3348" t="str">
        <f t="shared" si="429"/>
        <v>plays</v>
      </c>
      <c r="S3348" s="10">
        <f t="shared" si="430"/>
        <v>42053.816087962965</v>
      </c>
      <c r="T3348" s="10">
        <f t="shared" si="431"/>
        <v>42060.816087962965</v>
      </c>
      <c r="U3348" t="str">
        <f t="shared" si="432"/>
        <v>February</v>
      </c>
      <c r="V3348" t="str">
        <f t="shared" si="433"/>
        <v>2015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34"/>
        <v>119.44999999999999</v>
      </c>
      <c r="P3349" s="6">
        <f t="shared" si="435"/>
        <v>108.59090909090909</v>
      </c>
      <c r="Q3349" t="str">
        <f t="shared" si="428"/>
        <v>theater</v>
      </c>
      <c r="R3349" t="str">
        <f t="shared" si="429"/>
        <v>plays</v>
      </c>
      <c r="S3349" s="10">
        <f t="shared" si="430"/>
        <v>42484.343217592592</v>
      </c>
      <c r="T3349" s="10">
        <f t="shared" si="431"/>
        <v>42498.666666666664</v>
      </c>
      <c r="U3349" t="str">
        <f t="shared" si="432"/>
        <v>April</v>
      </c>
      <c r="V3349" t="str">
        <f t="shared" si="433"/>
        <v>2016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34"/>
        <v>100.2909090909091</v>
      </c>
      <c r="P3350" s="6">
        <f t="shared" si="435"/>
        <v>69.822784810126578</v>
      </c>
      <c r="Q3350" t="str">
        <f t="shared" si="428"/>
        <v>theater</v>
      </c>
      <c r="R3350" t="str">
        <f t="shared" si="429"/>
        <v>plays</v>
      </c>
      <c r="S3350" s="10">
        <f t="shared" si="430"/>
        <v>42466.350462962961</v>
      </c>
      <c r="T3350" s="10">
        <f t="shared" si="431"/>
        <v>42489.957638888889</v>
      </c>
      <c r="U3350" t="str">
        <f t="shared" si="432"/>
        <v>April</v>
      </c>
      <c r="V3350" t="str">
        <f t="shared" si="433"/>
        <v>2016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34"/>
        <v>153.4</v>
      </c>
      <c r="P3351" s="6">
        <f t="shared" si="435"/>
        <v>109.57142857142857</v>
      </c>
      <c r="Q3351" t="str">
        <f t="shared" si="428"/>
        <v>theater</v>
      </c>
      <c r="R3351" t="str">
        <f t="shared" si="429"/>
        <v>plays</v>
      </c>
      <c r="S3351" s="10">
        <f t="shared" si="430"/>
        <v>42512.902453703697</v>
      </c>
      <c r="T3351" s="10">
        <f t="shared" si="431"/>
        <v>42534.499999999993</v>
      </c>
      <c r="U3351" t="str">
        <f t="shared" si="432"/>
        <v>May</v>
      </c>
      <c r="V3351" t="str">
        <f t="shared" si="433"/>
        <v>2016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34"/>
        <v>104.42857142857143</v>
      </c>
      <c r="P3352" s="6">
        <f t="shared" si="435"/>
        <v>71.666666666666671</v>
      </c>
      <c r="Q3352" t="str">
        <f t="shared" si="428"/>
        <v>theater</v>
      </c>
      <c r="R3352" t="str">
        <f t="shared" si="429"/>
        <v>plays</v>
      </c>
      <c r="S3352" s="10">
        <f t="shared" si="430"/>
        <v>42302.493182870363</v>
      </c>
      <c r="T3352" s="10">
        <f t="shared" si="431"/>
        <v>42337.749999999993</v>
      </c>
      <c r="U3352" t="str">
        <f t="shared" si="432"/>
        <v>October</v>
      </c>
      <c r="V3352" t="str">
        <f t="shared" si="433"/>
        <v>2015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34"/>
        <v>101.1</v>
      </c>
      <c r="P3353" s="6">
        <f t="shared" si="435"/>
        <v>93.611111111111114</v>
      </c>
      <c r="Q3353" t="str">
        <f t="shared" si="428"/>
        <v>theater</v>
      </c>
      <c r="R3353" t="str">
        <f t="shared" si="429"/>
        <v>plays</v>
      </c>
      <c r="S3353" s="10">
        <f t="shared" si="430"/>
        <v>41806.187094907407</v>
      </c>
      <c r="T3353" s="10">
        <f t="shared" si="431"/>
        <v>41843.25</v>
      </c>
      <c r="U3353" t="str">
        <f t="shared" si="432"/>
        <v>June</v>
      </c>
      <c r="V3353" t="str">
        <f t="shared" si="433"/>
        <v>2014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34"/>
        <v>107.52</v>
      </c>
      <c r="P3354" s="6">
        <f t="shared" si="435"/>
        <v>76.8</v>
      </c>
      <c r="Q3354" t="str">
        <f t="shared" si="428"/>
        <v>theater</v>
      </c>
      <c r="R3354" t="str">
        <f t="shared" si="429"/>
        <v>plays</v>
      </c>
      <c r="S3354" s="10">
        <f t="shared" si="430"/>
        <v>42495.784467592595</v>
      </c>
      <c r="T3354" s="10">
        <f t="shared" si="431"/>
        <v>42552.749999999993</v>
      </c>
      <c r="U3354" t="str">
        <f t="shared" si="432"/>
        <v>May</v>
      </c>
      <c r="V3354" t="str">
        <f t="shared" si="433"/>
        <v>2016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34"/>
        <v>315</v>
      </c>
      <c r="P3355" s="6">
        <f t="shared" si="435"/>
        <v>35.795454545454547</v>
      </c>
      <c r="Q3355" t="str">
        <f t="shared" si="428"/>
        <v>theater</v>
      </c>
      <c r="R3355" t="str">
        <f t="shared" si="429"/>
        <v>plays</v>
      </c>
      <c r="S3355" s="10">
        <f t="shared" si="430"/>
        <v>42479.223958333336</v>
      </c>
      <c r="T3355" s="10">
        <f t="shared" si="431"/>
        <v>42492.749999999993</v>
      </c>
      <c r="U3355" t="str">
        <f t="shared" si="432"/>
        <v>April</v>
      </c>
      <c r="V3355" t="str">
        <f t="shared" si="433"/>
        <v>2016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34"/>
        <v>101.93333333333334</v>
      </c>
      <c r="P3356" s="6">
        <f t="shared" si="435"/>
        <v>55.6</v>
      </c>
      <c r="Q3356" t="str">
        <f t="shared" si="428"/>
        <v>theater</v>
      </c>
      <c r="R3356" t="str">
        <f t="shared" si="429"/>
        <v>plays</v>
      </c>
      <c r="S3356" s="10">
        <f t="shared" si="430"/>
        <v>42270.518587962964</v>
      </c>
      <c r="T3356" s="10">
        <f t="shared" si="431"/>
        <v>42305.959027777775</v>
      </c>
      <c r="U3356" t="str">
        <f t="shared" si="432"/>
        <v>September</v>
      </c>
      <c r="V3356" t="str">
        <f t="shared" si="433"/>
        <v>2015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34"/>
        <v>126.28571428571429</v>
      </c>
      <c r="P3357" s="6">
        <f t="shared" si="435"/>
        <v>147.33333333333334</v>
      </c>
      <c r="Q3357" t="str">
        <f t="shared" si="428"/>
        <v>theater</v>
      </c>
      <c r="R3357" t="str">
        <f t="shared" si="429"/>
        <v>plays</v>
      </c>
      <c r="S3357" s="10">
        <f t="shared" si="430"/>
        <v>42489.411192129628</v>
      </c>
      <c r="T3357" s="10">
        <f t="shared" si="431"/>
        <v>42500.261805555558</v>
      </c>
      <c r="U3357" t="str">
        <f t="shared" si="432"/>
        <v>April</v>
      </c>
      <c r="V3357" t="str">
        <f t="shared" si="433"/>
        <v>2016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34"/>
        <v>101.4</v>
      </c>
      <c r="P3358" s="6">
        <f t="shared" si="435"/>
        <v>56.333333333333336</v>
      </c>
      <c r="Q3358" t="str">
        <f t="shared" si="428"/>
        <v>theater</v>
      </c>
      <c r="R3358" t="str">
        <f t="shared" si="429"/>
        <v>plays</v>
      </c>
      <c r="S3358" s="10">
        <f t="shared" si="430"/>
        <v>42536.607314814813</v>
      </c>
      <c r="T3358" s="10">
        <f t="shared" si="431"/>
        <v>42566.607314814813</v>
      </c>
      <c r="U3358" t="str">
        <f t="shared" si="432"/>
        <v>June</v>
      </c>
      <c r="V3358" t="str">
        <f t="shared" si="433"/>
        <v>2016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34"/>
        <v>101</v>
      </c>
      <c r="P3359" s="6">
        <f t="shared" si="435"/>
        <v>96.19047619047619</v>
      </c>
      <c r="Q3359" t="str">
        <f t="shared" si="428"/>
        <v>theater</v>
      </c>
      <c r="R3359" t="str">
        <f t="shared" si="429"/>
        <v>plays</v>
      </c>
      <c r="S3359" s="10">
        <f t="shared" si="430"/>
        <v>41822.209606481476</v>
      </c>
      <c r="T3359" s="10">
        <f t="shared" si="431"/>
        <v>41852.209606481476</v>
      </c>
      <c r="U3359" t="str">
        <f t="shared" si="432"/>
        <v>July</v>
      </c>
      <c r="V3359" t="str">
        <f t="shared" si="433"/>
        <v>2014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34"/>
        <v>102.99000000000001</v>
      </c>
      <c r="P3360" s="6">
        <f t="shared" si="435"/>
        <v>63.574074074074076</v>
      </c>
      <c r="Q3360" t="str">
        <f t="shared" si="428"/>
        <v>theater</v>
      </c>
      <c r="R3360" t="str">
        <f t="shared" si="429"/>
        <v>plays</v>
      </c>
      <c r="S3360" s="10">
        <f t="shared" si="430"/>
        <v>41932.102766203701</v>
      </c>
      <c r="T3360" s="10">
        <f t="shared" si="431"/>
        <v>41962.144432870373</v>
      </c>
      <c r="U3360" t="str">
        <f t="shared" si="432"/>
        <v>October</v>
      </c>
      <c r="V3360" t="str">
        <f t="shared" si="433"/>
        <v>2014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34"/>
        <v>106.25</v>
      </c>
      <c r="P3361" s="6">
        <f t="shared" si="435"/>
        <v>184.78260869565219</v>
      </c>
      <c r="Q3361" t="str">
        <f t="shared" si="428"/>
        <v>theater</v>
      </c>
      <c r="R3361" t="str">
        <f t="shared" si="429"/>
        <v>plays</v>
      </c>
      <c r="S3361" s="10">
        <f t="shared" si="430"/>
        <v>42745.848773148151</v>
      </c>
      <c r="T3361" s="10">
        <f t="shared" si="431"/>
        <v>42790.848773148151</v>
      </c>
      <c r="U3361" t="str">
        <f t="shared" si="432"/>
        <v>January</v>
      </c>
      <c r="V3361" t="str">
        <f t="shared" si="433"/>
        <v>2017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34"/>
        <v>101.37777777777779</v>
      </c>
      <c r="P3362" s="6">
        <f t="shared" si="435"/>
        <v>126.72222222222223</v>
      </c>
      <c r="Q3362" t="str">
        <f t="shared" si="428"/>
        <v>theater</v>
      </c>
      <c r="R3362" t="str">
        <f t="shared" si="429"/>
        <v>plays</v>
      </c>
      <c r="S3362" s="10">
        <f t="shared" si="430"/>
        <v>42696.874340277776</v>
      </c>
      <c r="T3362" s="10">
        <f t="shared" si="431"/>
        <v>42718.457638888889</v>
      </c>
      <c r="U3362" t="str">
        <f t="shared" si="432"/>
        <v>November</v>
      </c>
      <c r="V3362" t="str">
        <f t="shared" si="433"/>
        <v>2016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34"/>
        <v>113.46000000000001</v>
      </c>
      <c r="P3363" s="6">
        <f t="shared" si="435"/>
        <v>83.42647058823529</v>
      </c>
      <c r="Q3363" t="str">
        <f t="shared" si="428"/>
        <v>theater</v>
      </c>
      <c r="R3363" t="str">
        <f t="shared" si="429"/>
        <v>plays</v>
      </c>
      <c r="S3363" s="10">
        <f t="shared" si="430"/>
        <v>41865.817013888889</v>
      </c>
      <c r="T3363" s="10">
        <f t="shared" si="431"/>
        <v>41883.457638888889</v>
      </c>
      <c r="U3363" t="str">
        <f t="shared" si="432"/>
        <v>August</v>
      </c>
      <c r="V3363" t="str">
        <f t="shared" si="433"/>
        <v>2014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34"/>
        <v>218.00000000000003</v>
      </c>
      <c r="P3364" s="6">
        <f t="shared" si="435"/>
        <v>54.5</v>
      </c>
      <c r="Q3364" t="str">
        <f t="shared" si="428"/>
        <v>theater</v>
      </c>
      <c r="R3364" t="str">
        <f t="shared" si="429"/>
        <v>plays</v>
      </c>
      <c r="S3364" s="10">
        <f t="shared" si="430"/>
        <v>42055.883298611108</v>
      </c>
      <c r="T3364" s="10">
        <f t="shared" si="431"/>
        <v>42069.996527777774</v>
      </c>
      <c r="U3364" t="str">
        <f t="shared" si="432"/>
        <v>February</v>
      </c>
      <c r="V3364" t="str">
        <f t="shared" si="433"/>
        <v>2015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34"/>
        <v>101.41935483870968</v>
      </c>
      <c r="P3365" s="6">
        <f t="shared" si="435"/>
        <v>302.30769230769232</v>
      </c>
      <c r="Q3365" t="str">
        <f t="shared" si="428"/>
        <v>theater</v>
      </c>
      <c r="R3365" t="str">
        <f t="shared" si="429"/>
        <v>plays</v>
      </c>
      <c r="S3365" s="10">
        <f t="shared" si="430"/>
        <v>41851.563020833331</v>
      </c>
      <c r="T3365" s="10">
        <f t="shared" si="431"/>
        <v>41870.458333333328</v>
      </c>
      <c r="U3365" t="str">
        <f t="shared" si="432"/>
        <v>July</v>
      </c>
      <c r="V3365" t="str">
        <f t="shared" si="433"/>
        <v>2014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34"/>
        <v>105.93333333333332</v>
      </c>
      <c r="P3366" s="6">
        <f t="shared" si="435"/>
        <v>44.138888888888886</v>
      </c>
      <c r="Q3366" t="str">
        <f t="shared" si="428"/>
        <v>theater</v>
      </c>
      <c r="R3366" t="str">
        <f t="shared" si="429"/>
        <v>plays</v>
      </c>
      <c r="S3366" s="10">
        <f t="shared" si="430"/>
        <v>42422.769085648142</v>
      </c>
      <c r="T3366" s="10">
        <f t="shared" si="431"/>
        <v>42444.666666666664</v>
      </c>
      <c r="U3366" t="str">
        <f t="shared" si="432"/>
        <v>February</v>
      </c>
      <c r="V3366" t="str">
        <f t="shared" si="433"/>
        <v>2016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34"/>
        <v>104</v>
      </c>
      <c r="P3367" s="6">
        <f t="shared" si="435"/>
        <v>866.66666666666663</v>
      </c>
      <c r="Q3367" t="str">
        <f t="shared" si="428"/>
        <v>theater</v>
      </c>
      <c r="R3367" t="str">
        <f t="shared" si="429"/>
        <v>plays</v>
      </c>
      <c r="S3367" s="10">
        <f t="shared" si="430"/>
        <v>42320.893425925919</v>
      </c>
      <c r="T3367" s="10">
        <f t="shared" si="431"/>
        <v>42350.893425925919</v>
      </c>
      <c r="U3367" t="str">
        <f t="shared" si="432"/>
        <v>November</v>
      </c>
      <c r="V3367" t="str">
        <f t="shared" si="433"/>
        <v>2015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34"/>
        <v>221</v>
      </c>
      <c r="P3368" s="6">
        <f t="shared" si="435"/>
        <v>61.388888888888886</v>
      </c>
      <c r="Q3368" t="str">
        <f t="shared" si="428"/>
        <v>theater</v>
      </c>
      <c r="R3368" t="str">
        <f t="shared" si="429"/>
        <v>plays</v>
      </c>
      <c r="S3368" s="10">
        <f t="shared" si="430"/>
        <v>42106.859224537031</v>
      </c>
      <c r="T3368" s="10">
        <f t="shared" si="431"/>
        <v>42136.859224537031</v>
      </c>
      <c r="U3368" t="str">
        <f t="shared" si="432"/>
        <v>April</v>
      </c>
      <c r="V3368" t="str">
        <f t="shared" si="433"/>
        <v>2015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34"/>
        <v>118.66666666666667</v>
      </c>
      <c r="P3369" s="6">
        <f t="shared" si="435"/>
        <v>29.666666666666668</v>
      </c>
      <c r="Q3369" t="str">
        <f t="shared" si="428"/>
        <v>theater</v>
      </c>
      <c r="R3369" t="str">
        <f t="shared" si="429"/>
        <v>plays</v>
      </c>
      <c r="S3369" s="10">
        <f t="shared" si="430"/>
        <v>42192.725624999999</v>
      </c>
      <c r="T3369" s="10">
        <f t="shared" si="431"/>
        <v>42217.725624999999</v>
      </c>
      <c r="U3369" t="str">
        <f t="shared" si="432"/>
        <v>July</v>
      </c>
      <c r="V3369" t="str">
        <f t="shared" si="433"/>
        <v>2015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34"/>
        <v>104.60000000000001</v>
      </c>
      <c r="P3370" s="6">
        <f t="shared" si="435"/>
        <v>45.478260869565219</v>
      </c>
      <c r="Q3370" t="str">
        <f t="shared" si="428"/>
        <v>theater</v>
      </c>
      <c r="R3370" t="str">
        <f t="shared" si="429"/>
        <v>plays</v>
      </c>
      <c r="S3370" s="10">
        <f t="shared" si="430"/>
        <v>41968.991423611107</v>
      </c>
      <c r="T3370" s="10">
        <f t="shared" si="431"/>
        <v>42004.999999999993</v>
      </c>
      <c r="U3370" t="str">
        <f t="shared" si="432"/>
        <v>November</v>
      </c>
      <c r="V3370" t="str">
        <f t="shared" si="433"/>
        <v>2014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34"/>
        <v>103.89999999999999</v>
      </c>
      <c r="P3371" s="6">
        <f t="shared" si="435"/>
        <v>96.203703703703709</v>
      </c>
      <c r="Q3371" t="str">
        <f t="shared" si="428"/>
        <v>theater</v>
      </c>
      <c r="R3371" t="str">
        <f t="shared" si="429"/>
        <v>plays</v>
      </c>
      <c r="S3371" s="10">
        <f t="shared" si="430"/>
        <v>42689.833101851851</v>
      </c>
      <c r="T3371" s="10">
        <f t="shared" si="431"/>
        <v>42749.833101851851</v>
      </c>
      <c r="U3371" t="str">
        <f t="shared" si="432"/>
        <v>November</v>
      </c>
      <c r="V3371" t="str">
        <f t="shared" si="433"/>
        <v>2016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34"/>
        <v>117.73333333333333</v>
      </c>
      <c r="P3372" s="6">
        <f t="shared" si="435"/>
        <v>67.92307692307692</v>
      </c>
      <c r="Q3372" t="str">
        <f t="shared" si="428"/>
        <v>theater</v>
      </c>
      <c r="R3372" t="str">
        <f t="shared" si="429"/>
        <v>plays</v>
      </c>
      <c r="S3372" s="10">
        <f t="shared" si="430"/>
        <v>42690.125983796293</v>
      </c>
      <c r="T3372" s="10">
        <f t="shared" si="431"/>
        <v>42721.124999999993</v>
      </c>
      <c r="U3372" t="str">
        <f t="shared" si="432"/>
        <v>November</v>
      </c>
      <c r="V3372" t="str">
        <f t="shared" si="433"/>
        <v>2016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34"/>
        <v>138.5</v>
      </c>
      <c r="P3373" s="6">
        <f t="shared" si="435"/>
        <v>30.777777777777779</v>
      </c>
      <c r="Q3373" t="str">
        <f t="shared" si="428"/>
        <v>theater</v>
      </c>
      <c r="R3373" t="str">
        <f t="shared" si="429"/>
        <v>plays</v>
      </c>
      <c r="S3373" s="10">
        <f t="shared" si="430"/>
        <v>42312.666261574072</v>
      </c>
      <c r="T3373" s="10">
        <f t="shared" si="431"/>
        <v>42340.666261574072</v>
      </c>
      <c r="U3373" t="str">
        <f t="shared" si="432"/>
        <v>November</v>
      </c>
      <c r="V3373" t="str">
        <f t="shared" si="433"/>
        <v>2015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34"/>
        <v>103.49999999999999</v>
      </c>
      <c r="P3374" s="6">
        <f t="shared" si="435"/>
        <v>38.333333333333336</v>
      </c>
      <c r="Q3374" t="str">
        <f t="shared" si="428"/>
        <v>theater</v>
      </c>
      <c r="R3374" t="str">
        <f t="shared" si="429"/>
        <v>plays</v>
      </c>
      <c r="S3374" s="10">
        <f t="shared" si="430"/>
        <v>41855.339768518512</v>
      </c>
      <c r="T3374" s="10">
        <f t="shared" si="431"/>
        <v>41875.999305555553</v>
      </c>
      <c r="U3374" t="str">
        <f t="shared" si="432"/>
        <v>August</v>
      </c>
      <c r="V3374" t="str">
        <f t="shared" si="433"/>
        <v>2014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34"/>
        <v>100.25</v>
      </c>
      <c r="P3375" s="6">
        <f t="shared" si="435"/>
        <v>66.833333333333329</v>
      </c>
      <c r="Q3375" t="str">
        <f t="shared" si="428"/>
        <v>theater</v>
      </c>
      <c r="R3375" t="str">
        <f t="shared" si="429"/>
        <v>plays</v>
      </c>
      <c r="S3375" s="10">
        <f t="shared" si="430"/>
        <v>42179.646296296291</v>
      </c>
      <c r="T3375" s="10">
        <f t="shared" si="431"/>
        <v>42203.458333333336</v>
      </c>
      <c r="U3375" t="str">
        <f t="shared" si="432"/>
        <v>June</v>
      </c>
      <c r="V3375" t="str">
        <f t="shared" si="433"/>
        <v>2015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34"/>
        <v>106.57142857142856</v>
      </c>
      <c r="P3376" s="6">
        <f t="shared" si="435"/>
        <v>71.730769230769226</v>
      </c>
      <c r="Q3376" t="str">
        <f t="shared" si="428"/>
        <v>theater</v>
      </c>
      <c r="R3376" t="str">
        <f t="shared" si="429"/>
        <v>plays</v>
      </c>
      <c r="S3376" s="10">
        <f t="shared" si="430"/>
        <v>42275.523333333331</v>
      </c>
      <c r="T3376" s="10">
        <f t="shared" si="431"/>
        <v>42305.523333333331</v>
      </c>
      <c r="U3376" t="str">
        <f t="shared" si="432"/>
        <v>September</v>
      </c>
      <c r="V3376" t="str">
        <f t="shared" si="433"/>
        <v>2015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34"/>
        <v>100</v>
      </c>
      <c r="P3377" s="6">
        <f t="shared" si="435"/>
        <v>176.47058823529412</v>
      </c>
      <c r="Q3377" t="str">
        <f t="shared" si="428"/>
        <v>theater</v>
      </c>
      <c r="R3377" t="str">
        <f t="shared" si="429"/>
        <v>plays</v>
      </c>
      <c r="S3377" s="10">
        <f t="shared" si="430"/>
        <v>41765.402465277773</v>
      </c>
      <c r="T3377" s="10">
        <f t="shared" si="431"/>
        <v>41777.402465277773</v>
      </c>
      <c r="U3377" t="str">
        <f t="shared" si="432"/>
        <v>May</v>
      </c>
      <c r="V3377" t="str">
        <f t="shared" si="433"/>
        <v>2014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34"/>
        <v>100.01249999999999</v>
      </c>
      <c r="P3378" s="6">
        <f t="shared" si="435"/>
        <v>421.10526315789474</v>
      </c>
      <c r="Q3378" t="str">
        <f t="shared" si="428"/>
        <v>theater</v>
      </c>
      <c r="R3378" t="str">
        <f t="shared" si="429"/>
        <v>plays</v>
      </c>
      <c r="S3378" s="10">
        <f t="shared" si="430"/>
        <v>42059.492986111109</v>
      </c>
      <c r="T3378" s="10">
        <f t="shared" si="431"/>
        <v>42119.451319444437</v>
      </c>
      <c r="U3378" t="str">
        <f t="shared" si="432"/>
        <v>February</v>
      </c>
      <c r="V3378" t="str">
        <f t="shared" si="433"/>
        <v>2015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34"/>
        <v>101.05</v>
      </c>
      <c r="P3379" s="6">
        <f t="shared" si="435"/>
        <v>104.98701298701299</v>
      </c>
      <c r="Q3379" t="str">
        <f t="shared" si="428"/>
        <v>theater</v>
      </c>
      <c r="R3379" t="str">
        <f t="shared" si="429"/>
        <v>plays</v>
      </c>
      <c r="S3379" s="10">
        <f t="shared" si="430"/>
        <v>42053.524293981478</v>
      </c>
      <c r="T3379" s="10">
        <f t="shared" si="431"/>
        <v>42083.49722222222</v>
      </c>
      <c r="U3379" t="str">
        <f t="shared" si="432"/>
        <v>February</v>
      </c>
      <c r="V3379" t="str">
        <f t="shared" si="433"/>
        <v>2015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34"/>
        <v>107.63636363636364</v>
      </c>
      <c r="P3380" s="6">
        <f t="shared" si="435"/>
        <v>28.19047619047619</v>
      </c>
      <c r="Q3380" t="str">
        <f t="shared" si="428"/>
        <v>theater</v>
      </c>
      <c r="R3380" t="str">
        <f t="shared" si="429"/>
        <v>plays</v>
      </c>
      <c r="S3380" s="10">
        <f t="shared" si="430"/>
        <v>41858.147060185183</v>
      </c>
      <c r="T3380" s="10">
        <f t="shared" si="431"/>
        <v>41882.338888888888</v>
      </c>
      <c r="U3380" t="str">
        <f t="shared" si="432"/>
        <v>August</v>
      </c>
      <c r="V3380" t="str">
        <f t="shared" si="433"/>
        <v>2014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34"/>
        <v>103.64999999999999</v>
      </c>
      <c r="P3381" s="6">
        <f t="shared" si="435"/>
        <v>54.55263157894737</v>
      </c>
      <c r="Q3381" t="str">
        <f t="shared" si="428"/>
        <v>theater</v>
      </c>
      <c r="R3381" t="str">
        <f t="shared" si="429"/>
        <v>plays</v>
      </c>
      <c r="S3381" s="10">
        <f t="shared" si="430"/>
        <v>42225.305555555555</v>
      </c>
      <c r="T3381" s="10">
        <f t="shared" si="431"/>
        <v>42242.749999999993</v>
      </c>
      <c r="U3381" t="str">
        <f t="shared" si="432"/>
        <v>August</v>
      </c>
      <c r="V3381" t="str">
        <f t="shared" si="433"/>
        <v>2015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34"/>
        <v>104.43333333333334</v>
      </c>
      <c r="P3382" s="6">
        <f t="shared" si="435"/>
        <v>111.89285714285714</v>
      </c>
      <c r="Q3382" t="str">
        <f t="shared" si="428"/>
        <v>theater</v>
      </c>
      <c r="R3382" t="str">
        <f t="shared" si="429"/>
        <v>plays</v>
      </c>
      <c r="S3382" s="10">
        <f t="shared" si="430"/>
        <v>41937.745115740741</v>
      </c>
      <c r="T3382" s="10">
        <f t="shared" si="431"/>
        <v>41972.786782407406</v>
      </c>
      <c r="U3382" t="str">
        <f t="shared" si="432"/>
        <v>October</v>
      </c>
      <c r="V3382" t="str">
        <f t="shared" si="433"/>
        <v>2014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34"/>
        <v>102.25</v>
      </c>
      <c r="P3383" s="6">
        <f t="shared" si="435"/>
        <v>85.208333333333329</v>
      </c>
      <c r="Q3383" t="str">
        <f t="shared" si="428"/>
        <v>theater</v>
      </c>
      <c r="R3383" t="str">
        <f t="shared" si="429"/>
        <v>plays</v>
      </c>
      <c r="S3383" s="10">
        <f t="shared" si="430"/>
        <v>42043.976655092592</v>
      </c>
      <c r="T3383" s="10">
        <f t="shared" si="431"/>
        <v>42073.934988425921</v>
      </c>
      <c r="U3383" t="str">
        <f t="shared" si="432"/>
        <v>February</v>
      </c>
      <c r="V3383" t="str">
        <f t="shared" si="433"/>
        <v>2015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34"/>
        <v>100.74285714285713</v>
      </c>
      <c r="P3384" s="6">
        <f t="shared" si="435"/>
        <v>76.652173913043484</v>
      </c>
      <c r="Q3384" t="str">
        <f t="shared" si="428"/>
        <v>theater</v>
      </c>
      <c r="R3384" t="str">
        <f t="shared" si="429"/>
        <v>plays</v>
      </c>
      <c r="S3384" s="10">
        <f t="shared" si="430"/>
        <v>42559.222870370366</v>
      </c>
      <c r="T3384" s="10">
        <f t="shared" si="431"/>
        <v>42583.749305555553</v>
      </c>
      <c r="U3384" t="str">
        <f t="shared" si="432"/>
        <v>July</v>
      </c>
      <c r="V3384" t="str">
        <f t="shared" si="433"/>
        <v>2016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34"/>
        <v>111.71428571428572</v>
      </c>
      <c r="P3385" s="6">
        <f t="shared" si="435"/>
        <v>65.166666666666671</v>
      </c>
      <c r="Q3385" t="str">
        <f t="shared" si="428"/>
        <v>theater</v>
      </c>
      <c r="R3385" t="str">
        <f t="shared" si="429"/>
        <v>plays</v>
      </c>
      <c r="S3385" s="10">
        <f t="shared" si="430"/>
        <v>42524.574305555558</v>
      </c>
      <c r="T3385" s="10">
        <f t="shared" si="431"/>
        <v>42544.574305555558</v>
      </c>
      <c r="U3385" t="str">
        <f t="shared" si="432"/>
        <v>June</v>
      </c>
      <c r="V3385" t="str">
        <f t="shared" si="433"/>
        <v>2016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34"/>
        <v>100.01100000000001</v>
      </c>
      <c r="P3386" s="6">
        <f t="shared" si="435"/>
        <v>93.760312499999998</v>
      </c>
      <c r="Q3386" t="str">
        <f t="shared" si="428"/>
        <v>theater</v>
      </c>
      <c r="R3386" t="str">
        <f t="shared" si="429"/>
        <v>plays</v>
      </c>
      <c r="S3386" s="10">
        <f t="shared" si="430"/>
        <v>42291.879259259258</v>
      </c>
      <c r="T3386" s="10">
        <f t="shared" si="431"/>
        <v>42328.916666666664</v>
      </c>
      <c r="U3386" t="str">
        <f t="shared" si="432"/>
        <v>October</v>
      </c>
      <c r="V3386" t="str">
        <f t="shared" si="433"/>
        <v>2015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34"/>
        <v>100</v>
      </c>
      <c r="P3387" s="6">
        <f t="shared" si="435"/>
        <v>133.33333333333334</v>
      </c>
      <c r="Q3387" t="str">
        <f t="shared" si="428"/>
        <v>theater</v>
      </c>
      <c r="R3387" t="str">
        <f t="shared" si="429"/>
        <v>plays</v>
      </c>
      <c r="S3387" s="10">
        <f t="shared" si="430"/>
        <v>41953.659166666665</v>
      </c>
      <c r="T3387" s="10">
        <f t="shared" si="431"/>
        <v>41983.659166666665</v>
      </c>
      <c r="U3387" t="str">
        <f t="shared" si="432"/>
        <v>November</v>
      </c>
      <c r="V3387" t="str">
        <f t="shared" si="433"/>
        <v>2014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34"/>
        <v>105</v>
      </c>
      <c r="P3388" s="6">
        <f t="shared" si="435"/>
        <v>51.219512195121951</v>
      </c>
      <c r="Q3388" t="str">
        <f t="shared" si="428"/>
        <v>theater</v>
      </c>
      <c r="R3388" t="str">
        <f t="shared" si="429"/>
        <v>plays</v>
      </c>
      <c r="S3388" s="10">
        <f t="shared" si="430"/>
        <v>41946.436412037037</v>
      </c>
      <c r="T3388" s="10">
        <f t="shared" si="431"/>
        <v>41976.436412037037</v>
      </c>
      <c r="U3388" t="str">
        <f t="shared" si="432"/>
        <v>November</v>
      </c>
      <c r="V3388" t="str">
        <f t="shared" si="433"/>
        <v>2014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34"/>
        <v>116.86666666666667</v>
      </c>
      <c r="P3389" s="6">
        <f t="shared" si="435"/>
        <v>100.17142857142858</v>
      </c>
      <c r="Q3389" t="str">
        <f t="shared" si="428"/>
        <v>theater</v>
      </c>
      <c r="R3389" t="str">
        <f t="shared" si="429"/>
        <v>plays</v>
      </c>
      <c r="S3389" s="10">
        <f t="shared" si="430"/>
        <v>41947.554259259261</v>
      </c>
      <c r="T3389" s="10">
        <f t="shared" si="431"/>
        <v>41987.554259259261</v>
      </c>
      <c r="U3389" t="str">
        <f t="shared" si="432"/>
        <v>November</v>
      </c>
      <c r="V3389" t="str">
        <f t="shared" si="433"/>
        <v>2014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34"/>
        <v>103.8</v>
      </c>
      <c r="P3390" s="6">
        <f t="shared" si="435"/>
        <v>34.6</v>
      </c>
      <c r="Q3390" t="str">
        <f t="shared" si="428"/>
        <v>theater</v>
      </c>
      <c r="R3390" t="str">
        <f t="shared" si="429"/>
        <v>plays</v>
      </c>
      <c r="S3390" s="10">
        <f t="shared" si="430"/>
        <v>42143.252789351849</v>
      </c>
      <c r="T3390" s="10">
        <f t="shared" si="431"/>
        <v>42173.252789351849</v>
      </c>
      <c r="U3390" t="str">
        <f t="shared" si="432"/>
        <v>May</v>
      </c>
      <c r="V3390" t="str">
        <f t="shared" si="433"/>
        <v>2015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34"/>
        <v>114.5</v>
      </c>
      <c r="P3391" s="6">
        <f t="shared" si="435"/>
        <v>184.67741935483872</v>
      </c>
      <c r="Q3391" t="str">
        <f t="shared" si="428"/>
        <v>theater</v>
      </c>
      <c r="R3391" t="str">
        <f t="shared" si="429"/>
        <v>plays</v>
      </c>
      <c r="S3391" s="10">
        <f t="shared" si="430"/>
        <v>42494.355115740742</v>
      </c>
      <c r="T3391" s="10">
        <f t="shared" si="431"/>
        <v>42524.355115740742</v>
      </c>
      <c r="U3391" t="str">
        <f t="shared" si="432"/>
        <v>May</v>
      </c>
      <c r="V3391" t="str">
        <f t="shared" si="433"/>
        <v>2016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34"/>
        <v>102.4</v>
      </c>
      <c r="P3392" s="6">
        <f t="shared" si="435"/>
        <v>69.818181818181813</v>
      </c>
      <c r="Q3392" t="str">
        <f t="shared" si="428"/>
        <v>theater</v>
      </c>
      <c r="R3392" t="str">
        <f t="shared" si="429"/>
        <v>plays</v>
      </c>
      <c r="S3392" s="10">
        <f t="shared" si="430"/>
        <v>41815.566493055558</v>
      </c>
      <c r="T3392" s="10">
        <f t="shared" si="431"/>
        <v>41830.566493055558</v>
      </c>
      <c r="U3392" t="str">
        <f t="shared" si="432"/>
        <v>June</v>
      </c>
      <c r="V3392" t="str">
        <f t="shared" si="433"/>
        <v>2014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34"/>
        <v>223</v>
      </c>
      <c r="P3393" s="6">
        <f t="shared" si="435"/>
        <v>61.944444444444443</v>
      </c>
      <c r="Q3393" t="str">
        <f t="shared" si="428"/>
        <v>theater</v>
      </c>
      <c r="R3393" t="str">
        <f t="shared" si="429"/>
        <v>plays</v>
      </c>
      <c r="S3393" s="10">
        <f t="shared" si="430"/>
        <v>41830.337361111109</v>
      </c>
      <c r="T3393" s="10">
        <f t="shared" si="431"/>
        <v>41859.727777777771</v>
      </c>
      <c r="U3393" t="str">
        <f t="shared" si="432"/>
        <v>July</v>
      </c>
      <c r="V3393" t="str">
        <f t="shared" si="433"/>
        <v>2014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34"/>
        <v>100</v>
      </c>
      <c r="P3394" s="6">
        <f t="shared" si="435"/>
        <v>41.666666666666664</v>
      </c>
      <c r="Q3394" t="str">
        <f t="shared" si="428"/>
        <v>theater</v>
      </c>
      <c r="R3394" t="str">
        <f t="shared" si="429"/>
        <v>plays</v>
      </c>
      <c r="S3394" s="10">
        <f t="shared" si="430"/>
        <v>42446.63721064815</v>
      </c>
      <c r="T3394" s="10">
        <f t="shared" si="431"/>
        <v>42496.63721064815</v>
      </c>
      <c r="U3394" t="str">
        <f t="shared" si="432"/>
        <v>March</v>
      </c>
      <c r="V3394" t="str">
        <f t="shared" si="433"/>
        <v>2016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434"/>
        <v>105.80000000000001</v>
      </c>
      <c r="P3395" s="6">
        <f t="shared" si="435"/>
        <v>36.06818181818182</v>
      </c>
      <c r="Q3395" t="str">
        <f t="shared" ref="Q3395:Q3458" si="436">LEFT(N3395, FIND("/",N3395,1)-1)</f>
        <v>theater</v>
      </c>
      <c r="R3395" t="str">
        <f t="shared" ref="R3395:R3458" si="437">RIGHT(N3395, LEN(N3395)-FIND("/",N3395))</f>
        <v>plays</v>
      </c>
      <c r="S3395" s="10">
        <f t="shared" ref="S3395:S3458" si="438">(J3395/86400)+25569+(-5/24)</f>
        <v>41923.713310185187</v>
      </c>
      <c r="T3395" s="10">
        <f t="shared" ref="T3395:T3458" si="439">(I3395/86400)+25569+(-5/24)</f>
        <v>41948.823611111111</v>
      </c>
      <c r="U3395" t="str">
        <f t="shared" ref="U3395:U3458" si="440">TEXT(S3395,"mmmm")</f>
        <v>October</v>
      </c>
      <c r="V3395" t="str">
        <f t="shared" ref="V3395:V3458" si="441">TEXT(S3395,"yyyy")</f>
        <v>2014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34"/>
        <v>142.36363636363635</v>
      </c>
      <c r="P3396" s="6">
        <f t="shared" si="435"/>
        <v>29</v>
      </c>
      <c r="Q3396" t="str">
        <f t="shared" si="436"/>
        <v>theater</v>
      </c>
      <c r="R3396" t="str">
        <f t="shared" si="437"/>
        <v>plays</v>
      </c>
      <c r="S3396" s="10">
        <f t="shared" si="438"/>
        <v>41817.387094907404</v>
      </c>
      <c r="T3396" s="10">
        <f t="shared" si="439"/>
        <v>41847.387094907404</v>
      </c>
      <c r="U3396" t="str">
        <f t="shared" si="440"/>
        <v>June</v>
      </c>
      <c r="V3396" t="str">
        <f t="shared" si="441"/>
        <v>2014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34"/>
        <v>184</v>
      </c>
      <c r="P3397" s="6">
        <f t="shared" si="435"/>
        <v>24.210526315789473</v>
      </c>
      <c r="Q3397" t="str">
        <f t="shared" si="436"/>
        <v>theater</v>
      </c>
      <c r="R3397" t="str">
        <f t="shared" si="437"/>
        <v>plays</v>
      </c>
      <c r="S3397" s="10">
        <f t="shared" si="438"/>
        <v>42140.503981481474</v>
      </c>
      <c r="T3397" s="10">
        <f t="shared" si="439"/>
        <v>42154.548611111109</v>
      </c>
      <c r="U3397" t="str">
        <f t="shared" si="440"/>
        <v>May</v>
      </c>
      <c r="V3397" t="str">
        <f t="shared" si="441"/>
        <v>2015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34"/>
        <v>104.33333333333333</v>
      </c>
      <c r="P3398" s="6">
        <f t="shared" si="435"/>
        <v>55.892857142857146</v>
      </c>
      <c r="Q3398" t="str">
        <f t="shared" si="436"/>
        <v>theater</v>
      </c>
      <c r="R3398" t="str">
        <f t="shared" si="437"/>
        <v>plays</v>
      </c>
      <c r="S3398" s="10">
        <f t="shared" si="438"/>
        <v>41764.238298611112</v>
      </c>
      <c r="T3398" s="10">
        <f t="shared" si="439"/>
        <v>41790.957638888889</v>
      </c>
      <c r="U3398" t="str">
        <f t="shared" si="440"/>
        <v>May</v>
      </c>
      <c r="V3398" t="str">
        <f t="shared" si="441"/>
        <v>2014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34"/>
        <v>112.00000000000001</v>
      </c>
      <c r="P3399" s="6">
        <f t="shared" si="435"/>
        <v>11.666666666666666</v>
      </c>
      <c r="Q3399" t="str">
        <f t="shared" si="436"/>
        <v>theater</v>
      </c>
      <c r="R3399" t="str">
        <f t="shared" si="437"/>
        <v>plays</v>
      </c>
      <c r="S3399" s="10">
        <f t="shared" si="438"/>
        <v>42378.270011574066</v>
      </c>
      <c r="T3399" s="10">
        <f t="shared" si="439"/>
        <v>42418.708333333336</v>
      </c>
      <c r="U3399" t="str">
        <f t="shared" si="440"/>
        <v>January</v>
      </c>
      <c r="V3399" t="str">
        <f t="shared" si="441"/>
        <v>2016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34"/>
        <v>111.07499999999999</v>
      </c>
      <c r="P3400" s="6">
        <f t="shared" si="435"/>
        <v>68.353846153846149</v>
      </c>
      <c r="Q3400" t="str">
        <f t="shared" si="436"/>
        <v>theater</v>
      </c>
      <c r="R3400" t="str">
        <f t="shared" si="437"/>
        <v>plays</v>
      </c>
      <c r="S3400" s="10">
        <f t="shared" si="438"/>
        <v>41941.543703703697</v>
      </c>
      <c r="T3400" s="10">
        <f t="shared" si="439"/>
        <v>41964.499999999993</v>
      </c>
      <c r="U3400" t="str">
        <f t="shared" si="440"/>
        <v>October</v>
      </c>
      <c r="V3400" t="str">
        <f t="shared" si="441"/>
        <v>2014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34"/>
        <v>103.75000000000001</v>
      </c>
      <c r="P3401" s="6">
        <f t="shared" si="435"/>
        <v>27.065217391304348</v>
      </c>
      <c r="Q3401" t="str">
        <f t="shared" si="436"/>
        <v>theater</v>
      </c>
      <c r="R3401" t="str">
        <f t="shared" si="437"/>
        <v>plays</v>
      </c>
      <c r="S3401" s="10">
        <f t="shared" si="438"/>
        <v>42026.712094907409</v>
      </c>
      <c r="T3401" s="10">
        <f t="shared" si="439"/>
        <v>42056.712094907409</v>
      </c>
      <c r="U3401" t="str">
        <f t="shared" si="440"/>
        <v>January</v>
      </c>
      <c r="V3401" t="str">
        <f t="shared" si="441"/>
        <v>2015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34"/>
        <v>100.41</v>
      </c>
      <c r="P3402" s="6">
        <f t="shared" si="435"/>
        <v>118.12941176470588</v>
      </c>
      <c r="Q3402" t="str">
        <f t="shared" si="436"/>
        <v>theater</v>
      </c>
      <c r="R3402" t="str">
        <f t="shared" si="437"/>
        <v>plays</v>
      </c>
      <c r="S3402" s="10">
        <f t="shared" si="438"/>
        <v>41834.745532407404</v>
      </c>
      <c r="T3402" s="10">
        <f t="shared" si="439"/>
        <v>41879.745532407404</v>
      </c>
      <c r="U3402" t="str">
        <f t="shared" si="440"/>
        <v>July</v>
      </c>
      <c r="V3402" t="str">
        <f t="shared" si="441"/>
        <v>2014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34"/>
        <v>101.86206896551724</v>
      </c>
      <c r="P3403" s="6">
        <f t="shared" si="435"/>
        <v>44.757575757575758</v>
      </c>
      <c r="Q3403" t="str">
        <f t="shared" si="436"/>
        <v>theater</v>
      </c>
      <c r="R3403" t="str">
        <f t="shared" si="437"/>
        <v>plays</v>
      </c>
      <c r="S3403" s="10">
        <f t="shared" si="438"/>
        <v>42193.5155787037</v>
      </c>
      <c r="T3403" s="10">
        <f t="shared" si="439"/>
        <v>42223.5155787037</v>
      </c>
      <c r="U3403" t="str">
        <f t="shared" si="440"/>
        <v>July</v>
      </c>
      <c r="V3403" t="str">
        <f t="shared" si="441"/>
        <v>2015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34"/>
        <v>109.76666666666665</v>
      </c>
      <c r="P3404" s="6">
        <f t="shared" si="435"/>
        <v>99.787878787878782</v>
      </c>
      <c r="Q3404" t="str">
        <f t="shared" si="436"/>
        <v>theater</v>
      </c>
      <c r="R3404" t="str">
        <f t="shared" si="437"/>
        <v>plays</v>
      </c>
      <c r="S3404" s="10">
        <f t="shared" si="438"/>
        <v>42290.410219907404</v>
      </c>
      <c r="T3404" s="10">
        <f t="shared" si="439"/>
        <v>42319.896527777775</v>
      </c>
      <c r="U3404" t="str">
        <f t="shared" si="440"/>
        <v>October</v>
      </c>
      <c r="V3404" t="str">
        <f t="shared" si="441"/>
        <v>2015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ref="O3405:O3468" si="442">(E3405/D3405)*100</f>
        <v>100</v>
      </c>
      <c r="P3405" s="6">
        <f t="shared" ref="P3405:P3468" si="443">(E3405/L3405)</f>
        <v>117.64705882352941</v>
      </c>
      <c r="Q3405" t="str">
        <f t="shared" si="436"/>
        <v>theater</v>
      </c>
      <c r="R3405" t="str">
        <f t="shared" si="437"/>
        <v>plays</v>
      </c>
      <c r="S3405" s="10">
        <f t="shared" si="438"/>
        <v>42150.253749999996</v>
      </c>
      <c r="T3405" s="10">
        <f t="shared" si="439"/>
        <v>42180.253749999996</v>
      </c>
      <c r="U3405" t="str">
        <f t="shared" si="440"/>
        <v>May</v>
      </c>
      <c r="V3405" t="str">
        <f t="shared" si="441"/>
        <v>2015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42"/>
        <v>122</v>
      </c>
      <c r="P3406" s="6">
        <f t="shared" si="443"/>
        <v>203.33333333333334</v>
      </c>
      <c r="Q3406" t="str">
        <f t="shared" si="436"/>
        <v>theater</v>
      </c>
      <c r="R3406" t="str">
        <f t="shared" si="437"/>
        <v>plays</v>
      </c>
      <c r="S3406" s="10">
        <f t="shared" si="438"/>
        <v>42152.295162037037</v>
      </c>
      <c r="T3406" s="10">
        <f t="shared" si="439"/>
        <v>42172.295162037037</v>
      </c>
      <c r="U3406" t="str">
        <f t="shared" si="440"/>
        <v>May</v>
      </c>
      <c r="V3406" t="str">
        <f t="shared" si="441"/>
        <v>2015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42"/>
        <v>137.57142857142856</v>
      </c>
      <c r="P3407" s="6">
        <f t="shared" si="443"/>
        <v>28.323529411764707</v>
      </c>
      <c r="Q3407" t="str">
        <f t="shared" si="436"/>
        <v>theater</v>
      </c>
      <c r="R3407" t="str">
        <f t="shared" si="437"/>
        <v>plays</v>
      </c>
      <c r="S3407" s="10">
        <f t="shared" si="438"/>
        <v>42409.808865740742</v>
      </c>
      <c r="T3407" s="10">
        <f t="shared" si="439"/>
        <v>42430.790972222218</v>
      </c>
      <c r="U3407" t="str">
        <f t="shared" si="440"/>
        <v>February</v>
      </c>
      <c r="V3407" t="str">
        <f t="shared" si="441"/>
        <v>2016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42"/>
        <v>100.31000000000002</v>
      </c>
      <c r="P3408" s="6">
        <f t="shared" si="443"/>
        <v>110.23076923076923</v>
      </c>
      <c r="Q3408" t="str">
        <f t="shared" si="436"/>
        <v>theater</v>
      </c>
      <c r="R3408" t="str">
        <f t="shared" si="437"/>
        <v>plays</v>
      </c>
      <c r="S3408" s="10">
        <f t="shared" si="438"/>
        <v>41791.284444444442</v>
      </c>
      <c r="T3408" s="10">
        <f t="shared" si="439"/>
        <v>41836.284444444442</v>
      </c>
      <c r="U3408" t="str">
        <f t="shared" si="440"/>
        <v>June</v>
      </c>
      <c r="V3408" t="str">
        <f t="shared" si="441"/>
        <v>2014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42"/>
        <v>107.1</v>
      </c>
      <c r="P3409" s="6">
        <f t="shared" si="443"/>
        <v>31.970149253731343</v>
      </c>
      <c r="Q3409" t="str">
        <f t="shared" si="436"/>
        <v>theater</v>
      </c>
      <c r="R3409" t="str">
        <f t="shared" si="437"/>
        <v>plays</v>
      </c>
      <c r="S3409" s="10">
        <f t="shared" si="438"/>
        <v>41796.21399305555</v>
      </c>
      <c r="T3409" s="10">
        <f t="shared" si="439"/>
        <v>41826.21399305555</v>
      </c>
      <c r="U3409" t="str">
        <f t="shared" si="440"/>
        <v>June</v>
      </c>
      <c r="V3409" t="str">
        <f t="shared" si="441"/>
        <v>2014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42"/>
        <v>211</v>
      </c>
      <c r="P3410" s="6">
        <f t="shared" si="443"/>
        <v>58.611111111111114</v>
      </c>
      <c r="Q3410" t="str">
        <f t="shared" si="436"/>
        <v>theater</v>
      </c>
      <c r="R3410" t="str">
        <f t="shared" si="437"/>
        <v>plays</v>
      </c>
      <c r="S3410" s="10">
        <f t="shared" si="438"/>
        <v>41808.78361111111</v>
      </c>
      <c r="T3410" s="10">
        <f t="shared" si="439"/>
        <v>41838.78361111111</v>
      </c>
      <c r="U3410" t="str">
        <f t="shared" si="440"/>
        <v>June</v>
      </c>
      <c r="V3410" t="str">
        <f t="shared" si="441"/>
        <v>2014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42"/>
        <v>123.6</v>
      </c>
      <c r="P3411" s="6">
        <f t="shared" si="443"/>
        <v>29.428571428571427</v>
      </c>
      <c r="Q3411" t="str">
        <f t="shared" si="436"/>
        <v>theater</v>
      </c>
      <c r="R3411" t="str">
        <f t="shared" si="437"/>
        <v>plays</v>
      </c>
      <c r="S3411" s="10">
        <f t="shared" si="438"/>
        <v>42544.605995370366</v>
      </c>
      <c r="T3411" s="10">
        <f t="shared" si="439"/>
        <v>42582.665277777771</v>
      </c>
      <c r="U3411" t="str">
        <f t="shared" si="440"/>
        <v>June</v>
      </c>
      <c r="V3411" t="str">
        <f t="shared" si="441"/>
        <v>2016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42"/>
        <v>108.5</v>
      </c>
      <c r="P3412" s="6">
        <f t="shared" si="443"/>
        <v>81.375</v>
      </c>
      <c r="Q3412" t="str">
        <f t="shared" si="436"/>
        <v>theater</v>
      </c>
      <c r="R3412" t="str">
        <f t="shared" si="437"/>
        <v>plays</v>
      </c>
      <c r="S3412" s="10">
        <f t="shared" si="438"/>
        <v>42499.83321759259</v>
      </c>
      <c r="T3412" s="10">
        <f t="shared" si="439"/>
        <v>42527.083333333336</v>
      </c>
      <c r="U3412" t="str">
        <f t="shared" si="440"/>
        <v>May</v>
      </c>
      <c r="V3412" t="str">
        <f t="shared" si="441"/>
        <v>2016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42"/>
        <v>103.56666666666668</v>
      </c>
      <c r="P3413" s="6">
        <f t="shared" si="443"/>
        <v>199.16666666666666</v>
      </c>
      <c r="Q3413" t="str">
        <f t="shared" si="436"/>
        <v>theater</v>
      </c>
      <c r="R3413" t="str">
        <f t="shared" si="437"/>
        <v>plays</v>
      </c>
      <c r="S3413" s="10">
        <f t="shared" si="438"/>
        <v>42264.814490740733</v>
      </c>
      <c r="T3413" s="10">
        <f t="shared" si="439"/>
        <v>42284.814490740733</v>
      </c>
      <c r="U3413" t="str">
        <f t="shared" si="440"/>
        <v>September</v>
      </c>
      <c r="V3413" t="str">
        <f t="shared" si="441"/>
        <v>2015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42"/>
        <v>100</v>
      </c>
      <c r="P3414" s="6">
        <f t="shared" si="443"/>
        <v>115.38461538461539</v>
      </c>
      <c r="Q3414" t="str">
        <f t="shared" si="436"/>
        <v>theater</v>
      </c>
      <c r="R3414" t="str">
        <f t="shared" si="437"/>
        <v>plays</v>
      </c>
      <c r="S3414" s="10">
        <f t="shared" si="438"/>
        <v>41879.750717592593</v>
      </c>
      <c r="T3414" s="10">
        <f t="shared" si="439"/>
        <v>41909.750717592593</v>
      </c>
      <c r="U3414" t="str">
        <f t="shared" si="440"/>
        <v>August</v>
      </c>
      <c r="V3414" t="str">
        <f t="shared" si="441"/>
        <v>2014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42"/>
        <v>130</v>
      </c>
      <c r="P3415" s="6">
        <f t="shared" si="443"/>
        <v>46.428571428571431</v>
      </c>
      <c r="Q3415" t="str">
        <f t="shared" si="436"/>
        <v>theater</v>
      </c>
      <c r="R3415" t="str">
        <f t="shared" si="437"/>
        <v>plays</v>
      </c>
      <c r="S3415" s="10">
        <f t="shared" si="438"/>
        <v>42053.524745370371</v>
      </c>
      <c r="T3415" s="10">
        <f t="shared" si="439"/>
        <v>42062.999305555553</v>
      </c>
      <c r="U3415" t="str">
        <f t="shared" si="440"/>
        <v>February</v>
      </c>
      <c r="V3415" t="str">
        <f t="shared" si="441"/>
        <v>2015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42"/>
        <v>103.49999999999999</v>
      </c>
      <c r="P3416" s="6">
        <f t="shared" si="443"/>
        <v>70.568181818181813</v>
      </c>
      <c r="Q3416" t="str">
        <f t="shared" si="436"/>
        <v>theater</v>
      </c>
      <c r="R3416" t="str">
        <f t="shared" si="437"/>
        <v>plays</v>
      </c>
      <c r="S3416" s="10">
        <f t="shared" si="438"/>
        <v>42675.624131944445</v>
      </c>
      <c r="T3416" s="10">
        <f t="shared" si="439"/>
        <v>42705.124305555553</v>
      </c>
      <c r="U3416" t="str">
        <f t="shared" si="440"/>
        <v>November</v>
      </c>
      <c r="V3416" t="str">
        <f t="shared" si="441"/>
        <v>2016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42"/>
        <v>100</v>
      </c>
      <c r="P3417" s="6">
        <f t="shared" si="443"/>
        <v>22.222222222222221</v>
      </c>
      <c r="Q3417" t="str">
        <f t="shared" si="436"/>
        <v>theater</v>
      </c>
      <c r="R3417" t="str">
        <f t="shared" si="437"/>
        <v>plays</v>
      </c>
      <c r="S3417" s="10">
        <f t="shared" si="438"/>
        <v>42466.935833333329</v>
      </c>
      <c r="T3417" s="10">
        <f t="shared" si="439"/>
        <v>42477.770833333336</v>
      </c>
      <c r="U3417" t="str">
        <f t="shared" si="440"/>
        <v>April</v>
      </c>
      <c r="V3417" t="str">
        <f t="shared" si="441"/>
        <v>2016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42"/>
        <v>119.6</v>
      </c>
      <c r="P3418" s="6">
        <f t="shared" si="443"/>
        <v>159.46666666666667</v>
      </c>
      <c r="Q3418" t="str">
        <f t="shared" si="436"/>
        <v>theater</v>
      </c>
      <c r="R3418" t="str">
        <f t="shared" si="437"/>
        <v>plays</v>
      </c>
      <c r="S3418" s="10">
        <f t="shared" si="438"/>
        <v>42089.204224537032</v>
      </c>
      <c r="T3418" s="10">
        <f t="shared" si="439"/>
        <v>42117.562499999993</v>
      </c>
      <c r="U3418" t="str">
        <f t="shared" si="440"/>
        <v>March</v>
      </c>
      <c r="V3418" t="str">
        <f t="shared" si="441"/>
        <v>2015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42"/>
        <v>100.00058823529412</v>
      </c>
      <c r="P3419" s="6">
        <f t="shared" si="443"/>
        <v>37.777999999999999</v>
      </c>
      <c r="Q3419" t="str">
        <f t="shared" si="436"/>
        <v>theater</v>
      </c>
      <c r="R3419" t="str">
        <f t="shared" si="437"/>
        <v>plays</v>
      </c>
      <c r="S3419" s="10">
        <f t="shared" si="438"/>
        <v>41894.705416666664</v>
      </c>
      <c r="T3419" s="10">
        <f t="shared" si="439"/>
        <v>41937.821527777771</v>
      </c>
      <c r="U3419" t="str">
        <f t="shared" si="440"/>
        <v>September</v>
      </c>
      <c r="V3419" t="str">
        <f t="shared" si="441"/>
        <v>2014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42"/>
        <v>100.875</v>
      </c>
      <c r="P3420" s="6">
        <f t="shared" si="443"/>
        <v>72.053571428571431</v>
      </c>
      <c r="Q3420" t="str">
        <f t="shared" si="436"/>
        <v>theater</v>
      </c>
      <c r="R3420" t="str">
        <f t="shared" si="437"/>
        <v>plays</v>
      </c>
      <c r="S3420" s="10">
        <f t="shared" si="438"/>
        <v>41752.626238425924</v>
      </c>
      <c r="T3420" s="10">
        <f t="shared" si="439"/>
        <v>41782.626238425924</v>
      </c>
      <c r="U3420" t="str">
        <f t="shared" si="440"/>
        <v>April</v>
      </c>
      <c r="V3420" t="str">
        <f t="shared" si="441"/>
        <v>2014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42"/>
        <v>106.54545454545455</v>
      </c>
      <c r="P3421" s="6">
        <f t="shared" si="443"/>
        <v>63.695652173913047</v>
      </c>
      <c r="Q3421" t="str">
        <f t="shared" si="436"/>
        <v>theater</v>
      </c>
      <c r="R3421" t="str">
        <f t="shared" si="437"/>
        <v>plays</v>
      </c>
      <c r="S3421" s="10">
        <f t="shared" si="438"/>
        <v>42448.613252314812</v>
      </c>
      <c r="T3421" s="10">
        <f t="shared" si="439"/>
        <v>42466.687499999993</v>
      </c>
      <c r="U3421" t="str">
        <f t="shared" si="440"/>
        <v>March</v>
      </c>
      <c r="V3421" t="str">
        <f t="shared" si="441"/>
        <v>2016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42"/>
        <v>138</v>
      </c>
      <c r="P3422" s="6">
        <f t="shared" si="443"/>
        <v>28.411764705882351</v>
      </c>
      <c r="Q3422" t="str">
        <f t="shared" si="436"/>
        <v>theater</v>
      </c>
      <c r="R3422" t="str">
        <f t="shared" si="437"/>
        <v>plays</v>
      </c>
      <c r="S3422" s="10">
        <f t="shared" si="438"/>
        <v>42404.881967592592</v>
      </c>
      <c r="T3422" s="10">
        <f t="shared" si="439"/>
        <v>42413.791666666664</v>
      </c>
      <c r="U3422" t="str">
        <f t="shared" si="440"/>
        <v>February</v>
      </c>
      <c r="V3422" t="str">
        <f t="shared" si="441"/>
        <v>2016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42"/>
        <v>101.15</v>
      </c>
      <c r="P3423" s="6">
        <f t="shared" si="443"/>
        <v>103.21428571428571</v>
      </c>
      <c r="Q3423" t="str">
        <f t="shared" si="436"/>
        <v>theater</v>
      </c>
      <c r="R3423" t="str">
        <f t="shared" si="437"/>
        <v>plays</v>
      </c>
      <c r="S3423" s="10">
        <f t="shared" si="438"/>
        <v>42037.582905092589</v>
      </c>
      <c r="T3423" s="10">
        <f t="shared" si="439"/>
        <v>42067.582905092589</v>
      </c>
      <c r="U3423" t="str">
        <f t="shared" si="440"/>
        <v>February</v>
      </c>
      <c r="V3423" t="str">
        <f t="shared" si="441"/>
        <v>2015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42"/>
        <v>109.1</v>
      </c>
      <c r="P3424" s="6">
        <f t="shared" si="443"/>
        <v>71.152173913043484</v>
      </c>
      <c r="Q3424" t="str">
        <f t="shared" si="436"/>
        <v>theater</v>
      </c>
      <c r="R3424" t="str">
        <f t="shared" si="437"/>
        <v>plays</v>
      </c>
      <c r="S3424" s="10">
        <f t="shared" si="438"/>
        <v>42323.353888888887</v>
      </c>
      <c r="T3424" s="10">
        <f t="shared" si="439"/>
        <v>42351.791666666664</v>
      </c>
      <c r="U3424" t="str">
        <f t="shared" si="440"/>
        <v>November</v>
      </c>
      <c r="V3424" t="str">
        <f t="shared" si="441"/>
        <v>2015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42"/>
        <v>140</v>
      </c>
      <c r="P3425" s="6">
        <f t="shared" si="443"/>
        <v>35</v>
      </c>
      <c r="Q3425" t="str">
        <f t="shared" si="436"/>
        <v>theater</v>
      </c>
      <c r="R3425" t="str">
        <f t="shared" si="437"/>
        <v>plays</v>
      </c>
      <c r="S3425" s="10">
        <f t="shared" si="438"/>
        <v>42088.703020833331</v>
      </c>
      <c r="T3425" s="10">
        <f t="shared" si="439"/>
        <v>42118.703020833331</v>
      </c>
      <c r="U3425" t="str">
        <f t="shared" si="440"/>
        <v>March</v>
      </c>
      <c r="V3425" t="str">
        <f t="shared" si="441"/>
        <v>2015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42"/>
        <v>103.58333333333334</v>
      </c>
      <c r="P3426" s="6">
        <f t="shared" si="443"/>
        <v>81.776315789473685</v>
      </c>
      <c r="Q3426" t="str">
        <f t="shared" si="436"/>
        <v>theater</v>
      </c>
      <c r="R3426" t="str">
        <f t="shared" si="437"/>
        <v>plays</v>
      </c>
      <c r="S3426" s="10">
        <f t="shared" si="438"/>
        <v>42018.468564814808</v>
      </c>
      <c r="T3426" s="10">
        <f t="shared" si="439"/>
        <v>42040.082638888889</v>
      </c>
      <c r="U3426" t="str">
        <f t="shared" si="440"/>
        <v>January</v>
      </c>
      <c r="V3426" t="str">
        <f t="shared" si="441"/>
        <v>2015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42"/>
        <v>102.97033333333331</v>
      </c>
      <c r="P3427" s="6">
        <f t="shared" si="443"/>
        <v>297.02980769230766</v>
      </c>
      <c r="Q3427" t="str">
        <f t="shared" si="436"/>
        <v>theater</v>
      </c>
      <c r="R3427" t="str">
        <f t="shared" si="437"/>
        <v>plays</v>
      </c>
      <c r="S3427" s="10">
        <f t="shared" si="438"/>
        <v>41884.40898148148</v>
      </c>
      <c r="T3427" s="10">
        <f t="shared" si="439"/>
        <v>41916.40898148148</v>
      </c>
      <c r="U3427" t="str">
        <f t="shared" si="440"/>
        <v>September</v>
      </c>
      <c r="V3427" t="str">
        <f t="shared" si="441"/>
        <v>2014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42"/>
        <v>108.13333333333333</v>
      </c>
      <c r="P3428" s="6">
        <f t="shared" si="443"/>
        <v>46.609195402298852</v>
      </c>
      <c r="Q3428" t="str">
        <f t="shared" si="436"/>
        <v>theater</v>
      </c>
      <c r="R3428" t="str">
        <f t="shared" si="437"/>
        <v>plays</v>
      </c>
      <c r="S3428" s="10">
        <f t="shared" si="438"/>
        <v>41883.848414351851</v>
      </c>
      <c r="T3428" s="10">
        <f t="shared" si="439"/>
        <v>41902.875</v>
      </c>
      <c r="U3428" t="str">
        <f t="shared" si="440"/>
        <v>September</v>
      </c>
      <c r="V3428" t="str">
        <f t="shared" si="441"/>
        <v>2014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42"/>
        <v>100</v>
      </c>
      <c r="P3429" s="6">
        <f t="shared" si="443"/>
        <v>51.724137931034484</v>
      </c>
      <c r="Q3429" t="str">
        <f t="shared" si="436"/>
        <v>theater</v>
      </c>
      <c r="R3429" t="str">
        <f t="shared" si="437"/>
        <v>plays</v>
      </c>
      <c r="S3429" s="10">
        <f t="shared" si="438"/>
        <v>41792.436944444438</v>
      </c>
      <c r="T3429" s="10">
        <f t="shared" si="439"/>
        <v>41822.436944444438</v>
      </c>
      <c r="U3429" t="str">
        <f t="shared" si="440"/>
        <v>June</v>
      </c>
      <c r="V3429" t="str">
        <f t="shared" si="441"/>
        <v>2014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42"/>
        <v>102.75000000000001</v>
      </c>
      <c r="P3430" s="6">
        <f t="shared" si="443"/>
        <v>40.294117647058826</v>
      </c>
      <c r="Q3430" t="str">
        <f t="shared" si="436"/>
        <v>theater</v>
      </c>
      <c r="R3430" t="str">
        <f t="shared" si="437"/>
        <v>plays</v>
      </c>
      <c r="S3430" s="10">
        <f t="shared" si="438"/>
        <v>42038.512118055551</v>
      </c>
      <c r="T3430" s="10">
        <f t="shared" si="439"/>
        <v>42063.499999999993</v>
      </c>
      <c r="U3430" t="str">
        <f t="shared" si="440"/>
        <v>February</v>
      </c>
      <c r="V3430" t="str">
        <f t="shared" si="441"/>
        <v>2015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42"/>
        <v>130</v>
      </c>
      <c r="P3431" s="6">
        <f t="shared" si="443"/>
        <v>16.25</v>
      </c>
      <c r="Q3431" t="str">
        <f t="shared" si="436"/>
        <v>theater</v>
      </c>
      <c r="R3431" t="str">
        <f t="shared" si="437"/>
        <v>plays</v>
      </c>
      <c r="S3431" s="10">
        <f t="shared" si="438"/>
        <v>42661.813206018516</v>
      </c>
      <c r="T3431" s="10">
        <f t="shared" si="439"/>
        <v>42675.813206018516</v>
      </c>
      <c r="U3431" t="str">
        <f t="shared" si="440"/>
        <v>October</v>
      </c>
      <c r="V3431" t="str">
        <f t="shared" si="441"/>
        <v>2016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42"/>
        <v>108.54949999999999</v>
      </c>
      <c r="P3432" s="6">
        <f t="shared" si="443"/>
        <v>30.152638888888887</v>
      </c>
      <c r="Q3432" t="str">
        <f t="shared" si="436"/>
        <v>theater</v>
      </c>
      <c r="R3432" t="str">
        <f t="shared" si="437"/>
        <v>plays</v>
      </c>
      <c r="S3432" s="10">
        <f t="shared" si="438"/>
        <v>41820.737280092588</v>
      </c>
      <c r="T3432" s="10">
        <f t="shared" si="439"/>
        <v>41850.737280092588</v>
      </c>
      <c r="U3432" t="str">
        <f t="shared" si="440"/>
        <v>June</v>
      </c>
      <c r="V3432" t="str">
        <f t="shared" si="441"/>
        <v>2014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42"/>
        <v>100</v>
      </c>
      <c r="P3433" s="6">
        <f t="shared" si="443"/>
        <v>95.238095238095241</v>
      </c>
      <c r="Q3433" t="str">
        <f t="shared" si="436"/>
        <v>theater</v>
      </c>
      <c r="R3433" t="str">
        <f t="shared" si="437"/>
        <v>plays</v>
      </c>
      <c r="S3433" s="10">
        <f t="shared" si="438"/>
        <v>41839.522604166668</v>
      </c>
      <c r="T3433" s="10">
        <f t="shared" si="439"/>
        <v>41869.522604166668</v>
      </c>
      <c r="U3433" t="str">
        <f t="shared" si="440"/>
        <v>July</v>
      </c>
      <c r="V3433" t="str">
        <f t="shared" si="441"/>
        <v>2014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42"/>
        <v>109.65</v>
      </c>
      <c r="P3434" s="6">
        <f t="shared" si="443"/>
        <v>52.214285714285715</v>
      </c>
      <c r="Q3434" t="str">
        <f t="shared" si="436"/>
        <v>theater</v>
      </c>
      <c r="R3434" t="str">
        <f t="shared" si="437"/>
        <v>plays</v>
      </c>
      <c r="S3434" s="10">
        <f t="shared" si="438"/>
        <v>42380.372847222221</v>
      </c>
      <c r="T3434" s="10">
        <f t="shared" si="439"/>
        <v>42405.708333333336</v>
      </c>
      <c r="U3434" t="str">
        <f t="shared" si="440"/>
        <v>January</v>
      </c>
      <c r="V3434" t="str">
        <f t="shared" si="441"/>
        <v>2016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42"/>
        <v>100.26315789473684</v>
      </c>
      <c r="P3435" s="6">
        <f t="shared" si="443"/>
        <v>134.1549295774648</v>
      </c>
      <c r="Q3435" t="str">
        <f t="shared" si="436"/>
        <v>theater</v>
      </c>
      <c r="R3435" t="str">
        <f t="shared" si="437"/>
        <v>plays</v>
      </c>
      <c r="S3435" s="10">
        <f t="shared" si="438"/>
        <v>41775.854803240734</v>
      </c>
      <c r="T3435" s="10">
        <f t="shared" si="439"/>
        <v>41806.916666666664</v>
      </c>
      <c r="U3435" t="str">
        <f t="shared" si="440"/>
        <v>May</v>
      </c>
      <c r="V3435" t="str">
        <f t="shared" si="441"/>
        <v>2014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42"/>
        <v>105.55000000000001</v>
      </c>
      <c r="P3436" s="6">
        <f t="shared" si="443"/>
        <v>62.827380952380949</v>
      </c>
      <c r="Q3436" t="str">
        <f t="shared" si="436"/>
        <v>theater</v>
      </c>
      <c r="R3436" t="str">
        <f t="shared" si="437"/>
        <v>plays</v>
      </c>
      <c r="S3436" s="10">
        <f t="shared" si="438"/>
        <v>41800.172094907401</v>
      </c>
      <c r="T3436" s="10">
        <f t="shared" si="439"/>
        <v>41830.172094907401</v>
      </c>
      <c r="U3436" t="str">
        <f t="shared" si="440"/>
        <v>June</v>
      </c>
      <c r="V3436" t="str">
        <f t="shared" si="441"/>
        <v>2014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42"/>
        <v>112.00000000000001</v>
      </c>
      <c r="P3437" s="6">
        <f t="shared" si="443"/>
        <v>58.94736842105263</v>
      </c>
      <c r="Q3437" t="str">
        <f t="shared" si="436"/>
        <v>theater</v>
      </c>
      <c r="R3437" t="str">
        <f t="shared" si="437"/>
        <v>plays</v>
      </c>
      <c r="S3437" s="10">
        <f t="shared" si="438"/>
        <v>42572.408483796295</v>
      </c>
      <c r="T3437" s="10">
        <f t="shared" si="439"/>
        <v>42588.916666666664</v>
      </c>
      <c r="U3437" t="str">
        <f t="shared" si="440"/>
        <v>July</v>
      </c>
      <c r="V3437" t="str">
        <f t="shared" si="441"/>
        <v>2016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42"/>
        <v>105.89999999999999</v>
      </c>
      <c r="P3438" s="6">
        <f t="shared" si="443"/>
        <v>143.1081081081081</v>
      </c>
      <c r="Q3438" t="str">
        <f t="shared" si="436"/>
        <v>theater</v>
      </c>
      <c r="R3438" t="str">
        <f t="shared" si="437"/>
        <v>plays</v>
      </c>
      <c r="S3438" s="10">
        <f t="shared" si="438"/>
        <v>41851.333252314813</v>
      </c>
      <c r="T3438" s="10">
        <f t="shared" si="439"/>
        <v>41872.477777777771</v>
      </c>
      <c r="U3438" t="str">
        <f t="shared" si="440"/>
        <v>July</v>
      </c>
      <c r="V3438" t="str">
        <f t="shared" si="441"/>
        <v>2014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42"/>
        <v>101</v>
      </c>
      <c r="P3439" s="6">
        <f t="shared" si="443"/>
        <v>84.166666666666671</v>
      </c>
      <c r="Q3439" t="str">
        <f t="shared" si="436"/>
        <v>theater</v>
      </c>
      <c r="R3439" t="str">
        <f t="shared" si="437"/>
        <v>plays</v>
      </c>
      <c r="S3439" s="10">
        <f t="shared" si="438"/>
        <v>42205.502546296295</v>
      </c>
      <c r="T3439" s="10">
        <f t="shared" si="439"/>
        <v>42235.502546296295</v>
      </c>
      <c r="U3439" t="str">
        <f t="shared" si="440"/>
        <v>July</v>
      </c>
      <c r="V3439" t="str">
        <f t="shared" si="441"/>
        <v>2015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42"/>
        <v>104.2</v>
      </c>
      <c r="P3440" s="6">
        <f t="shared" si="443"/>
        <v>186.07142857142858</v>
      </c>
      <c r="Q3440" t="str">
        <f t="shared" si="436"/>
        <v>theater</v>
      </c>
      <c r="R3440" t="str">
        <f t="shared" si="437"/>
        <v>plays</v>
      </c>
      <c r="S3440" s="10">
        <f t="shared" si="438"/>
        <v>42100.719525462962</v>
      </c>
      <c r="T3440" s="10">
        <f t="shared" si="439"/>
        <v>42126.666666666664</v>
      </c>
      <c r="U3440" t="str">
        <f t="shared" si="440"/>
        <v>April</v>
      </c>
      <c r="V3440" t="str">
        <f t="shared" si="441"/>
        <v>2015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42"/>
        <v>134.67833333333334</v>
      </c>
      <c r="P3441" s="6">
        <f t="shared" si="443"/>
        <v>89.785555555555561</v>
      </c>
      <c r="Q3441" t="str">
        <f t="shared" si="436"/>
        <v>theater</v>
      </c>
      <c r="R3441" t="str">
        <f t="shared" si="437"/>
        <v>plays</v>
      </c>
      <c r="S3441" s="10">
        <f t="shared" si="438"/>
        <v>42374.702893518515</v>
      </c>
      <c r="T3441" s="10">
        <f t="shared" si="439"/>
        <v>42387.999305555553</v>
      </c>
      <c r="U3441" t="str">
        <f t="shared" si="440"/>
        <v>January</v>
      </c>
      <c r="V3441" t="str">
        <f t="shared" si="441"/>
        <v>2016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42"/>
        <v>105.2184</v>
      </c>
      <c r="P3442" s="6">
        <f t="shared" si="443"/>
        <v>64.157560975609755</v>
      </c>
      <c r="Q3442" t="str">
        <f t="shared" si="436"/>
        <v>theater</v>
      </c>
      <c r="R3442" t="str">
        <f t="shared" si="437"/>
        <v>plays</v>
      </c>
      <c r="S3442" s="10">
        <f t="shared" si="438"/>
        <v>41808.914675925924</v>
      </c>
      <c r="T3442" s="10">
        <f t="shared" si="439"/>
        <v>41831.46875</v>
      </c>
      <c r="U3442" t="str">
        <f t="shared" si="440"/>
        <v>June</v>
      </c>
      <c r="V3442" t="str">
        <f t="shared" si="441"/>
        <v>2014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42"/>
        <v>102.60000000000001</v>
      </c>
      <c r="P3443" s="6">
        <f t="shared" si="443"/>
        <v>59.651162790697676</v>
      </c>
      <c r="Q3443" t="str">
        <f t="shared" si="436"/>
        <v>theater</v>
      </c>
      <c r="R3443" t="str">
        <f t="shared" si="437"/>
        <v>plays</v>
      </c>
      <c r="S3443" s="10">
        <f t="shared" si="438"/>
        <v>42294.221307870372</v>
      </c>
      <c r="T3443" s="10">
        <f t="shared" si="439"/>
        <v>42321.636805555558</v>
      </c>
      <c r="U3443" t="str">
        <f t="shared" si="440"/>
        <v>October</v>
      </c>
      <c r="V3443" t="str">
        <f t="shared" si="441"/>
        <v>2015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42"/>
        <v>100</v>
      </c>
      <c r="P3444" s="6">
        <f t="shared" si="443"/>
        <v>31.25</v>
      </c>
      <c r="Q3444" t="str">
        <f t="shared" si="436"/>
        <v>theater</v>
      </c>
      <c r="R3444" t="str">
        <f t="shared" si="437"/>
        <v>plays</v>
      </c>
      <c r="S3444" s="10">
        <f t="shared" si="438"/>
        <v>42124.632777777777</v>
      </c>
      <c r="T3444" s="10">
        <f t="shared" si="439"/>
        <v>42154.632777777777</v>
      </c>
      <c r="U3444" t="str">
        <f t="shared" si="440"/>
        <v>April</v>
      </c>
      <c r="V3444" t="str">
        <f t="shared" si="441"/>
        <v>2015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42"/>
        <v>185.5</v>
      </c>
      <c r="P3445" s="6">
        <f t="shared" si="443"/>
        <v>41.222222222222221</v>
      </c>
      <c r="Q3445" t="str">
        <f t="shared" si="436"/>
        <v>theater</v>
      </c>
      <c r="R3445" t="str">
        <f t="shared" si="437"/>
        <v>plays</v>
      </c>
      <c r="S3445" s="10">
        <f t="shared" si="438"/>
        <v>41861.316504629627</v>
      </c>
      <c r="T3445" s="10">
        <f t="shared" si="439"/>
        <v>41891.316504629627</v>
      </c>
      <c r="U3445" t="str">
        <f t="shared" si="440"/>
        <v>August</v>
      </c>
      <c r="V3445" t="str">
        <f t="shared" si="441"/>
        <v>2014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42"/>
        <v>289</v>
      </c>
      <c r="P3446" s="6">
        <f t="shared" si="443"/>
        <v>43.35</v>
      </c>
      <c r="Q3446" t="str">
        <f t="shared" si="436"/>
        <v>theater</v>
      </c>
      <c r="R3446" t="str">
        <f t="shared" si="437"/>
        <v>plays</v>
      </c>
      <c r="S3446" s="10">
        <f t="shared" si="438"/>
        <v>42521.08317129629</v>
      </c>
      <c r="T3446" s="10">
        <f t="shared" si="439"/>
        <v>42529.374305555553</v>
      </c>
      <c r="U3446" t="str">
        <f t="shared" si="440"/>
        <v>May</v>
      </c>
      <c r="V3446" t="str">
        <f t="shared" si="441"/>
        <v>2016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42"/>
        <v>100</v>
      </c>
      <c r="P3447" s="6">
        <f t="shared" si="443"/>
        <v>64.516129032258064</v>
      </c>
      <c r="Q3447" t="str">
        <f t="shared" si="436"/>
        <v>theater</v>
      </c>
      <c r="R3447" t="str">
        <f t="shared" si="437"/>
        <v>plays</v>
      </c>
      <c r="S3447" s="10">
        <f t="shared" si="438"/>
        <v>42272.322175925925</v>
      </c>
      <c r="T3447" s="10">
        <f t="shared" si="439"/>
        <v>42300.322175925925</v>
      </c>
      <c r="U3447" t="str">
        <f t="shared" si="440"/>
        <v>September</v>
      </c>
      <c r="V3447" t="str">
        <f t="shared" si="441"/>
        <v>2015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42"/>
        <v>108.2</v>
      </c>
      <c r="P3448" s="6">
        <f t="shared" si="443"/>
        <v>43.28</v>
      </c>
      <c r="Q3448" t="str">
        <f t="shared" si="436"/>
        <v>theater</v>
      </c>
      <c r="R3448" t="str">
        <f t="shared" si="437"/>
        <v>plays</v>
      </c>
      <c r="S3448" s="10">
        <f t="shared" si="438"/>
        <v>42016.624131944445</v>
      </c>
      <c r="T3448" s="10">
        <f t="shared" si="439"/>
        <v>42040.305555555555</v>
      </c>
      <c r="U3448" t="str">
        <f t="shared" si="440"/>
        <v>January</v>
      </c>
      <c r="V3448" t="str">
        <f t="shared" si="441"/>
        <v>2015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42"/>
        <v>107.80000000000001</v>
      </c>
      <c r="P3449" s="6">
        <f t="shared" si="443"/>
        <v>77</v>
      </c>
      <c r="Q3449" t="str">
        <f t="shared" si="436"/>
        <v>theater</v>
      </c>
      <c r="R3449" t="str">
        <f t="shared" si="437"/>
        <v>plays</v>
      </c>
      <c r="S3449" s="10">
        <f t="shared" si="438"/>
        <v>42402.680694444447</v>
      </c>
      <c r="T3449" s="10">
        <f t="shared" si="439"/>
        <v>42447.639027777775</v>
      </c>
      <c r="U3449" t="str">
        <f t="shared" si="440"/>
        <v>February</v>
      </c>
      <c r="V3449" t="str">
        <f t="shared" si="441"/>
        <v>2016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42"/>
        <v>109.76190476190477</v>
      </c>
      <c r="P3450" s="6">
        <f t="shared" si="443"/>
        <v>51.222222222222221</v>
      </c>
      <c r="Q3450" t="str">
        <f t="shared" si="436"/>
        <v>theater</v>
      </c>
      <c r="R3450" t="str">
        <f t="shared" si="437"/>
        <v>plays</v>
      </c>
      <c r="S3450" s="10">
        <f t="shared" si="438"/>
        <v>41959.910752314812</v>
      </c>
      <c r="T3450" s="10">
        <f t="shared" si="439"/>
        <v>41989.910752314812</v>
      </c>
      <c r="U3450" t="str">
        <f t="shared" si="440"/>
        <v>November</v>
      </c>
      <c r="V3450" t="str">
        <f t="shared" si="441"/>
        <v>2014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42"/>
        <v>170.625</v>
      </c>
      <c r="P3451" s="6">
        <f t="shared" si="443"/>
        <v>68.25</v>
      </c>
      <c r="Q3451" t="str">
        <f t="shared" si="436"/>
        <v>theater</v>
      </c>
      <c r="R3451" t="str">
        <f t="shared" si="437"/>
        <v>plays</v>
      </c>
      <c r="S3451" s="10">
        <f t="shared" si="438"/>
        <v>42531.844189814808</v>
      </c>
      <c r="T3451" s="10">
        <f t="shared" si="439"/>
        <v>42559.958333333336</v>
      </c>
      <c r="U3451" t="str">
        <f t="shared" si="440"/>
        <v>June</v>
      </c>
      <c r="V3451" t="str">
        <f t="shared" si="441"/>
        <v>2016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42"/>
        <v>152</v>
      </c>
      <c r="P3452" s="6">
        <f t="shared" si="443"/>
        <v>19.487179487179485</v>
      </c>
      <c r="Q3452" t="str">
        <f t="shared" si="436"/>
        <v>theater</v>
      </c>
      <c r="R3452" t="str">
        <f t="shared" si="437"/>
        <v>plays</v>
      </c>
      <c r="S3452" s="10">
        <f t="shared" si="438"/>
        <v>42036.496192129627</v>
      </c>
      <c r="T3452" s="10">
        <f t="shared" si="439"/>
        <v>42096.454525462956</v>
      </c>
      <c r="U3452" t="str">
        <f t="shared" si="440"/>
        <v>February</v>
      </c>
      <c r="V3452" t="str">
        <f t="shared" si="441"/>
        <v>2015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42"/>
        <v>101.23076923076924</v>
      </c>
      <c r="P3453" s="6">
        <f t="shared" si="443"/>
        <v>41.125</v>
      </c>
      <c r="Q3453" t="str">
        <f t="shared" si="436"/>
        <v>theater</v>
      </c>
      <c r="R3453" t="str">
        <f t="shared" si="437"/>
        <v>plays</v>
      </c>
      <c r="S3453" s="10">
        <f t="shared" si="438"/>
        <v>42088.515358796292</v>
      </c>
      <c r="T3453" s="10">
        <f t="shared" si="439"/>
        <v>42115.515358796292</v>
      </c>
      <c r="U3453" t="str">
        <f t="shared" si="440"/>
        <v>March</v>
      </c>
      <c r="V3453" t="str">
        <f t="shared" si="441"/>
        <v>2015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42"/>
        <v>153.19999999999999</v>
      </c>
      <c r="P3454" s="6">
        <f t="shared" si="443"/>
        <v>41.405405405405403</v>
      </c>
      <c r="Q3454" t="str">
        <f t="shared" si="436"/>
        <v>theater</v>
      </c>
      <c r="R3454" t="str">
        <f t="shared" si="437"/>
        <v>plays</v>
      </c>
      <c r="S3454" s="10">
        <f t="shared" si="438"/>
        <v>41820.430856481478</v>
      </c>
      <c r="T3454" s="10">
        <f t="shared" si="439"/>
        <v>41842.957638888889</v>
      </c>
      <c r="U3454" t="str">
        <f t="shared" si="440"/>
        <v>June</v>
      </c>
      <c r="V3454" t="str">
        <f t="shared" si="441"/>
        <v>2014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42"/>
        <v>128.33333333333334</v>
      </c>
      <c r="P3455" s="6">
        <f t="shared" si="443"/>
        <v>27.5</v>
      </c>
      <c r="Q3455" t="str">
        <f t="shared" si="436"/>
        <v>theater</v>
      </c>
      <c r="R3455" t="str">
        <f t="shared" si="437"/>
        <v>plays</v>
      </c>
      <c r="S3455" s="10">
        <f t="shared" si="438"/>
        <v>42535.770324074074</v>
      </c>
      <c r="T3455" s="10">
        <f t="shared" si="439"/>
        <v>42595.770324074074</v>
      </c>
      <c r="U3455" t="str">
        <f t="shared" si="440"/>
        <v>June</v>
      </c>
      <c r="V3455" t="str">
        <f t="shared" si="441"/>
        <v>2016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42"/>
        <v>100.71428571428571</v>
      </c>
      <c r="P3456" s="6">
        <f t="shared" si="443"/>
        <v>33.571428571428569</v>
      </c>
      <c r="Q3456" t="str">
        <f t="shared" si="436"/>
        <v>theater</v>
      </c>
      <c r="R3456" t="str">
        <f t="shared" si="437"/>
        <v>plays</v>
      </c>
      <c r="S3456" s="10">
        <f t="shared" si="438"/>
        <v>41821.490266203698</v>
      </c>
      <c r="T3456" s="10">
        <f t="shared" si="439"/>
        <v>41851.490266203698</v>
      </c>
      <c r="U3456" t="str">
        <f t="shared" si="440"/>
        <v>July</v>
      </c>
      <c r="V3456" t="str">
        <f t="shared" si="441"/>
        <v>2014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42"/>
        <v>100.64999999999999</v>
      </c>
      <c r="P3457" s="6">
        <f t="shared" si="443"/>
        <v>145.86956521739131</v>
      </c>
      <c r="Q3457" t="str">
        <f t="shared" si="436"/>
        <v>theater</v>
      </c>
      <c r="R3457" t="str">
        <f t="shared" si="437"/>
        <v>plays</v>
      </c>
      <c r="S3457" s="10">
        <f t="shared" si="438"/>
        <v>42626.541979166665</v>
      </c>
      <c r="T3457" s="10">
        <f t="shared" si="439"/>
        <v>42656.541979166665</v>
      </c>
      <c r="U3457" t="str">
        <f t="shared" si="440"/>
        <v>September</v>
      </c>
      <c r="V3457" t="str">
        <f t="shared" si="441"/>
        <v>2016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42"/>
        <v>191.3</v>
      </c>
      <c r="P3458" s="6">
        <f t="shared" si="443"/>
        <v>358.6875</v>
      </c>
      <c r="Q3458" t="str">
        <f t="shared" si="436"/>
        <v>theater</v>
      </c>
      <c r="R3458" t="str">
        <f t="shared" si="437"/>
        <v>plays</v>
      </c>
      <c r="S3458" s="10">
        <f t="shared" si="438"/>
        <v>41820.997303240736</v>
      </c>
      <c r="T3458" s="10">
        <f t="shared" si="439"/>
        <v>41852.082638888889</v>
      </c>
      <c r="U3458" t="str">
        <f t="shared" si="440"/>
        <v>June</v>
      </c>
      <c r="V3458" t="str">
        <f t="shared" si="441"/>
        <v>2014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442"/>
        <v>140.19999999999999</v>
      </c>
      <c r="P3459" s="6">
        <f t="shared" si="443"/>
        <v>50.981818181818184</v>
      </c>
      <c r="Q3459" t="str">
        <f t="shared" ref="Q3459:Q3522" si="444">LEFT(N3459, FIND("/",N3459,1)-1)</f>
        <v>theater</v>
      </c>
      <c r="R3459" t="str">
        <f t="shared" ref="R3459:R3522" si="445">RIGHT(N3459, LEN(N3459)-FIND("/",N3459))</f>
        <v>plays</v>
      </c>
      <c r="S3459" s="10">
        <f t="shared" ref="S3459:S3522" si="446">(J3459/86400)+25569+(-5/24)</f>
        <v>42016.498344907406</v>
      </c>
      <c r="T3459" s="10">
        <f t="shared" ref="T3459:T3522" si="447">(I3459/86400)+25569+(-5/24)</f>
        <v>42047.040972222218</v>
      </c>
      <c r="U3459" t="str">
        <f t="shared" ref="U3459:U3522" si="448">TEXT(S3459,"mmmm")</f>
        <v>January</v>
      </c>
      <c r="V3459" t="str">
        <f t="shared" ref="V3459:V3522" si="449">TEXT(S3459,"yyyy")</f>
        <v>2015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42"/>
        <v>124.33537832310839</v>
      </c>
      <c r="P3460" s="6">
        <f t="shared" si="443"/>
        <v>45.037037037037038</v>
      </c>
      <c r="Q3460" t="str">
        <f t="shared" si="444"/>
        <v>theater</v>
      </c>
      <c r="R3460" t="str">
        <f t="shared" si="445"/>
        <v>plays</v>
      </c>
      <c r="S3460" s="10">
        <f t="shared" si="446"/>
        <v>42010.994247685179</v>
      </c>
      <c r="T3460" s="10">
        <f t="shared" si="447"/>
        <v>42037.977083333331</v>
      </c>
      <c r="U3460" t="str">
        <f t="shared" si="448"/>
        <v>January</v>
      </c>
      <c r="V3460" t="str">
        <f t="shared" si="449"/>
        <v>2015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42"/>
        <v>126.2</v>
      </c>
      <c r="P3461" s="6">
        <f t="shared" si="443"/>
        <v>17.527777777777779</v>
      </c>
      <c r="Q3461" t="str">
        <f t="shared" si="444"/>
        <v>theater</v>
      </c>
      <c r="R3461" t="str">
        <f t="shared" si="445"/>
        <v>plays</v>
      </c>
      <c r="S3461" s="10">
        <f t="shared" si="446"/>
        <v>42480.271527777775</v>
      </c>
      <c r="T3461" s="10">
        <f t="shared" si="447"/>
        <v>42510.271527777775</v>
      </c>
      <c r="U3461" t="str">
        <f t="shared" si="448"/>
        <v>April</v>
      </c>
      <c r="V3461" t="str">
        <f t="shared" si="449"/>
        <v>2016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42"/>
        <v>190</v>
      </c>
      <c r="P3462" s="6">
        <f t="shared" si="443"/>
        <v>50</v>
      </c>
      <c r="Q3462" t="str">
        <f t="shared" si="444"/>
        <v>theater</v>
      </c>
      <c r="R3462" t="str">
        <f t="shared" si="445"/>
        <v>plays</v>
      </c>
      <c r="S3462" s="10">
        <f t="shared" si="446"/>
        <v>41852.318888888891</v>
      </c>
      <c r="T3462" s="10">
        <f t="shared" si="447"/>
        <v>41866.318888888891</v>
      </c>
      <c r="U3462" t="str">
        <f t="shared" si="448"/>
        <v>August</v>
      </c>
      <c r="V3462" t="str">
        <f t="shared" si="449"/>
        <v>2014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42"/>
        <v>139</v>
      </c>
      <c r="P3463" s="6">
        <f t="shared" si="443"/>
        <v>57.916666666666664</v>
      </c>
      <c r="Q3463" t="str">
        <f t="shared" si="444"/>
        <v>theater</v>
      </c>
      <c r="R3463" t="str">
        <f t="shared" si="445"/>
        <v>plays</v>
      </c>
      <c r="S3463" s="10">
        <f t="shared" si="446"/>
        <v>42643.424525462957</v>
      </c>
      <c r="T3463" s="10">
        <f t="shared" si="447"/>
        <v>42671.916666666664</v>
      </c>
      <c r="U3463" t="str">
        <f t="shared" si="448"/>
        <v>September</v>
      </c>
      <c r="V3463" t="str">
        <f t="shared" si="449"/>
        <v>2016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42"/>
        <v>202</v>
      </c>
      <c r="P3464" s="6">
        <f t="shared" si="443"/>
        <v>29.705882352941178</v>
      </c>
      <c r="Q3464" t="str">
        <f t="shared" si="444"/>
        <v>theater</v>
      </c>
      <c r="R3464" t="str">
        <f t="shared" si="445"/>
        <v>plays</v>
      </c>
      <c r="S3464" s="10">
        <f t="shared" si="446"/>
        <v>42179.690138888887</v>
      </c>
      <c r="T3464" s="10">
        <f t="shared" si="447"/>
        <v>42195.541666666664</v>
      </c>
      <c r="U3464" t="str">
        <f t="shared" si="448"/>
        <v>June</v>
      </c>
      <c r="V3464" t="str">
        <f t="shared" si="449"/>
        <v>2015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42"/>
        <v>103.38000000000001</v>
      </c>
      <c r="P3465" s="6">
        <f t="shared" si="443"/>
        <v>90.684210526315795</v>
      </c>
      <c r="Q3465" t="str">
        <f t="shared" si="444"/>
        <v>theater</v>
      </c>
      <c r="R3465" t="str">
        <f t="shared" si="445"/>
        <v>plays</v>
      </c>
      <c r="S3465" s="10">
        <f t="shared" si="446"/>
        <v>42612.710474537038</v>
      </c>
      <c r="T3465" s="10">
        <f t="shared" si="447"/>
        <v>42653.957638888889</v>
      </c>
      <c r="U3465" t="str">
        <f t="shared" si="448"/>
        <v>August</v>
      </c>
      <c r="V3465" t="str">
        <f t="shared" si="449"/>
        <v>2016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42"/>
        <v>102.3236</v>
      </c>
      <c r="P3466" s="6">
        <f t="shared" si="443"/>
        <v>55.012688172043013</v>
      </c>
      <c r="Q3466" t="str">
        <f t="shared" si="444"/>
        <v>theater</v>
      </c>
      <c r="R3466" t="str">
        <f t="shared" si="445"/>
        <v>plays</v>
      </c>
      <c r="S3466" s="10">
        <f t="shared" si="446"/>
        <v>42574.921724537031</v>
      </c>
      <c r="T3466" s="10">
        <f t="shared" si="447"/>
        <v>42604.921724537031</v>
      </c>
      <c r="U3466" t="str">
        <f t="shared" si="448"/>
        <v>July</v>
      </c>
      <c r="V3466" t="str">
        <f t="shared" si="449"/>
        <v>2016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42"/>
        <v>103</v>
      </c>
      <c r="P3467" s="6">
        <f t="shared" si="443"/>
        <v>57.222222222222221</v>
      </c>
      <c r="Q3467" t="str">
        <f t="shared" si="444"/>
        <v>theater</v>
      </c>
      <c r="R3467" t="str">
        <f t="shared" si="445"/>
        <v>plays</v>
      </c>
      <c r="S3467" s="10">
        <f t="shared" si="446"/>
        <v>42200.417499999996</v>
      </c>
      <c r="T3467" s="10">
        <f t="shared" si="447"/>
        <v>42225.458333333336</v>
      </c>
      <c r="U3467" t="str">
        <f t="shared" si="448"/>
        <v>July</v>
      </c>
      <c r="V3467" t="str">
        <f t="shared" si="449"/>
        <v>2015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42"/>
        <v>127.14285714285714</v>
      </c>
      <c r="P3468" s="6">
        <f t="shared" si="443"/>
        <v>72.950819672131146</v>
      </c>
      <c r="Q3468" t="str">
        <f t="shared" si="444"/>
        <v>theater</v>
      </c>
      <c r="R3468" t="str">
        <f t="shared" si="445"/>
        <v>plays</v>
      </c>
      <c r="S3468" s="10">
        <f t="shared" si="446"/>
        <v>42419.810763888883</v>
      </c>
      <c r="T3468" s="10">
        <f t="shared" si="447"/>
        <v>42479.769097222219</v>
      </c>
      <c r="U3468" t="str">
        <f t="shared" si="448"/>
        <v>February</v>
      </c>
      <c r="V3468" t="str">
        <f t="shared" si="449"/>
        <v>2016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ref="O3469:O3532" si="450">(E3469/D3469)*100</f>
        <v>101</v>
      </c>
      <c r="P3469" s="6">
        <f t="shared" ref="P3469:P3532" si="451">(E3469/L3469)</f>
        <v>64.468085106382972</v>
      </c>
      <c r="Q3469" t="str">
        <f t="shared" si="444"/>
        <v>theater</v>
      </c>
      <c r="R3469" t="str">
        <f t="shared" si="445"/>
        <v>plays</v>
      </c>
      <c r="S3469" s="10">
        <f t="shared" si="446"/>
        <v>42053.463333333326</v>
      </c>
      <c r="T3469" s="10">
        <f t="shared" si="447"/>
        <v>42083.421666666669</v>
      </c>
      <c r="U3469" t="str">
        <f t="shared" si="448"/>
        <v>February</v>
      </c>
      <c r="V3469" t="str">
        <f t="shared" si="449"/>
        <v>2015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50"/>
        <v>121.78</v>
      </c>
      <c r="P3470" s="6">
        <f t="shared" si="451"/>
        <v>716.35294117647061</v>
      </c>
      <c r="Q3470" t="str">
        <f t="shared" si="444"/>
        <v>theater</v>
      </c>
      <c r="R3470" t="str">
        <f t="shared" si="445"/>
        <v>plays</v>
      </c>
      <c r="S3470" s="10">
        <f t="shared" si="446"/>
        <v>42605.55704861111</v>
      </c>
      <c r="T3470" s="10">
        <f t="shared" si="447"/>
        <v>42633.916666666664</v>
      </c>
      <c r="U3470" t="str">
        <f t="shared" si="448"/>
        <v>August</v>
      </c>
      <c r="V3470" t="str">
        <f t="shared" si="449"/>
        <v>2016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50"/>
        <v>113.39285714285714</v>
      </c>
      <c r="P3471" s="6">
        <f t="shared" si="451"/>
        <v>50.396825396825399</v>
      </c>
      <c r="Q3471" t="str">
        <f t="shared" si="444"/>
        <v>theater</v>
      </c>
      <c r="R3471" t="str">
        <f t="shared" si="445"/>
        <v>plays</v>
      </c>
      <c r="S3471" s="10">
        <f t="shared" si="446"/>
        <v>42458.433391203704</v>
      </c>
      <c r="T3471" s="10">
        <f t="shared" si="447"/>
        <v>42488.433391203704</v>
      </c>
      <c r="U3471" t="str">
        <f t="shared" si="448"/>
        <v>March</v>
      </c>
      <c r="V3471" t="str">
        <f t="shared" si="449"/>
        <v>2016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50"/>
        <v>150</v>
      </c>
      <c r="P3472" s="6">
        <f t="shared" si="451"/>
        <v>41.666666666666664</v>
      </c>
      <c r="Q3472" t="str">
        <f t="shared" si="444"/>
        <v>theater</v>
      </c>
      <c r="R3472" t="str">
        <f t="shared" si="445"/>
        <v>plays</v>
      </c>
      <c r="S3472" s="10">
        <f t="shared" si="446"/>
        <v>42528.813680555548</v>
      </c>
      <c r="T3472" s="10">
        <f t="shared" si="447"/>
        <v>42566.693055555552</v>
      </c>
      <c r="U3472" t="str">
        <f t="shared" si="448"/>
        <v>June</v>
      </c>
      <c r="V3472" t="str">
        <f t="shared" si="449"/>
        <v>2016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50"/>
        <v>214.6</v>
      </c>
      <c r="P3473" s="6">
        <f t="shared" si="451"/>
        <v>35.766666666666666</v>
      </c>
      <c r="Q3473" t="str">
        <f t="shared" si="444"/>
        <v>theater</v>
      </c>
      <c r="R3473" t="str">
        <f t="shared" si="445"/>
        <v>plays</v>
      </c>
      <c r="S3473" s="10">
        <f t="shared" si="446"/>
        <v>41841.61215277778</v>
      </c>
      <c r="T3473" s="10">
        <f t="shared" si="447"/>
        <v>41882.625</v>
      </c>
      <c r="U3473" t="str">
        <f t="shared" si="448"/>
        <v>July</v>
      </c>
      <c r="V3473" t="str">
        <f t="shared" si="449"/>
        <v>2014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50"/>
        <v>102.05</v>
      </c>
      <c r="P3474" s="6">
        <f t="shared" si="451"/>
        <v>88.739130434782609</v>
      </c>
      <c r="Q3474" t="str">
        <f t="shared" si="444"/>
        <v>theater</v>
      </c>
      <c r="R3474" t="str">
        <f t="shared" si="445"/>
        <v>plays</v>
      </c>
      <c r="S3474" s="10">
        <f t="shared" si="446"/>
        <v>41927.962164351848</v>
      </c>
      <c r="T3474" s="10">
        <f t="shared" si="447"/>
        <v>41949.040972222218</v>
      </c>
      <c r="U3474" t="str">
        <f t="shared" si="448"/>
        <v>October</v>
      </c>
      <c r="V3474" t="str">
        <f t="shared" si="449"/>
        <v>2014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50"/>
        <v>100</v>
      </c>
      <c r="P3475" s="6">
        <f t="shared" si="451"/>
        <v>148.4848484848485</v>
      </c>
      <c r="Q3475" t="str">
        <f t="shared" si="444"/>
        <v>theater</v>
      </c>
      <c r="R3475" t="str">
        <f t="shared" si="445"/>
        <v>plays</v>
      </c>
      <c r="S3475" s="10">
        <f t="shared" si="446"/>
        <v>42062.626111111109</v>
      </c>
      <c r="T3475" s="10">
        <f t="shared" si="447"/>
        <v>42083.643749999996</v>
      </c>
      <c r="U3475" t="str">
        <f t="shared" si="448"/>
        <v>February</v>
      </c>
      <c r="V3475" t="str">
        <f t="shared" si="449"/>
        <v>2015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50"/>
        <v>101</v>
      </c>
      <c r="P3476" s="6">
        <f t="shared" si="451"/>
        <v>51.794871794871796</v>
      </c>
      <c r="Q3476" t="str">
        <f t="shared" si="444"/>
        <v>theater</v>
      </c>
      <c r="R3476" t="str">
        <f t="shared" si="445"/>
        <v>plays</v>
      </c>
      <c r="S3476" s="10">
        <f t="shared" si="446"/>
        <v>42541.293182870366</v>
      </c>
      <c r="T3476" s="10">
        <f t="shared" si="447"/>
        <v>42571.293182870366</v>
      </c>
      <c r="U3476" t="str">
        <f t="shared" si="448"/>
        <v>June</v>
      </c>
      <c r="V3476" t="str">
        <f t="shared" si="449"/>
        <v>2016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50"/>
        <v>113.33333333333333</v>
      </c>
      <c r="P3477" s="6">
        <f t="shared" si="451"/>
        <v>20</v>
      </c>
      <c r="Q3477" t="str">
        <f t="shared" si="444"/>
        <v>theater</v>
      </c>
      <c r="R3477" t="str">
        <f t="shared" si="445"/>
        <v>plays</v>
      </c>
      <c r="S3477" s="10">
        <f t="shared" si="446"/>
        <v>41918.672499999993</v>
      </c>
      <c r="T3477" s="10">
        <f t="shared" si="447"/>
        <v>41945.791666666664</v>
      </c>
      <c r="U3477" t="str">
        <f t="shared" si="448"/>
        <v>October</v>
      </c>
      <c r="V3477" t="str">
        <f t="shared" si="449"/>
        <v>2014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50"/>
        <v>104</v>
      </c>
      <c r="P3478" s="6">
        <f t="shared" si="451"/>
        <v>52</v>
      </c>
      <c r="Q3478" t="str">
        <f t="shared" si="444"/>
        <v>theater</v>
      </c>
      <c r="R3478" t="str">
        <f t="shared" si="445"/>
        <v>plays</v>
      </c>
      <c r="S3478" s="10">
        <f t="shared" si="446"/>
        <v>41921.071643518517</v>
      </c>
      <c r="T3478" s="10">
        <f t="shared" si="447"/>
        <v>41938.916666666664</v>
      </c>
      <c r="U3478" t="str">
        <f t="shared" si="448"/>
        <v>October</v>
      </c>
      <c r="V3478" t="str">
        <f t="shared" si="449"/>
        <v>2014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50"/>
        <v>115.33333333333333</v>
      </c>
      <c r="P3479" s="6">
        <f t="shared" si="451"/>
        <v>53.230769230769234</v>
      </c>
      <c r="Q3479" t="str">
        <f t="shared" si="444"/>
        <v>theater</v>
      </c>
      <c r="R3479" t="str">
        <f t="shared" si="445"/>
        <v>plays</v>
      </c>
      <c r="S3479" s="10">
        <f t="shared" si="446"/>
        <v>42128.528275462959</v>
      </c>
      <c r="T3479" s="10">
        <f t="shared" si="447"/>
        <v>42140.916666666664</v>
      </c>
      <c r="U3479" t="str">
        <f t="shared" si="448"/>
        <v>May</v>
      </c>
      <c r="V3479" t="str">
        <f t="shared" si="449"/>
        <v>2015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50"/>
        <v>112.85000000000001</v>
      </c>
      <c r="P3480" s="6">
        <f t="shared" si="451"/>
        <v>39.596491228070178</v>
      </c>
      <c r="Q3480" t="str">
        <f t="shared" si="444"/>
        <v>theater</v>
      </c>
      <c r="R3480" t="str">
        <f t="shared" si="445"/>
        <v>plays</v>
      </c>
      <c r="S3480" s="10">
        <f t="shared" si="446"/>
        <v>42053.708587962959</v>
      </c>
      <c r="T3480" s="10">
        <f t="shared" si="447"/>
        <v>42079.666666666664</v>
      </c>
      <c r="U3480" t="str">
        <f t="shared" si="448"/>
        <v>February</v>
      </c>
      <c r="V3480" t="str">
        <f t="shared" si="449"/>
        <v>2015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50"/>
        <v>127.86666666666666</v>
      </c>
      <c r="P3481" s="6">
        <f t="shared" si="451"/>
        <v>34.25</v>
      </c>
      <c r="Q3481" t="str">
        <f t="shared" si="444"/>
        <v>theater</v>
      </c>
      <c r="R3481" t="str">
        <f t="shared" si="445"/>
        <v>plays</v>
      </c>
      <c r="S3481" s="10">
        <f t="shared" si="446"/>
        <v>41781.64675925926</v>
      </c>
      <c r="T3481" s="10">
        <f t="shared" si="447"/>
        <v>41811.64675925926</v>
      </c>
      <c r="U3481" t="str">
        <f t="shared" si="448"/>
        <v>May</v>
      </c>
      <c r="V3481" t="str">
        <f t="shared" si="449"/>
        <v>2014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50"/>
        <v>142.66666666666669</v>
      </c>
      <c r="P3482" s="6">
        <f t="shared" si="451"/>
        <v>164.61538461538461</v>
      </c>
      <c r="Q3482" t="str">
        <f t="shared" si="444"/>
        <v>theater</v>
      </c>
      <c r="R3482" t="str">
        <f t="shared" si="445"/>
        <v>plays</v>
      </c>
      <c r="S3482" s="10">
        <f t="shared" si="446"/>
        <v>42171.109108796292</v>
      </c>
      <c r="T3482" s="10">
        <f t="shared" si="447"/>
        <v>42195.666666666664</v>
      </c>
      <c r="U3482" t="str">
        <f t="shared" si="448"/>
        <v>June</v>
      </c>
      <c r="V3482" t="str">
        <f t="shared" si="449"/>
        <v>2015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50"/>
        <v>118.8</v>
      </c>
      <c r="P3483" s="6">
        <f t="shared" si="451"/>
        <v>125.05263157894737</v>
      </c>
      <c r="Q3483" t="str">
        <f t="shared" si="444"/>
        <v>theater</v>
      </c>
      <c r="R3483" t="str">
        <f t="shared" si="445"/>
        <v>plays</v>
      </c>
      <c r="S3483" s="10">
        <f t="shared" si="446"/>
        <v>41989.039212962962</v>
      </c>
      <c r="T3483" s="10">
        <f t="shared" si="447"/>
        <v>42006.039212962962</v>
      </c>
      <c r="U3483" t="str">
        <f t="shared" si="448"/>
        <v>December</v>
      </c>
      <c r="V3483" t="str">
        <f t="shared" si="449"/>
        <v>2014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50"/>
        <v>138.33333333333334</v>
      </c>
      <c r="P3484" s="6">
        <f t="shared" si="451"/>
        <v>51.875</v>
      </c>
      <c r="Q3484" t="str">
        <f t="shared" si="444"/>
        <v>theater</v>
      </c>
      <c r="R3484" t="str">
        <f t="shared" si="445"/>
        <v>plays</v>
      </c>
      <c r="S3484" s="10">
        <f t="shared" si="446"/>
        <v>41796.563263888886</v>
      </c>
      <c r="T3484" s="10">
        <f t="shared" si="447"/>
        <v>41826.563263888886</v>
      </c>
      <c r="U3484" t="str">
        <f t="shared" si="448"/>
        <v>June</v>
      </c>
      <c r="V3484" t="str">
        <f t="shared" si="449"/>
        <v>2014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50"/>
        <v>159.9402985074627</v>
      </c>
      <c r="P3485" s="6">
        <f t="shared" si="451"/>
        <v>40.285714285714285</v>
      </c>
      <c r="Q3485" t="str">
        <f t="shared" si="444"/>
        <v>theater</v>
      </c>
      <c r="R3485" t="str">
        <f t="shared" si="445"/>
        <v>plays</v>
      </c>
      <c r="S3485" s="10">
        <f t="shared" si="446"/>
        <v>41793.460428240738</v>
      </c>
      <c r="T3485" s="10">
        <f t="shared" si="447"/>
        <v>41823.460428240738</v>
      </c>
      <c r="U3485" t="str">
        <f t="shared" si="448"/>
        <v>June</v>
      </c>
      <c r="V3485" t="str">
        <f t="shared" si="449"/>
        <v>2014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50"/>
        <v>114.24000000000001</v>
      </c>
      <c r="P3486" s="6">
        <f t="shared" si="451"/>
        <v>64.909090909090907</v>
      </c>
      <c r="Q3486" t="str">
        <f t="shared" si="444"/>
        <v>theater</v>
      </c>
      <c r="R3486" t="str">
        <f t="shared" si="445"/>
        <v>plays</v>
      </c>
      <c r="S3486" s="10">
        <f t="shared" si="446"/>
        <v>42506.552071759252</v>
      </c>
      <c r="T3486" s="10">
        <f t="shared" si="447"/>
        <v>42536.552071759252</v>
      </c>
      <c r="U3486" t="str">
        <f t="shared" si="448"/>
        <v>May</v>
      </c>
      <c r="V3486" t="str">
        <f t="shared" si="449"/>
        <v>2016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50"/>
        <v>100.60606060606061</v>
      </c>
      <c r="P3487" s="6">
        <f t="shared" si="451"/>
        <v>55.333333333333336</v>
      </c>
      <c r="Q3487" t="str">
        <f t="shared" si="444"/>
        <v>theater</v>
      </c>
      <c r="R3487" t="str">
        <f t="shared" si="445"/>
        <v>plays</v>
      </c>
      <c r="S3487" s="10">
        <f t="shared" si="446"/>
        <v>42372.484722222223</v>
      </c>
      <c r="T3487" s="10">
        <f t="shared" si="447"/>
        <v>42402.484722222223</v>
      </c>
      <c r="U3487" t="str">
        <f t="shared" si="448"/>
        <v>January</v>
      </c>
      <c r="V3487" t="str">
        <f t="shared" si="449"/>
        <v>2016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50"/>
        <v>155.20000000000002</v>
      </c>
      <c r="P3488" s="6">
        <f t="shared" si="451"/>
        <v>83.142857142857139</v>
      </c>
      <c r="Q3488" t="str">
        <f t="shared" si="444"/>
        <v>theater</v>
      </c>
      <c r="R3488" t="str">
        <f t="shared" si="445"/>
        <v>plays</v>
      </c>
      <c r="S3488" s="10">
        <f t="shared" si="446"/>
        <v>42126.666678240734</v>
      </c>
      <c r="T3488" s="10">
        <f t="shared" si="447"/>
        <v>42158.082638888889</v>
      </c>
      <c r="U3488" t="str">
        <f t="shared" si="448"/>
        <v>May</v>
      </c>
      <c r="V3488" t="str">
        <f t="shared" si="449"/>
        <v>2015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50"/>
        <v>127.75000000000001</v>
      </c>
      <c r="P3489" s="6">
        <f t="shared" si="451"/>
        <v>38.712121212121211</v>
      </c>
      <c r="Q3489" t="str">
        <f t="shared" si="444"/>
        <v>theater</v>
      </c>
      <c r="R3489" t="str">
        <f t="shared" si="445"/>
        <v>plays</v>
      </c>
      <c r="S3489" s="10">
        <f t="shared" si="446"/>
        <v>42149.732083333329</v>
      </c>
      <c r="T3489" s="10">
        <f t="shared" si="447"/>
        <v>42179.732083333329</v>
      </c>
      <c r="U3489" t="str">
        <f t="shared" si="448"/>
        <v>May</v>
      </c>
      <c r="V3489" t="str">
        <f t="shared" si="449"/>
        <v>2015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50"/>
        <v>121.2</v>
      </c>
      <c r="P3490" s="6">
        <f t="shared" si="451"/>
        <v>125.37931034482759</v>
      </c>
      <c r="Q3490" t="str">
        <f t="shared" si="444"/>
        <v>theater</v>
      </c>
      <c r="R3490" t="str">
        <f t="shared" si="445"/>
        <v>plays</v>
      </c>
      <c r="S3490" s="10">
        <f t="shared" si="446"/>
        <v>42087.55972222222</v>
      </c>
      <c r="T3490" s="10">
        <f t="shared" si="447"/>
        <v>42111.458333333336</v>
      </c>
      <c r="U3490" t="str">
        <f t="shared" si="448"/>
        <v>March</v>
      </c>
      <c r="V3490" t="str">
        <f t="shared" si="449"/>
        <v>2015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50"/>
        <v>112.7</v>
      </c>
      <c r="P3491" s="6">
        <f t="shared" si="451"/>
        <v>78.263888888888886</v>
      </c>
      <c r="Q3491" t="str">
        <f t="shared" si="444"/>
        <v>theater</v>
      </c>
      <c r="R3491" t="str">
        <f t="shared" si="445"/>
        <v>plays</v>
      </c>
      <c r="S3491" s="10">
        <f t="shared" si="446"/>
        <v>41753.427442129629</v>
      </c>
      <c r="T3491" s="10">
        <f t="shared" si="447"/>
        <v>41783.666666666664</v>
      </c>
      <c r="U3491" t="str">
        <f t="shared" si="448"/>
        <v>April</v>
      </c>
      <c r="V3491" t="str">
        <f t="shared" si="449"/>
        <v>2014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50"/>
        <v>127.49999999999999</v>
      </c>
      <c r="P3492" s="6">
        <f t="shared" si="451"/>
        <v>47.222222222222221</v>
      </c>
      <c r="Q3492" t="str">
        <f t="shared" si="444"/>
        <v>theater</v>
      </c>
      <c r="R3492" t="str">
        <f t="shared" si="445"/>
        <v>plays</v>
      </c>
      <c r="S3492" s="10">
        <f t="shared" si="446"/>
        <v>42443.594027777777</v>
      </c>
      <c r="T3492" s="10">
        <f t="shared" si="447"/>
        <v>42473.594027777777</v>
      </c>
      <c r="U3492" t="str">
        <f t="shared" si="448"/>
        <v>March</v>
      </c>
      <c r="V3492" t="str">
        <f t="shared" si="449"/>
        <v>2016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50"/>
        <v>158.20000000000002</v>
      </c>
      <c r="P3493" s="6">
        <f t="shared" si="451"/>
        <v>79.099999999999994</v>
      </c>
      <c r="Q3493" t="str">
        <f t="shared" si="444"/>
        <v>theater</v>
      </c>
      <c r="R3493" t="str">
        <f t="shared" si="445"/>
        <v>plays</v>
      </c>
      <c r="S3493" s="10">
        <f t="shared" si="446"/>
        <v>42121.041481481479</v>
      </c>
      <c r="T3493" s="10">
        <f t="shared" si="447"/>
        <v>42142.041481481479</v>
      </c>
      <c r="U3493" t="str">
        <f t="shared" si="448"/>
        <v>April</v>
      </c>
      <c r="V3493" t="str">
        <f t="shared" si="449"/>
        <v>2015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50"/>
        <v>105.26894736842105</v>
      </c>
      <c r="P3494" s="6">
        <f t="shared" si="451"/>
        <v>114.29199999999999</v>
      </c>
      <c r="Q3494" t="str">
        <f t="shared" si="444"/>
        <v>theater</v>
      </c>
      <c r="R3494" t="str">
        <f t="shared" si="445"/>
        <v>plays</v>
      </c>
      <c r="S3494" s="10">
        <f t="shared" si="446"/>
        <v>42267.800891203697</v>
      </c>
      <c r="T3494" s="10">
        <f t="shared" si="447"/>
        <v>42302.800891203697</v>
      </c>
      <c r="U3494" t="str">
        <f t="shared" si="448"/>
        <v>September</v>
      </c>
      <c r="V3494" t="str">
        <f t="shared" si="449"/>
        <v>2015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50"/>
        <v>100</v>
      </c>
      <c r="P3495" s="6">
        <f t="shared" si="451"/>
        <v>51.724137931034484</v>
      </c>
      <c r="Q3495" t="str">
        <f t="shared" si="444"/>
        <v>theater</v>
      </c>
      <c r="R3495" t="str">
        <f t="shared" si="445"/>
        <v>plays</v>
      </c>
      <c r="S3495" s="10">
        <f t="shared" si="446"/>
        <v>41848.657824074071</v>
      </c>
      <c r="T3495" s="10">
        <f t="shared" si="447"/>
        <v>41868.007638888885</v>
      </c>
      <c r="U3495" t="str">
        <f t="shared" si="448"/>
        <v>July</v>
      </c>
      <c r="V3495" t="str">
        <f t="shared" si="449"/>
        <v>2014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50"/>
        <v>100</v>
      </c>
      <c r="P3496" s="6">
        <f t="shared" si="451"/>
        <v>30.76923076923077</v>
      </c>
      <c r="Q3496" t="str">
        <f t="shared" si="444"/>
        <v>theater</v>
      </c>
      <c r="R3496" t="str">
        <f t="shared" si="445"/>
        <v>plays</v>
      </c>
      <c r="S3496" s="10">
        <f t="shared" si="446"/>
        <v>42689.006655092591</v>
      </c>
      <c r="T3496" s="10">
        <f t="shared" si="447"/>
        <v>42700.041666666664</v>
      </c>
      <c r="U3496" t="str">
        <f t="shared" si="448"/>
        <v>November</v>
      </c>
      <c r="V3496" t="str">
        <f t="shared" si="449"/>
        <v>2016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50"/>
        <v>106.86</v>
      </c>
      <c r="P3497" s="6">
        <f t="shared" si="451"/>
        <v>74.208333333333329</v>
      </c>
      <c r="Q3497" t="str">
        <f t="shared" si="444"/>
        <v>theater</v>
      </c>
      <c r="R3497" t="str">
        <f t="shared" si="445"/>
        <v>plays</v>
      </c>
      <c r="S3497" s="10">
        <f t="shared" si="446"/>
        <v>41915.554502314808</v>
      </c>
      <c r="T3497" s="10">
        <f t="shared" si="447"/>
        <v>41944.512499999997</v>
      </c>
      <c r="U3497" t="str">
        <f t="shared" si="448"/>
        <v>October</v>
      </c>
      <c r="V3497" t="str">
        <f t="shared" si="449"/>
        <v>2014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50"/>
        <v>124.4</v>
      </c>
      <c r="P3498" s="6">
        <f t="shared" si="451"/>
        <v>47.846153846153847</v>
      </c>
      <c r="Q3498" t="str">
        <f t="shared" si="444"/>
        <v>theater</v>
      </c>
      <c r="R3498" t="str">
        <f t="shared" si="445"/>
        <v>plays</v>
      </c>
      <c r="S3498" s="10">
        <f t="shared" si="446"/>
        <v>42584.638495370367</v>
      </c>
      <c r="T3498" s="10">
        <f t="shared" si="447"/>
        <v>42624.638495370367</v>
      </c>
      <c r="U3498" t="str">
        <f t="shared" si="448"/>
        <v>August</v>
      </c>
      <c r="V3498" t="str">
        <f t="shared" si="449"/>
        <v>2016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50"/>
        <v>108.70406189555126</v>
      </c>
      <c r="P3499" s="6">
        <f t="shared" si="451"/>
        <v>34.408163265306122</v>
      </c>
      <c r="Q3499" t="str">
        <f t="shared" si="444"/>
        <v>theater</v>
      </c>
      <c r="R3499" t="str">
        <f t="shared" si="445"/>
        <v>plays</v>
      </c>
      <c r="S3499" s="10">
        <f t="shared" si="446"/>
        <v>42511.53361111111</v>
      </c>
      <c r="T3499" s="10">
        <f t="shared" si="447"/>
        <v>42523.708333333336</v>
      </c>
      <c r="U3499" t="str">
        <f t="shared" si="448"/>
        <v>May</v>
      </c>
      <c r="V3499" t="str">
        <f t="shared" si="449"/>
        <v>2016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50"/>
        <v>102.42424242424242</v>
      </c>
      <c r="P3500" s="6">
        <f t="shared" si="451"/>
        <v>40.238095238095241</v>
      </c>
      <c r="Q3500" t="str">
        <f t="shared" si="444"/>
        <v>theater</v>
      </c>
      <c r="R3500" t="str">
        <f t="shared" si="445"/>
        <v>plays</v>
      </c>
      <c r="S3500" s="10">
        <f t="shared" si="446"/>
        <v>42458.950277777774</v>
      </c>
      <c r="T3500" s="10">
        <f t="shared" si="447"/>
        <v>42518.697222222218</v>
      </c>
      <c r="U3500" t="str">
        <f t="shared" si="448"/>
        <v>March</v>
      </c>
      <c r="V3500" t="str">
        <f t="shared" si="449"/>
        <v>2016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50"/>
        <v>105.5</v>
      </c>
      <c r="P3501" s="6">
        <f t="shared" si="451"/>
        <v>60.285714285714285</v>
      </c>
      <c r="Q3501" t="str">
        <f t="shared" si="444"/>
        <v>theater</v>
      </c>
      <c r="R3501" t="str">
        <f t="shared" si="445"/>
        <v>plays</v>
      </c>
      <c r="S3501" s="10">
        <f t="shared" si="446"/>
        <v>42131.827835648146</v>
      </c>
      <c r="T3501" s="10">
        <f t="shared" si="447"/>
        <v>42186.082638888889</v>
      </c>
      <c r="U3501" t="str">
        <f t="shared" si="448"/>
        <v>May</v>
      </c>
      <c r="V3501" t="str">
        <f t="shared" si="449"/>
        <v>2015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50"/>
        <v>106.3</v>
      </c>
      <c r="P3502" s="6">
        <f t="shared" si="451"/>
        <v>25.30952380952381</v>
      </c>
      <c r="Q3502" t="str">
        <f t="shared" si="444"/>
        <v>theater</v>
      </c>
      <c r="R3502" t="str">
        <f t="shared" si="445"/>
        <v>plays</v>
      </c>
      <c r="S3502" s="10">
        <f t="shared" si="446"/>
        <v>42419.711087962962</v>
      </c>
      <c r="T3502" s="10">
        <f t="shared" si="447"/>
        <v>42435.999305555553</v>
      </c>
      <c r="U3502" t="str">
        <f t="shared" si="448"/>
        <v>February</v>
      </c>
      <c r="V3502" t="str">
        <f t="shared" si="449"/>
        <v>2016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50"/>
        <v>100.66666666666666</v>
      </c>
      <c r="P3503" s="6">
        <f t="shared" si="451"/>
        <v>35.952380952380949</v>
      </c>
      <c r="Q3503" t="str">
        <f t="shared" si="444"/>
        <v>theater</v>
      </c>
      <c r="R3503" t="str">
        <f t="shared" si="445"/>
        <v>plays</v>
      </c>
      <c r="S3503" s="10">
        <f t="shared" si="446"/>
        <v>42233.555497685178</v>
      </c>
      <c r="T3503" s="10">
        <f t="shared" si="447"/>
        <v>42258.555497685178</v>
      </c>
      <c r="U3503" t="str">
        <f t="shared" si="448"/>
        <v>August</v>
      </c>
      <c r="V3503" t="str">
        <f t="shared" si="449"/>
        <v>2015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50"/>
        <v>105.4</v>
      </c>
      <c r="P3504" s="6">
        <f t="shared" si="451"/>
        <v>136</v>
      </c>
      <c r="Q3504" t="str">
        <f t="shared" si="444"/>
        <v>theater</v>
      </c>
      <c r="R3504" t="str">
        <f t="shared" si="445"/>
        <v>plays</v>
      </c>
      <c r="S3504" s="10">
        <f t="shared" si="446"/>
        <v>42430.631064814814</v>
      </c>
      <c r="T3504" s="10">
        <f t="shared" si="447"/>
        <v>42444.957638888889</v>
      </c>
      <c r="U3504" t="str">
        <f t="shared" si="448"/>
        <v>March</v>
      </c>
      <c r="V3504" t="str">
        <f t="shared" si="449"/>
        <v>2016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50"/>
        <v>107.55999999999999</v>
      </c>
      <c r="P3505" s="6">
        <f t="shared" si="451"/>
        <v>70.763157894736835</v>
      </c>
      <c r="Q3505" t="str">
        <f t="shared" si="444"/>
        <v>theater</v>
      </c>
      <c r="R3505" t="str">
        <f t="shared" si="445"/>
        <v>plays</v>
      </c>
      <c r="S3505" s="10">
        <f t="shared" si="446"/>
        <v>42545.27</v>
      </c>
      <c r="T3505" s="10">
        <f t="shared" si="447"/>
        <v>42575.27</v>
      </c>
      <c r="U3505" t="str">
        <f t="shared" si="448"/>
        <v>June</v>
      </c>
      <c r="V3505" t="str">
        <f t="shared" si="449"/>
        <v>2016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50"/>
        <v>100</v>
      </c>
      <c r="P3506" s="6">
        <f t="shared" si="451"/>
        <v>125</v>
      </c>
      <c r="Q3506" t="str">
        <f t="shared" si="444"/>
        <v>theater</v>
      </c>
      <c r="R3506" t="str">
        <f t="shared" si="445"/>
        <v>plays</v>
      </c>
      <c r="S3506" s="10">
        <f t="shared" si="446"/>
        <v>42297.540405092594</v>
      </c>
      <c r="T3506" s="10">
        <f t="shared" si="447"/>
        <v>42327.582071759258</v>
      </c>
      <c r="U3506" t="str">
        <f t="shared" si="448"/>
        <v>October</v>
      </c>
      <c r="V3506" t="str">
        <f t="shared" si="449"/>
        <v>2015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50"/>
        <v>103.76</v>
      </c>
      <c r="P3507" s="6">
        <f t="shared" si="451"/>
        <v>66.512820512820511</v>
      </c>
      <c r="Q3507" t="str">
        <f t="shared" si="444"/>
        <v>theater</v>
      </c>
      <c r="R3507" t="str">
        <f t="shared" si="445"/>
        <v>plays</v>
      </c>
      <c r="S3507" s="10">
        <f t="shared" si="446"/>
        <v>41760.727372685185</v>
      </c>
      <c r="T3507" s="10">
        <f t="shared" si="447"/>
        <v>41771.958333333328</v>
      </c>
      <c r="U3507" t="str">
        <f t="shared" si="448"/>
        <v>May</v>
      </c>
      <c r="V3507" t="str">
        <f t="shared" si="449"/>
        <v>2014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50"/>
        <v>101.49999999999999</v>
      </c>
      <c r="P3508" s="6">
        <f t="shared" si="451"/>
        <v>105</v>
      </c>
      <c r="Q3508" t="str">
        <f t="shared" si="444"/>
        <v>theater</v>
      </c>
      <c r="R3508" t="str">
        <f t="shared" si="445"/>
        <v>plays</v>
      </c>
      <c r="S3508" s="10">
        <f t="shared" si="446"/>
        <v>41829.525925925926</v>
      </c>
      <c r="T3508" s="10">
        <f t="shared" si="447"/>
        <v>41874.525925925926</v>
      </c>
      <c r="U3508" t="str">
        <f t="shared" si="448"/>
        <v>July</v>
      </c>
      <c r="V3508" t="str">
        <f t="shared" si="449"/>
        <v>2014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50"/>
        <v>104.4</v>
      </c>
      <c r="P3509" s="6">
        <f t="shared" si="451"/>
        <v>145</v>
      </c>
      <c r="Q3509" t="str">
        <f t="shared" si="444"/>
        <v>theater</v>
      </c>
      <c r="R3509" t="str">
        <f t="shared" si="445"/>
        <v>plays</v>
      </c>
      <c r="S3509" s="10">
        <f t="shared" si="446"/>
        <v>42491.714548611104</v>
      </c>
      <c r="T3509" s="10">
        <f t="shared" si="447"/>
        <v>42521.714548611104</v>
      </c>
      <c r="U3509" t="str">
        <f t="shared" si="448"/>
        <v>May</v>
      </c>
      <c r="V3509" t="str">
        <f t="shared" si="449"/>
        <v>2016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50"/>
        <v>180</v>
      </c>
      <c r="P3510" s="6">
        <f t="shared" si="451"/>
        <v>12</v>
      </c>
      <c r="Q3510" t="str">
        <f t="shared" si="444"/>
        <v>theater</v>
      </c>
      <c r="R3510" t="str">
        <f t="shared" si="445"/>
        <v>plays</v>
      </c>
      <c r="S3510" s="10">
        <f t="shared" si="446"/>
        <v>42477.521446759252</v>
      </c>
      <c r="T3510" s="10">
        <f t="shared" si="447"/>
        <v>42500.666666666664</v>
      </c>
      <c r="U3510" t="str">
        <f t="shared" si="448"/>
        <v>April</v>
      </c>
      <c r="V3510" t="str">
        <f t="shared" si="449"/>
        <v>2016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50"/>
        <v>106.33333333333333</v>
      </c>
      <c r="P3511" s="6">
        <f t="shared" si="451"/>
        <v>96.666666666666671</v>
      </c>
      <c r="Q3511" t="str">
        <f t="shared" si="444"/>
        <v>theater</v>
      </c>
      <c r="R3511" t="str">
        <f t="shared" si="445"/>
        <v>plays</v>
      </c>
      <c r="S3511" s="10">
        <f t="shared" si="446"/>
        <v>41950.651226851849</v>
      </c>
      <c r="T3511" s="10">
        <f t="shared" si="447"/>
        <v>41963.996527777774</v>
      </c>
      <c r="U3511" t="str">
        <f t="shared" si="448"/>
        <v>November</v>
      </c>
      <c r="V3511" t="str">
        <f t="shared" si="449"/>
        <v>2014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50"/>
        <v>100.55555555555556</v>
      </c>
      <c r="P3512" s="6">
        <f t="shared" si="451"/>
        <v>60.333333333333336</v>
      </c>
      <c r="Q3512" t="str">
        <f t="shared" si="444"/>
        <v>theater</v>
      </c>
      <c r="R3512" t="str">
        <f t="shared" si="445"/>
        <v>plays</v>
      </c>
      <c r="S3512" s="10">
        <f t="shared" si="446"/>
        <v>41802.412569444445</v>
      </c>
      <c r="T3512" s="10">
        <f t="shared" si="447"/>
        <v>41822.412569444445</v>
      </c>
      <c r="U3512" t="str">
        <f t="shared" si="448"/>
        <v>June</v>
      </c>
      <c r="V3512" t="str">
        <f t="shared" si="449"/>
        <v>2014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50"/>
        <v>101.2</v>
      </c>
      <c r="P3513" s="6">
        <f t="shared" si="451"/>
        <v>79.89473684210526</v>
      </c>
      <c r="Q3513" t="str">
        <f t="shared" si="444"/>
        <v>theater</v>
      </c>
      <c r="R3513" t="str">
        <f t="shared" si="445"/>
        <v>plays</v>
      </c>
      <c r="S3513" s="10">
        <f t="shared" si="446"/>
        <v>41927.665451388886</v>
      </c>
      <c r="T3513" s="10">
        <f t="shared" si="447"/>
        <v>41950.5625</v>
      </c>
      <c r="U3513" t="str">
        <f t="shared" si="448"/>
        <v>October</v>
      </c>
      <c r="V3513" t="str">
        <f t="shared" si="449"/>
        <v>2014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50"/>
        <v>100</v>
      </c>
      <c r="P3514" s="6">
        <f t="shared" si="451"/>
        <v>58.823529411764703</v>
      </c>
      <c r="Q3514" t="str">
        <f t="shared" si="444"/>
        <v>theater</v>
      </c>
      <c r="R3514" t="str">
        <f t="shared" si="445"/>
        <v>plays</v>
      </c>
      <c r="S3514" s="10">
        <f t="shared" si="446"/>
        <v>42057.328611111108</v>
      </c>
      <c r="T3514" s="10">
        <f t="shared" si="447"/>
        <v>42117.286944444444</v>
      </c>
      <c r="U3514" t="str">
        <f t="shared" si="448"/>
        <v>February</v>
      </c>
      <c r="V3514" t="str">
        <f t="shared" si="449"/>
        <v>2015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50"/>
        <v>118.39285714285714</v>
      </c>
      <c r="P3515" s="6">
        <f t="shared" si="451"/>
        <v>75.340909090909093</v>
      </c>
      <c r="Q3515" t="str">
        <f t="shared" si="444"/>
        <v>theater</v>
      </c>
      <c r="R3515" t="str">
        <f t="shared" si="445"/>
        <v>plays</v>
      </c>
      <c r="S3515" s="10">
        <f t="shared" si="446"/>
        <v>41780.887870370367</v>
      </c>
      <c r="T3515" s="10">
        <f t="shared" si="447"/>
        <v>41793.999305555553</v>
      </c>
      <c r="U3515" t="str">
        <f t="shared" si="448"/>
        <v>May</v>
      </c>
      <c r="V3515" t="str">
        <f t="shared" si="449"/>
        <v>2014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50"/>
        <v>110.00000000000001</v>
      </c>
      <c r="P3516" s="6">
        <f t="shared" si="451"/>
        <v>55</v>
      </c>
      <c r="Q3516" t="str">
        <f t="shared" si="444"/>
        <v>theater</v>
      </c>
      <c r="R3516" t="str">
        <f t="shared" si="445"/>
        <v>plays</v>
      </c>
      <c r="S3516" s="10">
        <f t="shared" si="446"/>
        <v>42020.638333333329</v>
      </c>
      <c r="T3516" s="10">
        <f t="shared" si="447"/>
        <v>42036.999305555553</v>
      </c>
      <c r="U3516" t="str">
        <f t="shared" si="448"/>
        <v>January</v>
      </c>
      <c r="V3516" t="str">
        <f t="shared" si="449"/>
        <v>2015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50"/>
        <v>102.66666666666666</v>
      </c>
      <c r="P3517" s="6">
        <f t="shared" si="451"/>
        <v>66.956521739130437</v>
      </c>
      <c r="Q3517" t="str">
        <f t="shared" si="444"/>
        <v>theater</v>
      </c>
      <c r="R3517" t="str">
        <f t="shared" si="445"/>
        <v>plays</v>
      </c>
      <c r="S3517" s="10">
        <f t="shared" si="446"/>
        <v>42125.564479166664</v>
      </c>
      <c r="T3517" s="10">
        <f t="shared" si="447"/>
        <v>42155.564479166664</v>
      </c>
      <c r="U3517" t="str">
        <f t="shared" si="448"/>
        <v>May</v>
      </c>
      <c r="V3517" t="str">
        <f t="shared" si="449"/>
        <v>2015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50"/>
        <v>100</v>
      </c>
      <c r="P3518" s="6">
        <f t="shared" si="451"/>
        <v>227.27272727272728</v>
      </c>
      <c r="Q3518" t="str">
        <f t="shared" si="444"/>
        <v>theater</v>
      </c>
      <c r="R3518" t="str">
        <f t="shared" si="445"/>
        <v>plays</v>
      </c>
      <c r="S3518" s="10">
        <f t="shared" si="446"/>
        <v>41855.801736111105</v>
      </c>
      <c r="T3518" s="10">
        <f t="shared" si="447"/>
        <v>41889.916666666664</v>
      </c>
      <c r="U3518" t="str">
        <f t="shared" si="448"/>
        <v>August</v>
      </c>
      <c r="V3518" t="str">
        <f t="shared" si="449"/>
        <v>2014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50"/>
        <v>100</v>
      </c>
      <c r="P3519" s="6">
        <f t="shared" si="451"/>
        <v>307.69230769230768</v>
      </c>
      <c r="Q3519" t="str">
        <f t="shared" si="444"/>
        <v>theater</v>
      </c>
      <c r="R3519" t="str">
        <f t="shared" si="445"/>
        <v>plays</v>
      </c>
      <c r="S3519" s="10">
        <f t="shared" si="446"/>
        <v>41794.609189814808</v>
      </c>
      <c r="T3519" s="10">
        <f t="shared" si="447"/>
        <v>41824.25</v>
      </c>
      <c r="U3519" t="str">
        <f t="shared" si="448"/>
        <v>June</v>
      </c>
      <c r="V3519" t="str">
        <f t="shared" si="449"/>
        <v>2014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50"/>
        <v>110.04599999999999</v>
      </c>
      <c r="P3520" s="6">
        <f t="shared" si="451"/>
        <v>50.020909090909093</v>
      </c>
      <c r="Q3520" t="str">
        <f t="shared" si="444"/>
        <v>theater</v>
      </c>
      <c r="R3520" t="str">
        <f t="shared" si="445"/>
        <v>plays</v>
      </c>
      <c r="S3520" s="10">
        <f t="shared" si="446"/>
        <v>41893.575219907405</v>
      </c>
      <c r="T3520" s="10">
        <f t="shared" si="447"/>
        <v>41914.38958333333</v>
      </c>
      <c r="U3520" t="str">
        <f t="shared" si="448"/>
        <v>September</v>
      </c>
      <c r="V3520" t="str">
        <f t="shared" si="449"/>
        <v>2014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50"/>
        <v>101.35000000000001</v>
      </c>
      <c r="P3521" s="6">
        <f t="shared" si="451"/>
        <v>72.392857142857139</v>
      </c>
      <c r="Q3521" t="str">
        <f t="shared" si="444"/>
        <v>theater</v>
      </c>
      <c r="R3521" t="str">
        <f t="shared" si="445"/>
        <v>plays</v>
      </c>
      <c r="S3521" s="10">
        <f t="shared" si="446"/>
        <v>42037.390624999993</v>
      </c>
      <c r="T3521" s="10">
        <f t="shared" si="447"/>
        <v>42067.390624999993</v>
      </c>
      <c r="U3521" t="str">
        <f t="shared" si="448"/>
        <v>February</v>
      </c>
      <c r="V3521" t="str">
        <f t="shared" si="449"/>
        <v>2015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50"/>
        <v>100.75</v>
      </c>
      <c r="P3522" s="6">
        <f t="shared" si="451"/>
        <v>95.952380952380949</v>
      </c>
      <c r="Q3522" t="str">
        <f t="shared" si="444"/>
        <v>theater</v>
      </c>
      <c r="R3522" t="str">
        <f t="shared" si="445"/>
        <v>plays</v>
      </c>
      <c r="S3522" s="10">
        <f t="shared" si="446"/>
        <v>42227.615879629629</v>
      </c>
      <c r="T3522" s="10">
        <f t="shared" si="447"/>
        <v>42253.365972222215</v>
      </c>
      <c r="U3522" t="str">
        <f t="shared" si="448"/>
        <v>August</v>
      </c>
      <c r="V3522" t="str">
        <f t="shared" si="449"/>
        <v>2015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450"/>
        <v>169.42857142857144</v>
      </c>
      <c r="P3523" s="6">
        <f t="shared" si="451"/>
        <v>45.615384615384613</v>
      </c>
      <c r="Q3523" t="str">
        <f t="shared" ref="Q3523:Q3586" si="452">LEFT(N3523, FIND("/",N3523,1)-1)</f>
        <v>theater</v>
      </c>
      <c r="R3523" t="str">
        <f t="shared" ref="R3523:R3586" si="453">RIGHT(N3523, LEN(N3523)-FIND("/",N3523))</f>
        <v>plays</v>
      </c>
      <c r="S3523" s="10">
        <f t="shared" ref="S3523:S3586" si="454">(J3523/86400)+25569+(-5/24)</f>
        <v>41881.153009259258</v>
      </c>
      <c r="T3523" s="10">
        <f t="shared" ref="T3523:T3586" si="455">(I3523/86400)+25569+(-5/24)</f>
        <v>41911.153009259258</v>
      </c>
      <c r="U3523" t="str">
        <f t="shared" ref="U3523:U3586" si="456">TEXT(S3523,"mmmm")</f>
        <v>August</v>
      </c>
      <c r="V3523" t="str">
        <f t="shared" ref="V3523:V3586" si="457">TEXT(S3523,"yyyy")</f>
        <v>2014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50"/>
        <v>100</v>
      </c>
      <c r="P3524" s="6">
        <f t="shared" si="451"/>
        <v>41.029411764705884</v>
      </c>
      <c r="Q3524" t="str">
        <f t="shared" si="452"/>
        <v>theater</v>
      </c>
      <c r="R3524" t="str">
        <f t="shared" si="453"/>
        <v>plays</v>
      </c>
      <c r="S3524" s="10">
        <f t="shared" si="454"/>
        <v>42234.581550925919</v>
      </c>
      <c r="T3524" s="10">
        <f t="shared" si="455"/>
        <v>42262.212500000001</v>
      </c>
      <c r="U3524" t="str">
        <f t="shared" si="456"/>
        <v>August</v>
      </c>
      <c r="V3524" t="str">
        <f t="shared" si="457"/>
        <v>2015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50"/>
        <v>113.65</v>
      </c>
      <c r="P3525" s="6">
        <f t="shared" si="451"/>
        <v>56.825000000000003</v>
      </c>
      <c r="Q3525" t="str">
        <f t="shared" si="452"/>
        <v>theater</v>
      </c>
      <c r="R3525" t="str">
        <f t="shared" si="453"/>
        <v>plays</v>
      </c>
      <c r="S3525" s="10">
        <f t="shared" si="454"/>
        <v>42581.189212962963</v>
      </c>
      <c r="T3525" s="10">
        <f t="shared" si="455"/>
        <v>42638.749999999993</v>
      </c>
      <c r="U3525" t="str">
        <f t="shared" si="456"/>
        <v>July</v>
      </c>
      <c r="V3525" t="str">
        <f t="shared" si="457"/>
        <v>2016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50"/>
        <v>101.56</v>
      </c>
      <c r="P3526" s="6">
        <f t="shared" si="451"/>
        <v>137.24324324324326</v>
      </c>
      <c r="Q3526" t="str">
        <f t="shared" si="452"/>
        <v>theater</v>
      </c>
      <c r="R3526" t="str">
        <f t="shared" si="453"/>
        <v>plays</v>
      </c>
      <c r="S3526" s="10">
        <f t="shared" si="454"/>
        <v>41880.555243055554</v>
      </c>
      <c r="T3526" s="10">
        <f t="shared" si="455"/>
        <v>41894.958333333328</v>
      </c>
      <c r="U3526" t="str">
        <f t="shared" si="456"/>
        <v>August</v>
      </c>
      <c r="V3526" t="str">
        <f t="shared" si="457"/>
        <v>2014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50"/>
        <v>106</v>
      </c>
      <c r="P3527" s="6">
        <f t="shared" si="451"/>
        <v>75.714285714285708</v>
      </c>
      <c r="Q3527" t="str">
        <f t="shared" si="452"/>
        <v>theater</v>
      </c>
      <c r="R3527" t="str">
        <f t="shared" si="453"/>
        <v>plays</v>
      </c>
      <c r="S3527" s="10">
        <f t="shared" si="454"/>
        <v>42214.487337962964</v>
      </c>
      <c r="T3527" s="10">
        <f t="shared" si="455"/>
        <v>42225.458333333336</v>
      </c>
      <c r="U3527" t="str">
        <f t="shared" si="456"/>
        <v>July</v>
      </c>
      <c r="V3527" t="str">
        <f t="shared" si="457"/>
        <v>2015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50"/>
        <v>102</v>
      </c>
      <c r="P3528" s="6">
        <f t="shared" si="451"/>
        <v>99</v>
      </c>
      <c r="Q3528" t="str">
        <f t="shared" si="452"/>
        <v>theater</v>
      </c>
      <c r="R3528" t="str">
        <f t="shared" si="453"/>
        <v>plays</v>
      </c>
      <c r="S3528" s="10">
        <f t="shared" si="454"/>
        <v>42460.126979166664</v>
      </c>
      <c r="T3528" s="10">
        <f t="shared" si="455"/>
        <v>42488.040972222218</v>
      </c>
      <c r="U3528" t="str">
        <f t="shared" si="456"/>
        <v>March</v>
      </c>
      <c r="V3528" t="str">
        <f t="shared" si="457"/>
        <v>2016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50"/>
        <v>116.91666666666667</v>
      </c>
      <c r="P3529" s="6">
        <f t="shared" si="451"/>
        <v>81.569767441860463</v>
      </c>
      <c r="Q3529" t="str">
        <f t="shared" si="452"/>
        <v>theater</v>
      </c>
      <c r="R3529" t="str">
        <f t="shared" si="453"/>
        <v>plays</v>
      </c>
      <c r="S3529" s="10">
        <f t="shared" si="454"/>
        <v>42166.814872685187</v>
      </c>
      <c r="T3529" s="10">
        <f t="shared" si="455"/>
        <v>42195.957638888889</v>
      </c>
      <c r="U3529" t="str">
        <f t="shared" si="456"/>
        <v>June</v>
      </c>
      <c r="V3529" t="str">
        <f t="shared" si="457"/>
        <v>2015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50"/>
        <v>101.15151515151514</v>
      </c>
      <c r="P3530" s="6">
        <f t="shared" si="451"/>
        <v>45.108108108108105</v>
      </c>
      <c r="Q3530" t="str">
        <f t="shared" si="452"/>
        <v>theater</v>
      </c>
      <c r="R3530" t="str">
        <f t="shared" si="453"/>
        <v>plays</v>
      </c>
      <c r="S3530" s="10">
        <f t="shared" si="454"/>
        <v>42733.293032407404</v>
      </c>
      <c r="T3530" s="10">
        <f t="shared" si="455"/>
        <v>42753.293032407404</v>
      </c>
      <c r="U3530" t="str">
        <f t="shared" si="456"/>
        <v>December</v>
      </c>
      <c r="V3530" t="str">
        <f t="shared" si="457"/>
        <v>2016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50"/>
        <v>132</v>
      </c>
      <c r="P3531" s="6">
        <f t="shared" si="451"/>
        <v>36.666666666666664</v>
      </c>
      <c r="Q3531" t="str">
        <f t="shared" si="452"/>
        <v>theater</v>
      </c>
      <c r="R3531" t="str">
        <f t="shared" si="453"/>
        <v>plays</v>
      </c>
      <c r="S3531" s="10">
        <f t="shared" si="454"/>
        <v>42177.553449074076</v>
      </c>
      <c r="T3531" s="10">
        <f t="shared" si="455"/>
        <v>42197.833333333336</v>
      </c>
      <c r="U3531" t="str">
        <f t="shared" si="456"/>
        <v>June</v>
      </c>
      <c r="V3531" t="str">
        <f t="shared" si="457"/>
        <v>2015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50"/>
        <v>100</v>
      </c>
      <c r="P3532" s="6">
        <f t="shared" si="451"/>
        <v>125</v>
      </c>
      <c r="Q3532" t="str">
        <f t="shared" si="452"/>
        <v>theater</v>
      </c>
      <c r="R3532" t="str">
        <f t="shared" si="453"/>
        <v>plays</v>
      </c>
      <c r="S3532" s="10">
        <f t="shared" si="454"/>
        <v>42442.41501157407</v>
      </c>
      <c r="T3532" s="10">
        <f t="shared" si="455"/>
        <v>42470.624999999993</v>
      </c>
      <c r="U3532" t="str">
        <f t="shared" si="456"/>
        <v>March</v>
      </c>
      <c r="V3532" t="str">
        <f t="shared" si="457"/>
        <v>2016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ref="O3533:O3596" si="458">(E3533/D3533)*100</f>
        <v>128</v>
      </c>
      <c r="P3533" s="6">
        <f t="shared" ref="P3533:P3596" si="459">(E3533/L3533)</f>
        <v>49.230769230769234</v>
      </c>
      <c r="Q3533" t="str">
        <f t="shared" si="452"/>
        <v>theater</v>
      </c>
      <c r="R3533" t="str">
        <f t="shared" si="453"/>
        <v>plays</v>
      </c>
      <c r="S3533" s="10">
        <f t="shared" si="454"/>
        <v>42521.44599537037</v>
      </c>
      <c r="T3533" s="10">
        <f t="shared" si="455"/>
        <v>42551.44599537037</v>
      </c>
      <c r="U3533" t="str">
        <f t="shared" si="456"/>
        <v>May</v>
      </c>
      <c r="V3533" t="str">
        <f t="shared" si="457"/>
        <v>2016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58"/>
        <v>118.95833333333334</v>
      </c>
      <c r="P3534" s="6">
        <f t="shared" si="459"/>
        <v>42.296296296296298</v>
      </c>
      <c r="Q3534" t="str">
        <f t="shared" si="452"/>
        <v>theater</v>
      </c>
      <c r="R3534" t="str">
        <f t="shared" si="453"/>
        <v>plays</v>
      </c>
      <c r="S3534" s="10">
        <f t="shared" si="454"/>
        <v>41884.391516203701</v>
      </c>
      <c r="T3534" s="10">
        <f t="shared" si="455"/>
        <v>41899.957638888889</v>
      </c>
      <c r="U3534" t="str">
        <f t="shared" si="456"/>
        <v>September</v>
      </c>
      <c r="V3534" t="str">
        <f t="shared" si="457"/>
        <v>2014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58"/>
        <v>126.2</v>
      </c>
      <c r="P3535" s="6">
        <f t="shared" si="459"/>
        <v>78.875</v>
      </c>
      <c r="Q3535" t="str">
        <f t="shared" si="452"/>
        <v>theater</v>
      </c>
      <c r="R3535" t="str">
        <f t="shared" si="453"/>
        <v>plays</v>
      </c>
      <c r="S3535" s="10">
        <f t="shared" si="454"/>
        <v>42289.552858796298</v>
      </c>
      <c r="T3535" s="10">
        <f t="shared" si="455"/>
        <v>42319.594525462962</v>
      </c>
      <c r="U3535" t="str">
        <f t="shared" si="456"/>
        <v>October</v>
      </c>
      <c r="V3535" t="str">
        <f t="shared" si="457"/>
        <v>2015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58"/>
        <v>156.20000000000002</v>
      </c>
      <c r="P3536" s="6">
        <f t="shared" si="459"/>
        <v>38.284313725490193</v>
      </c>
      <c r="Q3536" t="str">
        <f t="shared" si="452"/>
        <v>theater</v>
      </c>
      <c r="R3536" t="str">
        <f t="shared" si="453"/>
        <v>plays</v>
      </c>
      <c r="S3536" s="10">
        <f t="shared" si="454"/>
        <v>42243.416932870365</v>
      </c>
      <c r="T3536" s="10">
        <f t="shared" si="455"/>
        <v>42278.416932870365</v>
      </c>
      <c r="U3536" t="str">
        <f t="shared" si="456"/>
        <v>August</v>
      </c>
      <c r="V3536" t="str">
        <f t="shared" si="457"/>
        <v>2015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58"/>
        <v>103.15</v>
      </c>
      <c r="P3537" s="6">
        <f t="shared" si="459"/>
        <v>44.847826086956523</v>
      </c>
      <c r="Q3537" t="str">
        <f t="shared" si="452"/>
        <v>theater</v>
      </c>
      <c r="R3537" t="str">
        <f t="shared" si="453"/>
        <v>plays</v>
      </c>
      <c r="S3537" s="10">
        <f t="shared" si="454"/>
        <v>42248.431828703702</v>
      </c>
      <c r="T3537" s="10">
        <f t="shared" si="455"/>
        <v>42279.541666666664</v>
      </c>
      <c r="U3537" t="str">
        <f t="shared" si="456"/>
        <v>September</v>
      </c>
      <c r="V3537" t="str">
        <f t="shared" si="457"/>
        <v>2015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58"/>
        <v>153.33333333333334</v>
      </c>
      <c r="P3538" s="6">
        <f t="shared" si="459"/>
        <v>13.529411764705882</v>
      </c>
      <c r="Q3538" t="str">
        <f t="shared" si="452"/>
        <v>theater</v>
      </c>
      <c r="R3538" t="str">
        <f t="shared" si="453"/>
        <v>plays</v>
      </c>
      <c r="S3538" s="10">
        <f t="shared" si="454"/>
        <v>42328.518807870372</v>
      </c>
      <c r="T3538" s="10">
        <f t="shared" si="455"/>
        <v>42358.290972222218</v>
      </c>
      <c r="U3538" t="str">
        <f t="shared" si="456"/>
        <v>November</v>
      </c>
      <c r="V3538" t="str">
        <f t="shared" si="457"/>
        <v>2015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58"/>
        <v>180.44444444444446</v>
      </c>
      <c r="P3539" s="6">
        <f t="shared" si="459"/>
        <v>43.5</v>
      </c>
      <c r="Q3539" t="str">
        <f t="shared" si="452"/>
        <v>theater</v>
      </c>
      <c r="R3539" t="str">
        <f t="shared" si="453"/>
        <v>plays</v>
      </c>
      <c r="S3539" s="10">
        <f t="shared" si="454"/>
        <v>41923.146018518521</v>
      </c>
      <c r="T3539" s="10">
        <f t="shared" si="455"/>
        <v>41960.124305555553</v>
      </c>
      <c r="U3539" t="str">
        <f t="shared" si="456"/>
        <v>October</v>
      </c>
      <c r="V3539" t="str">
        <f t="shared" si="457"/>
        <v>2014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58"/>
        <v>128.44999999999999</v>
      </c>
      <c r="P3540" s="6">
        <f t="shared" si="459"/>
        <v>30.951807228915662</v>
      </c>
      <c r="Q3540" t="str">
        <f t="shared" si="452"/>
        <v>theater</v>
      </c>
      <c r="R3540" t="str">
        <f t="shared" si="453"/>
        <v>plays</v>
      </c>
      <c r="S3540" s="10">
        <f t="shared" si="454"/>
        <v>42571.212268518517</v>
      </c>
      <c r="T3540" s="10">
        <f t="shared" si="455"/>
        <v>42599.212268518517</v>
      </c>
      <c r="U3540" t="str">
        <f t="shared" si="456"/>
        <v>July</v>
      </c>
      <c r="V3540" t="str">
        <f t="shared" si="457"/>
        <v>2016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58"/>
        <v>119.66666666666667</v>
      </c>
      <c r="P3541" s="6">
        <f t="shared" si="459"/>
        <v>55.230769230769234</v>
      </c>
      <c r="Q3541" t="str">
        <f t="shared" si="452"/>
        <v>theater</v>
      </c>
      <c r="R3541" t="str">
        <f t="shared" si="453"/>
        <v>plays</v>
      </c>
      <c r="S3541" s="10">
        <f t="shared" si="454"/>
        <v>42600.547708333332</v>
      </c>
      <c r="T3541" s="10">
        <f t="shared" si="455"/>
        <v>42621.547708333332</v>
      </c>
      <c r="U3541" t="str">
        <f t="shared" si="456"/>
        <v>August</v>
      </c>
      <c r="V3541" t="str">
        <f t="shared" si="457"/>
        <v>2016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58"/>
        <v>123</v>
      </c>
      <c r="P3542" s="6">
        <f t="shared" si="459"/>
        <v>46.125</v>
      </c>
      <c r="Q3542" t="str">
        <f t="shared" si="452"/>
        <v>theater</v>
      </c>
      <c r="R3542" t="str">
        <f t="shared" si="453"/>
        <v>plays</v>
      </c>
      <c r="S3542" s="10">
        <f t="shared" si="454"/>
        <v>42516.795034722221</v>
      </c>
      <c r="T3542" s="10">
        <f t="shared" si="455"/>
        <v>42546.795034722221</v>
      </c>
      <c r="U3542" t="str">
        <f t="shared" si="456"/>
        <v>May</v>
      </c>
      <c r="V3542" t="str">
        <f t="shared" si="457"/>
        <v>2016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58"/>
        <v>105</v>
      </c>
      <c r="P3543" s="6">
        <f t="shared" si="459"/>
        <v>39.375</v>
      </c>
      <c r="Q3543" t="str">
        <f t="shared" si="452"/>
        <v>theater</v>
      </c>
      <c r="R3543" t="str">
        <f t="shared" si="453"/>
        <v>plays</v>
      </c>
      <c r="S3543" s="10">
        <f t="shared" si="454"/>
        <v>42222.521701388883</v>
      </c>
      <c r="T3543" s="10">
        <f t="shared" si="455"/>
        <v>42247.521701388883</v>
      </c>
      <c r="U3543" t="str">
        <f t="shared" si="456"/>
        <v>August</v>
      </c>
      <c r="V3543" t="str">
        <f t="shared" si="457"/>
        <v>2015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58"/>
        <v>102.23636363636363</v>
      </c>
      <c r="P3544" s="6">
        <f t="shared" si="459"/>
        <v>66.152941176470591</v>
      </c>
      <c r="Q3544" t="str">
        <f t="shared" si="452"/>
        <v>theater</v>
      </c>
      <c r="R3544" t="str">
        <f t="shared" si="453"/>
        <v>plays</v>
      </c>
      <c r="S3544" s="10">
        <f t="shared" si="454"/>
        <v>41829.391458333332</v>
      </c>
      <c r="T3544" s="10">
        <f t="shared" si="455"/>
        <v>41889.391458333332</v>
      </c>
      <c r="U3544" t="str">
        <f t="shared" si="456"/>
        <v>July</v>
      </c>
      <c r="V3544" t="str">
        <f t="shared" si="457"/>
        <v>2014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58"/>
        <v>104.66666666666666</v>
      </c>
      <c r="P3545" s="6">
        <f t="shared" si="459"/>
        <v>54.137931034482762</v>
      </c>
      <c r="Q3545" t="str">
        <f t="shared" si="452"/>
        <v>theater</v>
      </c>
      <c r="R3545" t="str">
        <f t="shared" si="453"/>
        <v>plays</v>
      </c>
      <c r="S3545" s="10">
        <f t="shared" si="454"/>
        <v>42150.546979166662</v>
      </c>
      <c r="T3545" s="10">
        <f t="shared" si="455"/>
        <v>42180.546979166662</v>
      </c>
      <c r="U3545" t="str">
        <f t="shared" si="456"/>
        <v>May</v>
      </c>
      <c r="V3545" t="str">
        <f t="shared" si="457"/>
        <v>2015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58"/>
        <v>100</v>
      </c>
      <c r="P3546" s="6">
        <f t="shared" si="459"/>
        <v>104.16666666666667</v>
      </c>
      <c r="Q3546" t="str">
        <f t="shared" si="452"/>
        <v>theater</v>
      </c>
      <c r="R3546" t="str">
        <f t="shared" si="453"/>
        <v>plays</v>
      </c>
      <c r="S3546" s="10">
        <f t="shared" si="454"/>
        <v>42040.623344907406</v>
      </c>
      <c r="T3546" s="10">
        <f t="shared" si="455"/>
        <v>42070.623344907406</v>
      </c>
      <c r="U3546" t="str">
        <f t="shared" si="456"/>
        <v>February</v>
      </c>
      <c r="V3546" t="str">
        <f t="shared" si="457"/>
        <v>2015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58"/>
        <v>100.4</v>
      </c>
      <c r="P3547" s="6">
        <f t="shared" si="459"/>
        <v>31.375</v>
      </c>
      <c r="Q3547" t="str">
        <f t="shared" si="452"/>
        <v>theater</v>
      </c>
      <c r="R3547" t="str">
        <f t="shared" si="453"/>
        <v>plays</v>
      </c>
      <c r="S3547" s="10">
        <f t="shared" si="454"/>
        <v>42075.599062499998</v>
      </c>
      <c r="T3547" s="10">
        <f t="shared" si="455"/>
        <v>42105.599062499998</v>
      </c>
      <c r="U3547" t="str">
        <f t="shared" si="456"/>
        <v>March</v>
      </c>
      <c r="V3547" t="str">
        <f t="shared" si="457"/>
        <v>2015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58"/>
        <v>102.27272727272727</v>
      </c>
      <c r="P3548" s="6">
        <f t="shared" si="459"/>
        <v>59.210526315789473</v>
      </c>
      <c r="Q3548" t="str">
        <f t="shared" si="452"/>
        <v>theater</v>
      </c>
      <c r="R3548" t="str">
        <f t="shared" si="453"/>
        <v>plays</v>
      </c>
      <c r="S3548" s="10">
        <f t="shared" si="454"/>
        <v>42073.452361111107</v>
      </c>
      <c r="T3548" s="10">
        <f t="shared" si="455"/>
        <v>42094.957638888889</v>
      </c>
      <c r="U3548" t="str">
        <f t="shared" si="456"/>
        <v>March</v>
      </c>
      <c r="V3548" t="str">
        <f t="shared" si="457"/>
        <v>2015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58"/>
        <v>114.40928571428573</v>
      </c>
      <c r="P3549" s="6">
        <f t="shared" si="459"/>
        <v>119.17633928571429</v>
      </c>
      <c r="Q3549" t="str">
        <f t="shared" si="452"/>
        <v>theater</v>
      </c>
      <c r="R3549" t="str">
        <f t="shared" si="453"/>
        <v>plays</v>
      </c>
      <c r="S3549" s="10">
        <f t="shared" si="454"/>
        <v>42479.870381944442</v>
      </c>
      <c r="T3549" s="10">
        <f t="shared" si="455"/>
        <v>42503.957638888889</v>
      </c>
      <c r="U3549" t="str">
        <f t="shared" si="456"/>
        <v>April</v>
      </c>
      <c r="V3549" t="str">
        <f t="shared" si="457"/>
        <v>2016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58"/>
        <v>101.9047619047619</v>
      </c>
      <c r="P3550" s="6">
        <f t="shared" si="459"/>
        <v>164.61538461538461</v>
      </c>
      <c r="Q3550" t="str">
        <f t="shared" si="452"/>
        <v>theater</v>
      </c>
      <c r="R3550" t="str">
        <f t="shared" si="453"/>
        <v>plays</v>
      </c>
      <c r="S3550" s="10">
        <f t="shared" si="454"/>
        <v>42411.733958333331</v>
      </c>
      <c r="T3550" s="10">
        <f t="shared" si="455"/>
        <v>42433.833333333336</v>
      </c>
      <c r="U3550" t="str">
        <f t="shared" si="456"/>
        <v>February</v>
      </c>
      <c r="V3550" t="str">
        <f t="shared" si="457"/>
        <v>2016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58"/>
        <v>102</v>
      </c>
      <c r="P3551" s="6">
        <f t="shared" si="459"/>
        <v>24.285714285714285</v>
      </c>
      <c r="Q3551" t="str">
        <f t="shared" si="452"/>
        <v>theater</v>
      </c>
      <c r="R3551" t="str">
        <f t="shared" si="453"/>
        <v>plays</v>
      </c>
      <c r="S3551" s="10">
        <f t="shared" si="454"/>
        <v>42223.186030092591</v>
      </c>
      <c r="T3551" s="10">
        <f t="shared" si="455"/>
        <v>42251.186030092591</v>
      </c>
      <c r="U3551" t="str">
        <f t="shared" si="456"/>
        <v>August</v>
      </c>
      <c r="V3551" t="str">
        <f t="shared" si="457"/>
        <v>2015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58"/>
        <v>104.80000000000001</v>
      </c>
      <c r="P3552" s="6">
        <f t="shared" si="459"/>
        <v>40.9375</v>
      </c>
      <c r="Q3552" t="str">
        <f t="shared" si="452"/>
        <v>theater</v>
      </c>
      <c r="R3552" t="str">
        <f t="shared" si="453"/>
        <v>plays</v>
      </c>
      <c r="S3552" s="10">
        <f t="shared" si="454"/>
        <v>42462.685162037036</v>
      </c>
      <c r="T3552" s="10">
        <f t="shared" si="455"/>
        <v>42492.685162037036</v>
      </c>
      <c r="U3552" t="str">
        <f t="shared" si="456"/>
        <v>April</v>
      </c>
      <c r="V3552" t="str">
        <f t="shared" si="457"/>
        <v>2016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58"/>
        <v>101.83333333333333</v>
      </c>
      <c r="P3553" s="6">
        <f t="shared" si="459"/>
        <v>61.1</v>
      </c>
      <c r="Q3553" t="str">
        <f t="shared" si="452"/>
        <v>theater</v>
      </c>
      <c r="R3553" t="str">
        <f t="shared" si="453"/>
        <v>plays</v>
      </c>
      <c r="S3553" s="10">
        <f t="shared" si="454"/>
        <v>41753.307523148142</v>
      </c>
      <c r="T3553" s="10">
        <f t="shared" si="455"/>
        <v>41781.713194444441</v>
      </c>
      <c r="U3553" t="str">
        <f t="shared" si="456"/>
        <v>April</v>
      </c>
      <c r="V3553" t="str">
        <f t="shared" si="457"/>
        <v>2014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58"/>
        <v>100</v>
      </c>
      <c r="P3554" s="6">
        <f t="shared" si="459"/>
        <v>38.65</v>
      </c>
      <c r="Q3554" t="str">
        <f t="shared" si="452"/>
        <v>theater</v>
      </c>
      <c r="R3554" t="str">
        <f t="shared" si="453"/>
        <v>plays</v>
      </c>
      <c r="S3554" s="10">
        <f t="shared" si="454"/>
        <v>41788.378749999996</v>
      </c>
      <c r="T3554" s="10">
        <f t="shared" si="455"/>
        <v>41818.378749999996</v>
      </c>
      <c r="U3554" t="str">
        <f t="shared" si="456"/>
        <v>May</v>
      </c>
      <c r="V3554" t="str">
        <f t="shared" si="457"/>
        <v>2014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58"/>
        <v>106.27272727272728</v>
      </c>
      <c r="P3555" s="6">
        <f t="shared" si="459"/>
        <v>56.20192307692308</v>
      </c>
      <c r="Q3555" t="str">
        <f t="shared" si="452"/>
        <v>theater</v>
      </c>
      <c r="R3555" t="str">
        <f t="shared" si="453"/>
        <v>plays</v>
      </c>
      <c r="S3555" s="10">
        <f t="shared" si="454"/>
        <v>42195.820370370369</v>
      </c>
      <c r="T3555" s="10">
        <f t="shared" si="455"/>
        <v>42227.791666666664</v>
      </c>
      <c r="U3555" t="str">
        <f t="shared" si="456"/>
        <v>July</v>
      </c>
      <c r="V3555" t="str">
        <f t="shared" si="457"/>
        <v>2015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58"/>
        <v>113.42219999999999</v>
      </c>
      <c r="P3556" s="6">
        <f t="shared" si="459"/>
        <v>107.00207547169811</v>
      </c>
      <c r="Q3556" t="str">
        <f t="shared" si="452"/>
        <v>theater</v>
      </c>
      <c r="R3556" t="str">
        <f t="shared" si="453"/>
        <v>plays</v>
      </c>
      <c r="S3556" s="10">
        <f t="shared" si="454"/>
        <v>42015.842118055552</v>
      </c>
      <c r="T3556" s="10">
        <f t="shared" si="455"/>
        <v>42046.499999999993</v>
      </c>
      <c r="U3556" t="str">
        <f t="shared" si="456"/>
        <v>January</v>
      </c>
      <c r="V3556" t="str">
        <f t="shared" si="457"/>
        <v>2015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58"/>
        <v>100</v>
      </c>
      <c r="P3557" s="6">
        <f t="shared" si="459"/>
        <v>171.42857142857142</v>
      </c>
      <c r="Q3557" t="str">
        <f t="shared" si="452"/>
        <v>theater</v>
      </c>
      <c r="R3557" t="str">
        <f t="shared" si="453"/>
        <v>plays</v>
      </c>
      <c r="S3557" s="10">
        <f t="shared" si="454"/>
        <v>42661.233726851853</v>
      </c>
      <c r="T3557" s="10">
        <f t="shared" si="455"/>
        <v>42691.275393518517</v>
      </c>
      <c r="U3557" t="str">
        <f t="shared" si="456"/>
        <v>October</v>
      </c>
      <c r="V3557" t="str">
        <f t="shared" si="457"/>
        <v>2016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58"/>
        <v>100.45454545454547</v>
      </c>
      <c r="P3558" s="6">
        <f t="shared" si="459"/>
        <v>110.5</v>
      </c>
      <c r="Q3558" t="str">
        <f t="shared" si="452"/>
        <v>theater</v>
      </c>
      <c r="R3558" t="str">
        <f t="shared" si="453"/>
        <v>plays</v>
      </c>
      <c r="S3558" s="10">
        <f t="shared" si="454"/>
        <v>41808.441249999996</v>
      </c>
      <c r="T3558" s="10">
        <f t="shared" si="455"/>
        <v>41868.441249999996</v>
      </c>
      <c r="U3558" t="str">
        <f t="shared" si="456"/>
        <v>June</v>
      </c>
      <c r="V3558" t="str">
        <f t="shared" si="457"/>
        <v>2014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58"/>
        <v>100.03599999999999</v>
      </c>
      <c r="P3559" s="6">
        <f t="shared" si="459"/>
        <v>179.27598566308242</v>
      </c>
      <c r="Q3559" t="str">
        <f t="shared" si="452"/>
        <v>theater</v>
      </c>
      <c r="R3559" t="str">
        <f t="shared" si="453"/>
        <v>plays</v>
      </c>
      <c r="S3559" s="10">
        <f t="shared" si="454"/>
        <v>41730.068414351852</v>
      </c>
      <c r="T3559" s="10">
        <f t="shared" si="455"/>
        <v>41764.068414351852</v>
      </c>
      <c r="U3559" t="str">
        <f t="shared" si="456"/>
        <v>April</v>
      </c>
      <c r="V3559" t="str">
        <f t="shared" si="457"/>
        <v>2014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58"/>
        <v>144</v>
      </c>
      <c r="P3560" s="6">
        <f t="shared" si="459"/>
        <v>22.90909090909091</v>
      </c>
      <c r="Q3560" t="str">
        <f t="shared" si="452"/>
        <v>theater</v>
      </c>
      <c r="R3560" t="str">
        <f t="shared" si="453"/>
        <v>plays</v>
      </c>
      <c r="S3560" s="10">
        <f t="shared" si="454"/>
        <v>42139.608506944445</v>
      </c>
      <c r="T3560" s="10">
        <f t="shared" si="455"/>
        <v>42181.666666666664</v>
      </c>
      <c r="U3560" t="str">
        <f t="shared" si="456"/>
        <v>May</v>
      </c>
      <c r="V3560" t="str">
        <f t="shared" si="457"/>
        <v>2015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58"/>
        <v>103.49999999999999</v>
      </c>
      <c r="P3561" s="6">
        <f t="shared" si="459"/>
        <v>43.125</v>
      </c>
      <c r="Q3561" t="str">
        <f t="shared" si="452"/>
        <v>theater</v>
      </c>
      <c r="R3561" t="str">
        <f t="shared" si="453"/>
        <v>plays</v>
      </c>
      <c r="S3561" s="10">
        <f t="shared" si="454"/>
        <v>42193.887824074067</v>
      </c>
      <c r="T3561" s="10">
        <f t="shared" si="455"/>
        <v>42216.165277777771</v>
      </c>
      <c r="U3561" t="str">
        <f t="shared" si="456"/>
        <v>July</v>
      </c>
      <c r="V3561" t="str">
        <f t="shared" si="457"/>
        <v>2015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58"/>
        <v>108.43750000000001</v>
      </c>
      <c r="P3562" s="6">
        <f t="shared" si="459"/>
        <v>46.891891891891895</v>
      </c>
      <c r="Q3562" t="str">
        <f t="shared" si="452"/>
        <v>theater</v>
      </c>
      <c r="R3562" t="str">
        <f t="shared" si="453"/>
        <v>plays</v>
      </c>
      <c r="S3562" s="10">
        <f t="shared" si="454"/>
        <v>42115.68131944444</v>
      </c>
      <c r="T3562" s="10">
        <f t="shared" si="455"/>
        <v>42150.906249999993</v>
      </c>
      <c r="U3562" t="str">
        <f t="shared" si="456"/>
        <v>April</v>
      </c>
      <c r="V3562" t="str">
        <f t="shared" si="457"/>
        <v>2015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58"/>
        <v>102.4</v>
      </c>
      <c r="P3563" s="6">
        <f t="shared" si="459"/>
        <v>47.407407407407405</v>
      </c>
      <c r="Q3563" t="str">
        <f t="shared" si="452"/>
        <v>theater</v>
      </c>
      <c r="R3563" t="str">
        <f t="shared" si="453"/>
        <v>plays</v>
      </c>
      <c r="S3563" s="10">
        <f t="shared" si="454"/>
        <v>42203.471967592595</v>
      </c>
      <c r="T3563" s="10">
        <f t="shared" si="455"/>
        <v>42221.566666666666</v>
      </c>
      <c r="U3563" t="str">
        <f t="shared" si="456"/>
        <v>July</v>
      </c>
      <c r="V3563" t="str">
        <f t="shared" si="457"/>
        <v>2015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58"/>
        <v>148.88888888888889</v>
      </c>
      <c r="P3564" s="6">
        <f t="shared" si="459"/>
        <v>15.129032258064516</v>
      </c>
      <c r="Q3564" t="str">
        <f t="shared" si="452"/>
        <v>theater</v>
      </c>
      <c r="R3564" t="str">
        <f t="shared" si="453"/>
        <v>plays</v>
      </c>
      <c r="S3564" s="10">
        <f t="shared" si="454"/>
        <v>42433.553553240738</v>
      </c>
      <c r="T3564" s="10">
        <f t="shared" si="455"/>
        <v>42442.708333333336</v>
      </c>
      <c r="U3564" t="str">
        <f t="shared" si="456"/>
        <v>March</v>
      </c>
      <c r="V3564" t="str">
        <f t="shared" si="457"/>
        <v>2016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58"/>
        <v>105.49000000000002</v>
      </c>
      <c r="P3565" s="6">
        <f t="shared" si="459"/>
        <v>21.098000000000003</v>
      </c>
      <c r="Q3565" t="str">
        <f t="shared" si="452"/>
        <v>theater</v>
      </c>
      <c r="R3565" t="str">
        <f t="shared" si="453"/>
        <v>plays</v>
      </c>
      <c r="S3565" s="10">
        <f t="shared" si="454"/>
        <v>42555.46361111111</v>
      </c>
      <c r="T3565" s="10">
        <f t="shared" si="455"/>
        <v>42583.583333333336</v>
      </c>
      <c r="U3565" t="str">
        <f t="shared" si="456"/>
        <v>July</v>
      </c>
      <c r="V3565" t="str">
        <f t="shared" si="457"/>
        <v>2016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58"/>
        <v>100.49999999999999</v>
      </c>
      <c r="P3566" s="6">
        <f t="shared" si="459"/>
        <v>59.117647058823529</v>
      </c>
      <c r="Q3566" t="str">
        <f t="shared" si="452"/>
        <v>theater</v>
      </c>
      <c r="R3566" t="str">
        <f t="shared" si="453"/>
        <v>plays</v>
      </c>
      <c r="S3566" s="10">
        <f t="shared" si="454"/>
        <v>42236.414918981478</v>
      </c>
      <c r="T3566" s="10">
        <f t="shared" si="455"/>
        <v>42282.458333333336</v>
      </c>
      <c r="U3566" t="str">
        <f t="shared" si="456"/>
        <v>August</v>
      </c>
      <c r="V3566" t="str">
        <f t="shared" si="457"/>
        <v>2015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58"/>
        <v>130.55555555555557</v>
      </c>
      <c r="P3567" s="6">
        <f t="shared" si="459"/>
        <v>97.916666666666671</v>
      </c>
      <c r="Q3567" t="str">
        <f t="shared" si="452"/>
        <v>theater</v>
      </c>
      <c r="R3567" t="str">
        <f t="shared" si="453"/>
        <v>plays</v>
      </c>
      <c r="S3567" s="10">
        <f t="shared" si="454"/>
        <v>41974.534814814811</v>
      </c>
      <c r="T3567" s="10">
        <f t="shared" si="455"/>
        <v>42004.534814814811</v>
      </c>
      <c r="U3567" t="str">
        <f t="shared" si="456"/>
        <v>December</v>
      </c>
      <c r="V3567" t="str">
        <f t="shared" si="457"/>
        <v>2014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58"/>
        <v>104.75000000000001</v>
      </c>
      <c r="P3568" s="6">
        <f t="shared" si="459"/>
        <v>55.131578947368418</v>
      </c>
      <c r="Q3568" t="str">
        <f t="shared" si="452"/>
        <v>theater</v>
      </c>
      <c r="R3568" t="str">
        <f t="shared" si="453"/>
        <v>plays</v>
      </c>
      <c r="S3568" s="10">
        <f t="shared" si="454"/>
        <v>41997.299571759257</v>
      </c>
      <c r="T3568" s="10">
        <f t="shared" si="455"/>
        <v>42027.299571759257</v>
      </c>
      <c r="U3568" t="str">
        <f t="shared" si="456"/>
        <v>December</v>
      </c>
      <c r="V3568" t="str">
        <f t="shared" si="457"/>
        <v>2014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58"/>
        <v>108.80000000000001</v>
      </c>
      <c r="P3569" s="6">
        <f t="shared" si="459"/>
        <v>26.536585365853657</v>
      </c>
      <c r="Q3569" t="str">
        <f t="shared" si="452"/>
        <v>theater</v>
      </c>
      <c r="R3569" t="str">
        <f t="shared" si="453"/>
        <v>plays</v>
      </c>
      <c r="S3569" s="10">
        <f t="shared" si="454"/>
        <v>42135.602361111109</v>
      </c>
      <c r="T3569" s="10">
        <f t="shared" si="455"/>
        <v>42165.602361111109</v>
      </c>
      <c r="U3569" t="str">
        <f t="shared" si="456"/>
        <v>May</v>
      </c>
      <c r="V3569" t="str">
        <f t="shared" si="457"/>
        <v>2015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58"/>
        <v>111.00000000000001</v>
      </c>
      <c r="P3570" s="6">
        <f t="shared" si="459"/>
        <v>58.421052631578945</v>
      </c>
      <c r="Q3570" t="str">
        <f t="shared" si="452"/>
        <v>theater</v>
      </c>
      <c r="R3570" t="str">
        <f t="shared" si="453"/>
        <v>plays</v>
      </c>
      <c r="S3570" s="10">
        <f t="shared" si="454"/>
        <v>41869.532337962963</v>
      </c>
      <c r="T3570" s="10">
        <f t="shared" si="455"/>
        <v>41899.532337962963</v>
      </c>
      <c r="U3570" t="str">
        <f t="shared" si="456"/>
        <v>August</v>
      </c>
      <c r="V3570" t="str">
        <f t="shared" si="457"/>
        <v>2014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58"/>
        <v>100.47999999999999</v>
      </c>
      <c r="P3571" s="6">
        <f t="shared" si="459"/>
        <v>122.53658536585365</v>
      </c>
      <c r="Q3571" t="str">
        <f t="shared" si="452"/>
        <v>theater</v>
      </c>
      <c r="R3571" t="str">
        <f t="shared" si="453"/>
        <v>plays</v>
      </c>
      <c r="S3571" s="10">
        <f t="shared" si="454"/>
        <v>41982.480277777773</v>
      </c>
      <c r="T3571" s="10">
        <f t="shared" si="455"/>
        <v>42012.480277777773</v>
      </c>
      <c r="U3571" t="str">
        <f t="shared" si="456"/>
        <v>December</v>
      </c>
      <c r="V3571" t="str">
        <f t="shared" si="457"/>
        <v>2014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58"/>
        <v>114.35</v>
      </c>
      <c r="P3572" s="6">
        <f t="shared" si="459"/>
        <v>87.961538461538467</v>
      </c>
      <c r="Q3572" t="str">
        <f t="shared" si="452"/>
        <v>theater</v>
      </c>
      <c r="R3572" t="str">
        <f t="shared" si="453"/>
        <v>plays</v>
      </c>
      <c r="S3572" s="10">
        <f t="shared" si="454"/>
        <v>41976.12364583333</v>
      </c>
      <c r="T3572" s="10">
        <f t="shared" si="455"/>
        <v>42004.083333333336</v>
      </c>
      <c r="U3572" t="str">
        <f t="shared" si="456"/>
        <v>December</v>
      </c>
      <c r="V3572" t="str">
        <f t="shared" si="457"/>
        <v>2014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58"/>
        <v>122.06666666666666</v>
      </c>
      <c r="P3573" s="6">
        <f t="shared" si="459"/>
        <v>73.239999999999995</v>
      </c>
      <c r="Q3573" t="str">
        <f t="shared" si="452"/>
        <v>theater</v>
      </c>
      <c r="R3573" t="str">
        <f t="shared" si="453"/>
        <v>plays</v>
      </c>
      <c r="S3573" s="10">
        <f t="shared" si="454"/>
        <v>41912.650613425925</v>
      </c>
      <c r="T3573" s="10">
        <f t="shared" si="455"/>
        <v>41942.650613425925</v>
      </c>
      <c r="U3573" t="str">
        <f t="shared" si="456"/>
        <v>September</v>
      </c>
      <c r="V3573" t="str">
        <f t="shared" si="457"/>
        <v>2014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58"/>
        <v>100</v>
      </c>
      <c r="P3574" s="6">
        <f t="shared" si="459"/>
        <v>55.555555555555557</v>
      </c>
      <c r="Q3574" t="str">
        <f t="shared" si="452"/>
        <v>theater</v>
      </c>
      <c r="R3574" t="str">
        <f t="shared" si="453"/>
        <v>plays</v>
      </c>
      <c r="S3574" s="10">
        <f t="shared" si="454"/>
        <v>42146.36206018518</v>
      </c>
      <c r="T3574" s="10">
        <f t="shared" si="455"/>
        <v>42176.36206018518</v>
      </c>
      <c r="U3574" t="str">
        <f t="shared" si="456"/>
        <v>May</v>
      </c>
      <c r="V3574" t="str">
        <f t="shared" si="457"/>
        <v>2015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58"/>
        <v>102.8</v>
      </c>
      <c r="P3575" s="6">
        <f t="shared" si="459"/>
        <v>39.53846153846154</v>
      </c>
      <c r="Q3575" t="str">
        <f t="shared" si="452"/>
        <v>theater</v>
      </c>
      <c r="R3575" t="str">
        <f t="shared" si="453"/>
        <v>plays</v>
      </c>
      <c r="S3575" s="10">
        <f t="shared" si="454"/>
        <v>41921.167199074072</v>
      </c>
      <c r="T3575" s="10">
        <f t="shared" si="455"/>
        <v>41951.208865740737</v>
      </c>
      <c r="U3575" t="str">
        <f t="shared" si="456"/>
        <v>October</v>
      </c>
      <c r="V3575" t="str">
        <f t="shared" si="457"/>
        <v>2014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58"/>
        <v>106.12068965517241</v>
      </c>
      <c r="P3576" s="6">
        <f t="shared" si="459"/>
        <v>136.77777777777777</v>
      </c>
      <c r="Q3576" t="str">
        <f t="shared" si="452"/>
        <v>theater</v>
      </c>
      <c r="R3576" t="str">
        <f t="shared" si="453"/>
        <v>plays</v>
      </c>
      <c r="S3576" s="10">
        <f t="shared" si="454"/>
        <v>41926.734351851854</v>
      </c>
      <c r="T3576" s="10">
        <f t="shared" si="455"/>
        <v>41956.776018518511</v>
      </c>
      <c r="U3576" t="str">
        <f t="shared" si="456"/>
        <v>October</v>
      </c>
      <c r="V3576" t="str">
        <f t="shared" si="457"/>
        <v>2014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58"/>
        <v>101.33000000000001</v>
      </c>
      <c r="P3577" s="6">
        <f t="shared" si="459"/>
        <v>99.343137254901961</v>
      </c>
      <c r="Q3577" t="str">
        <f t="shared" si="452"/>
        <v>theater</v>
      </c>
      <c r="R3577" t="str">
        <f t="shared" si="453"/>
        <v>plays</v>
      </c>
      <c r="S3577" s="10">
        <f t="shared" si="454"/>
        <v>42561.575543981475</v>
      </c>
      <c r="T3577" s="10">
        <f t="shared" si="455"/>
        <v>42592.957638888889</v>
      </c>
      <c r="U3577" t="str">
        <f t="shared" si="456"/>
        <v>July</v>
      </c>
      <c r="V3577" t="str">
        <f t="shared" si="457"/>
        <v>2016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58"/>
        <v>100</v>
      </c>
      <c r="P3578" s="6">
        <f t="shared" si="459"/>
        <v>20</v>
      </c>
      <c r="Q3578" t="str">
        <f t="shared" si="452"/>
        <v>theater</v>
      </c>
      <c r="R3578" t="str">
        <f t="shared" si="453"/>
        <v>plays</v>
      </c>
      <c r="S3578" s="10">
        <f t="shared" si="454"/>
        <v>42649.340902777774</v>
      </c>
      <c r="T3578" s="10">
        <f t="shared" si="455"/>
        <v>42709.382569444446</v>
      </c>
      <c r="U3578" t="str">
        <f t="shared" si="456"/>
        <v>October</v>
      </c>
      <c r="V3578" t="str">
        <f t="shared" si="457"/>
        <v>2016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58"/>
        <v>130</v>
      </c>
      <c r="P3579" s="6">
        <f t="shared" si="459"/>
        <v>28.888888888888889</v>
      </c>
      <c r="Q3579" t="str">
        <f t="shared" si="452"/>
        <v>theater</v>
      </c>
      <c r="R3579" t="str">
        <f t="shared" si="453"/>
        <v>plays</v>
      </c>
      <c r="S3579" s="10">
        <f t="shared" si="454"/>
        <v>42093.578506944446</v>
      </c>
      <c r="T3579" s="10">
        <f t="shared" si="455"/>
        <v>42120.061111111114</v>
      </c>
      <c r="U3579" t="str">
        <f t="shared" si="456"/>
        <v>March</v>
      </c>
      <c r="V3579" t="str">
        <f t="shared" si="457"/>
        <v>2015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58"/>
        <v>100.01333333333334</v>
      </c>
      <c r="P3580" s="6">
        <f t="shared" si="459"/>
        <v>40.545945945945945</v>
      </c>
      <c r="Q3580" t="str">
        <f t="shared" si="452"/>
        <v>theater</v>
      </c>
      <c r="R3580" t="str">
        <f t="shared" si="453"/>
        <v>plays</v>
      </c>
      <c r="S3580" s="10">
        <f t="shared" si="454"/>
        <v>42460.525196759256</v>
      </c>
      <c r="T3580" s="10">
        <f t="shared" si="455"/>
        <v>42490.525196759256</v>
      </c>
      <c r="U3580" t="str">
        <f t="shared" si="456"/>
        <v>March</v>
      </c>
      <c r="V3580" t="str">
        <f t="shared" si="457"/>
        <v>2016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58"/>
        <v>100</v>
      </c>
      <c r="P3581" s="6">
        <f t="shared" si="459"/>
        <v>35.714285714285715</v>
      </c>
      <c r="Q3581" t="str">
        <f t="shared" si="452"/>
        <v>theater</v>
      </c>
      <c r="R3581" t="str">
        <f t="shared" si="453"/>
        <v>plays</v>
      </c>
      <c r="S3581" s="10">
        <f t="shared" si="454"/>
        <v>42430.553888888891</v>
      </c>
      <c r="T3581" s="10">
        <f t="shared" si="455"/>
        <v>42460.51222222222</v>
      </c>
      <c r="U3581" t="str">
        <f t="shared" si="456"/>
        <v>March</v>
      </c>
      <c r="V3581" t="str">
        <f t="shared" si="457"/>
        <v>2016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58"/>
        <v>113.88888888888889</v>
      </c>
      <c r="P3582" s="6">
        <f t="shared" si="459"/>
        <v>37.962962962962962</v>
      </c>
      <c r="Q3582" t="str">
        <f t="shared" si="452"/>
        <v>theater</v>
      </c>
      <c r="R3582" t="str">
        <f t="shared" si="453"/>
        <v>plays</v>
      </c>
      <c r="S3582" s="10">
        <f t="shared" si="454"/>
        <v>42025.967847222222</v>
      </c>
      <c r="T3582" s="10">
        <f t="shared" si="455"/>
        <v>42063.999305555553</v>
      </c>
      <c r="U3582" t="str">
        <f t="shared" si="456"/>
        <v>January</v>
      </c>
      <c r="V3582" t="str">
        <f t="shared" si="457"/>
        <v>2015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58"/>
        <v>100</v>
      </c>
      <c r="P3583" s="6">
        <f t="shared" si="459"/>
        <v>33.333333333333336</v>
      </c>
      <c r="Q3583" t="str">
        <f t="shared" si="452"/>
        <v>theater</v>
      </c>
      <c r="R3583" t="str">
        <f t="shared" si="453"/>
        <v>plays</v>
      </c>
      <c r="S3583" s="10">
        <f t="shared" si="454"/>
        <v>41836.26284722222</v>
      </c>
      <c r="T3583" s="10">
        <f t="shared" si="455"/>
        <v>41850.26284722222</v>
      </c>
      <c r="U3583" t="str">
        <f t="shared" si="456"/>
        <v>July</v>
      </c>
      <c r="V3583" t="str">
        <f t="shared" si="457"/>
        <v>2014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58"/>
        <v>287</v>
      </c>
      <c r="P3584" s="6">
        <f t="shared" si="459"/>
        <v>58.571428571428569</v>
      </c>
      <c r="Q3584" t="str">
        <f t="shared" si="452"/>
        <v>theater</v>
      </c>
      <c r="R3584" t="str">
        <f t="shared" si="453"/>
        <v>plays</v>
      </c>
      <c r="S3584" s="10">
        <f t="shared" si="454"/>
        <v>42450.887523148143</v>
      </c>
      <c r="T3584" s="10">
        <f t="shared" si="455"/>
        <v>42464.887523148143</v>
      </c>
      <c r="U3584" t="str">
        <f t="shared" si="456"/>
        <v>March</v>
      </c>
      <c r="V3584" t="str">
        <f t="shared" si="457"/>
        <v>2016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58"/>
        <v>108.5</v>
      </c>
      <c r="P3585" s="6">
        <f t="shared" si="459"/>
        <v>135.625</v>
      </c>
      <c r="Q3585" t="str">
        <f t="shared" si="452"/>
        <v>theater</v>
      </c>
      <c r="R3585" t="str">
        <f t="shared" si="453"/>
        <v>plays</v>
      </c>
      <c r="S3585" s="10">
        <f t="shared" si="454"/>
        <v>42418.217650462961</v>
      </c>
      <c r="T3585" s="10">
        <f t="shared" si="455"/>
        <v>42478.175983796296</v>
      </c>
      <c r="U3585" t="str">
        <f t="shared" si="456"/>
        <v>February</v>
      </c>
      <c r="V3585" t="str">
        <f t="shared" si="457"/>
        <v>2016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58"/>
        <v>115.5</v>
      </c>
      <c r="P3586" s="6">
        <f t="shared" si="459"/>
        <v>30.9375</v>
      </c>
      <c r="Q3586" t="str">
        <f t="shared" si="452"/>
        <v>theater</v>
      </c>
      <c r="R3586" t="str">
        <f t="shared" si="453"/>
        <v>plays</v>
      </c>
      <c r="S3586" s="10">
        <f t="shared" si="454"/>
        <v>42168.108148148145</v>
      </c>
      <c r="T3586" s="10">
        <f t="shared" si="455"/>
        <v>42198.108148148145</v>
      </c>
      <c r="U3586" t="str">
        <f t="shared" si="456"/>
        <v>June</v>
      </c>
      <c r="V3586" t="str">
        <f t="shared" si="457"/>
        <v>2015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458"/>
        <v>119.11764705882352</v>
      </c>
      <c r="P3587" s="6">
        <f t="shared" si="459"/>
        <v>176.08695652173913</v>
      </c>
      <c r="Q3587" t="str">
        <f t="shared" ref="Q3587:Q3650" si="460">LEFT(N3587, FIND("/",N3587,1)-1)</f>
        <v>theater</v>
      </c>
      <c r="R3587" t="str">
        <f t="shared" ref="R3587:R3650" si="461">RIGHT(N3587, LEN(N3587)-FIND("/",N3587))</f>
        <v>plays</v>
      </c>
      <c r="S3587" s="10">
        <f t="shared" ref="S3587:S3650" si="462">(J3587/86400)+25569+(-5/24)</f>
        <v>41964.507986111108</v>
      </c>
      <c r="T3587" s="10">
        <f t="shared" ref="T3587:T3650" si="463">(I3587/86400)+25569+(-5/24)</f>
        <v>41994.507986111108</v>
      </c>
      <c r="U3587" t="str">
        <f t="shared" ref="U3587:U3650" si="464">TEXT(S3587,"mmmm")</f>
        <v>November</v>
      </c>
      <c r="V3587" t="str">
        <f t="shared" ref="V3587:V3650" si="465">TEXT(S3587,"yyyy")</f>
        <v>2014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58"/>
        <v>109.42666666666668</v>
      </c>
      <c r="P3588" s="6">
        <f t="shared" si="459"/>
        <v>151.9814814814815</v>
      </c>
      <c r="Q3588" t="str">
        <f t="shared" si="460"/>
        <v>theater</v>
      </c>
      <c r="R3588" t="str">
        <f t="shared" si="461"/>
        <v>plays</v>
      </c>
      <c r="S3588" s="10">
        <f t="shared" si="462"/>
        <v>42576.489236111105</v>
      </c>
      <c r="T3588" s="10">
        <f t="shared" si="463"/>
        <v>42636.489236111105</v>
      </c>
      <c r="U3588" t="str">
        <f t="shared" si="464"/>
        <v>July</v>
      </c>
      <c r="V3588" t="str">
        <f t="shared" si="465"/>
        <v>2016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58"/>
        <v>126.6</v>
      </c>
      <c r="P3589" s="6">
        <f t="shared" si="459"/>
        <v>22.607142857142858</v>
      </c>
      <c r="Q3589" t="str">
        <f t="shared" si="460"/>
        <v>theater</v>
      </c>
      <c r="R3589" t="str">
        <f t="shared" si="461"/>
        <v>plays</v>
      </c>
      <c r="S3589" s="10">
        <f t="shared" si="462"/>
        <v>42503.331643518519</v>
      </c>
      <c r="T3589" s="10">
        <f t="shared" si="463"/>
        <v>42548.583333333336</v>
      </c>
      <c r="U3589" t="str">
        <f t="shared" si="464"/>
        <v>May</v>
      </c>
      <c r="V3589" t="str">
        <f t="shared" si="465"/>
        <v>2016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58"/>
        <v>100.49999999999999</v>
      </c>
      <c r="P3590" s="6">
        <f t="shared" si="459"/>
        <v>18.272727272727273</v>
      </c>
      <c r="Q3590" t="str">
        <f t="shared" si="460"/>
        <v>theater</v>
      </c>
      <c r="R3590" t="str">
        <f t="shared" si="461"/>
        <v>plays</v>
      </c>
      <c r="S3590" s="10">
        <f t="shared" si="462"/>
        <v>42101.620486111111</v>
      </c>
      <c r="T3590" s="10">
        <f t="shared" si="463"/>
        <v>42123.749999999993</v>
      </c>
      <c r="U3590" t="str">
        <f t="shared" si="464"/>
        <v>April</v>
      </c>
      <c r="V3590" t="str">
        <f t="shared" si="465"/>
        <v>2015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58"/>
        <v>127.49999999999999</v>
      </c>
      <c r="P3591" s="6">
        <f t="shared" si="459"/>
        <v>82.258064516129039</v>
      </c>
      <c r="Q3591" t="str">
        <f t="shared" si="460"/>
        <v>theater</v>
      </c>
      <c r="R3591" t="str">
        <f t="shared" si="461"/>
        <v>plays</v>
      </c>
      <c r="S3591" s="10">
        <f t="shared" si="462"/>
        <v>42125.439201388886</v>
      </c>
      <c r="T3591" s="10">
        <f t="shared" si="463"/>
        <v>42150.439201388886</v>
      </c>
      <c r="U3591" t="str">
        <f t="shared" si="464"/>
        <v>May</v>
      </c>
      <c r="V3591" t="str">
        <f t="shared" si="465"/>
        <v>2015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58"/>
        <v>100.05999999999999</v>
      </c>
      <c r="P3592" s="6">
        <f t="shared" si="459"/>
        <v>68.534246575342465</v>
      </c>
      <c r="Q3592" t="str">
        <f t="shared" si="460"/>
        <v>theater</v>
      </c>
      <c r="R3592" t="str">
        <f t="shared" si="461"/>
        <v>plays</v>
      </c>
      <c r="S3592" s="10">
        <f t="shared" si="462"/>
        <v>41902.125393518516</v>
      </c>
      <c r="T3592" s="10">
        <f t="shared" si="463"/>
        <v>41932.125393518516</v>
      </c>
      <c r="U3592" t="str">
        <f t="shared" si="464"/>
        <v>September</v>
      </c>
      <c r="V3592" t="str">
        <f t="shared" si="465"/>
        <v>2014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58"/>
        <v>175</v>
      </c>
      <c r="P3593" s="6">
        <f t="shared" si="459"/>
        <v>68.055555555555557</v>
      </c>
      <c r="Q3593" t="str">
        <f t="shared" si="460"/>
        <v>theater</v>
      </c>
      <c r="R3593" t="str">
        <f t="shared" si="461"/>
        <v>plays</v>
      </c>
      <c r="S3593" s="10">
        <f t="shared" si="462"/>
        <v>42003.74009259259</v>
      </c>
      <c r="T3593" s="10">
        <f t="shared" si="463"/>
        <v>42027.999305555553</v>
      </c>
      <c r="U3593" t="str">
        <f t="shared" si="464"/>
        <v>December</v>
      </c>
      <c r="V3593" t="str">
        <f t="shared" si="465"/>
        <v>2014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58"/>
        <v>127.25</v>
      </c>
      <c r="P3594" s="6">
        <f t="shared" si="459"/>
        <v>72.714285714285708</v>
      </c>
      <c r="Q3594" t="str">
        <f t="shared" si="460"/>
        <v>theater</v>
      </c>
      <c r="R3594" t="str">
        <f t="shared" si="461"/>
        <v>plays</v>
      </c>
      <c r="S3594" s="10">
        <f t="shared" si="462"/>
        <v>41988.621608796289</v>
      </c>
      <c r="T3594" s="10">
        <f t="shared" si="463"/>
        <v>42045.999305555553</v>
      </c>
      <c r="U3594" t="str">
        <f t="shared" si="464"/>
        <v>December</v>
      </c>
      <c r="V3594" t="str">
        <f t="shared" si="465"/>
        <v>2014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58"/>
        <v>110.63333333333334</v>
      </c>
      <c r="P3595" s="6">
        <f t="shared" si="459"/>
        <v>77.186046511627907</v>
      </c>
      <c r="Q3595" t="str">
        <f t="shared" si="460"/>
        <v>theater</v>
      </c>
      <c r="R3595" t="str">
        <f t="shared" si="461"/>
        <v>plays</v>
      </c>
      <c r="S3595" s="10">
        <f t="shared" si="462"/>
        <v>41974.690266203703</v>
      </c>
      <c r="T3595" s="10">
        <f t="shared" si="463"/>
        <v>42009.643055555549</v>
      </c>
      <c r="U3595" t="str">
        <f t="shared" si="464"/>
        <v>December</v>
      </c>
      <c r="V3595" t="str">
        <f t="shared" si="465"/>
        <v>2014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58"/>
        <v>125.93749999999999</v>
      </c>
      <c r="P3596" s="6">
        <f t="shared" si="459"/>
        <v>55.972222222222221</v>
      </c>
      <c r="Q3596" t="str">
        <f t="shared" si="460"/>
        <v>theater</v>
      </c>
      <c r="R3596" t="str">
        <f t="shared" si="461"/>
        <v>plays</v>
      </c>
      <c r="S3596" s="10">
        <f t="shared" si="462"/>
        <v>42591.858587962961</v>
      </c>
      <c r="T3596" s="10">
        <f t="shared" si="463"/>
        <v>42616.858587962961</v>
      </c>
      <c r="U3596" t="str">
        <f t="shared" si="464"/>
        <v>August</v>
      </c>
      <c r="V3596" t="str">
        <f t="shared" si="465"/>
        <v>2016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ref="O3597:O3660" si="466">(E3597/D3597)*100</f>
        <v>118.5</v>
      </c>
      <c r="P3597" s="6">
        <f t="shared" ref="P3597:P3660" si="467">(E3597/L3597)</f>
        <v>49.693548387096776</v>
      </c>
      <c r="Q3597" t="str">
        <f t="shared" si="460"/>
        <v>theater</v>
      </c>
      <c r="R3597" t="str">
        <f t="shared" si="461"/>
        <v>plays</v>
      </c>
      <c r="S3597" s="10">
        <f t="shared" si="462"/>
        <v>42049.800034722219</v>
      </c>
      <c r="T3597" s="10">
        <f t="shared" si="463"/>
        <v>42076.082638888889</v>
      </c>
      <c r="U3597" t="str">
        <f t="shared" si="464"/>
        <v>February</v>
      </c>
      <c r="V3597" t="str">
        <f t="shared" si="465"/>
        <v>2015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66"/>
        <v>107.72727272727273</v>
      </c>
      <c r="P3598" s="6">
        <f t="shared" si="467"/>
        <v>79</v>
      </c>
      <c r="Q3598" t="str">
        <f t="shared" si="460"/>
        <v>theater</v>
      </c>
      <c r="R3598" t="str">
        <f t="shared" si="461"/>
        <v>plays</v>
      </c>
      <c r="S3598" s="10">
        <f t="shared" si="462"/>
        <v>41856.506736111107</v>
      </c>
      <c r="T3598" s="10">
        <f t="shared" si="463"/>
        <v>41877.506736111107</v>
      </c>
      <c r="U3598" t="str">
        <f t="shared" si="464"/>
        <v>August</v>
      </c>
      <c r="V3598" t="str">
        <f t="shared" si="465"/>
        <v>2014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66"/>
        <v>102.60000000000001</v>
      </c>
      <c r="P3599" s="6">
        <f t="shared" si="467"/>
        <v>77.727272727272734</v>
      </c>
      <c r="Q3599" t="str">
        <f t="shared" si="460"/>
        <v>theater</v>
      </c>
      <c r="R3599" t="str">
        <f t="shared" si="461"/>
        <v>plays</v>
      </c>
      <c r="S3599" s="10">
        <f t="shared" si="462"/>
        <v>42417.377199074072</v>
      </c>
      <c r="T3599" s="10">
        <f t="shared" si="463"/>
        <v>42432.040972222218</v>
      </c>
      <c r="U3599" t="str">
        <f t="shared" si="464"/>
        <v>February</v>
      </c>
      <c r="V3599" t="str">
        <f t="shared" si="465"/>
        <v>2016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66"/>
        <v>110.1</v>
      </c>
      <c r="P3600" s="6">
        <f t="shared" si="467"/>
        <v>40.777777777777779</v>
      </c>
      <c r="Q3600" t="str">
        <f t="shared" si="460"/>
        <v>theater</v>
      </c>
      <c r="R3600" t="str">
        <f t="shared" si="461"/>
        <v>plays</v>
      </c>
      <c r="S3600" s="10">
        <f t="shared" si="462"/>
        <v>41866.590532407405</v>
      </c>
      <c r="T3600" s="10">
        <f t="shared" si="463"/>
        <v>41884.999305555553</v>
      </c>
      <c r="U3600" t="str">
        <f t="shared" si="464"/>
        <v>August</v>
      </c>
      <c r="V3600" t="str">
        <f t="shared" si="465"/>
        <v>2014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66"/>
        <v>202</v>
      </c>
      <c r="P3601" s="6">
        <f t="shared" si="467"/>
        <v>59.411764705882355</v>
      </c>
      <c r="Q3601" t="str">
        <f t="shared" si="460"/>
        <v>theater</v>
      </c>
      <c r="R3601" t="str">
        <f t="shared" si="461"/>
        <v>plays</v>
      </c>
      <c r="S3601" s="10">
        <f t="shared" si="462"/>
        <v>42220.586539351854</v>
      </c>
      <c r="T3601" s="10">
        <f t="shared" si="463"/>
        <v>42245.791666666664</v>
      </c>
      <c r="U3601" t="str">
        <f t="shared" si="464"/>
        <v>August</v>
      </c>
      <c r="V3601" t="str">
        <f t="shared" si="465"/>
        <v>2015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66"/>
        <v>130</v>
      </c>
      <c r="P3602" s="6">
        <f t="shared" si="467"/>
        <v>3.25</v>
      </c>
      <c r="Q3602" t="str">
        <f t="shared" si="460"/>
        <v>theater</v>
      </c>
      <c r="R3602" t="str">
        <f t="shared" si="461"/>
        <v>plays</v>
      </c>
      <c r="S3602" s="10">
        <f t="shared" si="462"/>
        <v>42628.640787037039</v>
      </c>
      <c r="T3602" s="10">
        <f t="shared" si="463"/>
        <v>42656.640787037039</v>
      </c>
      <c r="U3602" t="str">
        <f t="shared" si="464"/>
        <v>September</v>
      </c>
      <c r="V3602" t="str">
        <f t="shared" si="465"/>
        <v>2016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66"/>
        <v>104.35000000000001</v>
      </c>
      <c r="P3603" s="6">
        <f t="shared" si="467"/>
        <v>39.377358490566039</v>
      </c>
      <c r="Q3603" t="str">
        <f t="shared" si="460"/>
        <v>theater</v>
      </c>
      <c r="R3603" t="str">
        <f t="shared" si="461"/>
        <v>plays</v>
      </c>
      <c r="S3603" s="10">
        <f t="shared" si="462"/>
        <v>41990.790300925924</v>
      </c>
      <c r="T3603" s="10">
        <f t="shared" si="463"/>
        <v>42020.790300925924</v>
      </c>
      <c r="U3603" t="str">
        <f t="shared" si="464"/>
        <v>December</v>
      </c>
      <c r="V3603" t="str">
        <f t="shared" si="465"/>
        <v>2014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66"/>
        <v>100.05</v>
      </c>
      <c r="P3604" s="6">
        <f t="shared" si="467"/>
        <v>81.673469387755105</v>
      </c>
      <c r="Q3604" t="str">
        <f t="shared" si="460"/>
        <v>theater</v>
      </c>
      <c r="R3604" t="str">
        <f t="shared" si="461"/>
        <v>plays</v>
      </c>
      <c r="S3604" s="10">
        <f t="shared" si="462"/>
        <v>42447.68609953703</v>
      </c>
      <c r="T3604" s="10">
        <f t="shared" si="463"/>
        <v>42507.68609953703</v>
      </c>
      <c r="U3604" t="str">
        <f t="shared" si="464"/>
        <v>March</v>
      </c>
      <c r="V3604" t="str">
        <f t="shared" si="465"/>
        <v>2016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66"/>
        <v>170.66666666666669</v>
      </c>
      <c r="P3605" s="6">
        <f t="shared" si="467"/>
        <v>44.912280701754383</v>
      </c>
      <c r="Q3605" t="str">
        <f t="shared" si="460"/>
        <v>theater</v>
      </c>
      <c r="R3605" t="str">
        <f t="shared" si="461"/>
        <v>plays</v>
      </c>
      <c r="S3605" s="10">
        <f t="shared" si="462"/>
        <v>42283.656018518515</v>
      </c>
      <c r="T3605" s="10">
        <f t="shared" si="463"/>
        <v>42313.697685185187</v>
      </c>
      <c r="U3605" t="str">
        <f t="shared" si="464"/>
        <v>October</v>
      </c>
      <c r="V3605" t="str">
        <f t="shared" si="465"/>
        <v>2015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66"/>
        <v>112.83333333333334</v>
      </c>
      <c r="P3606" s="6">
        <f t="shared" si="467"/>
        <v>49.05797101449275</v>
      </c>
      <c r="Q3606" t="str">
        <f t="shared" si="460"/>
        <v>theater</v>
      </c>
      <c r="R3606" t="str">
        <f t="shared" si="461"/>
        <v>plays</v>
      </c>
      <c r="S3606" s="10">
        <f t="shared" si="462"/>
        <v>42482.80736111111</v>
      </c>
      <c r="T3606" s="10">
        <f t="shared" si="463"/>
        <v>42489.082638888889</v>
      </c>
      <c r="U3606" t="str">
        <f t="shared" si="464"/>
        <v>April</v>
      </c>
      <c r="V3606" t="str">
        <f t="shared" si="465"/>
        <v>2016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66"/>
        <v>184</v>
      </c>
      <c r="P3607" s="6">
        <f t="shared" si="467"/>
        <v>30.666666666666668</v>
      </c>
      <c r="Q3607" t="str">
        <f t="shared" si="460"/>
        <v>theater</v>
      </c>
      <c r="R3607" t="str">
        <f t="shared" si="461"/>
        <v>plays</v>
      </c>
      <c r="S3607" s="10">
        <f t="shared" si="462"/>
        <v>42383.584791666661</v>
      </c>
      <c r="T3607" s="10">
        <f t="shared" si="463"/>
        <v>42413.584791666661</v>
      </c>
      <c r="U3607" t="str">
        <f t="shared" si="464"/>
        <v>January</v>
      </c>
      <c r="V3607" t="str">
        <f t="shared" si="465"/>
        <v>2016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66"/>
        <v>130.26666666666665</v>
      </c>
      <c r="P3608" s="6">
        <f t="shared" si="467"/>
        <v>61.0625</v>
      </c>
      <c r="Q3608" t="str">
        <f t="shared" si="460"/>
        <v>theater</v>
      </c>
      <c r="R3608" t="str">
        <f t="shared" si="461"/>
        <v>plays</v>
      </c>
      <c r="S3608" s="10">
        <f t="shared" si="462"/>
        <v>42566.396493055552</v>
      </c>
      <c r="T3608" s="10">
        <f t="shared" si="463"/>
        <v>42596.396493055552</v>
      </c>
      <c r="U3608" t="str">
        <f t="shared" si="464"/>
        <v>July</v>
      </c>
      <c r="V3608" t="str">
        <f t="shared" si="465"/>
        <v>2016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66"/>
        <v>105.45454545454544</v>
      </c>
      <c r="P3609" s="6">
        <f t="shared" si="467"/>
        <v>29</v>
      </c>
      <c r="Q3609" t="str">
        <f t="shared" si="460"/>
        <v>theater</v>
      </c>
      <c r="R3609" t="str">
        <f t="shared" si="461"/>
        <v>plays</v>
      </c>
      <c r="S3609" s="10">
        <f t="shared" si="462"/>
        <v>42338.755578703705</v>
      </c>
      <c r="T3609" s="10">
        <f t="shared" si="463"/>
        <v>42352.791666666664</v>
      </c>
      <c r="U3609" t="str">
        <f t="shared" si="464"/>
        <v>November</v>
      </c>
      <c r="V3609" t="str">
        <f t="shared" si="465"/>
        <v>2015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66"/>
        <v>100</v>
      </c>
      <c r="P3610" s="6">
        <f t="shared" si="467"/>
        <v>29.62962962962963</v>
      </c>
      <c r="Q3610" t="str">
        <f t="shared" si="460"/>
        <v>theater</v>
      </c>
      <c r="R3610" t="str">
        <f t="shared" si="461"/>
        <v>plays</v>
      </c>
      <c r="S3610" s="10">
        <f t="shared" si="462"/>
        <v>42506.501041666663</v>
      </c>
      <c r="T3610" s="10">
        <f t="shared" si="463"/>
        <v>42538.374999999993</v>
      </c>
      <c r="U3610" t="str">
        <f t="shared" si="464"/>
        <v>May</v>
      </c>
      <c r="V3610" t="str">
        <f t="shared" si="465"/>
        <v>2016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66"/>
        <v>153.31632653061226</v>
      </c>
      <c r="P3611" s="6">
        <f t="shared" si="467"/>
        <v>143.0952380952381</v>
      </c>
      <c r="Q3611" t="str">
        <f t="shared" si="460"/>
        <v>theater</v>
      </c>
      <c r="R3611" t="str">
        <f t="shared" si="461"/>
        <v>plays</v>
      </c>
      <c r="S3611" s="10">
        <f t="shared" si="462"/>
        <v>42429.783391203702</v>
      </c>
      <c r="T3611" s="10">
        <f t="shared" si="463"/>
        <v>42459.741724537038</v>
      </c>
      <c r="U3611" t="str">
        <f t="shared" si="464"/>
        <v>February</v>
      </c>
      <c r="V3611" t="str">
        <f t="shared" si="465"/>
        <v>2016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66"/>
        <v>162.30000000000001</v>
      </c>
      <c r="P3612" s="6">
        <f t="shared" si="467"/>
        <v>52.354838709677416</v>
      </c>
      <c r="Q3612" t="str">
        <f t="shared" si="460"/>
        <v>theater</v>
      </c>
      <c r="R3612" t="str">
        <f t="shared" si="461"/>
        <v>plays</v>
      </c>
      <c r="S3612" s="10">
        <f t="shared" si="462"/>
        <v>42203.22379629629</v>
      </c>
      <c r="T3612" s="10">
        <f t="shared" si="463"/>
        <v>42233.22379629629</v>
      </c>
      <c r="U3612" t="str">
        <f t="shared" si="464"/>
        <v>July</v>
      </c>
      <c r="V3612" t="str">
        <f t="shared" si="465"/>
        <v>2015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66"/>
        <v>136</v>
      </c>
      <c r="P3613" s="6">
        <f t="shared" si="467"/>
        <v>66.666666666666671</v>
      </c>
      <c r="Q3613" t="str">
        <f t="shared" si="460"/>
        <v>theater</v>
      </c>
      <c r="R3613" t="str">
        <f t="shared" si="461"/>
        <v>plays</v>
      </c>
      <c r="S3613" s="10">
        <f t="shared" si="462"/>
        <v>42072.162048611113</v>
      </c>
      <c r="T3613" s="10">
        <f t="shared" si="463"/>
        <v>42102.162048611113</v>
      </c>
      <c r="U3613" t="str">
        <f t="shared" si="464"/>
        <v>March</v>
      </c>
      <c r="V3613" t="str">
        <f t="shared" si="465"/>
        <v>2015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66"/>
        <v>144.4</v>
      </c>
      <c r="P3614" s="6">
        <f t="shared" si="467"/>
        <v>126.66666666666667</v>
      </c>
      <c r="Q3614" t="str">
        <f t="shared" si="460"/>
        <v>theater</v>
      </c>
      <c r="R3614" t="str">
        <f t="shared" si="461"/>
        <v>plays</v>
      </c>
      <c r="S3614" s="10">
        <f t="shared" si="462"/>
        <v>41789.518645833326</v>
      </c>
      <c r="T3614" s="10">
        <f t="shared" si="463"/>
        <v>41799.518645833326</v>
      </c>
      <c r="U3614" t="str">
        <f t="shared" si="464"/>
        <v>May</v>
      </c>
      <c r="V3614" t="str">
        <f t="shared" si="465"/>
        <v>2014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66"/>
        <v>100</v>
      </c>
      <c r="P3615" s="6">
        <f t="shared" si="467"/>
        <v>62.5</v>
      </c>
      <c r="Q3615" t="str">
        <f t="shared" si="460"/>
        <v>theater</v>
      </c>
      <c r="R3615" t="str">
        <f t="shared" si="461"/>
        <v>plays</v>
      </c>
      <c r="S3615" s="10">
        <f t="shared" si="462"/>
        <v>41788.381643518514</v>
      </c>
      <c r="T3615" s="10">
        <f t="shared" si="463"/>
        <v>41818.381643518514</v>
      </c>
      <c r="U3615" t="str">
        <f t="shared" si="464"/>
        <v>May</v>
      </c>
      <c r="V3615" t="str">
        <f t="shared" si="465"/>
        <v>2014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66"/>
        <v>100.8</v>
      </c>
      <c r="P3616" s="6">
        <f t="shared" si="467"/>
        <v>35.492957746478872</v>
      </c>
      <c r="Q3616" t="str">
        <f t="shared" si="460"/>
        <v>theater</v>
      </c>
      <c r="R3616" t="str">
        <f t="shared" si="461"/>
        <v>plays</v>
      </c>
      <c r="S3616" s="10">
        <f t="shared" si="462"/>
        <v>42143.833518518521</v>
      </c>
      <c r="T3616" s="10">
        <f t="shared" si="463"/>
        <v>42173.833518518521</v>
      </c>
      <c r="U3616" t="str">
        <f t="shared" si="464"/>
        <v>May</v>
      </c>
      <c r="V3616" t="str">
        <f t="shared" si="465"/>
        <v>2015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66"/>
        <v>106.80000000000001</v>
      </c>
      <c r="P3617" s="6">
        <f t="shared" si="467"/>
        <v>37.083333333333336</v>
      </c>
      <c r="Q3617" t="str">
        <f t="shared" si="460"/>
        <v>theater</v>
      </c>
      <c r="R3617" t="str">
        <f t="shared" si="461"/>
        <v>plays</v>
      </c>
      <c r="S3617" s="10">
        <f t="shared" si="462"/>
        <v>42318.385370370372</v>
      </c>
      <c r="T3617" s="10">
        <f t="shared" si="463"/>
        <v>42348.385370370372</v>
      </c>
      <c r="U3617" t="str">
        <f t="shared" si="464"/>
        <v>November</v>
      </c>
      <c r="V3617" t="str">
        <f t="shared" si="465"/>
        <v>2015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66"/>
        <v>124.8</v>
      </c>
      <c r="P3618" s="6">
        <f t="shared" si="467"/>
        <v>69.333333333333329</v>
      </c>
      <c r="Q3618" t="str">
        <f t="shared" si="460"/>
        <v>theater</v>
      </c>
      <c r="R3618" t="str">
        <f t="shared" si="461"/>
        <v>plays</v>
      </c>
      <c r="S3618" s="10">
        <f t="shared" si="462"/>
        <v>42052.741481481477</v>
      </c>
      <c r="T3618" s="10">
        <f t="shared" si="463"/>
        <v>42082.699814814812</v>
      </c>
      <c r="U3618" t="str">
        <f t="shared" si="464"/>
        <v>February</v>
      </c>
      <c r="V3618" t="str">
        <f t="shared" si="465"/>
        <v>2015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66"/>
        <v>118.91891891891892</v>
      </c>
      <c r="P3619" s="6">
        <f t="shared" si="467"/>
        <v>17.254901960784313</v>
      </c>
      <c r="Q3619" t="str">
        <f t="shared" si="460"/>
        <v>theater</v>
      </c>
      <c r="R3619" t="str">
        <f t="shared" si="461"/>
        <v>plays</v>
      </c>
      <c r="S3619" s="10">
        <f t="shared" si="462"/>
        <v>42779.401956018519</v>
      </c>
      <c r="T3619" s="10">
        <f t="shared" si="463"/>
        <v>42793.791666666664</v>
      </c>
      <c r="U3619" t="str">
        <f t="shared" si="464"/>
        <v>February</v>
      </c>
      <c r="V3619" t="str">
        <f t="shared" si="465"/>
        <v>2017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66"/>
        <v>101</v>
      </c>
      <c r="P3620" s="6">
        <f t="shared" si="467"/>
        <v>36.071428571428569</v>
      </c>
      <c r="Q3620" t="str">
        <f t="shared" si="460"/>
        <v>theater</v>
      </c>
      <c r="R3620" t="str">
        <f t="shared" si="461"/>
        <v>plays</v>
      </c>
      <c r="S3620" s="10">
        <f t="shared" si="462"/>
        <v>42128.419560185182</v>
      </c>
      <c r="T3620" s="10">
        <f t="shared" si="463"/>
        <v>42158.419560185182</v>
      </c>
      <c r="U3620" t="str">
        <f t="shared" si="464"/>
        <v>May</v>
      </c>
      <c r="V3620" t="str">
        <f t="shared" si="465"/>
        <v>2015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66"/>
        <v>112.99999999999999</v>
      </c>
      <c r="P3621" s="6">
        <f t="shared" si="467"/>
        <v>66.470588235294116</v>
      </c>
      <c r="Q3621" t="str">
        <f t="shared" si="460"/>
        <v>theater</v>
      </c>
      <c r="R3621" t="str">
        <f t="shared" si="461"/>
        <v>plays</v>
      </c>
      <c r="S3621" s="10">
        <f t="shared" si="462"/>
        <v>42660.923912037033</v>
      </c>
      <c r="T3621" s="10">
        <f t="shared" si="463"/>
        <v>42693.708333333336</v>
      </c>
      <c r="U3621" t="str">
        <f t="shared" si="464"/>
        <v>October</v>
      </c>
      <c r="V3621" t="str">
        <f t="shared" si="465"/>
        <v>2016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66"/>
        <v>105.19047619047619</v>
      </c>
      <c r="P3622" s="6">
        <f t="shared" si="467"/>
        <v>56.065989847715734</v>
      </c>
      <c r="Q3622" t="str">
        <f t="shared" si="460"/>
        <v>theater</v>
      </c>
      <c r="R3622" t="str">
        <f t="shared" si="461"/>
        <v>plays</v>
      </c>
      <c r="S3622" s="10">
        <f t="shared" si="462"/>
        <v>42037.72987268518</v>
      </c>
      <c r="T3622" s="10">
        <f t="shared" si="463"/>
        <v>42067.958333333336</v>
      </c>
      <c r="U3622" t="str">
        <f t="shared" si="464"/>
        <v>February</v>
      </c>
      <c r="V3622" t="str">
        <f t="shared" si="465"/>
        <v>2015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66"/>
        <v>109.73333333333332</v>
      </c>
      <c r="P3623" s="6">
        <f t="shared" si="467"/>
        <v>47.028571428571432</v>
      </c>
      <c r="Q3623" t="str">
        <f t="shared" si="460"/>
        <v>theater</v>
      </c>
      <c r="R3623" t="str">
        <f t="shared" si="461"/>
        <v>plays</v>
      </c>
      <c r="S3623" s="10">
        <f t="shared" si="462"/>
        <v>42619.727361111109</v>
      </c>
      <c r="T3623" s="10">
        <f t="shared" si="463"/>
        <v>42643.666666666664</v>
      </c>
      <c r="U3623" t="str">
        <f t="shared" si="464"/>
        <v>September</v>
      </c>
      <c r="V3623" t="str">
        <f t="shared" si="465"/>
        <v>2016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66"/>
        <v>100.099</v>
      </c>
      <c r="P3624" s="6">
        <f t="shared" si="467"/>
        <v>47.666190476190479</v>
      </c>
      <c r="Q3624" t="str">
        <f t="shared" si="460"/>
        <v>theater</v>
      </c>
      <c r="R3624" t="str">
        <f t="shared" si="461"/>
        <v>plays</v>
      </c>
      <c r="S3624" s="10">
        <f t="shared" si="462"/>
        <v>41877.013553240737</v>
      </c>
      <c r="T3624" s="10">
        <f t="shared" si="463"/>
        <v>41909.932638888888</v>
      </c>
      <c r="U3624" t="str">
        <f t="shared" si="464"/>
        <v>August</v>
      </c>
      <c r="V3624" t="str">
        <f t="shared" si="465"/>
        <v>2014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66"/>
        <v>120</v>
      </c>
      <c r="P3625" s="6">
        <f t="shared" si="467"/>
        <v>88.235294117647058</v>
      </c>
      <c r="Q3625" t="str">
        <f t="shared" si="460"/>
        <v>theater</v>
      </c>
      <c r="R3625" t="str">
        <f t="shared" si="461"/>
        <v>plays</v>
      </c>
      <c r="S3625" s="10">
        <f t="shared" si="462"/>
        <v>41828.528587962959</v>
      </c>
      <c r="T3625" s="10">
        <f t="shared" si="463"/>
        <v>41846.083333333328</v>
      </c>
      <c r="U3625" t="str">
        <f t="shared" si="464"/>
        <v>July</v>
      </c>
      <c r="V3625" t="str">
        <f t="shared" si="465"/>
        <v>2014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66"/>
        <v>104.93333333333332</v>
      </c>
      <c r="P3626" s="6">
        <f t="shared" si="467"/>
        <v>80.717948717948715</v>
      </c>
      <c r="Q3626" t="str">
        <f t="shared" si="460"/>
        <v>theater</v>
      </c>
      <c r="R3626" t="str">
        <f t="shared" si="461"/>
        <v>plays</v>
      </c>
      <c r="S3626" s="10">
        <f t="shared" si="462"/>
        <v>42545.56585648148</v>
      </c>
      <c r="T3626" s="10">
        <f t="shared" si="463"/>
        <v>42605.56585648148</v>
      </c>
      <c r="U3626" t="str">
        <f t="shared" si="464"/>
        <v>June</v>
      </c>
      <c r="V3626" t="str">
        <f t="shared" si="465"/>
        <v>2016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66"/>
        <v>102.66666666666666</v>
      </c>
      <c r="P3627" s="6">
        <f t="shared" si="467"/>
        <v>39.487179487179489</v>
      </c>
      <c r="Q3627" t="str">
        <f t="shared" si="460"/>
        <v>theater</v>
      </c>
      <c r="R3627" t="str">
        <f t="shared" si="461"/>
        <v>plays</v>
      </c>
      <c r="S3627" s="10">
        <f t="shared" si="462"/>
        <v>42157.444178240738</v>
      </c>
      <c r="T3627" s="10">
        <f t="shared" si="463"/>
        <v>42187.444178240738</v>
      </c>
      <c r="U3627" t="str">
        <f t="shared" si="464"/>
        <v>June</v>
      </c>
      <c r="V3627" t="str">
        <f t="shared" si="465"/>
        <v>2015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66"/>
        <v>101.82500000000002</v>
      </c>
      <c r="P3628" s="6">
        <f t="shared" si="467"/>
        <v>84.854166666666671</v>
      </c>
      <c r="Q3628" t="str">
        <f t="shared" si="460"/>
        <v>theater</v>
      </c>
      <c r="R3628" t="str">
        <f t="shared" si="461"/>
        <v>plays</v>
      </c>
      <c r="S3628" s="10">
        <f t="shared" si="462"/>
        <v>41846.458993055552</v>
      </c>
      <c r="T3628" s="10">
        <f t="shared" si="463"/>
        <v>41867.458993055552</v>
      </c>
      <c r="U3628" t="str">
        <f t="shared" si="464"/>
        <v>July</v>
      </c>
      <c r="V3628" t="str">
        <f t="shared" si="465"/>
        <v>2014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66"/>
        <v>100</v>
      </c>
      <c r="P3629" s="6">
        <f t="shared" si="467"/>
        <v>68.965517241379317</v>
      </c>
      <c r="Q3629" t="str">
        <f t="shared" si="460"/>
        <v>theater</v>
      </c>
      <c r="R3629" t="str">
        <f t="shared" si="461"/>
        <v>plays</v>
      </c>
      <c r="S3629" s="10">
        <f t="shared" si="462"/>
        <v>42460.533414351848</v>
      </c>
      <c r="T3629" s="10">
        <f t="shared" si="463"/>
        <v>42510.957638888889</v>
      </c>
      <c r="U3629" t="str">
        <f t="shared" si="464"/>
        <v>March</v>
      </c>
      <c r="V3629" t="str">
        <f t="shared" si="465"/>
        <v>2016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66"/>
        <v>0</v>
      </c>
      <c r="P3630" s="6" t="e">
        <f t="shared" si="467"/>
        <v>#DIV/0!</v>
      </c>
      <c r="Q3630" t="str">
        <f t="shared" si="460"/>
        <v>theater</v>
      </c>
      <c r="R3630" t="str">
        <f t="shared" si="461"/>
        <v>musical</v>
      </c>
      <c r="S3630" s="10">
        <f t="shared" si="462"/>
        <v>42291.6249537037</v>
      </c>
      <c r="T3630" s="10">
        <f t="shared" si="463"/>
        <v>42351.666620370372</v>
      </c>
      <c r="U3630" t="str">
        <f t="shared" si="464"/>
        <v>October</v>
      </c>
      <c r="V3630" t="str">
        <f t="shared" si="465"/>
        <v>2015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66"/>
        <v>1.9999999999999998E-4</v>
      </c>
      <c r="P3631" s="6">
        <f t="shared" si="467"/>
        <v>1</v>
      </c>
      <c r="Q3631" t="str">
        <f t="shared" si="460"/>
        <v>theater</v>
      </c>
      <c r="R3631" t="str">
        <f t="shared" si="461"/>
        <v>musical</v>
      </c>
      <c r="S3631" s="10">
        <f t="shared" si="462"/>
        <v>42436.886157407404</v>
      </c>
      <c r="T3631" s="10">
        <f t="shared" si="463"/>
        <v>42495.499999999993</v>
      </c>
      <c r="U3631" t="str">
        <f t="shared" si="464"/>
        <v>March</v>
      </c>
      <c r="V3631" t="str">
        <f t="shared" si="465"/>
        <v>2016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66"/>
        <v>3.3333333333333333E-2</v>
      </c>
      <c r="P3632" s="6">
        <f t="shared" si="467"/>
        <v>1</v>
      </c>
      <c r="Q3632" t="str">
        <f t="shared" si="460"/>
        <v>theater</v>
      </c>
      <c r="R3632" t="str">
        <f t="shared" si="461"/>
        <v>musical</v>
      </c>
      <c r="S3632" s="10">
        <f t="shared" si="462"/>
        <v>41942.638773148145</v>
      </c>
      <c r="T3632" s="10">
        <f t="shared" si="463"/>
        <v>41972.680439814816</v>
      </c>
      <c r="U3632" t="str">
        <f t="shared" si="464"/>
        <v>October</v>
      </c>
      <c r="V3632" t="str">
        <f t="shared" si="465"/>
        <v>2014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66"/>
        <v>51.023391812865491</v>
      </c>
      <c r="P3633" s="6">
        <f t="shared" si="467"/>
        <v>147.88135593220338</v>
      </c>
      <c r="Q3633" t="str">
        <f t="shared" si="460"/>
        <v>theater</v>
      </c>
      <c r="R3633" t="str">
        <f t="shared" si="461"/>
        <v>musical</v>
      </c>
      <c r="S3633" s="10">
        <f t="shared" si="462"/>
        <v>41880.54510416666</v>
      </c>
      <c r="T3633" s="10">
        <f t="shared" si="463"/>
        <v>41904.957638888889</v>
      </c>
      <c r="U3633" t="str">
        <f t="shared" si="464"/>
        <v>August</v>
      </c>
      <c r="V3633" t="str">
        <f t="shared" si="465"/>
        <v>2014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66"/>
        <v>20</v>
      </c>
      <c r="P3634" s="6">
        <f t="shared" si="467"/>
        <v>100</v>
      </c>
      <c r="Q3634" t="str">
        <f t="shared" si="460"/>
        <v>theater</v>
      </c>
      <c r="R3634" t="str">
        <f t="shared" si="461"/>
        <v>musical</v>
      </c>
      <c r="S3634" s="10">
        <f t="shared" si="462"/>
        <v>41946.728576388887</v>
      </c>
      <c r="T3634" s="10">
        <f t="shared" si="463"/>
        <v>41966.728576388887</v>
      </c>
      <c r="U3634" t="str">
        <f t="shared" si="464"/>
        <v>November</v>
      </c>
      <c r="V3634" t="str">
        <f t="shared" si="465"/>
        <v>2014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66"/>
        <v>35.24</v>
      </c>
      <c r="P3635" s="6">
        <f t="shared" si="467"/>
        <v>56.838709677419352</v>
      </c>
      <c r="Q3635" t="str">
        <f t="shared" si="460"/>
        <v>theater</v>
      </c>
      <c r="R3635" t="str">
        <f t="shared" si="461"/>
        <v>musical</v>
      </c>
      <c r="S3635" s="10">
        <f t="shared" si="462"/>
        <v>42649.415127314809</v>
      </c>
      <c r="T3635" s="10">
        <f t="shared" si="463"/>
        <v>42692.833333333336</v>
      </c>
      <c r="U3635" t="str">
        <f t="shared" si="464"/>
        <v>October</v>
      </c>
      <c r="V3635" t="str">
        <f t="shared" si="465"/>
        <v>2016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66"/>
        <v>4.246666666666667</v>
      </c>
      <c r="P3636" s="6">
        <f t="shared" si="467"/>
        <v>176.94444444444446</v>
      </c>
      <c r="Q3636" t="str">
        <f t="shared" si="460"/>
        <v>theater</v>
      </c>
      <c r="R3636" t="str">
        <f t="shared" si="461"/>
        <v>musical</v>
      </c>
      <c r="S3636" s="10">
        <f t="shared" si="462"/>
        <v>42700.958032407405</v>
      </c>
      <c r="T3636" s="10">
        <f t="shared" si="463"/>
        <v>42748.957638888889</v>
      </c>
      <c r="U3636" t="str">
        <f t="shared" si="464"/>
        <v>November</v>
      </c>
      <c r="V3636" t="str">
        <f t="shared" si="465"/>
        <v>2016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66"/>
        <v>36.457142857142856</v>
      </c>
      <c r="P3637" s="6">
        <f t="shared" si="467"/>
        <v>127.6</v>
      </c>
      <c r="Q3637" t="str">
        <f t="shared" si="460"/>
        <v>theater</v>
      </c>
      <c r="R3637" t="str">
        <f t="shared" si="461"/>
        <v>musical</v>
      </c>
      <c r="S3637" s="10">
        <f t="shared" si="462"/>
        <v>42450.674490740734</v>
      </c>
      <c r="T3637" s="10">
        <f t="shared" si="463"/>
        <v>42480.674490740734</v>
      </c>
      <c r="U3637" t="str">
        <f t="shared" si="464"/>
        <v>March</v>
      </c>
      <c r="V3637" t="str">
        <f t="shared" si="465"/>
        <v>2016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66"/>
        <v>0</v>
      </c>
      <c r="P3638" s="6" t="e">
        <f t="shared" si="467"/>
        <v>#DIV/0!</v>
      </c>
      <c r="Q3638" t="str">
        <f t="shared" si="460"/>
        <v>theater</v>
      </c>
      <c r="R3638" t="str">
        <f t="shared" si="461"/>
        <v>musical</v>
      </c>
      <c r="S3638" s="10">
        <f t="shared" si="462"/>
        <v>42226.486446759256</v>
      </c>
      <c r="T3638" s="10">
        <f t="shared" si="463"/>
        <v>42261.486446759256</v>
      </c>
      <c r="U3638" t="str">
        <f t="shared" si="464"/>
        <v>August</v>
      </c>
      <c r="V3638" t="str">
        <f t="shared" si="465"/>
        <v>2015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66"/>
        <v>30.866666666666664</v>
      </c>
      <c r="P3639" s="6">
        <f t="shared" si="467"/>
        <v>66.142857142857139</v>
      </c>
      <c r="Q3639" t="str">
        <f t="shared" si="460"/>
        <v>theater</v>
      </c>
      <c r="R3639" t="str">
        <f t="shared" si="461"/>
        <v>musical</v>
      </c>
      <c r="S3639" s="10">
        <f t="shared" si="462"/>
        <v>41975.492303240739</v>
      </c>
      <c r="T3639" s="10">
        <f t="shared" si="463"/>
        <v>42005.492303240739</v>
      </c>
      <c r="U3639" t="str">
        <f t="shared" si="464"/>
        <v>December</v>
      </c>
      <c r="V3639" t="str">
        <f t="shared" si="465"/>
        <v>2014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66"/>
        <v>6.5454545454545459</v>
      </c>
      <c r="P3640" s="6">
        <f t="shared" si="467"/>
        <v>108</v>
      </c>
      <c r="Q3640" t="str">
        <f t="shared" si="460"/>
        <v>theater</v>
      </c>
      <c r="R3640" t="str">
        <f t="shared" si="461"/>
        <v>musical</v>
      </c>
      <c r="S3640" s="10">
        <f t="shared" si="462"/>
        <v>42053.464490740742</v>
      </c>
      <c r="T3640" s="10">
        <f t="shared" si="463"/>
        <v>42113.42282407407</v>
      </c>
      <c r="U3640" t="str">
        <f t="shared" si="464"/>
        <v>February</v>
      </c>
      <c r="V3640" t="str">
        <f t="shared" si="465"/>
        <v>2015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66"/>
        <v>4.0000000000000001E-3</v>
      </c>
      <c r="P3641" s="6">
        <f t="shared" si="467"/>
        <v>1</v>
      </c>
      <c r="Q3641" t="str">
        <f t="shared" si="460"/>
        <v>theater</v>
      </c>
      <c r="R3641" t="str">
        <f t="shared" si="461"/>
        <v>musical</v>
      </c>
      <c r="S3641" s="10">
        <f t="shared" si="462"/>
        <v>42590.468819444439</v>
      </c>
      <c r="T3641" s="10">
        <f t="shared" si="463"/>
        <v>42650.424305555549</v>
      </c>
      <c r="U3641" t="str">
        <f t="shared" si="464"/>
        <v>August</v>
      </c>
      <c r="V3641" t="str">
        <f t="shared" si="465"/>
        <v>2016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66"/>
        <v>5.5</v>
      </c>
      <c r="P3642" s="6">
        <f t="shared" si="467"/>
        <v>18.333333333333332</v>
      </c>
      <c r="Q3642" t="str">
        <f t="shared" si="460"/>
        <v>theater</v>
      </c>
      <c r="R3642" t="str">
        <f t="shared" si="461"/>
        <v>musical</v>
      </c>
      <c r="S3642" s="10">
        <f t="shared" si="462"/>
        <v>42104.573263888888</v>
      </c>
      <c r="T3642" s="10">
        <f t="shared" si="463"/>
        <v>42134.573263888888</v>
      </c>
      <c r="U3642" t="str">
        <f t="shared" si="464"/>
        <v>April</v>
      </c>
      <c r="V3642" t="str">
        <f t="shared" si="465"/>
        <v>2015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66"/>
        <v>0</v>
      </c>
      <c r="P3643" s="6" t="e">
        <f t="shared" si="467"/>
        <v>#DIV/0!</v>
      </c>
      <c r="Q3643" t="str">
        <f t="shared" si="460"/>
        <v>theater</v>
      </c>
      <c r="R3643" t="str">
        <f t="shared" si="461"/>
        <v>musical</v>
      </c>
      <c r="S3643" s="10">
        <f t="shared" si="462"/>
        <v>41899.41873842592</v>
      </c>
      <c r="T3643" s="10">
        <f t="shared" si="463"/>
        <v>41917</v>
      </c>
      <c r="U3643" t="str">
        <f t="shared" si="464"/>
        <v>September</v>
      </c>
      <c r="V3643" t="str">
        <f t="shared" si="465"/>
        <v>2014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66"/>
        <v>2.1428571428571428</v>
      </c>
      <c r="P3644" s="6">
        <f t="shared" si="467"/>
        <v>7.5</v>
      </c>
      <c r="Q3644" t="str">
        <f t="shared" si="460"/>
        <v>theater</v>
      </c>
      <c r="R3644" t="str">
        <f t="shared" si="461"/>
        <v>musical</v>
      </c>
      <c r="S3644" s="10">
        <f t="shared" si="462"/>
        <v>42297.607951388891</v>
      </c>
      <c r="T3644" s="10">
        <f t="shared" si="463"/>
        <v>42338.499999999993</v>
      </c>
      <c r="U3644" t="str">
        <f t="shared" si="464"/>
        <v>October</v>
      </c>
      <c r="V3644" t="str">
        <f t="shared" si="465"/>
        <v>2015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66"/>
        <v>0</v>
      </c>
      <c r="P3645" s="6" t="e">
        <f t="shared" si="467"/>
        <v>#DIV/0!</v>
      </c>
      <c r="Q3645" t="str">
        <f t="shared" si="460"/>
        <v>theater</v>
      </c>
      <c r="R3645" t="str">
        <f t="shared" si="461"/>
        <v>musical</v>
      </c>
      <c r="S3645" s="10">
        <f t="shared" si="462"/>
        <v>42284.935636574075</v>
      </c>
      <c r="T3645" s="10">
        <f t="shared" si="463"/>
        <v>42324.977303240739</v>
      </c>
      <c r="U3645" t="str">
        <f t="shared" si="464"/>
        <v>October</v>
      </c>
      <c r="V3645" t="str">
        <f t="shared" si="465"/>
        <v>2015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66"/>
        <v>16.420000000000002</v>
      </c>
      <c r="P3646" s="6">
        <f t="shared" si="467"/>
        <v>68.416666666666671</v>
      </c>
      <c r="Q3646" t="str">
        <f t="shared" si="460"/>
        <v>theater</v>
      </c>
      <c r="R3646" t="str">
        <f t="shared" si="461"/>
        <v>musical</v>
      </c>
      <c r="S3646" s="10">
        <f t="shared" si="462"/>
        <v>42409.033414351848</v>
      </c>
      <c r="T3646" s="10">
        <f t="shared" si="463"/>
        <v>42436.999305555553</v>
      </c>
      <c r="U3646" t="str">
        <f t="shared" si="464"/>
        <v>February</v>
      </c>
      <c r="V3646" t="str">
        <f t="shared" si="465"/>
        <v>2016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66"/>
        <v>0.1</v>
      </c>
      <c r="P3647" s="6">
        <f t="shared" si="467"/>
        <v>1</v>
      </c>
      <c r="Q3647" t="str">
        <f t="shared" si="460"/>
        <v>theater</v>
      </c>
      <c r="R3647" t="str">
        <f t="shared" si="461"/>
        <v>musical</v>
      </c>
      <c r="S3647" s="10">
        <f t="shared" si="462"/>
        <v>42665.762013888881</v>
      </c>
      <c r="T3647" s="10">
        <f t="shared" si="463"/>
        <v>42695.803680555553</v>
      </c>
      <c r="U3647" t="str">
        <f t="shared" si="464"/>
        <v>October</v>
      </c>
      <c r="V3647" t="str">
        <f t="shared" si="465"/>
        <v>2016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66"/>
        <v>4.8099999999999996</v>
      </c>
      <c r="P3648" s="6">
        <f t="shared" si="467"/>
        <v>60.125</v>
      </c>
      <c r="Q3648" t="str">
        <f t="shared" si="460"/>
        <v>theater</v>
      </c>
      <c r="R3648" t="str">
        <f t="shared" si="461"/>
        <v>musical</v>
      </c>
      <c r="S3648" s="10">
        <f t="shared" si="462"/>
        <v>42140.21298611111</v>
      </c>
      <c r="T3648" s="10">
        <f t="shared" si="463"/>
        <v>42171.770833333336</v>
      </c>
      <c r="U3648" t="str">
        <f t="shared" si="464"/>
        <v>May</v>
      </c>
      <c r="V3648" t="str">
        <f t="shared" si="465"/>
        <v>2015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66"/>
        <v>6</v>
      </c>
      <c r="P3649" s="6">
        <f t="shared" si="467"/>
        <v>15</v>
      </c>
      <c r="Q3649" t="str">
        <f t="shared" si="460"/>
        <v>theater</v>
      </c>
      <c r="R3649" t="str">
        <f t="shared" si="461"/>
        <v>musical</v>
      </c>
      <c r="S3649" s="10">
        <f t="shared" si="462"/>
        <v>42598.540821759256</v>
      </c>
      <c r="T3649" s="10">
        <f t="shared" si="463"/>
        <v>42643.540821759256</v>
      </c>
      <c r="U3649" t="str">
        <f t="shared" si="464"/>
        <v>August</v>
      </c>
      <c r="V3649" t="str">
        <f t="shared" si="465"/>
        <v>2016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66"/>
        <v>100.38249999999999</v>
      </c>
      <c r="P3650" s="6">
        <f t="shared" si="467"/>
        <v>550.04109589041093</v>
      </c>
      <c r="Q3650" t="str">
        <f t="shared" si="460"/>
        <v>theater</v>
      </c>
      <c r="R3650" t="str">
        <f t="shared" si="461"/>
        <v>plays</v>
      </c>
      <c r="S3650" s="10">
        <f t="shared" si="462"/>
        <v>41887.083854166667</v>
      </c>
      <c r="T3650" s="10">
        <f t="shared" si="463"/>
        <v>41917.083854166667</v>
      </c>
      <c r="U3650" t="str">
        <f t="shared" si="464"/>
        <v>September</v>
      </c>
      <c r="V3650" t="str">
        <f t="shared" si="465"/>
        <v>2014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466"/>
        <v>104</v>
      </c>
      <c r="P3651" s="6">
        <f t="shared" si="467"/>
        <v>97.5</v>
      </c>
      <c r="Q3651" t="str">
        <f t="shared" ref="Q3651:Q3714" si="468">LEFT(N3651, FIND("/",N3651,1)-1)</f>
        <v>theater</v>
      </c>
      <c r="R3651" t="str">
        <f t="shared" ref="R3651:R3714" si="469">RIGHT(N3651, LEN(N3651)-FIND("/",N3651))</f>
        <v>plays</v>
      </c>
      <c r="S3651" s="10">
        <f t="shared" ref="S3651:S3714" si="470">(J3651/86400)+25569+(-5/24)</f>
        <v>41780.504560185182</v>
      </c>
      <c r="T3651" s="10">
        <f t="shared" ref="T3651:T3714" si="471">(I3651/86400)+25569+(-5/24)</f>
        <v>41806.504560185182</v>
      </c>
      <c r="U3651" t="str">
        <f t="shared" ref="U3651:U3714" si="472">TEXT(S3651,"mmmm")</f>
        <v>May</v>
      </c>
      <c r="V3651" t="str">
        <f t="shared" ref="V3651:V3714" si="473">TEXT(S3651,"yyyy")</f>
        <v>2014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66"/>
        <v>100</v>
      </c>
      <c r="P3652" s="6">
        <f t="shared" si="467"/>
        <v>29.411764705882351</v>
      </c>
      <c r="Q3652" t="str">
        <f t="shared" si="468"/>
        <v>theater</v>
      </c>
      <c r="R3652" t="str">
        <f t="shared" si="469"/>
        <v>plays</v>
      </c>
      <c r="S3652" s="10">
        <f t="shared" si="470"/>
        <v>42381.270648148151</v>
      </c>
      <c r="T3652" s="10">
        <f t="shared" si="471"/>
        <v>42402.270648148151</v>
      </c>
      <c r="U3652" t="str">
        <f t="shared" si="472"/>
        <v>January</v>
      </c>
      <c r="V3652" t="str">
        <f t="shared" si="473"/>
        <v>2016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66"/>
        <v>104</v>
      </c>
      <c r="P3653" s="6">
        <f t="shared" si="467"/>
        <v>57.777777777777779</v>
      </c>
      <c r="Q3653" t="str">
        <f t="shared" si="468"/>
        <v>theater</v>
      </c>
      <c r="R3653" t="str">
        <f t="shared" si="469"/>
        <v>plays</v>
      </c>
      <c r="S3653" s="10">
        <f t="shared" si="470"/>
        <v>41828.437986111108</v>
      </c>
      <c r="T3653" s="10">
        <f t="shared" si="471"/>
        <v>41861.457638888889</v>
      </c>
      <c r="U3653" t="str">
        <f t="shared" si="472"/>
        <v>July</v>
      </c>
      <c r="V3653" t="str">
        <f t="shared" si="473"/>
        <v>2014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66"/>
        <v>250.66666666666669</v>
      </c>
      <c r="P3654" s="6">
        <f t="shared" si="467"/>
        <v>44.235294117647058</v>
      </c>
      <c r="Q3654" t="str">
        <f t="shared" si="468"/>
        <v>theater</v>
      </c>
      <c r="R3654" t="str">
        <f t="shared" si="469"/>
        <v>plays</v>
      </c>
      <c r="S3654" s="10">
        <f t="shared" si="470"/>
        <v>42596.436365740738</v>
      </c>
      <c r="T3654" s="10">
        <f t="shared" si="471"/>
        <v>42606.957638888889</v>
      </c>
      <c r="U3654" t="str">
        <f t="shared" si="472"/>
        <v>August</v>
      </c>
      <c r="V3654" t="str">
        <f t="shared" si="473"/>
        <v>2016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66"/>
        <v>100.49999999999999</v>
      </c>
      <c r="P3655" s="6">
        <f t="shared" si="467"/>
        <v>60.909090909090907</v>
      </c>
      <c r="Q3655" t="str">
        <f t="shared" si="468"/>
        <v>theater</v>
      </c>
      <c r="R3655" t="str">
        <f t="shared" si="469"/>
        <v>plays</v>
      </c>
      <c r="S3655" s="10">
        <f t="shared" si="470"/>
        <v>42191.155173611107</v>
      </c>
      <c r="T3655" s="10">
        <f t="shared" si="471"/>
        <v>42221.155173611107</v>
      </c>
      <c r="U3655" t="str">
        <f t="shared" si="472"/>
        <v>July</v>
      </c>
      <c r="V3655" t="str">
        <f t="shared" si="473"/>
        <v>2015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66"/>
        <v>174.4</v>
      </c>
      <c r="P3656" s="6">
        <f t="shared" si="467"/>
        <v>68.84210526315789</v>
      </c>
      <c r="Q3656" t="str">
        <f t="shared" si="468"/>
        <v>theater</v>
      </c>
      <c r="R3656" t="str">
        <f t="shared" si="469"/>
        <v>plays</v>
      </c>
      <c r="S3656" s="10">
        <f t="shared" si="470"/>
        <v>42440.20817129629</v>
      </c>
      <c r="T3656" s="10">
        <f t="shared" si="471"/>
        <v>42463.499999999993</v>
      </c>
      <c r="U3656" t="str">
        <f t="shared" si="472"/>
        <v>March</v>
      </c>
      <c r="V3656" t="str">
        <f t="shared" si="473"/>
        <v>2016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66"/>
        <v>116.26</v>
      </c>
      <c r="P3657" s="6">
        <f t="shared" si="467"/>
        <v>73.582278481012665</v>
      </c>
      <c r="Q3657" t="str">
        <f t="shared" si="468"/>
        <v>theater</v>
      </c>
      <c r="R3657" t="str">
        <f t="shared" si="469"/>
        <v>plays</v>
      </c>
      <c r="S3657" s="10">
        <f t="shared" si="470"/>
        <v>42173.594884259255</v>
      </c>
      <c r="T3657" s="10">
        <f t="shared" si="471"/>
        <v>42203.082638888889</v>
      </c>
      <c r="U3657" t="str">
        <f t="shared" si="472"/>
        <v>June</v>
      </c>
      <c r="V3657" t="str">
        <f t="shared" si="473"/>
        <v>2015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66"/>
        <v>105.82000000000001</v>
      </c>
      <c r="P3658" s="6">
        <f t="shared" si="467"/>
        <v>115.02173913043478</v>
      </c>
      <c r="Q3658" t="str">
        <f t="shared" si="468"/>
        <v>theater</v>
      </c>
      <c r="R3658" t="str">
        <f t="shared" si="469"/>
        <v>plays</v>
      </c>
      <c r="S3658" s="10">
        <f t="shared" si="470"/>
        <v>42737.701805555553</v>
      </c>
      <c r="T3658" s="10">
        <f t="shared" si="471"/>
        <v>42767.749305555553</v>
      </c>
      <c r="U3658" t="str">
        <f t="shared" si="472"/>
        <v>January</v>
      </c>
      <c r="V3658" t="str">
        <f t="shared" si="473"/>
        <v>2017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66"/>
        <v>110.75</v>
      </c>
      <c r="P3659" s="6">
        <f t="shared" si="467"/>
        <v>110.75</v>
      </c>
      <c r="Q3659" t="str">
        <f t="shared" si="468"/>
        <v>theater</v>
      </c>
      <c r="R3659" t="str">
        <f t="shared" si="469"/>
        <v>plays</v>
      </c>
      <c r="S3659" s="10">
        <f t="shared" si="470"/>
        <v>42499.4215162037</v>
      </c>
      <c r="T3659" s="10">
        <f t="shared" si="471"/>
        <v>42522.695833333331</v>
      </c>
      <c r="U3659" t="str">
        <f t="shared" si="472"/>
        <v>May</v>
      </c>
      <c r="V3659" t="str">
        <f t="shared" si="473"/>
        <v>2016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66"/>
        <v>100.66666666666666</v>
      </c>
      <c r="P3660" s="6">
        <f t="shared" si="467"/>
        <v>75.5</v>
      </c>
      <c r="Q3660" t="str">
        <f t="shared" si="468"/>
        <v>theater</v>
      </c>
      <c r="R3660" t="str">
        <f t="shared" si="469"/>
        <v>plays</v>
      </c>
      <c r="S3660" s="10">
        <f t="shared" si="470"/>
        <v>41775.650231481479</v>
      </c>
      <c r="T3660" s="10">
        <f t="shared" si="471"/>
        <v>41821.957638888889</v>
      </c>
      <c r="U3660" t="str">
        <f t="shared" si="472"/>
        <v>May</v>
      </c>
      <c r="V3660" t="str">
        <f t="shared" si="473"/>
        <v>2014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ref="O3661:O3724" si="474">(E3661/D3661)*100</f>
        <v>102.03333333333333</v>
      </c>
      <c r="P3661" s="6">
        <f t="shared" ref="P3661:P3724" si="475">(E3661/L3661)</f>
        <v>235.46153846153845</v>
      </c>
      <c r="Q3661" t="str">
        <f t="shared" si="468"/>
        <v>theater</v>
      </c>
      <c r="R3661" t="str">
        <f t="shared" si="469"/>
        <v>plays</v>
      </c>
      <c r="S3661" s="10">
        <f t="shared" si="470"/>
        <v>42055.068865740737</v>
      </c>
      <c r="T3661" s="10">
        <f t="shared" si="471"/>
        <v>42082.402083333327</v>
      </c>
      <c r="U3661" t="str">
        <f t="shared" si="472"/>
        <v>February</v>
      </c>
      <c r="V3661" t="str">
        <f t="shared" si="473"/>
        <v>2015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74"/>
        <v>100</v>
      </c>
      <c r="P3662" s="6">
        <f t="shared" si="475"/>
        <v>11.363636363636363</v>
      </c>
      <c r="Q3662" t="str">
        <f t="shared" si="468"/>
        <v>theater</v>
      </c>
      <c r="R3662" t="str">
        <f t="shared" si="469"/>
        <v>plays</v>
      </c>
      <c r="S3662" s="10">
        <f t="shared" si="470"/>
        <v>41971.672743055555</v>
      </c>
      <c r="T3662" s="10">
        <f t="shared" si="471"/>
        <v>41996.672743055555</v>
      </c>
      <c r="U3662" t="str">
        <f t="shared" si="472"/>
        <v>November</v>
      </c>
      <c r="V3662" t="str">
        <f t="shared" si="473"/>
        <v>2014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74"/>
        <v>111.00000000000001</v>
      </c>
      <c r="P3663" s="6">
        <f t="shared" si="475"/>
        <v>92.5</v>
      </c>
      <c r="Q3663" t="str">
        <f t="shared" si="468"/>
        <v>theater</v>
      </c>
      <c r="R3663" t="str">
        <f t="shared" si="469"/>
        <v>plays</v>
      </c>
      <c r="S3663" s="10">
        <f t="shared" si="470"/>
        <v>42447.688333333332</v>
      </c>
      <c r="T3663" s="10">
        <f t="shared" si="471"/>
        <v>42469.958333333336</v>
      </c>
      <c r="U3663" t="str">
        <f t="shared" si="472"/>
        <v>March</v>
      </c>
      <c r="V3663" t="str">
        <f t="shared" si="473"/>
        <v>2016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74"/>
        <v>101.42500000000001</v>
      </c>
      <c r="P3664" s="6">
        <f t="shared" si="475"/>
        <v>202.85</v>
      </c>
      <c r="Q3664" t="str">
        <f t="shared" si="468"/>
        <v>theater</v>
      </c>
      <c r="R3664" t="str">
        <f t="shared" si="469"/>
        <v>plays</v>
      </c>
      <c r="S3664" s="10">
        <f t="shared" si="470"/>
        <v>42064.011736111112</v>
      </c>
      <c r="T3664" s="10">
        <f t="shared" si="471"/>
        <v>42093.97006944444</v>
      </c>
      <c r="U3664" t="str">
        <f t="shared" si="472"/>
        <v>March</v>
      </c>
      <c r="V3664" t="str">
        <f t="shared" si="473"/>
        <v>2015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74"/>
        <v>104</v>
      </c>
      <c r="P3665" s="6">
        <f t="shared" si="475"/>
        <v>26</v>
      </c>
      <c r="Q3665" t="str">
        <f t="shared" si="468"/>
        <v>theater</v>
      </c>
      <c r="R3665" t="str">
        <f t="shared" si="469"/>
        <v>plays</v>
      </c>
      <c r="S3665" s="10">
        <f t="shared" si="470"/>
        <v>42665.243402777771</v>
      </c>
      <c r="T3665" s="10">
        <f t="shared" si="471"/>
        <v>42725.285069444442</v>
      </c>
      <c r="U3665" t="str">
        <f t="shared" si="472"/>
        <v>October</v>
      </c>
      <c r="V3665" t="str">
        <f t="shared" si="473"/>
        <v>2016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74"/>
        <v>109.375</v>
      </c>
      <c r="P3666" s="6">
        <f t="shared" si="475"/>
        <v>46.05263157894737</v>
      </c>
      <c r="Q3666" t="str">
        <f t="shared" si="468"/>
        <v>theater</v>
      </c>
      <c r="R3666" t="str">
        <f t="shared" si="469"/>
        <v>plays</v>
      </c>
      <c r="S3666" s="10">
        <f t="shared" si="470"/>
        <v>42523.04038194444</v>
      </c>
      <c r="T3666" s="10">
        <f t="shared" si="471"/>
        <v>42537.04038194444</v>
      </c>
      <c r="U3666" t="str">
        <f t="shared" si="472"/>
        <v>June</v>
      </c>
      <c r="V3666" t="str">
        <f t="shared" si="473"/>
        <v>2016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74"/>
        <v>115.16129032258064</v>
      </c>
      <c r="P3667" s="6">
        <f t="shared" si="475"/>
        <v>51</v>
      </c>
      <c r="Q3667" t="str">
        <f t="shared" si="468"/>
        <v>theater</v>
      </c>
      <c r="R3667" t="str">
        <f t="shared" si="469"/>
        <v>plays</v>
      </c>
      <c r="S3667" s="10">
        <f t="shared" si="470"/>
        <v>42294.59979166666</v>
      </c>
      <c r="T3667" s="10">
        <f t="shared" si="471"/>
        <v>42305.620833333327</v>
      </c>
      <c r="U3667" t="str">
        <f t="shared" si="472"/>
        <v>October</v>
      </c>
      <c r="V3667" t="str">
        <f t="shared" si="473"/>
        <v>2015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74"/>
        <v>100</v>
      </c>
      <c r="P3668" s="6">
        <f t="shared" si="475"/>
        <v>31.578947368421051</v>
      </c>
      <c r="Q3668" t="str">
        <f t="shared" si="468"/>
        <v>theater</v>
      </c>
      <c r="R3668" t="str">
        <f t="shared" si="469"/>
        <v>plays</v>
      </c>
      <c r="S3668" s="10">
        <f t="shared" si="470"/>
        <v>41822.696550925924</v>
      </c>
      <c r="T3668" s="10">
        <f t="shared" si="471"/>
        <v>41844.083333333328</v>
      </c>
      <c r="U3668" t="str">
        <f t="shared" si="472"/>
        <v>July</v>
      </c>
      <c r="V3668" t="str">
        <f t="shared" si="473"/>
        <v>2014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74"/>
        <v>103.17033333333335</v>
      </c>
      <c r="P3669" s="6">
        <f t="shared" si="475"/>
        <v>53.363965517241382</v>
      </c>
      <c r="Q3669" t="str">
        <f t="shared" si="468"/>
        <v>theater</v>
      </c>
      <c r="R3669" t="str">
        <f t="shared" si="469"/>
        <v>plays</v>
      </c>
      <c r="S3669" s="10">
        <f t="shared" si="470"/>
        <v>42173.761793981474</v>
      </c>
      <c r="T3669" s="10">
        <f t="shared" si="471"/>
        <v>42203.761793981474</v>
      </c>
      <c r="U3669" t="str">
        <f t="shared" si="472"/>
        <v>June</v>
      </c>
      <c r="V3669" t="str">
        <f t="shared" si="473"/>
        <v>2015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74"/>
        <v>103.49999999999999</v>
      </c>
      <c r="P3670" s="6">
        <f t="shared" si="475"/>
        <v>36.964285714285715</v>
      </c>
      <c r="Q3670" t="str">
        <f t="shared" si="468"/>
        <v>theater</v>
      </c>
      <c r="R3670" t="str">
        <f t="shared" si="469"/>
        <v>plays</v>
      </c>
      <c r="S3670" s="10">
        <f t="shared" si="470"/>
        <v>42185.347824074073</v>
      </c>
      <c r="T3670" s="10">
        <f t="shared" si="471"/>
        <v>42208.564583333333</v>
      </c>
      <c r="U3670" t="str">
        <f t="shared" si="472"/>
        <v>June</v>
      </c>
      <c r="V3670" t="str">
        <f t="shared" si="473"/>
        <v>2015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74"/>
        <v>138.19999999999999</v>
      </c>
      <c r="P3671" s="6">
        <f t="shared" si="475"/>
        <v>81.294117647058826</v>
      </c>
      <c r="Q3671" t="str">
        <f t="shared" si="468"/>
        <v>theater</v>
      </c>
      <c r="R3671" t="str">
        <f t="shared" si="469"/>
        <v>plays</v>
      </c>
      <c r="S3671" s="10">
        <f t="shared" si="470"/>
        <v>42136.466863425921</v>
      </c>
      <c r="T3671" s="10">
        <f t="shared" si="471"/>
        <v>42166.466863425921</v>
      </c>
      <c r="U3671" t="str">
        <f t="shared" si="472"/>
        <v>May</v>
      </c>
      <c r="V3671" t="str">
        <f t="shared" si="473"/>
        <v>2015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74"/>
        <v>109.54545454545455</v>
      </c>
      <c r="P3672" s="6">
        <f t="shared" si="475"/>
        <v>20.083333333333332</v>
      </c>
      <c r="Q3672" t="str">
        <f t="shared" si="468"/>
        <v>theater</v>
      </c>
      <c r="R3672" t="str">
        <f t="shared" si="469"/>
        <v>plays</v>
      </c>
      <c r="S3672" s="10">
        <f t="shared" si="470"/>
        <v>42142.305682870363</v>
      </c>
      <c r="T3672" s="10">
        <f t="shared" si="471"/>
        <v>42155.749999999993</v>
      </c>
      <c r="U3672" t="str">
        <f t="shared" si="472"/>
        <v>May</v>
      </c>
      <c r="V3672" t="str">
        <f t="shared" si="473"/>
        <v>2015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74"/>
        <v>100.85714285714286</v>
      </c>
      <c r="P3673" s="6">
        <f t="shared" si="475"/>
        <v>88.25</v>
      </c>
      <c r="Q3673" t="str">
        <f t="shared" si="468"/>
        <v>theater</v>
      </c>
      <c r="R3673" t="str">
        <f t="shared" si="469"/>
        <v>plays</v>
      </c>
      <c r="S3673" s="10">
        <f t="shared" si="470"/>
        <v>41820.419756944444</v>
      </c>
      <c r="T3673" s="10">
        <f t="shared" si="471"/>
        <v>41840.957638888889</v>
      </c>
      <c r="U3673" t="str">
        <f t="shared" si="472"/>
        <v>June</v>
      </c>
      <c r="V3673" t="str">
        <f t="shared" si="473"/>
        <v>2014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74"/>
        <v>101.53333333333335</v>
      </c>
      <c r="P3674" s="6">
        <f t="shared" si="475"/>
        <v>53.438596491228068</v>
      </c>
      <c r="Q3674" t="str">
        <f t="shared" si="468"/>
        <v>theater</v>
      </c>
      <c r="R3674" t="str">
        <f t="shared" si="469"/>
        <v>plays</v>
      </c>
      <c r="S3674" s="10">
        <f t="shared" si="470"/>
        <v>41878.738240740735</v>
      </c>
      <c r="T3674" s="10">
        <f t="shared" si="471"/>
        <v>41908.738240740735</v>
      </c>
      <c r="U3674" t="str">
        <f t="shared" si="472"/>
        <v>August</v>
      </c>
      <c r="V3674" t="str">
        <f t="shared" si="473"/>
        <v>2014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74"/>
        <v>113.625</v>
      </c>
      <c r="P3675" s="6">
        <f t="shared" si="475"/>
        <v>39.868421052631582</v>
      </c>
      <c r="Q3675" t="str">
        <f t="shared" si="468"/>
        <v>theater</v>
      </c>
      <c r="R3675" t="str">
        <f t="shared" si="469"/>
        <v>plays</v>
      </c>
      <c r="S3675" s="10">
        <f t="shared" si="470"/>
        <v>41914.086770833332</v>
      </c>
      <c r="T3675" s="10">
        <f t="shared" si="471"/>
        <v>41948.327777777777</v>
      </c>
      <c r="U3675" t="str">
        <f t="shared" si="472"/>
        <v>October</v>
      </c>
      <c r="V3675" t="str">
        <f t="shared" si="473"/>
        <v>2014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74"/>
        <v>100</v>
      </c>
      <c r="P3676" s="6">
        <f t="shared" si="475"/>
        <v>145.16129032258064</v>
      </c>
      <c r="Q3676" t="str">
        <f t="shared" si="468"/>
        <v>theater</v>
      </c>
      <c r="R3676" t="str">
        <f t="shared" si="469"/>
        <v>plays</v>
      </c>
      <c r="S3676" s="10">
        <f t="shared" si="470"/>
        <v>42556.664687499993</v>
      </c>
      <c r="T3676" s="10">
        <f t="shared" si="471"/>
        <v>42616.664687499993</v>
      </c>
      <c r="U3676" t="str">
        <f t="shared" si="472"/>
        <v>July</v>
      </c>
      <c r="V3676" t="str">
        <f t="shared" si="473"/>
        <v>2016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74"/>
        <v>140</v>
      </c>
      <c r="P3677" s="6">
        <f t="shared" si="475"/>
        <v>23.333333333333332</v>
      </c>
      <c r="Q3677" t="str">
        <f t="shared" si="468"/>
        <v>theater</v>
      </c>
      <c r="R3677" t="str">
        <f t="shared" si="469"/>
        <v>plays</v>
      </c>
      <c r="S3677" s="10">
        <f t="shared" si="470"/>
        <v>42493.388680555552</v>
      </c>
      <c r="T3677" s="10">
        <f t="shared" si="471"/>
        <v>42505.749999999993</v>
      </c>
      <c r="U3677" t="str">
        <f t="shared" si="472"/>
        <v>May</v>
      </c>
      <c r="V3677" t="str">
        <f t="shared" si="473"/>
        <v>2016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74"/>
        <v>128.75</v>
      </c>
      <c r="P3678" s="6">
        <f t="shared" si="475"/>
        <v>64.375</v>
      </c>
      <c r="Q3678" t="str">
        <f t="shared" si="468"/>
        <v>theater</v>
      </c>
      <c r="R3678" t="str">
        <f t="shared" si="469"/>
        <v>plays</v>
      </c>
      <c r="S3678" s="10">
        <f t="shared" si="470"/>
        <v>41876.607453703698</v>
      </c>
      <c r="T3678" s="10">
        <f t="shared" si="471"/>
        <v>41894.607453703698</v>
      </c>
      <c r="U3678" t="str">
        <f t="shared" si="472"/>
        <v>August</v>
      </c>
      <c r="V3678" t="str">
        <f t="shared" si="473"/>
        <v>2014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74"/>
        <v>102.90416666666667</v>
      </c>
      <c r="P3679" s="6">
        <f t="shared" si="475"/>
        <v>62.052763819095475</v>
      </c>
      <c r="Q3679" t="str">
        <f t="shared" si="468"/>
        <v>theater</v>
      </c>
      <c r="R3679" t="str">
        <f t="shared" si="469"/>
        <v>plays</v>
      </c>
      <c r="S3679" s="10">
        <f t="shared" si="470"/>
        <v>41802.365949074076</v>
      </c>
      <c r="T3679" s="10">
        <f t="shared" si="471"/>
        <v>41822.957638888889</v>
      </c>
      <c r="U3679" t="str">
        <f t="shared" si="472"/>
        <v>June</v>
      </c>
      <c r="V3679" t="str">
        <f t="shared" si="473"/>
        <v>2014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74"/>
        <v>102.49999999999999</v>
      </c>
      <c r="P3680" s="6">
        <f t="shared" si="475"/>
        <v>66.129032258064512</v>
      </c>
      <c r="Q3680" t="str">
        <f t="shared" si="468"/>
        <v>theater</v>
      </c>
      <c r="R3680" t="str">
        <f t="shared" si="469"/>
        <v>plays</v>
      </c>
      <c r="S3680" s="10">
        <f t="shared" si="470"/>
        <v>42120.322893518511</v>
      </c>
      <c r="T3680" s="10">
        <f t="shared" si="471"/>
        <v>42155.322893518511</v>
      </c>
      <c r="U3680" t="str">
        <f t="shared" si="472"/>
        <v>April</v>
      </c>
      <c r="V3680" t="str">
        <f t="shared" si="473"/>
        <v>2015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74"/>
        <v>110.1</v>
      </c>
      <c r="P3681" s="6">
        <f t="shared" si="475"/>
        <v>73.400000000000006</v>
      </c>
      <c r="Q3681" t="str">
        <f t="shared" si="468"/>
        <v>theater</v>
      </c>
      <c r="R3681" t="str">
        <f t="shared" si="469"/>
        <v>plays</v>
      </c>
      <c r="S3681" s="10">
        <f t="shared" si="470"/>
        <v>41786.553020833329</v>
      </c>
      <c r="T3681" s="10">
        <f t="shared" si="471"/>
        <v>41820.999305555553</v>
      </c>
      <c r="U3681" t="str">
        <f t="shared" si="472"/>
        <v>May</v>
      </c>
      <c r="V3681" t="str">
        <f t="shared" si="473"/>
        <v>2014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74"/>
        <v>112.76666666666667</v>
      </c>
      <c r="P3682" s="6">
        <f t="shared" si="475"/>
        <v>99.5</v>
      </c>
      <c r="Q3682" t="str">
        <f t="shared" si="468"/>
        <v>theater</v>
      </c>
      <c r="R3682" t="str">
        <f t="shared" si="469"/>
        <v>plays</v>
      </c>
      <c r="S3682" s="10">
        <f t="shared" si="470"/>
        <v>42627.245763888888</v>
      </c>
      <c r="T3682" s="10">
        <f t="shared" si="471"/>
        <v>42648.245763888888</v>
      </c>
      <c r="U3682" t="str">
        <f t="shared" si="472"/>
        <v>September</v>
      </c>
      <c r="V3682" t="str">
        <f t="shared" si="473"/>
        <v>2016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74"/>
        <v>111.9</v>
      </c>
      <c r="P3683" s="6">
        <f t="shared" si="475"/>
        <v>62.166666666666664</v>
      </c>
      <c r="Q3683" t="str">
        <f t="shared" si="468"/>
        <v>theater</v>
      </c>
      <c r="R3683" t="str">
        <f t="shared" si="469"/>
        <v>plays</v>
      </c>
      <c r="S3683" s="10">
        <f t="shared" si="470"/>
        <v>42374.443171296291</v>
      </c>
      <c r="T3683" s="10">
        <f t="shared" si="471"/>
        <v>42384.443171296291</v>
      </c>
      <c r="U3683" t="str">
        <f t="shared" si="472"/>
        <v>January</v>
      </c>
      <c r="V3683" t="str">
        <f t="shared" si="473"/>
        <v>2016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74"/>
        <v>139.19999999999999</v>
      </c>
      <c r="P3684" s="6">
        <f t="shared" si="475"/>
        <v>62.328358208955223</v>
      </c>
      <c r="Q3684" t="str">
        <f t="shared" si="468"/>
        <v>theater</v>
      </c>
      <c r="R3684" t="str">
        <f t="shared" si="469"/>
        <v>plays</v>
      </c>
      <c r="S3684" s="10">
        <f t="shared" si="470"/>
        <v>41772.477060185185</v>
      </c>
      <c r="T3684" s="10">
        <f t="shared" si="471"/>
        <v>41806.082638888889</v>
      </c>
      <c r="U3684" t="str">
        <f t="shared" si="472"/>
        <v>May</v>
      </c>
      <c r="V3684" t="str">
        <f t="shared" si="473"/>
        <v>2014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74"/>
        <v>110.85714285714286</v>
      </c>
      <c r="P3685" s="6">
        <f t="shared" si="475"/>
        <v>58.787878787878789</v>
      </c>
      <c r="Q3685" t="str">
        <f t="shared" si="468"/>
        <v>theater</v>
      </c>
      <c r="R3685" t="str">
        <f t="shared" si="469"/>
        <v>plays</v>
      </c>
      <c r="S3685" s="10">
        <f t="shared" si="470"/>
        <v>42632.908518518518</v>
      </c>
      <c r="T3685" s="10">
        <f t="shared" si="471"/>
        <v>42662.908518518518</v>
      </c>
      <c r="U3685" t="str">
        <f t="shared" si="472"/>
        <v>September</v>
      </c>
      <c r="V3685" t="str">
        <f t="shared" si="473"/>
        <v>2016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74"/>
        <v>139.06666666666666</v>
      </c>
      <c r="P3686" s="6">
        <f t="shared" si="475"/>
        <v>45.347826086956523</v>
      </c>
      <c r="Q3686" t="str">
        <f t="shared" si="468"/>
        <v>theater</v>
      </c>
      <c r="R3686" t="str">
        <f t="shared" si="469"/>
        <v>plays</v>
      </c>
      <c r="S3686" s="10">
        <f t="shared" si="470"/>
        <v>42218.97206018518</v>
      </c>
      <c r="T3686" s="10">
        <f t="shared" si="471"/>
        <v>42248.97206018518</v>
      </c>
      <c r="U3686" t="str">
        <f t="shared" si="472"/>
        <v>August</v>
      </c>
      <c r="V3686" t="str">
        <f t="shared" si="473"/>
        <v>2015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74"/>
        <v>105.69999999999999</v>
      </c>
      <c r="P3687" s="6">
        <f t="shared" si="475"/>
        <v>41.944444444444443</v>
      </c>
      <c r="Q3687" t="str">
        <f t="shared" si="468"/>
        <v>theater</v>
      </c>
      <c r="R3687" t="str">
        <f t="shared" si="469"/>
        <v>plays</v>
      </c>
      <c r="S3687" s="10">
        <f t="shared" si="470"/>
        <v>41753.384942129625</v>
      </c>
      <c r="T3687" s="10">
        <f t="shared" si="471"/>
        <v>41778.666666666664</v>
      </c>
      <c r="U3687" t="str">
        <f t="shared" si="472"/>
        <v>April</v>
      </c>
      <c r="V3687" t="str">
        <f t="shared" si="473"/>
        <v>2014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74"/>
        <v>101.42857142857142</v>
      </c>
      <c r="P3688" s="6">
        <f t="shared" si="475"/>
        <v>59.166666666666664</v>
      </c>
      <c r="Q3688" t="str">
        <f t="shared" si="468"/>
        <v>theater</v>
      </c>
      <c r="R3688" t="str">
        <f t="shared" si="469"/>
        <v>plays</v>
      </c>
      <c r="S3688" s="10">
        <f t="shared" si="470"/>
        <v>42230.454398148147</v>
      </c>
      <c r="T3688" s="10">
        <f t="shared" si="471"/>
        <v>42244.957638888889</v>
      </c>
      <c r="U3688" t="str">
        <f t="shared" si="472"/>
        <v>August</v>
      </c>
      <c r="V3688" t="str">
        <f t="shared" si="473"/>
        <v>2015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74"/>
        <v>100.245</v>
      </c>
      <c r="P3689" s="6">
        <f t="shared" si="475"/>
        <v>200.49</v>
      </c>
      <c r="Q3689" t="str">
        <f t="shared" si="468"/>
        <v>theater</v>
      </c>
      <c r="R3689" t="str">
        <f t="shared" si="469"/>
        <v>plays</v>
      </c>
      <c r="S3689" s="10">
        <f t="shared" si="470"/>
        <v>41787.009895833333</v>
      </c>
      <c r="T3689" s="10">
        <f t="shared" si="471"/>
        <v>41817.009895833333</v>
      </c>
      <c r="U3689" t="str">
        <f t="shared" si="472"/>
        <v>May</v>
      </c>
      <c r="V3689" t="str">
        <f t="shared" si="473"/>
        <v>2014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74"/>
        <v>109.16666666666666</v>
      </c>
      <c r="P3690" s="6">
        <f t="shared" si="475"/>
        <v>83.974358974358978</v>
      </c>
      <c r="Q3690" t="str">
        <f t="shared" si="468"/>
        <v>theater</v>
      </c>
      <c r="R3690" t="str">
        <f t="shared" si="469"/>
        <v>plays</v>
      </c>
      <c r="S3690" s="10">
        <f t="shared" si="470"/>
        <v>41829.578749999993</v>
      </c>
      <c r="T3690" s="10">
        <f t="shared" si="471"/>
        <v>41859.578749999993</v>
      </c>
      <c r="U3690" t="str">
        <f t="shared" si="472"/>
        <v>July</v>
      </c>
      <c r="V3690" t="str">
        <f t="shared" si="473"/>
        <v>2014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74"/>
        <v>118.33333333333333</v>
      </c>
      <c r="P3691" s="6">
        <f t="shared" si="475"/>
        <v>57.258064516129032</v>
      </c>
      <c r="Q3691" t="str">
        <f t="shared" si="468"/>
        <v>theater</v>
      </c>
      <c r="R3691" t="str">
        <f t="shared" si="469"/>
        <v>plays</v>
      </c>
      <c r="S3691" s="10">
        <f t="shared" si="470"/>
        <v>42147.61850694444</v>
      </c>
      <c r="T3691" s="10">
        <f t="shared" si="471"/>
        <v>42176.725694444445</v>
      </c>
      <c r="U3691" t="str">
        <f t="shared" si="472"/>
        <v>May</v>
      </c>
      <c r="V3691" t="str">
        <f t="shared" si="473"/>
        <v>2015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74"/>
        <v>120</v>
      </c>
      <c r="P3692" s="6">
        <f t="shared" si="475"/>
        <v>58.064516129032256</v>
      </c>
      <c r="Q3692" t="str">
        <f t="shared" si="468"/>
        <v>theater</v>
      </c>
      <c r="R3692" t="str">
        <f t="shared" si="469"/>
        <v>plays</v>
      </c>
      <c r="S3692" s="10">
        <f t="shared" si="470"/>
        <v>41940.38984953703</v>
      </c>
      <c r="T3692" s="10">
        <f t="shared" si="471"/>
        <v>41970.431516203702</v>
      </c>
      <c r="U3692" t="str">
        <f t="shared" si="472"/>
        <v>October</v>
      </c>
      <c r="V3692" t="str">
        <f t="shared" si="473"/>
        <v>2014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74"/>
        <v>127.96000000000001</v>
      </c>
      <c r="P3693" s="6">
        <f t="shared" si="475"/>
        <v>186.80291970802921</v>
      </c>
      <c r="Q3693" t="str">
        <f t="shared" si="468"/>
        <v>theater</v>
      </c>
      <c r="R3693" t="str">
        <f t="shared" si="469"/>
        <v>plays</v>
      </c>
      <c r="S3693" s="10">
        <f t="shared" si="470"/>
        <v>42020.492233796293</v>
      </c>
      <c r="T3693" s="10">
        <f t="shared" si="471"/>
        <v>42064.999305555553</v>
      </c>
      <c r="U3693" t="str">
        <f t="shared" si="472"/>
        <v>January</v>
      </c>
      <c r="V3693" t="str">
        <f t="shared" si="473"/>
        <v>2015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74"/>
        <v>126</v>
      </c>
      <c r="P3694" s="6">
        <f t="shared" si="475"/>
        <v>74.117647058823536</v>
      </c>
      <c r="Q3694" t="str">
        <f t="shared" si="468"/>
        <v>theater</v>
      </c>
      <c r="R3694" t="str">
        <f t="shared" si="469"/>
        <v>plays</v>
      </c>
      <c r="S3694" s="10">
        <f t="shared" si="470"/>
        <v>41891.756701388884</v>
      </c>
      <c r="T3694" s="10">
        <f t="shared" si="471"/>
        <v>41900.791666666664</v>
      </c>
      <c r="U3694" t="str">
        <f t="shared" si="472"/>
        <v>September</v>
      </c>
      <c r="V3694" t="str">
        <f t="shared" si="473"/>
        <v>2014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74"/>
        <v>129.12912912912913</v>
      </c>
      <c r="P3695" s="6">
        <f t="shared" si="475"/>
        <v>30.714285714285715</v>
      </c>
      <c r="Q3695" t="str">
        <f t="shared" si="468"/>
        <v>theater</v>
      </c>
      <c r="R3695" t="str">
        <f t="shared" si="469"/>
        <v>plays</v>
      </c>
      <c r="S3695" s="10">
        <f t="shared" si="470"/>
        <v>42308.98297453703</v>
      </c>
      <c r="T3695" s="10">
        <f t="shared" si="471"/>
        <v>42338.729166666664</v>
      </c>
      <c r="U3695" t="str">
        <f t="shared" si="472"/>
        <v>October</v>
      </c>
      <c r="V3695" t="str">
        <f t="shared" si="473"/>
        <v>2015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74"/>
        <v>107.42857142857143</v>
      </c>
      <c r="P3696" s="6">
        <f t="shared" si="475"/>
        <v>62.666666666666664</v>
      </c>
      <c r="Q3696" t="str">
        <f t="shared" si="468"/>
        <v>theater</v>
      </c>
      <c r="R3696" t="str">
        <f t="shared" si="469"/>
        <v>plays</v>
      </c>
      <c r="S3696" s="10">
        <f t="shared" si="470"/>
        <v>42489.925543981481</v>
      </c>
      <c r="T3696" s="10">
        <f t="shared" si="471"/>
        <v>42526.874999999993</v>
      </c>
      <c r="U3696" t="str">
        <f t="shared" si="472"/>
        <v>April</v>
      </c>
      <c r="V3696" t="str">
        <f t="shared" si="473"/>
        <v>2016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74"/>
        <v>100.125</v>
      </c>
      <c r="P3697" s="6">
        <f t="shared" si="475"/>
        <v>121.36363636363636</v>
      </c>
      <c r="Q3697" t="str">
        <f t="shared" si="468"/>
        <v>theater</v>
      </c>
      <c r="R3697" t="str">
        <f t="shared" si="469"/>
        <v>plays</v>
      </c>
      <c r="S3697" s="10">
        <f t="shared" si="470"/>
        <v>41995.662152777775</v>
      </c>
      <c r="T3697" s="10">
        <f t="shared" si="471"/>
        <v>42015.662152777775</v>
      </c>
      <c r="U3697" t="str">
        <f t="shared" si="472"/>
        <v>December</v>
      </c>
      <c r="V3697" t="str">
        <f t="shared" si="473"/>
        <v>2014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74"/>
        <v>155</v>
      </c>
      <c r="P3698" s="6">
        <f t="shared" si="475"/>
        <v>39.743589743589745</v>
      </c>
      <c r="Q3698" t="str">
        <f t="shared" si="468"/>
        <v>theater</v>
      </c>
      <c r="R3698" t="str">
        <f t="shared" si="469"/>
        <v>plays</v>
      </c>
      <c r="S3698" s="10">
        <f t="shared" si="470"/>
        <v>41988.408749999995</v>
      </c>
      <c r="T3698" s="10">
        <f t="shared" si="471"/>
        <v>42048.408749999995</v>
      </c>
      <c r="U3698" t="str">
        <f t="shared" si="472"/>
        <v>December</v>
      </c>
      <c r="V3698" t="str">
        <f t="shared" si="473"/>
        <v>2014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74"/>
        <v>108</v>
      </c>
      <c r="P3699" s="6">
        <f t="shared" si="475"/>
        <v>72</v>
      </c>
      <c r="Q3699" t="str">
        <f t="shared" si="468"/>
        <v>theater</v>
      </c>
      <c r="R3699" t="str">
        <f t="shared" si="469"/>
        <v>plays</v>
      </c>
      <c r="S3699" s="10">
        <f t="shared" si="470"/>
        <v>42479.2575</v>
      </c>
      <c r="T3699" s="10">
        <f t="shared" si="471"/>
        <v>42500.2575</v>
      </c>
      <c r="U3699" t="str">
        <f t="shared" si="472"/>
        <v>April</v>
      </c>
      <c r="V3699" t="str">
        <f t="shared" si="473"/>
        <v>2016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74"/>
        <v>110.52</v>
      </c>
      <c r="P3700" s="6">
        <f t="shared" si="475"/>
        <v>40.632352941176471</v>
      </c>
      <c r="Q3700" t="str">
        <f t="shared" si="468"/>
        <v>theater</v>
      </c>
      <c r="R3700" t="str">
        <f t="shared" si="469"/>
        <v>plays</v>
      </c>
      <c r="S3700" s="10">
        <f t="shared" si="470"/>
        <v>42401.598229166666</v>
      </c>
      <c r="T3700" s="10">
        <f t="shared" si="471"/>
        <v>42431.598229166666</v>
      </c>
      <c r="U3700" t="str">
        <f t="shared" si="472"/>
        <v>February</v>
      </c>
      <c r="V3700" t="str">
        <f t="shared" si="473"/>
        <v>2016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74"/>
        <v>100.8</v>
      </c>
      <c r="P3701" s="6">
        <f t="shared" si="475"/>
        <v>63</v>
      </c>
      <c r="Q3701" t="str">
        <f t="shared" si="468"/>
        <v>theater</v>
      </c>
      <c r="R3701" t="str">
        <f t="shared" si="469"/>
        <v>plays</v>
      </c>
      <c r="S3701" s="10">
        <f t="shared" si="470"/>
        <v>41897.393703703703</v>
      </c>
      <c r="T3701" s="10">
        <f t="shared" si="471"/>
        <v>41927.393703703703</v>
      </c>
      <c r="U3701" t="str">
        <f t="shared" si="472"/>
        <v>September</v>
      </c>
      <c r="V3701" t="str">
        <f t="shared" si="473"/>
        <v>2014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74"/>
        <v>121.2</v>
      </c>
      <c r="P3702" s="6">
        <f t="shared" si="475"/>
        <v>33.666666666666664</v>
      </c>
      <c r="Q3702" t="str">
        <f t="shared" si="468"/>
        <v>theater</v>
      </c>
      <c r="R3702" t="str">
        <f t="shared" si="469"/>
        <v>plays</v>
      </c>
      <c r="S3702" s="10">
        <f t="shared" si="470"/>
        <v>41882.37731481481</v>
      </c>
      <c r="T3702" s="10">
        <f t="shared" si="471"/>
        <v>41912.458333333328</v>
      </c>
      <c r="U3702" t="str">
        <f t="shared" si="472"/>
        <v>August</v>
      </c>
      <c r="V3702" t="str">
        <f t="shared" si="473"/>
        <v>2014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74"/>
        <v>100.33333333333334</v>
      </c>
      <c r="P3703" s="6">
        <f t="shared" si="475"/>
        <v>38.589743589743591</v>
      </c>
      <c r="Q3703" t="str">
        <f t="shared" si="468"/>
        <v>theater</v>
      </c>
      <c r="R3703" t="str">
        <f t="shared" si="469"/>
        <v>plays</v>
      </c>
      <c r="S3703" s="10">
        <f t="shared" si="470"/>
        <v>42129.333252314813</v>
      </c>
      <c r="T3703" s="10">
        <f t="shared" si="471"/>
        <v>42159.333252314813</v>
      </c>
      <c r="U3703" t="str">
        <f t="shared" si="472"/>
        <v>May</v>
      </c>
      <c r="V3703" t="str">
        <f t="shared" si="473"/>
        <v>2015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74"/>
        <v>109.16666666666666</v>
      </c>
      <c r="P3704" s="6">
        <f t="shared" si="475"/>
        <v>155.95238095238096</v>
      </c>
      <c r="Q3704" t="str">
        <f t="shared" si="468"/>
        <v>theater</v>
      </c>
      <c r="R3704" t="str">
        <f t="shared" si="469"/>
        <v>plays</v>
      </c>
      <c r="S3704" s="10">
        <f t="shared" si="470"/>
        <v>42524.329675925925</v>
      </c>
      <c r="T3704" s="10">
        <f t="shared" si="471"/>
        <v>42561.749305555553</v>
      </c>
      <c r="U3704" t="str">
        <f t="shared" si="472"/>
        <v>June</v>
      </c>
      <c r="V3704" t="str">
        <f t="shared" si="473"/>
        <v>2016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74"/>
        <v>123.42857142857142</v>
      </c>
      <c r="P3705" s="6">
        <f t="shared" si="475"/>
        <v>43.2</v>
      </c>
      <c r="Q3705" t="str">
        <f t="shared" si="468"/>
        <v>theater</v>
      </c>
      <c r="R3705" t="str">
        <f t="shared" si="469"/>
        <v>plays</v>
      </c>
      <c r="S3705" s="10">
        <f t="shared" si="470"/>
        <v>42556.296157407407</v>
      </c>
      <c r="T3705" s="10">
        <f t="shared" si="471"/>
        <v>42595.082638888889</v>
      </c>
      <c r="U3705" t="str">
        <f t="shared" si="472"/>
        <v>July</v>
      </c>
      <c r="V3705" t="str">
        <f t="shared" si="473"/>
        <v>2016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74"/>
        <v>136.33666666666667</v>
      </c>
      <c r="P3706" s="6">
        <f t="shared" si="475"/>
        <v>15.148518518518518</v>
      </c>
      <c r="Q3706" t="str">
        <f t="shared" si="468"/>
        <v>theater</v>
      </c>
      <c r="R3706" t="str">
        <f t="shared" si="469"/>
        <v>plays</v>
      </c>
      <c r="S3706" s="10">
        <f t="shared" si="470"/>
        <v>42461.481412037036</v>
      </c>
      <c r="T3706" s="10">
        <f t="shared" si="471"/>
        <v>42521.481412037036</v>
      </c>
      <c r="U3706" t="str">
        <f t="shared" si="472"/>
        <v>April</v>
      </c>
      <c r="V3706" t="str">
        <f t="shared" si="473"/>
        <v>2016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74"/>
        <v>103.46657233816768</v>
      </c>
      <c r="P3707" s="6">
        <f t="shared" si="475"/>
        <v>83.571428571428569</v>
      </c>
      <c r="Q3707" t="str">
        <f t="shared" si="468"/>
        <v>theater</v>
      </c>
      <c r="R3707" t="str">
        <f t="shared" si="469"/>
        <v>plays</v>
      </c>
      <c r="S3707" s="10">
        <f t="shared" si="470"/>
        <v>41792.334652777776</v>
      </c>
      <c r="T3707" s="10">
        <f t="shared" si="471"/>
        <v>41813.541666666664</v>
      </c>
      <c r="U3707" t="str">
        <f t="shared" si="472"/>
        <v>June</v>
      </c>
      <c r="V3707" t="str">
        <f t="shared" si="473"/>
        <v>2014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74"/>
        <v>121.33333333333334</v>
      </c>
      <c r="P3708" s="6">
        <f t="shared" si="475"/>
        <v>140</v>
      </c>
      <c r="Q3708" t="str">
        <f t="shared" si="468"/>
        <v>theater</v>
      </c>
      <c r="R3708" t="str">
        <f t="shared" si="469"/>
        <v>plays</v>
      </c>
      <c r="S3708" s="10">
        <f t="shared" si="470"/>
        <v>41879.705428240741</v>
      </c>
      <c r="T3708" s="10">
        <f t="shared" si="471"/>
        <v>41894.705428240741</v>
      </c>
      <c r="U3708" t="str">
        <f t="shared" si="472"/>
        <v>August</v>
      </c>
      <c r="V3708" t="str">
        <f t="shared" si="473"/>
        <v>2014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74"/>
        <v>186</v>
      </c>
      <c r="P3709" s="6">
        <f t="shared" si="475"/>
        <v>80.869565217391298</v>
      </c>
      <c r="Q3709" t="str">
        <f t="shared" si="468"/>
        <v>theater</v>
      </c>
      <c r="R3709" t="str">
        <f t="shared" si="469"/>
        <v>plays</v>
      </c>
      <c r="S3709" s="10">
        <f t="shared" si="470"/>
        <v>42551.840023148143</v>
      </c>
      <c r="T3709" s="10">
        <f t="shared" si="471"/>
        <v>42573.018055555549</v>
      </c>
      <c r="U3709" t="str">
        <f t="shared" si="472"/>
        <v>June</v>
      </c>
      <c r="V3709" t="str">
        <f t="shared" si="473"/>
        <v>2016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74"/>
        <v>300</v>
      </c>
      <c r="P3710" s="6">
        <f t="shared" si="475"/>
        <v>53.846153846153847</v>
      </c>
      <c r="Q3710" t="str">
        <f t="shared" si="468"/>
        <v>theater</v>
      </c>
      <c r="R3710" t="str">
        <f t="shared" si="469"/>
        <v>plays</v>
      </c>
      <c r="S3710" s="10">
        <f t="shared" si="470"/>
        <v>41809.933865740742</v>
      </c>
      <c r="T3710" s="10">
        <f t="shared" si="471"/>
        <v>41823.933865740742</v>
      </c>
      <c r="U3710" t="str">
        <f t="shared" si="472"/>
        <v>June</v>
      </c>
      <c r="V3710" t="str">
        <f t="shared" si="473"/>
        <v>2014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74"/>
        <v>108.25</v>
      </c>
      <c r="P3711" s="6">
        <f t="shared" si="475"/>
        <v>30.928571428571427</v>
      </c>
      <c r="Q3711" t="str">
        <f t="shared" si="468"/>
        <v>theater</v>
      </c>
      <c r="R3711" t="str">
        <f t="shared" si="469"/>
        <v>plays</v>
      </c>
      <c r="S3711" s="10">
        <f t="shared" si="470"/>
        <v>41785.499374999999</v>
      </c>
      <c r="T3711" s="10">
        <f t="shared" si="471"/>
        <v>41815.499374999999</v>
      </c>
      <c r="U3711" t="str">
        <f t="shared" si="472"/>
        <v>May</v>
      </c>
      <c r="V3711" t="str">
        <f t="shared" si="473"/>
        <v>2014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74"/>
        <v>141.15384615384616</v>
      </c>
      <c r="P3712" s="6">
        <f t="shared" si="475"/>
        <v>67.962962962962962</v>
      </c>
      <c r="Q3712" t="str">
        <f t="shared" si="468"/>
        <v>theater</v>
      </c>
      <c r="R3712" t="str">
        <f t="shared" si="469"/>
        <v>plays</v>
      </c>
      <c r="S3712" s="10">
        <f t="shared" si="470"/>
        <v>42072.367916666662</v>
      </c>
      <c r="T3712" s="10">
        <f t="shared" si="471"/>
        <v>42097.367916666662</v>
      </c>
      <c r="U3712" t="str">
        <f t="shared" si="472"/>
        <v>March</v>
      </c>
      <c r="V3712" t="str">
        <f t="shared" si="473"/>
        <v>2015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74"/>
        <v>113.99999999999999</v>
      </c>
      <c r="P3713" s="6">
        <f t="shared" si="475"/>
        <v>27.142857142857142</v>
      </c>
      <c r="Q3713" t="str">
        <f t="shared" si="468"/>
        <v>theater</v>
      </c>
      <c r="R3713" t="str">
        <f t="shared" si="469"/>
        <v>plays</v>
      </c>
      <c r="S3713" s="10">
        <f t="shared" si="470"/>
        <v>41779.5158912037</v>
      </c>
      <c r="T3713" s="10">
        <f t="shared" si="471"/>
        <v>41805.458333333328</v>
      </c>
      <c r="U3713" t="str">
        <f t="shared" si="472"/>
        <v>May</v>
      </c>
      <c r="V3713" t="str">
        <f t="shared" si="473"/>
        <v>2014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74"/>
        <v>153.73333333333335</v>
      </c>
      <c r="P3714" s="6">
        <f t="shared" si="475"/>
        <v>110.86538461538461</v>
      </c>
      <c r="Q3714" t="str">
        <f t="shared" si="468"/>
        <v>theater</v>
      </c>
      <c r="R3714" t="str">
        <f t="shared" si="469"/>
        <v>plays</v>
      </c>
      <c r="S3714" s="10">
        <f t="shared" si="470"/>
        <v>42133.963738425919</v>
      </c>
      <c r="T3714" s="10">
        <f t="shared" si="471"/>
        <v>42155.082638888889</v>
      </c>
      <c r="U3714" t="str">
        <f t="shared" si="472"/>
        <v>May</v>
      </c>
      <c r="V3714" t="str">
        <f t="shared" si="473"/>
        <v>2015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474"/>
        <v>101.49999999999999</v>
      </c>
      <c r="P3715" s="6">
        <f t="shared" si="475"/>
        <v>106.84210526315789</v>
      </c>
      <c r="Q3715" t="str">
        <f t="shared" ref="Q3715:Q3778" si="476">LEFT(N3715, FIND("/",N3715,1)-1)</f>
        <v>theater</v>
      </c>
      <c r="R3715" t="str">
        <f t="shared" ref="R3715:R3778" si="477">RIGHT(N3715, LEN(N3715)-FIND("/",N3715))</f>
        <v>plays</v>
      </c>
      <c r="S3715" s="10">
        <f t="shared" ref="S3715:S3778" si="478">(J3715/86400)+25569+(-5/24)</f>
        <v>42505.529699074068</v>
      </c>
      <c r="T3715" s="10">
        <f t="shared" ref="T3715:T3778" si="479">(I3715/86400)+25569+(-5/24)</f>
        <v>42525.529699074068</v>
      </c>
      <c r="U3715" t="str">
        <f t="shared" ref="U3715:U3778" si="480">TEXT(S3715,"mmmm")</f>
        <v>May</v>
      </c>
      <c r="V3715" t="str">
        <f t="shared" ref="V3715:V3778" si="481">TEXT(S3715,"yyyy")</f>
        <v>2016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74"/>
        <v>102.35000000000001</v>
      </c>
      <c r="P3716" s="6">
        <f t="shared" si="475"/>
        <v>105.51546391752578</v>
      </c>
      <c r="Q3716" t="str">
        <f t="shared" si="476"/>
        <v>theater</v>
      </c>
      <c r="R3716" t="str">
        <f t="shared" si="477"/>
        <v>plays</v>
      </c>
      <c r="S3716" s="10">
        <f t="shared" si="478"/>
        <v>42118.347997685181</v>
      </c>
      <c r="T3716" s="10">
        <f t="shared" si="479"/>
        <v>42149.957638888889</v>
      </c>
      <c r="U3716" t="str">
        <f t="shared" si="480"/>
        <v>April</v>
      </c>
      <c r="V3716" t="str">
        <f t="shared" si="481"/>
        <v>2015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74"/>
        <v>102.57142857142858</v>
      </c>
      <c r="P3717" s="6">
        <f t="shared" si="475"/>
        <v>132.96296296296296</v>
      </c>
      <c r="Q3717" t="str">
        <f t="shared" si="476"/>
        <v>theater</v>
      </c>
      <c r="R3717" t="str">
        <f t="shared" si="477"/>
        <v>plays</v>
      </c>
      <c r="S3717" s="10">
        <f t="shared" si="478"/>
        <v>42036.787256944437</v>
      </c>
      <c r="T3717" s="10">
        <f t="shared" si="479"/>
        <v>42094.327777777777</v>
      </c>
      <c r="U3717" t="str">
        <f t="shared" si="480"/>
        <v>February</v>
      </c>
      <c r="V3717" t="str">
        <f t="shared" si="481"/>
        <v>2015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74"/>
        <v>155.75</v>
      </c>
      <c r="P3718" s="6">
        <f t="shared" si="475"/>
        <v>51.916666666666664</v>
      </c>
      <c r="Q3718" t="str">
        <f t="shared" si="476"/>
        <v>theater</v>
      </c>
      <c r="R3718" t="str">
        <f t="shared" si="477"/>
        <v>plays</v>
      </c>
      <c r="S3718" s="10">
        <f t="shared" si="478"/>
        <v>42360.679502314808</v>
      </c>
      <c r="T3718" s="10">
        <f t="shared" si="479"/>
        <v>42390.679502314808</v>
      </c>
      <c r="U3718" t="str">
        <f t="shared" si="480"/>
        <v>December</v>
      </c>
      <c r="V3718" t="str">
        <f t="shared" si="481"/>
        <v>2015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74"/>
        <v>100.75</v>
      </c>
      <c r="P3719" s="6">
        <f t="shared" si="475"/>
        <v>310</v>
      </c>
      <c r="Q3719" t="str">
        <f t="shared" si="476"/>
        <v>theater</v>
      </c>
      <c r="R3719" t="str">
        <f t="shared" si="477"/>
        <v>plays</v>
      </c>
      <c r="S3719" s="10">
        <f t="shared" si="478"/>
        <v>42102.657974537033</v>
      </c>
      <c r="T3719" s="10">
        <f t="shared" si="479"/>
        <v>42133.657974537033</v>
      </c>
      <c r="U3719" t="str">
        <f t="shared" si="480"/>
        <v>April</v>
      </c>
      <c r="V3719" t="str">
        <f t="shared" si="481"/>
        <v>2015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74"/>
        <v>239.4</v>
      </c>
      <c r="P3720" s="6">
        <f t="shared" si="475"/>
        <v>26.021739130434781</v>
      </c>
      <c r="Q3720" t="str">
        <f t="shared" si="476"/>
        <v>theater</v>
      </c>
      <c r="R3720" t="str">
        <f t="shared" si="477"/>
        <v>plays</v>
      </c>
      <c r="S3720" s="10">
        <f t="shared" si="478"/>
        <v>42032.507812499993</v>
      </c>
      <c r="T3720" s="10">
        <f t="shared" si="479"/>
        <v>42062.507812499993</v>
      </c>
      <c r="U3720" t="str">
        <f t="shared" si="480"/>
        <v>January</v>
      </c>
      <c r="V3720" t="str">
        <f t="shared" si="481"/>
        <v>2015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74"/>
        <v>210</v>
      </c>
      <c r="P3721" s="6">
        <f t="shared" si="475"/>
        <v>105</v>
      </c>
      <c r="Q3721" t="str">
        <f t="shared" si="476"/>
        <v>theater</v>
      </c>
      <c r="R3721" t="str">
        <f t="shared" si="477"/>
        <v>plays</v>
      </c>
      <c r="S3721" s="10">
        <f t="shared" si="478"/>
        <v>42147.521597222221</v>
      </c>
      <c r="T3721" s="10">
        <f t="shared" si="479"/>
        <v>42177.521597222221</v>
      </c>
      <c r="U3721" t="str">
        <f t="shared" si="480"/>
        <v>May</v>
      </c>
      <c r="V3721" t="str">
        <f t="shared" si="481"/>
        <v>2015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74"/>
        <v>104.51515151515152</v>
      </c>
      <c r="P3722" s="6">
        <f t="shared" si="475"/>
        <v>86.224999999999994</v>
      </c>
      <c r="Q3722" t="str">
        <f t="shared" si="476"/>
        <v>theater</v>
      </c>
      <c r="R3722" t="str">
        <f t="shared" si="477"/>
        <v>plays</v>
      </c>
      <c r="S3722" s="10">
        <f t="shared" si="478"/>
        <v>42165.784791666665</v>
      </c>
      <c r="T3722" s="10">
        <f t="shared" si="479"/>
        <v>42187.784791666665</v>
      </c>
      <c r="U3722" t="str">
        <f t="shared" si="480"/>
        <v>June</v>
      </c>
      <c r="V3722" t="str">
        <f t="shared" si="481"/>
        <v>2015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74"/>
        <v>100.8</v>
      </c>
      <c r="P3723" s="6">
        <f t="shared" si="475"/>
        <v>114.54545454545455</v>
      </c>
      <c r="Q3723" t="str">
        <f t="shared" si="476"/>
        <v>theater</v>
      </c>
      <c r="R3723" t="str">
        <f t="shared" si="477"/>
        <v>plays</v>
      </c>
      <c r="S3723" s="10">
        <f t="shared" si="478"/>
        <v>41927.727824074071</v>
      </c>
      <c r="T3723" s="10">
        <f t="shared" si="479"/>
        <v>41948.769490740735</v>
      </c>
      <c r="U3723" t="str">
        <f t="shared" si="480"/>
        <v>October</v>
      </c>
      <c r="V3723" t="str">
        <f t="shared" si="481"/>
        <v>2014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74"/>
        <v>111.20000000000002</v>
      </c>
      <c r="P3724" s="6">
        <f t="shared" si="475"/>
        <v>47.657142857142858</v>
      </c>
      <c r="Q3724" t="str">
        <f t="shared" si="476"/>
        <v>theater</v>
      </c>
      <c r="R3724" t="str">
        <f t="shared" si="477"/>
        <v>plays</v>
      </c>
      <c r="S3724" s="10">
        <f t="shared" si="478"/>
        <v>42381.463506944441</v>
      </c>
      <c r="T3724" s="10">
        <f t="shared" si="479"/>
        <v>42411.749305555553</v>
      </c>
      <c r="U3724" t="str">
        <f t="shared" si="480"/>
        <v>January</v>
      </c>
      <c r="V3724" t="str">
        <f t="shared" si="481"/>
        <v>2016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ref="O3725:O3788" si="482">(E3725/D3725)*100</f>
        <v>102.04444444444445</v>
      </c>
      <c r="P3725" s="6">
        <f t="shared" ref="P3725:P3788" si="483">(E3725/L3725)</f>
        <v>72.888888888888886</v>
      </c>
      <c r="Q3725" t="str">
        <f t="shared" si="476"/>
        <v>theater</v>
      </c>
      <c r="R3725" t="str">
        <f t="shared" si="477"/>
        <v>plays</v>
      </c>
      <c r="S3725" s="10">
        <f t="shared" si="478"/>
        <v>41943.544699074067</v>
      </c>
      <c r="T3725" s="10">
        <f t="shared" si="479"/>
        <v>41973.586365740739</v>
      </c>
      <c r="U3725" t="str">
        <f t="shared" si="480"/>
        <v>October</v>
      </c>
      <c r="V3725" t="str">
        <f t="shared" si="481"/>
        <v>2014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82"/>
        <v>102.54767441860466</v>
      </c>
      <c r="P3726" s="6">
        <f t="shared" si="483"/>
        <v>49.545505617977533</v>
      </c>
      <c r="Q3726" t="str">
        <f t="shared" si="476"/>
        <v>theater</v>
      </c>
      <c r="R3726" t="str">
        <f t="shared" si="477"/>
        <v>plays</v>
      </c>
      <c r="S3726" s="10">
        <f t="shared" si="478"/>
        <v>42465.283101851848</v>
      </c>
      <c r="T3726" s="10">
        <f t="shared" si="479"/>
        <v>42494.749999999993</v>
      </c>
      <c r="U3726" t="str">
        <f t="shared" si="480"/>
        <v>April</v>
      </c>
      <c r="V3726" t="str">
        <f t="shared" si="481"/>
        <v>2016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82"/>
        <v>127</v>
      </c>
      <c r="P3727" s="6">
        <f t="shared" si="483"/>
        <v>25.4</v>
      </c>
      <c r="Q3727" t="str">
        <f t="shared" si="476"/>
        <v>theater</v>
      </c>
      <c r="R3727" t="str">
        <f t="shared" si="477"/>
        <v>plays</v>
      </c>
      <c r="S3727" s="10">
        <f t="shared" si="478"/>
        <v>42401.736886574072</v>
      </c>
      <c r="T3727" s="10">
        <f t="shared" si="479"/>
        <v>42418.687499999993</v>
      </c>
      <c r="U3727" t="str">
        <f t="shared" si="480"/>
        <v>February</v>
      </c>
      <c r="V3727" t="str">
        <f t="shared" si="481"/>
        <v>2016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82"/>
        <v>338.70588235294122</v>
      </c>
      <c r="P3728" s="6">
        <f t="shared" si="483"/>
        <v>62.586956521739133</v>
      </c>
      <c r="Q3728" t="str">
        <f t="shared" si="476"/>
        <v>theater</v>
      </c>
      <c r="R3728" t="str">
        <f t="shared" si="477"/>
        <v>plays</v>
      </c>
      <c r="S3728" s="10">
        <f t="shared" si="478"/>
        <v>42461.932534722218</v>
      </c>
      <c r="T3728" s="10">
        <f t="shared" si="479"/>
        <v>42489.666666666664</v>
      </c>
      <c r="U3728" t="str">
        <f t="shared" si="480"/>
        <v>April</v>
      </c>
      <c r="V3728" t="str">
        <f t="shared" si="481"/>
        <v>2016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82"/>
        <v>100.75</v>
      </c>
      <c r="P3729" s="6">
        <f t="shared" si="483"/>
        <v>61.060606060606062</v>
      </c>
      <c r="Q3729" t="str">
        <f t="shared" si="476"/>
        <v>theater</v>
      </c>
      <c r="R3729" t="str">
        <f t="shared" si="477"/>
        <v>plays</v>
      </c>
      <c r="S3729" s="10">
        <f t="shared" si="478"/>
        <v>42632.139976851853</v>
      </c>
      <c r="T3729" s="10">
        <f t="shared" si="479"/>
        <v>42662.996527777774</v>
      </c>
      <c r="U3729" t="str">
        <f t="shared" si="480"/>
        <v>September</v>
      </c>
      <c r="V3729" t="str">
        <f t="shared" si="481"/>
        <v>2016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82"/>
        <v>9.31</v>
      </c>
      <c r="P3730" s="6">
        <f t="shared" si="483"/>
        <v>60.064516129032256</v>
      </c>
      <c r="Q3730" t="str">
        <f t="shared" si="476"/>
        <v>theater</v>
      </c>
      <c r="R3730" t="str">
        <f t="shared" si="477"/>
        <v>plays</v>
      </c>
      <c r="S3730" s="10">
        <f t="shared" si="478"/>
        <v>42204.962685185186</v>
      </c>
      <c r="T3730" s="10">
        <f t="shared" si="479"/>
        <v>42234.962685185186</v>
      </c>
      <c r="U3730" t="str">
        <f t="shared" si="480"/>
        <v>July</v>
      </c>
      <c r="V3730" t="str">
        <f t="shared" si="481"/>
        <v>2015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82"/>
        <v>7.24</v>
      </c>
      <c r="P3731" s="6">
        <f t="shared" si="483"/>
        <v>72.400000000000006</v>
      </c>
      <c r="Q3731" t="str">
        <f t="shared" si="476"/>
        <v>theater</v>
      </c>
      <c r="R3731" t="str">
        <f t="shared" si="477"/>
        <v>plays</v>
      </c>
      <c r="S3731" s="10">
        <f t="shared" si="478"/>
        <v>42040.996666666666</v>
      </c>
      <c r="T3731" s="10">
        <f t="shared" si="479"/>
        <v>42085.954999999994</v>
      </c>
      <c r="U3731" t="str">
        <f t="shared" si="480"/>
        <v>February</v>
      </c>
      <c r="V3731" t="str">
        <f t="shared" si="481"/>
        <v>2015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82"/>
        <v>10</v>
      </c>
      <c r="P3732" s="6">
        <f t="shared" si="483"/>
        <v>100</v>
      </c>
      <c r="Q3732" t="str">
        <f t="shared" si="476"/>
        <v>theater</v>
      </c>
      <c r="R3732" t="str">
        <f t="shared" si="477"/>
        <v>plays</v>
      </c>
      <c r="S3732" s="10">
        <f t="shared" si="478"/>
        <v>42203.46943287037</v>
      </c>
      <c r="T3732" s="10">
        <f t="shared" si="479"/>
        <v>42233.46943287037</v>
      </c>
      <c r="U3732" t="str">
        <f t="shared" si="480"/>
        <v>July</v>
      </c>
      <c r="V3732" t="str">
        <f t="shared" si="481"/>
        <v>2015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82"/>
        <v>11.272727272727273</v>
      </c>
      <c r="P3733" s="6">
        <f t="shared" si="483"/>
        <v>51.666666666666664</v>
      </c>
      <c r="Q3733" t="str">
        <f t="shared" si="476"/>
        <v>theater</v>
      </c>
      <c r="R3733" t="str">
        <f t="shared" si="477"/>
        <v>plays</v>
      </c>
      <c r="S3733" s="10">
        <f t="shared" si="478"/>
        <v>41983.544513888883</v>
      </c>
      <c r="T3733" s="10">
        <f t="shared" si="479"/>
        <v>42013.932638888888</v>
      </c>
      <c r="U3733" t="str">
        <f t="shared" si="480"/>
        <v>December</v>
      </c>
      <c r="V3733" t="str">
        <f t="shared" si="481"/>
        <v>2014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82"/>
        <v>15.411764705882353</v>
      </c>
      <c r="P3734" s="6">
        <f t="shared" si="483"/>
        <v>32.75</v>
      </c>
      <c r="Q3734" t="str">
        <f t="shared" si="476"/>
        <v>theater</v>
      </c>
      <c r="R3734" t="str">
        <f t="shared" si="477"/>
        <v>plays</v>
      </c>
      <c r="S3734" s="10">
        <f t="shared" si="478"/>
        <v>41968.469131944446</v>
      </c>
      <c r="T3734" s="10">
        <f t="shared" si="479"/>
        <v>42028.291666666664</v>
      </c>
      <c r="U3734" t="str">
        <f t="shared" si="480"/>
        <v>November</v>
      </c>
      <c r="V3734" t="str">
        <f t="shared" si="481"/>
        <v>2014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82"/>
        <v>0</v>
      </c>
      <c r="P3735" s="6" t="e">
        <f t="shared" si="483"/>
        <v>#DIV/0!</v>
      </c>
      <c r="Q3735" t="str">
        <f t="shared" si="476"/>
        <v>theater</v>
      </c>
      <c r="R3735" t="str">
        <f t="shared" si="477"/>
        <v>plays</v>
      </c>
      <c r="S3735" s="10">
        <f t="shared" si="478"/>
        <v>42102.816064814811</v>
      </c>
      <c r="T3735" s="10">
        <f t="shared" si="479"/>
        <v>42112.729166666664</v>
      </c>
      <c r="U3735" t="str">
        <f t="shared" si="480"/>
        <v>April</v>
      </c>
      <c r="V3735" t="str">
        <f t="shared" si="481"/>
        <v>2015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82"/>
        <v>28.466666666666669</v>
      </c>
      <c r="P3736" s="6">
        <f t="shared" si="483"/>
        <v>61</v>
      </c>
      <c r="Q3736" t="str">
        <f t="shared" si="476"/>
        <v>theater</v>
      </c>
      <c r="R3736" t="str">
        <f t="shared" si="477"/>
        <v>plays</v>
      </c>
      <c r="S3736" s="10">
        <f t="shared" si="478"/>
        <v>42089.693240740737</v>
      </c>
      <c r="T3736" s="10">
        <f t="shared" si="479"/>
        <v>42149.693240740737</v>
      </c>
      <c r="U3736" t="str">
        <f t="shared" si="480"/>
        <v>March</v>
      </c>
      <c r="V3736" t="str">
        <f t="shared" si="481"/>
        <v>2015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82"/>
        <v>13.333333333333334</v>
      </c>
      <c r="P3737" s="6">
        <f t="shared" si="483"/>
        <v>10</v>
      </c>
      <c r="Q3737" t="str">
        <f t="shared" si="476"/>
        <v>theater</v>
      </c>
      <c r="R3737" t="str">
        <f t="shared" si="477"/>
        <v>plays</v>
      </c>
      <c r="S3737" s="10">
        <f t="shared" si="478"/>
        <v>42122.484826388885</v>
      </c>
      <c r="T3737" s="10">
        <f t="shared" si="479"/>
        <v>42152.484826388885</v>
      </c>
      <c r="U3737" t="str">
        <f t="shared" si="480"/>
        <v>April</v>
      </c>
      <c r="V3737" t="str">
        <f t="shared" si="481"/>
        <v>2015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82"/>
        <v>0.66666666666666674</v>
      </c>
      <c r="P3738" s="6">
        <f t="shared" si="483"/>
        <v>10</v>
      </c>
      <c r="Q3738" t="str">
        <f t="shared" si="476"/>
        <v>theater</v>
      </c>
      <c r="R3738" t="str">
        <f t="shared" si="477"/>
        <v>plays</v>
      </c>
      <c r="S3738" s="10">
        <f t="shared" si="478"/>
        <v>42048.503391203696</v>
      </c>
      <c r="T3738" s="10">
        <f t="shared" si="479"/>
        <v>42086.541666666664</v>
      </c>
      <c r="U3738" t="str">
        <f t="shared" si="480"/>
        <v>February</v>
      </c>
      <c r="V3738" t="str">
        <f t="shared" si="481"/>
        <v>2015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82"/>
        <v>21.428571428571427</v>
      </c>
      <c r="P3739" s="6">
        <f t="shared" si="483"/>
        <v>37.5</v>
      </c>
      <c r="Q3739" t="str">
        <f t="shared" si="476"/>
        <v>theater</v>
      </c>
      <c r="R3739" t="str">
        <f t="shared" si="477"/>
        <v>plays</v>
      </c>
      <c r="S3739" s="10">
        <f t="shared" si="478"/>
        <v>42297.482673611106</v>
      </c>
      <c r="T3739" s="10">
        <f t="shared" si="479"/>
        <v>42320.082638888889</v>
      </c>
      <c r="U3739" t="str">
        <f t="shared" si="480"/>
        <v>October</v>
      </c>
      <c r="V3739" t="str">
        <f t="shared" si="481"/>
        <v>2015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82"/>
        <v>18</v>
      </c>
      <c r="P3740" s="6">
        <f t="shared" si="483"/>
        <v>45</v>
      </c>
      <c r="Q3740" t="str">
        <f t="shared" si="476"/>
        <v>theater</v>
      </c>
      <c r="R3740" t="str">
        <f t="shared" si="477"/>
        <v>plays</v>
      </c>
      <c r="S3740" s="10">
        <f t="shared" si="478"/>
        <v>41813.730381944442</v>
      </c>
      <c r="T3740" s="10">
        <f t="shared" si="479"/>
        <v>41835.708333333328</v>
      </c>
      <c r="U3740" t="str">
        <f t="shared" si="480"/>
        <v>June</v>
      </c>
      <c r="V3740" t="str">
        <f t="shared" si="481"/>
        <v>2014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82"/>
        <v>20.125</v>
      </c>
      <c r="P3741" s="6">
        <f t="shared" si="483"/>
        <v>100.625</v>
      </c>
      <c r="Q3741" t="str">
        <f t="shared" si="476"/>
        <v>theater</v>
      </c>
      <c r="R3741" t="str">
        <f t="shared" si="477"/>
        <v>plays</v>
      </c>
      <c r="S3741" s="10">
        <f t="shared" si="478"/>
        <v>42548.241527777776</v>
      </c>
      <c r="T3741" s="10">
        <f t="shared" si="479"/>
        <v>42568.241527777776</v>
      </c>
      <c r="U3741" t="str">
        <f t="shared" si="480"/>
        <v>June</v>
      </c>
      <c r="V3741" t="str">
        <f t="shared" si="481"/>
        <v>2016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82"/>
        <v>17.899999999999999</v>
      </c>
      <c r="P3742" s="6">
        <f t="shared" si="483"/>
        <v>25.571428571428573</v>
      </c>
      <c r="Q3742" t="str">
        <f t="shared" si="476"/>
        <v>theater</v>
      </c>
      <c r="R3742" t="str">
        <f t="shared" si="477"/>
        <v>plays</v>
      </c>
      <c r="S3742" s="10">
        <f t="shared" si="478"/>
        <v>41832.881423611107</v>
      </c>
      <c r="T3742" s="10">
        <f t="shared" si="479"/>
        <v>41862.870810185181</v>
      </c>
      <c r="U3742" t="str">
        <f t="shared" si="480"/>
        <v>July</v>
      </c>
      <c r="V3742" t="str">
        <f t="shared" si="481"/>
        <v>2014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82"/>
        <v>0</v>
      </c>
      <c r="P3743" s="6" t="e">
        <f t="shared" si="483"/>
        <v>#DIV/0!</v>
      </c>
      <c r="Q3743" t="str">
        <f t="shared" si="476"/>
        <v>theater</v>
      </c>
      <c r="R3743" t="str">
        <f t="shared" si="477"/>
        <v>plays</v>
      </c>
      <c r="S3743" s="10">
        <f t="shared" si="478"/>
        <v>42325.712384259255</v>
      </c>
      <c r="T3743" s="10">
        <f t="shared" si="479"/>
        <v>42355.712384259255</v>
      </c>
      <c r="U3743" t="str">
        <f t="shared" si="480"/>
        <v>November</v>
      </c>
      <c r="V3743" t="str">
        <f t="shared" si="481"/>
        <v>2015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82"/>
        <v>2</v>
      </c>
      <c r="P3744" s="6">
        <f t="shared" si="483"/>
        <v>25</v>
      </c>
      <c r="Q3744" t="str">
        <f t="shared" si="476"/>
        <v>theater</v>
      </c>
      <c r="R3744" t="str">
        <f t="shared" si="477"/>
        <v>plays</v>
      </c>
      <c r="S3744" s="10">
        <f t="shared" si="478"/>
        <v>41858.006296296291</v>
      </c>
      <c r="T3744" s="10">
        <f t="shared" si="479"/>
        <v>41888.006296296291</v>
      </c>
      <c r="U3744" t="str">
        <f t="shared" si="480"/>
        <v>August</v>
      </c>
      <c r="V3744" t="str">
        <f t="shared" si="481"/>
        <v>2014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82"/>
        <v>0</v>
      </c>
      <c r="P3745" s="6" t="e">
        <f t="shared" si="483"/>
        <v>#DIV/0!</v>
      </c>
      <c r="Q3745" t="str">
        <f t="shared" si="476"/>
        <v>theater</v>
      </c>
      <c r="R3745" t="str">
        <f t="shared" si="477"/>
        <v>plays</v>
      </c>
      <c r="S3745" s="10">
        <f t="shared" si="478"/>
        <v>41793.501898148148</v>
      </c>
      <c r="T3745" s="10">
        <f t="shared" si="479"/>
        <v>41823.501898148148</v>
      </c>
      <c r="U3745" t="str">
        <f t="shared" si="480"/>
        <v>June</v>
      </c>
      <c r="V3745" t="str">
        <f t="shared" si="481"/>
        <v>2014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82"/>
        <v>0</v>
      </c>
      <c r="P3746" s="6" t="e">
        <f t="shared" si="483"/>
        <v>#DIV/0!</v>
      </c>
      <c r="Q3746" t="str">
        <f t="shared" si="476"/>
        <v>theater</v>
      </c>
      <c r="R3746" t="str">
        <f t="shared" si="477"/>
        <v>plays</v>
      </c>
      <c r="S3746" s="10">
        <f t="shared" si="478"/>
        <v>41793.605925925927</v>
      </c>
      <c r="T3746" s="10">
        <f t="shared" si="479"/>
        <v>41824.957638888889</v>
      </c>
      <c r="U3746" t="str">
        <f t="shared" si="480"/>
        <v>June</v>
      </c>
      <c r="V3746" t="str">
        <f t="shared" si="481"/>
        <v>2014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82"/>
        <v>10</v>
      </c>
      <c r="P3747" s="6">
        <f t="shared" si="483"/>
        <v>10</v>
      </c>
      <c r="Q3747" t="str">
        <f t="shared" si="476"/>
        <v>theater</v>
      </c>
      <c r="R3747" t="str">
        <f t="shared" si="477"/>
        <v>plays</v>
      </c>
      <c r="S3747" s="10">
        <f t="shared" si="478"/>
        <v>41831.489606481475</v>
      </c>
      <c r="T3747" s="10">
        <f t="shared" si="479"/>
        <v>41861.489606481475</v>
      </c>
      <c r="U3747" t="str">
        <f t="shared" si="480"/>
        <v>July</v>
      </c>
      <c r="V3747" t="str">
        <f t="shared" si="481"/>
        <v>2014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82"/>
        <v>2.3764705882352941</v>
      </c>
      <c r="P3748" s="6">
        <f t="shared" si="483"/>
        <v>202</v>
      </c>
      <c r="Q3748" t="str">
        <f t="shared" si="476"/>
        <v>theater</v>
      </c>
      <c r="R3748" t="str">
        <f t="shared" si="477"/>
        <v>plays</v>
      </c>
      <c r="S3748" s="10">
        <f t="shared" si="478"/>
        <v>42621.18100694444</v>
      </c>
      <c r="T3748" s="10">
        <f t="shared" si="479"/>
        <v>42651.18100694444</v>
      </c>
      <c r="U3748" t="str">
        <f t="shared" si="480"/>
        <v>September</v>
      </c>
      <c r="V3748" t="str">
        <f t="shared" si="481"/>
        <v>2016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82"/>
        <v>1</v>
      </c>
      <c r="P3749" s="6">
        <f t="shared" si="483"/>
        <v>25</v>
      </c>
      <c r="Q3749" t="str">
        <f t="shared" si="476"/>
        <v>theater</v>
      </c>
      <c r="R3749" t="str">
        <f t="shared" si="477"/>
        <v>plays</v>
      </c>
      <c r="S3749" s="10">
        <f t="shared" si="478"/>
        <v>42164.091388888883</v>
      </c>
      <c r="T3749" s="10">
        <f t="shared" si="479"/>
        <v>42190.749305555553</v>
      </c>
      <c r="U3749" t="str">
        <f t="shared" si="480"/>
        <v>June</v>
      </c>
      <c r="V3749" t="str">
        <f t="shared" si="481"/>
        <v>2015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82"/>
        <v>103.52</v>
      </c>
      <c r="P3750" s="6">
        <f t="shared" si="483"/>
        <v>99.538461538461533</v>
      </c>
      <c r="Q3750" t="str">
        <f t="shared" si="476"/>
        <v>theater</v>
      </c>
      <c r="R3750" t="str">
        <f t="shared" si="477"/>
        <v>musical</v>
      </c>
      <c r="S3750" s="10">
        <f t="shared" si="478"/>
        <v>42395.498101851852</v>
      </c>
      <c r="T3750" s="10">
        <f t="shared" si="479"/>
        <v>42416.040972222218</v>
      </c>
      <c r="U3750" t="str">
        <f t="shared" si="480"/>
        <v>January</v>
      </c>
      <c r="V3750" t="str">
        <f t="shared" si="481"/>
        <v>2016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82"/>
        <v>105</v>
      </c>
      <c r="P3751" s="6">
        <f t="shared" si="483"/>
        <v>75</v>
      </c>
      <c r="Q3751" t="str">
        <f t="shared" si="476"/>
        <v>theater</v>
      </c>
      <c r="R3751" t="str">
        <f t="shared" si="477"/>
        <v>musical</v>
      </c>
      <c r="S3751" s="10">
        <f t="shared" si="478"/>
        <v>42457.918842592589</v>
      </c>
      <c r="T3751" s="10">
        <f t="shared" si="479"/>
        <v>42488.957638888889</v>
      </c>
      <c r="U3751" t="str">
        <f t="shared" si="480"/>
        <v>March</v>
      </c>
      <c r="V3751" t="str">
        <f t="shared" si="481"/>
        <v>2016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82"/>
        <v>100.44999999999999</v>
      </c>
      <c r="P3752" s="6">
        <f t="shared" si="483"/>
        <v>215.25</v>
      </c>
      <c r="Q3752" t="str">
        <f t="shared" si="476"/>
        <v>theater</v>
      </c>
      <c r="R3752" t="str">
        <f t="shared" si="477"/>
        <v>musical</v>
      </c>
      <c r="S3752" s="10">
        <f t="shared" si="478"/>
        <v>42016.773240740738</v>
      </c>
      <c r="T3752" s="10">
        <f t="shared" si="479"/>
        <v>42045.124305555553</v>
      </c>
      <c r="U3752" t="str">
        <f t="shared" si="480"/>
        <v>January</v>
      </c>
      <c r="V3752" t="str">
        <f t="shared" si="481"/>
        <v>2015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82"/>
        <v>132.6</v>
      </c>
      <c r="P3753" s="6">
        <f t="shared" si="483"/>
        <v>120.54545454545455</v>
      </c>
      <c r="Q3753" t="str">
        <f t="shared" si="476"/>
        <v>theater</v>
      </c>
      <c r="R3753" t="str">
        <f t="shared" si="477"/>
        <v>musical</v>
      </c>
      <c r="S3753" s="10">
        <f t="shared" si="478"/>
        <v>42402.827233796292</v>
      </c>
      <c r="T3753" s="10">
        <f t="shared" si="479"/>
        <v>42462.785567129627</v>
      </c>
      <c r="U3753" t="str">
        <f t="shared" si="480"/>
        <v>February</v>
      </c>
      <c r="V3753" t="str">
        <f t="shared" si="481"/>
        <v>2016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82"/>
        <v>112.99999999999999</v>
      </c>
      <c r="P3754" s="6">
        <f t="shared" si="483"/>
        <v>37.666666666666664</v>
      </c>
      <c r="Q3754" t="str">
        <f t="shared" si="476"/>
        <v>theater</v>
      </c>
      <c r="R3754" t="str">
        <f t="shared" si="477"/>
        <v>musical</v>
      </c>
      <c r="S3754" s="10">
        <f t="shared" si="478"/>
        <v>42619.594155092585</v>
      </c>
      <c r="T3754" s="10">
        <f t="shared" si="479"/>
        <v>42659.666666666664</v>
      </c>
      <c r="U3754" t="str">
        <f t="shared" si="480"/>
        <v>September</v>
      </c>
      <c r="V3754" t="str">
        <f t="shared" si="481"/>
        <v>2016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82"/>
        <v>103.34</v>
      </c>
      <c r="P3755" s="6">
        <f t="shared" si="483"/>
        <v>172.23333333333332</v>
      </c>
      <c r="Q3755" t="str">
        <f t="shared" si="476"/>
        <v>theater</v>
      </c>
      <c r="R3755" t="str">
        <f t="shared" si="477"/>
        <v>musical</v>
      </c>
      <c r="S3755" s="10">
        <f t="shared" si="478"/>
        <v>42128.615740740737</v>
      </c>
      <c r="T3755" s="10">
        <f t="shared" si="479"/>
        <v>42157.791666666664</v>
      </c>
      <c r="U3755" t="str">
        <f t="shared" si="480"/>
        <v>May</v>
      </c>
      <c r="V3755" t="str">
        <f t="shared" si="481"/>
        <v>2015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82"/>
        <v>120</v>
      </c>
      <c r="P3756" s="6">
        <f t="shared" si="483"/>
        <v>111.11111111111111</v>
      </c>
      <c r="Q3756" t="str">
        <f t="shared" si="476"/>
        <v>theater</v>
      </c>
      <c r="R3756" t="str">
        <f t="shared" si="477"/>
        <v>musical</v>
      </c>
      <c r="S3756" s="10">
        <f t="shared" si="478"/>
        <v>41808.67288194444</v>
      </c>
      <c r="T3756" s="10">
        <f t="shared" si="479"/>
        <v>41845.999305555553</v>
      </c>
      <c r="U3756" t="str">
        <f t="shared" si="480"/>
        <v>June</v>
      </c>
      <c r="V3756" t="str">
        <f t="shared" si="481"/>
        <v>2014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82"/>
        <v>129.63636363636363</v>
      </c>
      <c r="P3757" s="6">
        <f t="shared" si="483"/>
        <v>25.464285714285715</v>
      </c>
      <c r="Q3757" t="str">
        <f t="shared" si="476"/>
        <v>theater</v>
      </c>
      <c r="R3757" t="str">
        <f t="shared" si="477"/>
        <v>musical</v>
      </c>
      <c r="S3757" s="10">
        <f t="shared" si="478"/>
        <v>42445.658645833326</v>
      </c>
      <c r="T3757" s="10">
        <f t="shared" si="479"/>
        <v>42475.658645833326</v>
      </c>
      <c r="U3757" t="str">
        <f t="shared" si="480"/>
        <v>March</v>
      </c>
      <c r="V3757" t="str">
        <f t="shared" si="481"/>
        <v>2016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82"/>
        <v>101.11111111111111</v>
      </c>
      <c r="P3758" s="6">
        <f t="shared" si="483"/>
        <v>267.64705882352939</v>
      </c>
      <c r="Q3758" t="str">
        <f t="shared" si="476"/>
        <v>theater</v>
      </c>
      <c r="R3758" t="str">
        <f t="shared" si="477"/>
        <v>musical</v>
      </c>
      <c r="S3758" s="10">
        <f t="shared" si="478"/>
        <v>41771.606458333328</v>
      </c>
      <c r="T3758" s="10">
        <f t="shared" si="479"/>
        <v>41801.606458333328</v>
      </c>
      <c r="U3758" t="str">
        <f t="shared" si="480"/>
        <v>May</v>
      </c>
      <c r="V3758" t="str">
        <f t="shared" si="481"/>
        <v>2014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82"/>
        <v>108.51428571428572</v>
      </c>
      <c r="P3759" s="6">
        <f t="shared" si="483"/>
        <v>75.959999999999994</v>
      </c>
      <c r="Q3759" t="str">
        <f t="shared" si="476"/>
        <v>theater</v>
      </c>
      <c r="R3759" t="str">
        <f t="shared" si="477"/>
        <v>musical</v>
      </c>
      <c r="S3759" s="10">
        <f t="shared" si="478"/>
        <v>41954.642534722218</v>
      </c>
      <c r="T3759" s="10">
        <f t="shared" si="479"/>
        <v>41974.642534722218</v>
      </c>
      <c r="U3759" t="str">
        <f t="shared" si="480"/>
        <v>November</v>
      </c>
      <c r="V3759" t="str">
        <f t="shared" si="481"/>
        <v>2014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82"/>
        <v>102.33333333333334</v>
      </c>
      <c r="P3760" s="6">
        <f t="shared" si="483"/>
        <v>59.03846153846154</v>
      </c>
      <c r="Q3760" t="str">
        <f t="shared" si="476"/>
        <v>theater</v>
      </c>
      <c r="R3760" t="str">
        <f t="shared" si="477"/>
        <v>musical</v>
      </c>
      <c r="S3760" s="10">
        <f t="shared" si="478"/>
        <v>41747.263171296298</v>
      </c>
      <c r="T3760" s="10">
        <f t="shared" si="479"/>
        <v>41778</v>
      </c>
      <c r="U3760" t="str">
        <f t="shared" si="480"/>
        <v>April</v>
      </c>
      <c r="V3760" t="str">
        <f t="shared" si="481"/>
        <v>2014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82"/>
        <v>110.24425000000002</v>
      </c>
      <c r="P3761" s="6">
        <f t="shared" si="483"/>
        <v>50.111022727272733</v>
      </c>
      <c r="Q3761" t="str">
        <f t="shared" si="476"/>
        <v>theater</v>
      </c>
      <c r="R3761" t="str">
        <f t="shared" si="477"/>
        <v>musical</v>
      </c>
      <c r="S3761" s="10">
        <f t="shared" si="478"/>
        <v>42181.899918981479</v>
      </c>
      <c r="T3761" s="10">
        <f t="shared" si="479"/>
        <v>42241.899918981479</v>
      </c>
      <c r="U3761" t="str">
        <f t="shared" si="480"/>
        <v>June</v>
      </c>
      <c r="V3761" t="str">
        <f t="shared" si="481"/>
        <v>2015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82"/>
        <v>101.0154</v>
      </c>
      <c r="P3762" s="6">
        <f t="shared" si="483"/>
        <v>55.502967032967035</v>
      </c>
      <c r="Q3762" t="str">
        <f t="shared" si="476"/>
        <v>theater</v>
      </c>
      <c r="R3762" t="str">
        <f t="shared" si="477"/>
        <v>musical</v>
      </c>
      <c r="S3762" s="10">
        <f t="shared" si="478"/>
        <v>41739.316967592589</v>
      </c>
      <c r="T3762" s="10">
        <f t="shared" si="479"/>
        <v>41764.316967592589</v>
      </c>
      <c r="U3762" t="str">
        <f t="shared" si="480"/>
        <v>April</v>
      </c>
      <c r="V3762" t="str">
        <f t="shared" si="481"/>
        <v>2014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82"/>
        <v>100</v>
      </c>
      <c r="P3763" s="6">
        <f t="shared" si="483"/>
        <v>166.66666666666666</v>
      </c>
      <c r="Q3763" t="str">
        <f t="shared" si="476"/>
        <v>theater</v>
      </c>
      <c r="R3763" t="str">
        <f t="shared" si="477"/>
        <v>musical</v>
      </c>
      <c r="S3763" s="10">
        <f t="shared" si="478"/>
        <v>42173.258530092593</v>
      </c>
      <c r="T3763" s="10">
        <f t="shared" si="479"/>
        <v>42226.749999999993</v>
      </c>
      <c r="U3763" t="str">
        <f t="shared" si="480"/>
        <v>June</v>
      </c>
      <c r="V3763" t="str">
        <f t="shared" si="481"/>
        <v>2015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82"/>
        <v>106.24</v>
      </c>
      <c r="P3764" s="6">
        <f t="shared" si="483"/>
        <v>47.428571428571431</v>
      </c>
      <c r="Q3764" t="str">
        <f t="shared" si="476"/>
        <v>theater</v>
      </c>
      <c r="R3764" t="str">
        <f t="shared" si="477"/>
        <v>musical</v>
      </c>
      <c r="S3764" s="10">
        <f t="shared" si="478"/>
        <v>42193.605196759258</v>
      </c>
      <c r="T3764" s="10">
        <f t="shared" si="479"/>
        <v>42218.605196759258</v>
      </c>
      <c r="U3764" t="str">
        <f t="shared" si="480"/>
        <v>July</v>
      </c>
      <c r="V3764" t="str">
        <f t="shared" si="481"/>
        <v>2015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82"/>
        <v>100</v>
      </c>
      <c r="P3765" s="6">
        <f t="shared" si="483"/>
        <v>64.935064935064929</v>
      </c>
      <c r="Q3765" t="str">
        <f t="shared" si="476"/>
        <v>theater</v>
      </c>
      <c r="R3765" t="str">
        <f t="shared" si="477"/>
        <v>musical</v>
      </c>
      <c r="S3765" s="10">
        <f t="shared" si="478"/>
        <v>42065.541967592588</v>
      </c>
      <c r="T3765" s="10">
        <f t="shared" si="479"/>
        <v>42095.500300925924</v>
      </c>
      <c r="U3765" t="str">
        <f t="shared" si="480"/>
        <v>March</v>
      </c>
      <c r="V3765" t="str">
        <f t="shared" si="481"/>
        <v>2015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82"/>
        <v>100</v>
      </c>
      <c r="P3766" s="6">
        <f t="shared" si="483"/>
        <v>55.555555555555557</v>
      </c>
      <c r="Q3766" t="str">
        <f t="shared" si="476"/>
        <v>theater</v>
      </c>
      <c r="R3766" t="str">
        <f t="shared" si="477"/>
        <v>musical</v>
      </c>
      <c r="S3766" s="10">
        <f t="shared" si="478"/>
        <v>42499.634629629632</v>
      </c>
      <c r="T3766" s="10">
        <f t="shared" si="479"/>
        <v>42518.816666666666</v>
      </c>
      <c r="U3766" t="str">
        <f t="shared" si="480"/>
        <v>May</v>
      </c>
      <c r="V3766" t="str">
        <f t="shared" si="481"/>
        <v>2016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82"/>
        <v>113.45714285714286</v>
      </c>
      <c r="P3767" s="6">
        <f t="shared" si="483"/>
        <v>74.224299065420567</v>
      </c>
      <c r="Q3767" t="str">
        <f t="shared" si="476"/>
        <v>theater</v>
      </c>
      <c r="R3767" t="str">
        <f t="shared" si="477"/>
        <v>musical</v>
      </c>
      <c r="S3767" s="10">
        <f t="shared" si="478"/>
        <v>41820.568078703705</v>
      </c>
      <c r="T3767" s="10">
        <f t="shared" si="479"/>
        <v>41850.568078703705</v>
      </c>
      <c r="U3767" t="str">
        <f t="shared" si="480"/>
        <v>June</v>
      </c>
      <c r="V3767" t="str">
        <f t="shared" si="481"/>
        <v>2014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82"/>
        <v>102.65010000000001</v>
      </c>
      <c r="P3768" s="6">
        <f t="shared" si="483"/>
        <v>106.9271875</v>
      </c>
      <c r="Q3768" t="str">
        <f t="shared" si="476"/>
        <v>theater</v>
      </c>
      <c r="R3768" t="str">
        <f t="shared" si="477"/>
        <v>musical</v>
      </c>
      <c r="S3768" s="10">
        <f t="shared" si="478"/>
        <v>41787.958854166667</v>
      </c>
      <c r="T3768" s="10">
        <f t="shared" si="479"/>
        <v>41822.958854166667</v>
      </c>
      <c r="U3768" t="str">
        <f t="shared" si="480"/>
        <v>May</v>
      </c>
      <c r="V3768" t="str">
        <f t="shared" si="481"/>
        <v>2014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82"/>
        <v>116.75</v>
      </c>
      <c r="P3769" s="6">
        <f t="shared" si="483"/>
        <v>41.696428571428569</v>
      </c>
      <c r="Q3769" t="str">
        <f t="shared" si="476"/>
        <v>theater</v>
      </c>
      <c r="R3769" t="str">
        <f t="shared" si="477"/>
        <v>musical</v>
      </c>
      <c r="S3769" s="10">
        <f t="shared" si="478"/>
        <v>42049.811307870368</v>
      </c>
      <c r="T3769" s="10">
        <f t="shared" si="479"/>
        <v>42063.999305555553</v>
      </c>
      <c r="U3769" t="str">
        <f t="shared" si="480"/>
        <v>February</v>
      </c>
      <c r="V3769" t="str">
        <f t="shared" si="481"/>
        <v>2015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82"/>
        <v>107.65274999999998</v>
      </c>
      <c r="P3770" s="6">
        <f t="shared" si="483"/>
        <v>74.243275862068955</v>
      </c>
      <c r="Q3770" t="str">
        <f t="shared" si="476"/>
        <v>theater</v>
      </c>
      <c r="R3770" t="str">
        <f t="shared" si="477"/>
        <v>musical</v>
      </c>
      <c r="S3770" s="10">
        <f t="shared" si="478"/>
        <v>41772.519560185181</v>
      </c>
      <c r="T3770" s="10">
        <f t="shared" si="479"/>
        <v>41802.519560185181</v>
      </c>
      <c r="U3770" t="str">
        <f t="shared" si="480"/>
        <v>May</v>
      </c>
      <c r="V3770" t="str">
        <f t="shared" si="481"/>
        <v>2014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82"/>
        <v>100</v>
      </c>
      <c r="P3771" s="6">
        <f t="shared" si="483"/>
        <v>73.333333333333329</v>
      </c>
      <c r="Q3771" t="str">
        <f t="shared" si="476"/>
        <v>theater</v>
      </c>
      <c r="R3771" t="str">
        <f t="shared" si="477"/>
        <v>musical</v>
      </c>
      <c r="S3771" s="10">
        <f t="shared" si="478"/>
        <v>42445.389803240738</v>
      </c>
      <c r="T3771" s="10">
        <f t="shared" si="479"/>
        <v>42475.389803240738</v>
      </c>
      <c r="U3771" t="str">
        <f t="shared" si="480"/>
        <v>March</v>
      </c>
      <c r="V3771" t="str">
        <f t="shared" si="481"/>
        <v>2016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82"/>
        <v>100</v>
      </c>
      <c r="P3772" s="6">
        <f t="shared" si="483"/>
        <v>100</v>
      </c>
      <c r="Q3772" t="str">
        <f t="shared" si="476"/>
        <v>theater</v>
      </c>
      <c r="R3772" t="str">
        <f t="shared" si="477"/>
        <v>musical</v>
      </c>
      <c r="S3772" s="10">
        <f t="shared" si="478"/>
        <v>42138.722337962965</v>
      </c>
      <c r="T3772" s="10">
        <f t="shared" si="479"/>
        <v>42168.722337962965</v>
      </c>
      <c r="U3772" t="str">
        <f t="shared" si="480"/>
        <v>May</v>
      </c>
      <c r="V3772" t="str">
        <f t="shared" si="481"/>
        <v>2015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82"/>
        <v>146</v>
      </c>
      <c r="P3773" s="6">
        <f t="shared" si="483"/>
        <v>38.421052631578945</v>
      </c>
      <c r="Q3773" t="str">
        <f t="shared" si="476"/>
        <v>theater</v>
      </c>
      <c r="R3773" t="str">
        <f t="shared" si="477"/>
        <v>musical</v>
      </c>
      <c r="S3773" s="10">
        <f t="shared" si="478"/>
        <v>42493.64875</v>
      </c>
      <c r="T3773" s="10">
        <f t="shared" si="479"/>
        <v>42507.791666666664</v>
      </c>
      <c r="U3773" t="str">
        <f t="shared" si="480"/>
        <v>May</v>
      </c>
      <c r="V3773" t="str">
        <f t="shared" si="481"/>
        <v>2016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82"/>
        <v>110.2</v>
      </c>
      <c r="P3774" s="6">
        <f t="shared" si="483"/>
        <v>166.96969696969697</v>
      </c>
      <c r="Q3774" t="str">
        <f t="shared" si="476"/>
        <v>theater</v>
      </c>
      <c r="R3774" t="str">
        <f t="shared" si="477"/>
        <v>musical</v>
      </c>
      <c r="S3774" s="10">
        <f t="shared" si="478"/>
        <v>42682.408634259256</v>
      </c>
      <c r="T3774" s="10">
        <f t="shared" si="479"/>
        <v>42703.041666666664</v>
      </c>
      <c r="U3774" t="str">
        <f t="shared" si="480"/>
        <v>November</v>
      </c>
      <c r="V3774" t="str">
        <f t="shared" si="481"/>
        <v>2016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82"/>
        <v>108.2</v>
      </c>
      <c r="P3775" s="6">
        <f t="shared" si="483"/>
        <v>94.912280701754383</v>
      </c>
      <c r="Q3775" t="str">
        <f t="shared" si="476"/>
        <v>theater</v>
      </c>
      <c r="R3775" t="str">
        <f t="shared" si="477"/>
        <v>musical</v>
      </c>
      <c r="S3775" s="10">
        <f t="shared" si="478"/>
        <v>42655.796840277777</v>
      </c>
      <c r="T3775" s="10">
        <f t="shared" si="479"/>
        <v>42688.880555555552</v>
      </c>
      <c r="U3775" t="str">
        <f t="shared" si="480"/>
        <v>October</v>
      </c>
      <c r="V3775" t="str">
        <f t="shared" si="481"/>
        <v>2016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82"/>
        <v>100</v>
      </c>
      <c r="P3776" s="6">
        <f t="shared" si="483"/>
        <v>100</v>
      </c>
      <c r="Q3776" t="str">
        <f t="shared" si="476"/>
        <v>theater</v>
      </c>
      <c r="R3776" t="str">
        <f t="shared" si="477"/>
        <v>musical</v>
      </c>
      <c r="S3776" s="10">
        <f t="shared" si="478"/>
        <v>42087.583969907406</v>
      </c>
      <c r="T3776" s="10">
        <f t="shared" si="479"/>
        <v>42103.583969907406</v>
      </c>
      <c r="U3776" t="str">
        <f t="shared" si="480"/>
        <v>March</v>
      </c>
      <c r="V3776" t="str">
        <f t="shared" si="481"/>
        <v>2015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82"/>
        <v>100.25</v>
      </c>
      <c r="P3777" s="6">
        <f t="shared" si="483"/>
        <v>143.21428571428572</v>
      </c>
      <c r="Q3777" t="str">
        <f t="shared" si="476"/>
        <v>theater</v>
      </c>
      <c r="R3777" t="str">
        <f t="shared" si="477"/>
        <v>musical</v>
      </c>
      <c r="S3777" s="10">
        <f t="shared" si="478"/>
        <v>42075.734293981477</v>
      </c>
      <c r="T3777" s="10">
        <f t="shared" si="479"/>
        <v>42102.958333333336</v>
      </c>
      <c r="U3777" t="str">
        <f t="shared" si="480"/>
        <v>March</v>
      </c>
      <c r="V3777" t="str">
        <f t="shared" si="481"/>
        <v>2015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82"/>
        <v>106.71250000000001</v>
      </c>
      <c r="P3778" s="6">
        <f t="shared" si="483"/>
        <v>90.819148936170208</v>
      </c>
      <c r="Q3778" t="str">
        <f t="shared" si="476"/>
        <v>theater</v>
      </c>
      <c r="R3778" t="str">
        <f t="shared" si="477"/>
        <v>musical</v>
      </c>
      <c r="S3778" s="10">
        <f t="shared" si="478"/>
        <v>41814.159467592588</v>
      </c>
      <c r="T3778" s="10">
        <f t="shared" si="479"/>
        <v>41851.833333333328</v>
      </c>
      <c r="U3778" t="str">
        <f t="shared" si="480"/>
        <v>June</v>
      </c>
      <c r="V3778" t="str">
        <f t="shared" si="481"/>
        <v>2014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482"/>
        <v>143.19999999999999</v>
      </c>
      <c r="P3779" s="6">
        <f t="shared" si="483"/>
        <v>48.542372881355931</v>
      </c>
      <c r="Q3779" t="str">
        <f t="shared" ref="Q3779:Q3842" si="484">LEFT(N3779, FIND("/",N3779,1)-1)</f>
        <v>theater</v>
      </c>
      <c r="R3779" t="str">
        <f t="shared" ref="R3779:R3842" si="485">RIGHT(N3779, LEN(N3779)-FIND("/",N3779))</f>
        <v>musical</v>
      </c>
      <c r="S3779" s="10">
        <f t="shared" ref="S3779:S3842" si="486">(J3779/86400)+25569+(-5/24)</f>
        <v>41886.903020833335</v>
      </c>
      <c r="T3779" s="10">
        <f t="shared" ref="T3779:T3842" si="487">(I3779/86400)+25569+(-5/24)</f>
        <v>41908.958333333328</v>
      </c>
      <c r="U3779" t="str">
        <f t="shared" ref="U3779:U3842" si="488">TEXT(S3779,"mmmm")</f>
        <v>September</v>
      </c>
      <c r="V3779" t="str">
        <f t="shared" ref="V3779:V3842" si="489">TEXT(S3779,"yyyy")</f>
        <v>2014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82"/>
        <v>105.04166666666667</v>
      </c>
      <c r="P3780" s="6">
        <f t="shared" si="483"/>
        <v>70.027777777777771</v>
      </c>
      <c r="Q3780" t="str">
        <f t="shared" si="484"/>
        <v>theater</v>
      </c>
      <c r="R3780" t="str">
        <f t="shared" si="485"/>
        <v>musical</v>
      </c>
      <c r="S3780" s="10">
        <f t="shared" si="486"/>
        <v>41989.610879629625</v>
      </c>
      <c r="T3780" s="10">
        <f t="shared" si="487"/>
        <v>42049.610879629625</v>
      </c>
      <c r="U3780" t="str">
        <f t="shared" si="488"/>
        <v>December</v>
      </c>
      <c r="V3780" t="str">
        <f t="shared" si="489"/>
        <v>2014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82"/>
        <v>103.98</v>
      </c>
      <c r="P3781" s="6">
        <f t="shared" si="483"/>
        <v>135.62608695652173</v>
      </c>
      <c r="Q3781" t="str">
        <f t="shared" si="484"/>
        <v>theater</v>
      </c>
      <c r="R3781" t="str">
        <f t="shared" si="485"/>
        <v>musical</v>
      </c>
      <c r="S3781" s="10">
        <f t="shared" si="486"/>
        <v>42425.527083333327</v>
      </c>
      <c r="T3781" s="10">
        <f t="shared" si="487"/>
        <v>42455.485416666663</v>
      </c>
      <c r="U3781" t="str">
        <f t="shared" si="488"/>
        <v>February</v>
      </c>
      <c r="V3781" t="str">
        <f t="shared" si="489"/>
        <v>2016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82"/>
        <v>120</v>
      </c>
      <c r="P3782" s="6">
        <f t="shared" si="483"/>
        <v>100</v>
      </c>
      <c r="Q3782" t="str">
        <f t="shared" si="484"/>
        <v>theater</v>
      </c>
      <c r="R3782" t="str">
        <f t="shared" si="485"/>
        <v>musical</v>
      </c>
      <c r="S3782" s="10">
        <f t="shared" si="486"/>
        <v>42166.011400462965</v>
      </c>
      <c r="T3782" s="10">
        <f t="shared" si="487"/>
        <v>42198.629166666666</v>
      </c>
      <c r="U3782" t="str">
        <f t="shared" si="488"/>
        <v>June</v>
      </c>
      <c r="V3782" t="str">
        <f t="shared" si="489"/>
        <v>2015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82"/>
        <v>109.66666666666667</v>
      </c>
      <c r="P3783" s="6">
        <f t="shared" si="483"/>
        <v>94.90384615384616</v>
      </c>
      <c r="Q3783" t="str">
        <f t="shared" si="484"/>
        <v>theater</v>
      </c>
      <c r="R3783" t="str">
        <f t="shared" si="485"/>
        <v>musical</v>
      </c>
      <c r="S3783" s="10">
        <f t="shared" si="486"/>
        <v>41865.674594907403</v>
      </c>
      <c r="T3783" s="10">
        <f t="shared" si="487"/>
        <v>41890.674594907403</v>
      </c>
      <c r="U3783" t="str">
        <f t="shared" si="488"/>
        <v>August</v>
      </c>
      <c r="V3783" t="str">
        <f t="shared" si="489"/>
        <v>2014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82"/>
        <v>101.75</v>
      </c>
      <c r="P3784" s="6">
        <f t="shared" si="483"/>
        <v>75.370370370370367</v>
      </c>
      <c r="Q3784" t="str">
        <f t="shared" si="484"/>
        <v>theater</v>
      </c>
      <c r="R3784" t="str">
        <f t="shared" si="485"/>
        <v>musical</v>
      </c>
      <c r="S3784" s="10">
        <f t="shared" si="486"/>
        <v>42546.653900462959</v>
      </c>
      <c r="T3784" s="10">
        <f t="shared" si="487"/>
        <v>42575.749999999993</v>
      </c>
      <c r="U3784" t="str">
        <f t="shared" si="488"/>
        <v>June</v>
      </c>
      <c r="V3784" t="str">
        <f t="shared" si="489"/>
        <v>2016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82"/>
        <v>128.91666666666666</v>
      </c>
      <c r="P3785" s="6">
        <f t="shared" si="483"/>
        <v>64.458333333333329</v>
      </c>
      <c r="Q3785" t="str">
        <f t="shared" si="484"/>
        <v>theater</v>
      </c>
      <c r="R3785" t="str">
        <f t="shared" si="485"/>
        <v>musical</v>
      </c>
      <c r="S3785" s="10">
        <f t="shared" si="486"/>
        <v>42419.931944444441</v>
      </c>
      <c r="T3785" s="10">
        <f t="shared" si="487"/>
        <v>42444.458333333336</v>
      </c>
      <c r="U3785" t="str">
        <f t="shared" si="488"/>
        <v>February</v>
      </c>
      <c r="V3785" t="str">
        <f t="shared" si="489"/>
        <v>2016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82"/>
        <v>114.99999999999999</v>
      </c>
      <c r="P3786" s="6">
        <f t="shared" si="483"/>
        <v>115</v>
      </c>
      <c r="Q3786" t="str">
        <f t="shared" si="484"/>
        <v>theater</v>
      </c>
      <c r="R3786" t="str">
        <f t="shared" si="485"/>
        <v>musical</v>
      </c>
      <c r="S3786" s="10">
        <f t="shared" si="486"/>
        <v>42531.772361111107</v>
      </c>
      <c r="T3786" s="10">
        <f t="shared" si="487"/>
        <v>42561.772361111107</v>
      </c>
      <c r="U3786" t="str">
        <f t="shared" si="488"/>
        <v>June</v>
      </c>
      <c r="V3786" t="str">
        <f t="shared" si="489"/>
        <v>2016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82"/>
        <v>150.75</v>
      </c>
      <c r="P3787" s="6">
        <f t="shared" si="483"/>
        <v>100.5</v>
      </c>
      <c r="Q3787" t="str">
        <f t="shared" si="484"/>
        <v>theater</v>
      </c>
      <c r="R3787" t="str">
        <f t="shared" si="485"/>
        <v>musical</v>
      </c>
      <c r="S3787" s="10">
        <f t="shared" si="486"/>
        <v>42548.430196759255</v>
      </c>
      <c r="T3787" s="10">
        <f t="shared" si="487"/>
        <v>42584.210416666661</v>
      </c>
      <c r="U3787" t="str">
        <f t="shared" si="488"/>
        <v>June</v>
      </c>
      <c r="V3787" t="str">
        <f t="shared" si="489"/>
        <v>2016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82"/>
        <v>110.96666666666665</v>
      </c>
      <c r="P3788" s="6">
        <f t="shared" si="483"/>
        <v>93.774647887323937</v>
      </c>
      <c r="Q3788" t="str">
        <f t="shared" si="484"/>
        <v>theater</v>
      </c>
      <c r="R3788" t="str">
        <f t="shared" si="485"/>
        <v>musical</v>
      </c>
      <c r="S3788" s="10">
        <f t="shared" si="486"/>
        <v>42486.829571759255</v>
      </c>
      <c r="T3788" s="10">
        <f t="shared" si="487"/>
        <v>42516.829571759255</v>
      </c>
      <c r="U3788" t="str">
        <f t="shared" si="488"/>
        <v>April</v>
      </c>
      <c r="V3788" t="str">
        <f t="shared" si="489"/>
        <v>2016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ref="O3789:O3852" si="490">(E3789/D3789)*100</f>
        <v>100.28571428571429</v>
      </c>
      <c r="P3789" s="6">
        <f t="shared" ref="P3789:P3852" si="491">(E3789/L3789)</f>
        <v>35.1</v>
      </c>
      <c r="Q3789" t="str">
        <f t="shared" si="484"/>
        <v>theater</v>
      </c>
      <c r="R3789" t="str">
        <f t="shared" si="485"/>
        <v>musical</v>
      </c>
      <c r="S3789" s="10">
        <f t="shared" si="486"/>
        <v>42167.326458333329</v>
      </c>
      <c r="T3789" s="10">
        <f t="shared" si="487"/>
        <v>42195.957638888889</v>
      </c>
      <c r="U3789" t="str">
        <f t="shared" si="488"/>
        <v>June</v>
      </c>
      <c r="V3789" t="str">
        <f t="shared" si="489"/>
        <v>2015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90"/>
        <v>0.66666666666666674</v>
      </c>
      <c r="P3790" s="6">
        <f t="shared" si="491"/>
        <v>500</v>
      </c>
      <c r="Q3790" t="str">
        <f t="shared" si="484"/>
        <v>theater</v>
      </c>
      <c r="R3790" t="str">
        <f t="shared" si="485"/>
        <v>musical</v>
      </c>
      <c r="S3790" s="10">
        <f t="shared" si="486"/>
        <v>42333.487488425926</v>
      </c>
      <c r="T3790" s="10">
        <f t="shared" si="487"/>
        <v>42361.470833333333</v>
      </c>
      <c r="U3790" t="str">
        <f t="shared" si="488"/>
        <v>November</v>
      </c>
      <c r="V3790" t="str">
        <f t="shared" si="489"/>
        <v>2015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90"/>
        <v>3.267605633802817</v>
      </c>
      <c r="P3791" s="6">
        <f t="shared" si="491"/>
        <v>29</v>
      </c>
      <c r="Q3791" t="str">
        <f t="shared" si="484"/>
        <v>theater</v>
      </c>
      <c r="R3791" t="str">
        <f t="shared" si="485"/>
        <v>musical</v>
      </c>
      <c r="S3791" s="10">
        <f t="shared" si="486"/>
        <v>42138.590486111112</v>
      </c>
      <c r="T3791" s="10">
        <f t="shared" si="487"/>
        <v>42170.590486111112</v>
      </c>
      <c r="U3791" t="str">
        <f t="shared" si="488"/>
        <v>May</v>
      </c>
      <c r="V3791" t="str">
        <f t="shared" si="489"/>
        <v>2015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90"/>
        <v>0</v>
      </c>
      <c r="P3792" s="6" t="e">
        <f t="shared" si="491"/>
        <v>#DIV/0!</v>
      </c>
      <c r="Q3792" t="str">
        <f t="shared" si="484"/>
        <v>theater</v>
      </c>
      <c r="R3792" t="str">
        <f t="shared" si="485"/>
        <v>musical</v>
      </c>
      <c r="S3792" s="10">
        <f t="shared" si="486"/>
        <v>42666.458599537036</v>
      </c>
      <c r="T3792" s="10">
        <f t="shared" si="487"/>
        <v>42696.5002662037</v>
      </c>
      <c r="U3792" t="str">
        <f t="shared" si="488"/>
        <v>October</v>
      </c>
      <c r="V3792" t="str">
        <f t="shared" si="489"/>
        <v>2016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90"/>
        <v>0</v>
      </c>
      <c r="P3793" s="6" t="e">
        <f t="shared" si="491"/>
        <v>#DIV/0!</v>
      </c>
      <c r="Q3793" t="str">
        <f t="shared" si="484"/>
        <v>theater</v>
      </c>
      <c r="R3793" t="str">
        <f t="shared" si="485"/>
        <v>musical</v>
      </c>
      <c r="S3793" s="10">
        <f t="shared" si="486"/>
        <v>41766.4837037037</v>
      </c>
      <c r="T3793" s="10">
        <f t="shared" si="487"/>
        <v>41826.4837037037</v>
      </c>
      <c r="U3793" t="str">
        <f t="shared" si="488"/>
        <v>May</v>
      </c>
      <c r="V3793" t="str">
        <f t="shared" si="489"/>
        <v>2014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90"/>
        <v>0.27999999999999997</v>
      </c>
      <c r="P3794" s="6">
        <f t="shared" si="491"/>
        <v>17.5</v>
      </c>
      <c r="Q3794" t="str">
        <f t="shared" si="484"/>
        <v>theater</v>
      </c>
      <c r="R3794" t="str">
        <f t="shared" si="485"/>
        <v>musical</v>
      </c>
      <c r="S3794" s="10">
        <f t="shared" si="486"/>
        <v>42170.238680555551</v>
      </c>
      <c r="T3794" s="10">
        <f t="shared" si="487"/>
        <v>42200.238680555551</v>
      </c>
      <c r="U3794" t="str">
        <f t="shared" si="488"/>
        <v>June</v>
      </c>
      <c r="V3794" t="str">
        <f t="shared" si="489"/>
        <v>2015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90"/>
        <v>59.657142857142851</v>
      </c>
      <c r="P3795" s="6">
        <f t="shared" si="491"/>
        <v>174</v>
      </c>
      <c r="Q3795" t="str">
        <f t="shared" si="484"/>
        <v>theater</v>
      </c>
      <c r="R3795" t="str">
        <f t="shared" si="485"/>
        <v>musical</v>
      </c>
      <c r="S3795" s="10">
        <f t="shared" si="486"/>
        <v>41968.73065972222</v>
      </c>
      <c r="T3795" s="10">
        <f t="shared" si="487"/>
        <v>41989.73065972222</v>
      </c>
      <c r="U3795" t="str">
        <f t="shared" si="488"/>
        <v>November</v>
      </c>
      <c r="V3795" t="str">
        <f t="shared" si="489"/>
        <v>2014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90"/>
        <v>1</v>
      </c>
      <c r="P3796" s="6">
        <f t="shared" si="491"/>
        <v>50</v>
      </c>
      <c r="Q3796" t="str">
        <f t="shared" si="484"/>
        <v>theater</v>
      </c>
      <c r="R3796" t="str">
        <f t="shared" si="485"/>
        <v>musical</v>
      </c>
      <c r="S3796" s="10">
        <f t="shared" si="486"/>
        <v>42132.372152777774</v>
      </c>
      <c r="T3796" s="10">
        <f t="shared" si="487"/>
        <v>42162.372152777774</v>
      </c>
      <c r="U3796" t="str">
        <f t="shared" si="488"/>
        <v>May</v>
      </c>
      <c r="V3796" t="str">
        <f t="shared" si="489"/>
        <v>2015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90"/>
        <v>1.6666666666666667</v>
      </c>
      <c r="P3797" s="6">
        <f t="shared" si="491"/>
        <v>5</v>
      </c>
      <c r="Q3797" t="str">
        <f t="shared" si="484"/>
        <v>theater</v>
      </c>
      <c r="R3797" t="str">
        <f t="shared" si="485"/>
        <v>musical</v>
      </c>
      <c r="S3797" s="10">
        <f t="shared" si="486"/>
        <v>42201.227893518517</v>
      </c>
      <c r="T3797" s="10">
        <f t="shared" si="487"/>
        <v>42244.729166666664</v>
      </c>
      <c r="U3797" t="str">
        <f t="shared" si="488"/>
        <v>July</v>
      </c>
      <c r="V3797" t="str">
        <f t="shared" si="489"/>
        <v>2015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90"/>
        <v>4.4444444444444444E-3</v>
      </c>
      <c r="P3798" s="6">
        <f t="shared" si="491"/>
        <v>1</v>
      </c>
      <c r="Q3798" t="str">
        <f t="shared" si="484"/>
        <v>theater</v>
      </c>
      <c r="R3798" t="str">
        <f t="shared" si="485"/>
        <v>musical</v>
      </c>
      <c r="S3798" s="10">
        <f t="shared" si="486"/>
        <v>42688.821250000001</v>
      </c>
      <c r="T3798" s="10">
        <f t="shared" si="487"/>
        <v>42748.821250000001</v>
      </c>
      <c r="U3798" t="str">
        <f t="shared" si="488"/>
        <v>November</v>
      </c>
      <c r="V3798" t="str">
        <f t="shared" si="489"/>
        <v>2016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90"/>
        <v>89.666666666666657</v>
      </c>
      <c r="P3799" s="6">
        <f t="shared" si="491"/>
        <v>145.40540540540542</v>
      </c>
      <c r="Q3799" t="str">
        <f t="shared" si="484"/>
        <v>theater</v>
      </c>
      <c r="R3799" t="str">
        <f t="shared" si="485"/>
        <v>musical</v>
      </c>
      <c r="S3799" s="10">
        <f t="shared" si="486"/>
        <v>42084.673206018517</v>
      </c>
      <c r="T3799" s="10">
        <f t="shared" si="487"/>
        <v>42114.673206018517</v>
      </c>
      <c r="U3799" t="str">
        <f t="shared" si="488"/>
        <v>March</v>
      </c>
      <c r="V3799" t="str">
        <f t="shared" si="489"/>
        <v>2015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90"/>
        <v>1.4642857142857144</v>
      </c>
      <c r="P3800" s="6">
        <f t="shared" si="491"/>
        <v>205</v>
      </c>
      <c r="Q3800" t="str">
        <f t="shared" si="484"/>
        <v>theater</v>
      </c>
      <c r="R3800" t="str">
        <f t="shared" si="485"/>
        <v>musical</v>
      </c>
      <c r="S3800" s="10">
        <f t="shared" si="486"/>
        <v>41831.514444444438</v>
      </c>
      <c r="T3800" s="10">
        <f t="shared" si="487"/>
        <v>41861.514444444438</v>
      </c>
      <c r="U3800" t="str">
        <f t="shared" si="488"/>
        <v>July</v>
      </c>
      <c r="V3800" t="str">
        <f t="shared" si="489"/>
        <v>2014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90"/>
        <v>4.0199999999999996</v>
      </c>
      <c r="P3801" s="6">
        <f t="shared" si="491"/>
        <v>100.5</v>
      </c>
      <c r="Q3801" t="str">
        <f t="shared" si="484"/>
        <v>theater</v>
      </c>
      <c r="R3801" t="str">
        <f t="shared" si="485"/>
        <v>musical</v>
      </c>
      <c r="S3801" s="10">
        <f t="shared" si="486"/>
        <v>42410.722719907404</v>
      </c>
      <c r="T3801" s="10">
        <f t="shared" si="487"/>
        <v>42440.722719907404</v>
      </c>
      <c r="U3801" t="str">
        <f t="shared" si="488"/>
        <v>February</v>
      </c>
      <c r="V3801" t="str">
        <f t="shared" si="489"/>
        <v>2016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90"/>
        <v>4.004545454545454</v>
      </c>
      <c r="P3802" s="6">
        <f t="shared" si="491"/>
        <v>55.0625</v>
      </c>
      <c r="Q3802" t="str">
        <f t="shared" si="484"/>
        <v>theater</v>
      </c>
      <c r="R3802" t="str">
        <f t="shared" si="485"/>
        <v>musical</v>
      </c>
      <c r="S3802" s="10">
        <f t="shared" si="486"/>
        <v>41982.528738425921</v>
      </c>
      <c r="T3802" s="10">
        <f t="shared" si="487"/>
        <v>42014.999305555553</v>
      </c>
      <c r="U3802" t="str">
        <f t="shared" si="488"/>
        <v>December</v>
      </c>
      <c r="V3802" t="str">
        <f t="shared" si="489"/>
        <v>2014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90"/>
        <v>8.52</v>
      </c>
      <c r="P3803" s="6">
        <f t="shared" si="491"/>
        <v>47.333333333333336</v>
      </c>
      <c r="Q3803" t="str">
        <f t="shared" si="484"/>
        <v>theater</v>
      </c>
      <c r="R3803" t="str">
        <f t="shared" si="485"/>
        <v>musical</v>
      </c>
      <c r="S3803" s="10">
        <f t="shared" si="486"/>
        <v>41975.467777777776</v>
      </c>
      <c r="T3803" s="10">
        <f t="shared" si="487"/>
        <v>42006.467777777776</v>
      </c>
      <c r="U3803" t="str">
        <f t="shared" si="488"/>
        <v>December</v>
      </c>
      <c r="V3803" t="str">
        <f t="shared" si="489"/>
        <v>2014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90"/>
        <v>0</v>
      </c>
      <c r="P3804" s="6" t="e">
        <f t="shared" si="491"/>
        <v>#DIV/0!</v>
      </c>
      <c r="Q3804" t="str">
        <f t="shared" si="484"/>
        <v>theater</v>
      </c>
      <c r="R3804" t="str">
        <f t="shared" si="485"/>
        <v>musical</v>
      </c>
      <c r="S3804" s="10">
        <f t="shared" si="486"/>
        <v>42268.917893518512</v>
      </c>
      <c r="T3804" s="10">
        <f t="shared" si="487"/>
        <v>42298.917893518512</v>
      </c>
      <c r="U3804" t="str">
        <f t="shared" si="488"/>
        <v>September</v>
      </c>
      <c r="V3804" t="str">
        <f t="shared" si="489"/>
        <v>2015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90"/>
        <v>19.650000000000002</v>
      </c>
      <c r="P3805" s="6">
        <f t="shared" si="491"/>
        <v>58.95</v>
      </c>
      <c r="Q3805" t="str">
        <f t="shared" si="484"/>
        <v>theater</v>
      </c>
      <c r="R3805" t="str">
        <f t="shared" si="485"/>
        <v>musical</v>
      </c>
      <c r="S3805" s="10">
        <f t="shared" si="486"/>
        <v>42403.763518518514</v>
      </c>
      <c r="T3805" s="10">
        <f t="shared" si="487"/>
        <v>42433.763518518514</v>
      </c>
      <c r="U3805" t="str">
        <f t="shared" si="488"/>
        <v>February</v>
      </c>
      <c r="V3805" t="str">
        <f t="shared" si="489"/>
        <v>2016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90"/>
        <v>0</v>
      </c>
      <c r="P3806" s="6" t="e">
        <f t="shared" si="491"/>
        <v>#DIV/0!</v>
      </c>
      <c r="Q3806" t="str">
        <f t="shared" si="484"/>
        <v>theater</v>
      </c>
      <c r="R3806" t="str">
        <f t="shared" si="485"/>
        <v>musical</v>
      </c>
      <c r="S3806" s="10">
        <f t="shared" si="486"/>
        <v>42526.801203703704</v>
      </c>
      <c r="T3806" s="10">
        <f t="shared" si="487"/>
        <v>42582.083333333336</v>
      </c>
      <c r="U3806" t="str">
        <f t="shared" si="488"/>
        <v>June</v>
      </c>
      <c r="V3806" t="str">
        <f t="shared" si="489"/>
        <v>2016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90"/>
        <v>2E-3</v>
      </c>
      <c r="P3807" s="6">
        <f t="shared" si="491"/>
        <v>1.5</v>
      </c>
      <c r="Q3807" t="str">
        <f t="shared" si="484"/>
        <v>theater</v>
      </c>
      <c r="R3807" t="str">
        <f t="shared" si="485"/>
        <v>musical</v>
      </c>
      <c r="S3807" s="10">
        <f t="shared" si="486"/>
        <v>41849.678703703699</v>
      </c>
      <c r="T3807" s="10">
        <f t="shared" si="487"/>
        <v>41909.678703703699</v>
      </c>
      <c r="U3807" t="str">
        <f t="shared" si="488"/>
        <v>July</v>
      </c>
      <c r="V3807" t="str">
        <f t="shared" si="489"/>
        <v>2014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90"/>
        <v>6.6666666666666666E-2</v>
      </c>
      <c r="P3808" s="6">
        <f t="shared" si="491"/>
        <v>5</v>
      </c>
      <c r="Q3808" t="str">
        <f t="shared" si="484"/>
        <v>theater</v>
      </c>
      <c r="R3808" t="str">
        <f t="shared" si="485"/>
        <v>musical</v>
      </c>
      <c r="S3808" s="10">
        <f t="shared" si="486"/>
        <v>41799.050706018512</v>
      </c>
      <c r="T3808" s="10">
        <f t="shared" si="487"/>
        <v>41819.050706018512</v>
      </c>
      <c r="U3808" t="str">
        <f t="shared" si="488"/>
        <v>June</v>
      </c>
      <c r="V3808" t="str">
        <f t="shared" si="489"/>
        <v>2014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90"/>
        <v>30.333333333333336</v>
      </c>
      <c r="P3809" s="6">
        <f t="shared" si="491"/>
        <v>50.555555555555557</v>
      </c>
      <c r="Q3809" t="str">
        <f t="shared" si="484"/>
        <v>theater</v>
      </c>
      <c r="R3809" t="str">
        <f t="shared" si="485"/>
        <v>musical</v>
      </c>
      <c r="S3809" s="10">
        <f t="shared" si="486"/>
        <v>42090.700682870367</v>
      </c>
      <c r="T3809" s="10">
        <f t="shared" si="487"/>
        <v>42097.700682870367</v>
      </c>
      <c r="U3809" t="str">
        <f t="shared" si="488"/>
        <v>March</v>
      </c>
      <c r="V3809" t="str">
        <f t="shared" si="489"/>
        <v>2015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90"/>
        <v>100</v>
      </c>
      <c r="P3810" s="6">
        <f t="shared" si="491"/>
        <v>41.666666666666664</v>
      </c>
      <c r="Q3810" t="str">
        <f t="shared" si="484"/>
        <v>theater</v>
      </c>
      <c r="R3810" t="str">
        <f t="shared" si="485"/>
        <v>plays</v>
      </c>
      <c r="S3810" s="10">
        <f t="shared" si="486"/>
        <v>42059.24559027778</v>
      </c>
      <c r="T3810" s="10">
        <f t="shared" si="487"/>
        <v>42119.203923611109</v>
      </c>
      <c r="U3810" t="str">
        <f t="shared" si="488"/>
        <v>February</v>
      </c>
      <c r="V3810" t="str">
        <f t="shared" si="489"/>
        <v>2015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90"/>
        <v>101.25</v>
      </c>
      <c r="P3811" s="6">
        <f t="shared" si="491"/>
        <v>53.289473684210527</v>
      </c>
      <c r="Q3811" t="str">
        <f t="shared" si="484"/>
        <v>theater</v>
      </c>
      <c r="R3811" t="str">
        <f t="shared" si="485"/>
        <v>plays</v>
      </c>
      <c r="S3811" s="10">
        <f t="shared" si="486"/>
        <v>41800.318368055552</v>
      </c>
      <c r="T3811" s="10">
        <f t="shared" si="487"/>
        <v>41850.75</v>
      </c>
      <c r="U3811" t="str">
        <f t="shared" si="488"/>
        <v>June</v>
      </c>
      <c r="V3811" t="str">
        <f t="shared" si="489"/>
        <v>2014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90"/>
        <v>121.73333333333333</v>
      </c>
      <c r="P3812" s="6">
        <f t="shared" si="491"/>
        <v>70.230769230769226</v>
      </c>
      <c r="Q3812" t="str">
        <f t="shared" si="484"/>
        <v>theater</v>
      </c>
      <c r="R3812" t="str">
        <f t="shared" si="485"/>
        <v>plays</v>
      </c>
      <c r="S3812" s="10">
        <f t="shared" si="486"/>
        <v>42054.640717592592</v>
      </c>
      <c r="T3812" s="10">
        <f t="shared" si="487"/>
        <v>42084.599050925921</v>
      </c>
      <c r="U3812" t="str">
        <f t="shared" si="488"/>
        <v>February</v>
      </c>
      <c r="V3812" t="str">
        <f t="shared" si="489"/>
        <v>2015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90"/>
        <v>330</v>
      </c>
      <c r="P3813" s="6">
        <f t="shared" si="491"/>
        <v>43.421052631578945</v>
      </c>
      <c r="Q3813" t="str">
        <f t="shared" si="484"/>
        <v>theater</v>
      </c>
      <c r="R3813" t="str">
        <f t="shared" si="485"/>
        <v>plays</v>
      </c>
      <c r="S3813" s="10">
        <f t="shared" si="486"/>
        <v>42487.418668981474</v>
      </c>
      <c r="T3813" s="10">
        <f t="shared" si="487"/>
        <v>42521.249999999993</v>
      </c>
      <c r="U3813" t="str">
        <f t="shared" si="488"/>
        <v>April</v>
      </c>
      <c r="V3813" t="str">
        <f t="shared" si="489"/>
        <v>2016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90"/>
        <v>109.55</v>
      </c>
      <c r="P3814" s="6">
        <f t="shared" si="491"/>
        <v>199.18181818181819</v>
      </c>
      <c r="Q3814" t="str">
        <f t="shared" si="484"/>
        <v>theater</v>
      </c>
      <c r="R3814" t="str">
        <f t="shared" si="485"/>
        <v>plays</v>
      </c>
      <c r="S3814" s="10">
        <f t="shared" si="486"/>
        <v>42109.542916666665</v>
      </c>
      <c r="T3814" s="10">
        <f t="shared" si="487"/>
        <v>42155.957638888889</v>
      </c>
      <c r="U3814" t="str">
        <f t="shared" si="488"/>
        <v>April</v>
      </c>
      <c r="V3814" t="str">
        <f t="shared" si="489"/>
        <v>2015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90"/>
        <v>100.95190476190474</v>
      </c>
      <c r="P3815" s="6">
        <f t="shared" si="491"/>
        <v>78.518148148148143</v>
      </c>
      <c r="Q3815" t="str">
        <f t="shared" si="484"/>
        <v>theater</v>
      </c>
      <c r="R3815" t="str">
        <f t="shared" si="485"/>
        <v>plays</v>
      </c>
      <c r="S3815" s="10">
        <f t="shared" si="486"/>
        <v>42497.067372685182</v>
      </c>
      <c r="T3815" s="10">
        <f t="shared" si="487"/>
        <v>42535.696527777771</v>
      </c>
      <c r="U3815" t="str">
        <f t="shared" si="488"/>
        <v>May</v>
      </c>
      <c r="V3815" t="str">
        <f t="shared" si="489"/>
        <v>2016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90"/>
        <v>140.13333333333333</v>
      </c>
      <c r="P3816" s="6">
        <f t="shared" si="491"/>
        <v>61.823529411764703</v>
      </c>
      <c r="Q3816" t="str">
        <f t="shared" si="484"/>
        <v>theater</v>
      </c>
      <c r="R3816" t="str">
        <f t="shared" si="485"/>
        <v>plays</v>
      </c>
      <c r="S3816" s="10">
        <f t="shared" si="486"/>
        <v>42058.695740740739</v>
      </c>
      <c r="T3816" s="10">
        <f t="shared" si="487"/>
        <v>42094.957638888889</v>
      </c>
      <c r="U3816" t="str">
        <f t="shared" si="488"/>
        <v>February</v>
      </c>
      <c r="V3816" t="str">
        <f t="shared" si="489"/>
        <v>2015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90"/>
        <v>100.001</v>
      </c>
      <c r="P3817" s="6">
        <f t="shared" si="491"/>
        <v>50.000500000000002</v>
      </c>
      <c r="Q3817" t="str">
        <f t="shared" si="484"/>
        <v>theater</v>
      </c>
      <c r="R3817" t="str">
        <f t="shared" si="485"/>
        <v>plays</v>
      </c>
      <c r="S3817" s="10">
        <f t="shared" si="486"/>
        <v>42207.051585648143</v>
      </c>
      <c r="T3817" s="10">
        <f t="shared" si="487"/>
        <v>42236.749999999993</v>
      </c>
      <c r="U3817" t="str">
        <f t="shared" si="488"/>
        <v>July</v>
      </c>
      <c r="V3817" t="str">
        <f t="shared" si="489"/>
        <v>2015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90"/>
        <v>119.238</v>
      </c>
      <c r="P3818" s="6">
        <f t="shared" si="491"/>
        <v>48.339729729729726</v>
      </c>
      <c r="Q3818" t="str">
        <f t="shared" si="484"/>
        <v>theater</v>
      </c>
      <c r="R3818" t="str">
        <f t="shared" si="485"/>
        <v>plays</v>
      </c>
      <c r="S3818" s="10">
        <f t="shared" si="486"/>
        <v>41807.481747685182</v>
      </c>
      <c r="T3818" s="10">
        <f t="shared" si="487"/>
        <v>41837.481747685182</v>
      </c>
      <c r="U3818" t="str">
        <f t="shared" si="488"/>
        <v>June</v>
      </c>
      <c r="V3818" t="str">
        <f t="shared" si="489"/>
        <v>2014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90"/>
        <v>107.25</v>
      </c>
      <c r="P3819" s="6">
        <f t="shared" si="491"/>
        <v>107.25</v>
      </c>
      <c r="Q3819" t="str">
        <f t="shared" si="484"/>
        <v>theater</v>
      </c>
      <c r="R3819" t="str">
        <f t="shared" si="485"/>
        <v>plays</v>
      </c>
      <c r="S3819" s="10">
        <f t="shared" si="486"/>
        <v>42284.488611111105</v>
      </c>
      <c r="T3819" s="10">
        <f t="shared" si="487"/>
        <v>42300.957638888889</v>
      </c>
      <c r="U3819" t="str">
        <f t="shared" si="488"/>
        <v>October</v>
      </c>
      <c r="V3819" t="str">
        <f t="shared" si="489"/>
        <v>2015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90"/>
        <v>227.99999999999997</v>
      </c>
      <c r="P3820" s="6">
        <f t="shared" si="491"/>
        <v>57</v>
      </c>
      <c r="Q3820" t="str">
        <f t="shared" si="484"/>
        <v>theater</v>
      </c>
      <c r="R3820" t="str">
        <f t="shared" si="485"/>
        <v>plays</v>
      </c>
      <c r="S3820" s="10">
        <f t="shared" si="486"/>
        <v>42045.634050925924</v>
      </c>
      <c r="T3820" s="10">
        <f t="shared" si="487"/>
        <v>42075.592384259253</v>
      </c>
      <c r="U3820" t="str">
        <f t="shared" si="488"/>
        <v>February</v>
      </c>
      <c r="V3820" t="str">
        <f t="shared" si="489"/>
        <v>2015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90"/>
        <v>106.4</v>
      </c>
      <c r="P3821" s="6">
        <f t="shared" si="491"/>
        <v>40.92307692307692</v>
      </c>
      <c r="Q3821" t="str">
        <f t="shared" si="484"/>
        <v>theater</v>
      </c>
      <c r="R3821" t="str">
        <f t="shared" si="485"/>
        <v>plays</v>
      </c>
      <c r="S3821" s="10">
        <f t="shared" si="486"/>
        <v>42184.001203703701</v>
      </c>
      <c r="T3821" s="10">
        <f t="shared" si="487"/>
        <v>42202.668055555558</v>
      </c>
      <c r="U3821" t="str">
        <f t="shared" si="488"/>
        <v>June</v>
      </c>
      <c r="V3821" t="str">
        <f t="shared" si="489"/>
        <v>2015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90"/>
        <v>143.33333333333334</v>
      </c>
      <c r="P3822" s="6">
        <f t="shared" si="491"/>
        <v>21.5</v>
      </c>
      <c r="Q3822" t="str">
        <f t="shared" si="484"/>
        <v>theater</v>
      </c>
      <c r="R3822" t="str">
        <f t="shared" si="485"/>
        <v>plays</v>
      </c>
      <c r="S3822" s="10">
        <f t="shared" si="486"/>
        <v>42160.443483796298</v>
      </c>
      <c r="T3822" s="10">
        <f t="shared" si="487"/>
        <v>42190.443483796298</v>
      </c>
      <c r="U3822" t="str">
        <f t="shared" si="488"/>
        <v>June</v>
      </c>
      <c r="V3822" t="str">
        <f t="shared" si="489"/>
        <v>2015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90"/>
        <v>104.54285714285714</v>
      </c>
      <c r="P3823" s="6">
        <f t="shared" si="491"/>
        <v>79.543478260869563</v>
      </c>
      <c r="Q3823" t="str">
        <f t="shared" si="484"/>
        <v>theater</v>
      </c>
      <c r="R3823" t="str">
        <f t="shared" si="485"/>
        <v>plays</v>
      </c>
      <c r="S3823" s="10">
        <f t="shared" si="486"/>
        <v>42340.972303240742</v>
      </c>
      <c r="T3823" s="10">
        <f t="shared" si="487"/>
        <v>42372.972303240742</v>
      </c>
      <c r="U3823" t="str">
        <f t="shared" si="488"/>
        <v>December</v>
      </c>
      <c r="V3823" t="str">
        <f t="shared" si="489"/>
        <v>2015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90"/>
        <v>110.02000000000001</v>
      </c>
      <c r="P3824" s="6">
        <f t="shared" si="491"/>
        <v>72.381578947368425</v>
      </c>
      <c r="Q3824" t="str">
        <f t="shared" si="484"/>
        <v>theater</v>
      </c>
      <c r="R3824" t="str">
        <f t="shared" si="485"/>
        <v>plays</v>
      </c>
      <c r="S3824" s="10">
        <f t="shared" si="486"/>
        <v>42329.629826388882</v>
      </c>
      <c r="T3824" s="10">
        <f t="shared" si="487"/>
        <v>42388.749305555553</v>
      </c>
      <c r="U3824" t="str">
        <f t="shared" si="488"/>
        <v>November</v>
      </c>
      <c r="V3824" t="str">
        <f t="shared" si="489"/>
        <v>2015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90"/>
        <v>106</v>
      </c>
      <c r="P3825" s="6">
        <f t="shared" si="491"/>
        <v>64.634146341463421</v>
      </c>
      <c r="Q3825" t="str">
        <f t="shared" si="484"/>
        <v>theater</v>
      </c>
      <c r="R3825" t="str">
        <f t="shared" si="485"/>
        <v>plays</v>
      </c>
      <c r="S3825" s="10">
        <f t="shared" si="486"/>
        <v>42170.701898148145</v>
      </c>
      <c r="T3825" s="10">
        <f t="shared" si="487"/>
        <v>42204.957638888889</v>
      </c>
      <c r="U3825" t="str">
        <f t="shared" si="488"/>
        <v>June</v>
      </c>
      <c r="V3825" t="str">
        <f t="shared" si="489"/>
        <v>2015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90"/>
        <v>108</v>
      </c>
      <c r="P3826" s="6">
        <f t="shared" si="491"/>
        <v>38.571428571428569</v>
      </c>
      <c r="Q3826" t="str">
        <f t="shared" si="484"/>
        <v>theater</v>
      </c>
      <c r="R3826" t="str">
        <f t="shared" si="485"/>
        <v>plays</v>
      </c>
      <c r="S3826" s="10">
        <f t="shared" si="486"/>
        <v>42571.417858796289</v>
      </c>
      <c r="T3826" s="10">
        <f t="shared" si="487"/>
        <v>42583.361805555549</v>
      </c>
      <c r="U3826" t="str">
        <f t="shared" si="488"/>
        <v>July</v>
      </c>
      <c r="V3826" t="str">
        <f t="shared" si="489"/>
        <v>2016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90"/>
        <v>105.42</v>
      </c>
      <c r="P3827" s="6">
        <f t="shared" si="491"/>
        <v>107.57142857142857</v>
      </c>
      <c r="Q3827" t="str">
        <f t="shared" si="484"/>
        <v>theater</v>
      </c>
      <c r="R3827" t="str">
        <f t="shared" si="485"/>
        <v>plays</v>
      </c>
      <c r="S3827" s="10">
        <f t="shared" si="486"/>
        <v>42150.861273148148</v>
      </c>
      <c r="T3827" s="10">
        <f t="shared" si="487"/>
        <v>42171.861273148148</v>
      </c>
      <c r="U3827" t="str">
        <f t="shared" si="488"/>
        <v>May</v>
      </c>
      <c r="V3827" t="str">
        <f t="shared" si="489"/>
        <v>2015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90"/>
        <v>119.16666666666667</v>
      </c>
      <c r="P3828" s="6">
        <f t="shared" si="491"/>
        <v>27.5</v>
      </c>
      <c r="Q3828" t="str">
        <f t="shared" si="484"/>
        <v>theater</v>
      </c>
      <c r="R3828" t="str">
        <f t="shared" si="485"/>
        <v>plays</v>
      </c>
      <c r="S3828" s="10">
        <f t="shared" si="486"/>
        <v>42101.215208333328</v>
      </c>
      <c r="T3828" s="10">
        <f t="shared" si="487"/>
        <v>42131.215208333328</v>
      </c>
      <c r="U3828" t="str">
        <f t="shared" si="488"/>
        <v>April</v>
      </c>
      <c r="V3828" t="str">
        <f t="shared" si="489"/>
        <v>2015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90"/>
        <v>152.66666666666666</v>
      </c>
      <c r="P3829" s="6">
        <f t="shared" si="491"/>
        <v>70.461538461538467</v>
      </c>
      <c r="Q3829" t="str">
        <f t="shared" si="484"/>
        <v>theater</v>
      </c>
      <c r="R3829" t="str">
        <f t="shared" si="485"/>
        <v>plays</v>
      </c>
      <c r="S3829" s="10">
        <f t="shared" si="486"/>
        <v>42034.719918981478</v>
      </c>
      <c r="T3829" s="10">
        <f t="shared" si="487"/>
        <v>42089.791666666664</v>
      </c>
      <c r="U3829" t="str">
        <f t="shared" si="488"/>
        <v>January</v>
      </c>
      <c r="V3829" t="str">
        <f t="shared" si="489"/>
        <v>2015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90"/>
        <v>100</v>
      </c>
      <c r="P3830" s="6">
        <f t="shared" si="491"/>
        <v>178.57142857142858</v>
      </c>
      <c r="Q3830" t="str">
        <f t="shared" si="484"/>
        <v>theater</v>
      </c>
      <c r="R3830" t="str">
        <f t="shared" si="485"/>
        <v>plays</v>
      </c>
      <c r="S3830" s="10">
        <f t="shared" si="486"/>
        <v>41944.319293981483</v>
      </c>
      <c r="T3830" s="10">
        <f t="shared" si="487"/>
        <v>42004.36096064814</v>
      </c>
      <c r="U3830" t="str">
        <f t="shared" si="488"/>
        <v>November</v>
      </c>
      <c r="V3830" t="str">
        <f t="shared" si="489"/>
        <v>2014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90"/>
        <v>100.2</v>
      </c>
      <c r="P3831" s="6">
        <f t="shared" si="491"/>
        <v>62.625</v>
      </c>
      <c r="Q3831" t="str">
        <f t="shared" si="484"/>
        <v>theater</v>
      </c>
      <c r="R3831" t="str">
        <f t="shared" si="485"/>
        <v>plays</v>
      </c>
      <c r="S3831" s="10">
        <f t="shared" si="486"/>
        <v>42593.657071759262</v>
      </c>
      <c r="T3831" s="10">
        <f t="shared" si="487"/>
        <v>42613.657071759262</v>
      </c>
      <c r="U3831" t="str">
        <f t="shared" si="488"/>
        <v>August</v>
      </c>
      <c r="V3831" t="str">
        <f t="shared" si="489"/>
        <v>2016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90"/>
        <v>225</v>
      </c>
      <c r="P3832" s="6">
        <f t="shared" si="491"/>
        <v>75</v>
      </c>
      <c r="Q3832" t="str">
        <f t="shared" si="484"/>
        <v>theater</v>
      </c>
      <c r="R3832" t="str">
        <f t="shared" si="485"/>
        <v>plays</v>
      </c>
      <c r="S3832" s="10">
        <f t="shared" si="486"/>
        <v>42503.532534722217</v>
      </c>
      <c r="T3832" s="10">
        <f t="shared" si="487"/>
        <v>42517.532534722217</v>
      </c>
      <c r="U3832" t="str">
        <f t="shared" si="488"/>
        <v>May</v>
      </c>
      <c r="V3832" t="str">
        <f t="shared" si="489"/>
        <v>2016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90"/>
        <v>106.02199999999999</v>
      </c>
      <c r="P3833" s="6">
        <f t="shared" si="491"/>
        <v>58.901111111111113</v>
      </c>
      <c r="Q3833" t="str">
        <f t="shared" si="484"/>
        <v>theater</v>
      </c>
      <c r="R3833" t="str">
        <f t="shared" si="485"/>
        <v>plays</v>
      </c>
      <c r="S3833" s="10">
        <f t="shared" si="486"/>
        <v>41927.640567129631</v>
      </c>
      <c r="T3833" s="10">
        <f t="shared" si="487"/>
        <v>41948.682233796295</v>
      </c>
      <c r="U3833" t="str">
        <f t="shared" si="488"/>
        <v>October</v>
      </c>
      <c r="V3833" t="str">
        <f t="shared" si="489"/>
        <v>2014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90"/>
        <v>104.66666666666666</v>
      </c>
      <c r="P3834" s="6">
        <f t="shared" si="491"/>
        <v>139.55555555555554</v>
      </c>
      <c r="Q3834" t="str">
        <f t="shared" si="484"/>
        <v>theater</v>
      </c>
      <c r="R3834" t="str">
        <f t="shared" si="485"/>
        <v>plays</v>
      </c>
      <c r="S3834" s="10">
        <f t="shared" si="486"/>
        <v>42374.906655092585</v>
      </c>
      <c r="T3834" s="10">
        <f t="shared" si="487"/>
        <v>42419.906655092585</v>
      </c>
      <c r="U3834" t="str">
        <f t="shared" si="488"/>
        <v>January</v>
      </c>
      <c r="V3834" t="str">
        <f t="shared" si="489"/>
        <v>2016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90"/>
        <v>116.66666666666667</v>
      </c>
      <c r="P3835" s="6">
        <f t="shared" si="491"/>
        <v>70</v>
      </c>
      <c r="Q3835" t="str">
        <f t="shared" si="484"/>
        <v>theater</v>
      </c>
      <c r="R3835" t="str">
        <f t="shared" si="485"/>
        <v>plays</v>
      </c>
      <c r="S3835" s="10">
        <f t="shared" si="486"/>
        <v>41963.664027777777</v>
      </c>
      <c r="T3835" s="10">
        <f t="shared" si="487"/>
        <v>41974.589583333327</v>
      </c>
      <c r="U3835" t="str">
        <f t="shared" si="488"/>
        <v>November</v>
      </c>
      <c r="V3835" t="str">
        <f t="shared" si="489"/>
        <v>2014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90"/>
        <v>109.03333333333333</v>
      </c>
      <c r="P3836" s="6">
        <f t="shared" si="491"/>
        <v>57.385964912280699</v>
      </c>
      <c r="Q3836" t="str">
        <f t="shared" si="484"/>
        <v>theater</v>
      </c>
      <c r="R3836" t="str">
        <f t="shared" si="485"/>
        <v>plays</v>
      </c>
      <c r="S3836" s="10">
        <f t="shared" si="486"/>
        <v>42143.236886574072</v>
      </c>
      <c r="T3836" s="10">
        <f t="shared" si="487"/>
        <v>42173.236886574072</v>
      </c>
      <c r="U3836" t="str">
        <f t="shared" si="488"/>
        <v>May</v>
      </c>
      <c r="V3836" t="str">
        <f t="shared" si="489"/>
        <v>2015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90"/>
        <v>160</v>
      </c>
      <c r="P3837" s="6">
        <f t="shared" si="491"/>
        <v>40</v>
      </c>
      <c r="Q3837" t="str">
        <f t="shared" si="484"/>
        <v>theater</v>
      </c>
      <c r="R3837" t="str">
        <f t="shared" si="485"/>
        <v>plays</v>
      </c>
      <c r="S3837" s="10">
        <f t="shared" si="486"/>
        <v>42460.733888888884</v>
      </c>
      <c r="T3837" s="10">
        <f t="shared" si="487"/>
        <v>42481.733888888884</v>
      </c>
      <c r="U3837" t="str">
        <f t="shared" si="488"/>
        <v>March</v>
      </c>
      <c r="V3837" t="str">
        <f t="shared" si="489"/>
        <v>2016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90"/>
        <v>112.5</v>
      </c>
      <c r="P3838" s="6">
        <f t="shared" si="491"/>
        <v>64.285714285714292</v>
      </c>
      <c r="Q3838" t="str">
        <f t="shared" si="484"/>
        <v>theater</v>
      </c>
      <c r="R3838" t="str">
        <f t="shared" si="485"/>
        <v>plays</v>
      </c>
      <c r="S3838" s="10">
        <f t="shared" si="486"/>
        <v>42553.718194444438</v>
      </c>
      <c r="T3838" s="10">
        <f t="shared" si="487"/>
        <v>42584.964583333327</v>
      </c>
      <c r="U3838" t="str">
        <f t="shared" si="488"/>
        <v>July</v>
      </c>
      <c r="V3838" t="str">
        <f t="shared" si="489"/>
        <v>2016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90"/>
        <v>102.1</v>
      </c>
      <c r="P3839" s="6">
        <f t="shared" si="491"/>
        <v>120.11764705882354</v>
      </c>
      <c r="Q3839" t="str">
        <f t="shared" si="484"/>
        <v>theater</v>
      </c>
      <c r="R3839" t="str">
        <f t="shared" si="485"/>
        <v>plays</v>
      </c>
      <c r="S3839" s="10">
        <f t="shared" si="486"/>
        <v>42152.557384259257</v>
      </c>
      <c r="T3839" s="10">
        <f t="shared" si="487"/>
        <v>42188.557384259257</v>
      </c>
      <c r="U3839" t="str">
        <f t="shared" si="488"/>
        <v>May</v>
      </c>
      <c r="V3839" t="str">
        <f t="shared" si="489"/>
        <v>2015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90"/>
        <v>100.824</v>
      </c>
      <c r="P3840" s="6">
        <f t="shared" si="491"/>
        <v>1008.24</v>
      </c>
      <c r="Q3840" t="str">
        <f t="shared" si="484"/>
        <v>theater</v>
      </c>
      <c r="R3840" t="str">
        <f t="shared" si="485"/>
        <v>plays</v>
      </c>
      <c r="S3840" s="10">
        <f t="shared" si="486"/>
        <v>42116.502418981479</v>
      </c>
      <c r="T3840" s="10">
        <f t="shared" si="487"/>
        <v>42146.502418981479</v>
      </c>
      <c r="U3840" t="str">
        <f t="shared" si="488"/>
        <v>April</v>
      </c>
      <c r="V3840" t="str">
        <f t="shared" si="489"/>
        <v>2015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90"/>
        <v>101.25</v>
      </c>
      <c r="P3841" s="6">
        <f t="shared" si="491"/>
        <v>63.28125</v>
      </c>
      <c r="Q3841" t="str">
        <f t="shared" si="484"/>
        <v>theater</v>
      </c>
      <c r="R3841" t="str">
        <f t="shared" si="485"/>
        <v>plays</v>
      </c>
      <c r="S3841" s="10">
        <f t="shared" si="486"/>
        <v>42154.934305555558</v>
      </c>
      <c r="T3841" s="10">
        <f t="shared" si="487"/>
        <v>42214.934305555558</v>
      </c>
      <c r="U3841" t="str">
        <f t="shared" si="488"/>
        <v>May</v>
      </c>
      <c r="V3841" t="str">
        <f t="shared" si="489"/>
        <v>2015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90"/>
        <v>6500</v>
      </c>
      <c r="P3842" s="6">
        <f t="shared" si="491"/>
        <v>21.666666666666668</v>
      </c>
      <c r="Q3842" t="str">
        <f t="shared" si="484"/>
        <v>theater</v>
      </c>
      <c r="R3842" t="str">
        <f t="shared" si="485"/>
        <v>plays</v>
      </c>
      <c r="S3842" s="10">
        <f t="shared" si="486"/>
        <v>42432.493391203701</v>
      </c>
      <c r="T3842" s="10">
        <f t="shared" si="487"/>
        <v>42457.45172453703</v>
      </c>
      <c r="U3842" t="str">
        <f t="shared" si="488"/>
        <v>March</v>
      </c>
      <c r="V3842" t="str">
        <f t="shared" si="489"/>
        <v>2016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90"/>
        <v>8.7200000000000006</v>
      </c>
      <c r="P3843" s="6">
        <f t="shared" si="491"/>
        <v>25.647058823529413</v>
      </c>
      <c r="Q3843" t="str">
        <f t="shared" ref="Q3843:Q3906" si="492">LEFT(N3843, FIND("/",N3843,1)-1)</f>
        <v>theater</v>
      </c>
      <c r="R3843" t="str">
        <f t="shared" ref="R3843:R3906" si="493">RIGHT(N3843, LEN(N3843)-FIND("/",N3843))</f>
        <v>plays</v>
      </c>
      <c r="S3843" s="10">
        <f t="shared" ref="S3843:S3906" si="494">(J3843/86400)+25569+(-5/24)</f>
        <v>41780.57739583333</v>
      </c>
      <c r="T3843" s="10">
        <f t="shared" ref="T3843:T3906" si="495">(I3843/86400)+25569+(-5/24)</f>
        <v>41840.57739583333</v>
      </c>
      <c r="U3843" t="str">
        <f t="shared" ref="U3843:U3906" si="496">TEXT(S3843,"mmmm")</f>
        <v>May</v>
      </c>
      <c r="V3843" t="str">
        <f t="shared" ref="V3843:V3906" si="497">TEXT(S3843,"yyyy")</f>
        <v>2014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90"/>
        <v>21.94</v>
      </c>
      <c r="P3844" s="6">
        <f t="shared" si="491"/>
        <v>47.695652173913047</v>
      </c>
      <c r="Q3844" t="str">
        <f t="shared" si="492"/>
        <v>theater</v>
      </c>
      <c r="R3844" t="str">
        <f t="shared" si="493"/>
        <v>plays</v>
      </c>
      <c r="S3844" s="10">
        <f t="shared" si="494"/>
        <v>41740.285324074073</v>
      </c>
      <c r="T3844" s="10">
        <f t="shared" si="495"/>
        <v>41770.285324074073</v>
      </c>
      <c r="U3844" t="str">
        <f t="shared" si="496"/>
        <v>April</v>
      </c>
      <c r="V3844" t="str">
        <f t="shared" si="497"/>
        <v>2014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90"/>
        <v>21.3</v>
      </c>
      <c r="P3845" s="6">
        <f t="shared" si="491"/>
        <v>56.05263157894737</v>
      </c>
      <c r="Q3845" t="str">
        <f t="shared" si="492"/>
        <v>theater</v>
      </c>
      <c r="R3845" t="str">
        <f t="shared" si="493"/>
        <v>plays</v>
      </c>
      <c r="S3845" s="10">
        <f t="shared" si="494"/>
        <v>41765.864166666666</v>
      </c>
      <c r="T3845" s="10">
        <f t="shared" si="495"/>
        <v>41790.864166666666</v>
      </c>
      <c r="U3845" t="str">
        <f t="shared" si="496"/>
        <v>May</v>
      </c>
      <c r="V3845" t="str">
        <f t="shared" si="497"/>
        <v>2014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90"/>
        <v>41.489795918367342</v>
      </c>
      <c r="P3846" s="6">
        <f t="shared" si="491"/>
        <v>81.319999999999993</v>
      </c>
      <c r="Q3846" t="str">
        <f t="shared" si="492"/>
        <v>theater</v>
      </c>
      <c r="R3846" t="str">
        <f t="shared" si="493"/>
        <v>plays</v>
      </c>
      <c r="S3846" s="10">
        <f t="shared" si="494"/>
        <v>41766.408958333333</v>
      </c>
      <c r="T3846" s="10">
        <f t="shared" si="495"/>
        <v>41793.082638888889</v>
      </c>
      <c r="U3846" t="str">
        <f t="shared" si="496"/>
        <v>May</v>
      </c>
      <c r="V3846" t="str">
        <f t="shared" si="497"/>
        <v>2014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90"/>
        <v>2.105</v>
      </c>
      <c r="P3847" s="6">
        <f t="shared" si="491"/>
        <v>70.166666666666671</v>
      </c>
      <c r="Q3847" t="str">
        <f t="shared" si="492"/>
        <v>theater</v>
      </c>
      <c r="R3847" t="str">
        <f t="shared" si="493"/>
        <v>plays</v>
      </c>
      <c r="S3847" s="10">
        <f t="shared" si="494"/>
        <v>42248.418680555558</v>
      </c>
      <c r="T3847" s="10">
        <f t="shared" si="495"/>
        <v>42278.418680555558</v>
      </c>
      <c r="U3847" t="str">
        <f t="shared" si="496"/>
        <v>September</v>
      </c>
      <c r="V3847" t="str">
        <f t="shared" si="497"/>
        <v>2015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90"/>
        <v>2.7</v>
      </c>
      <c r="P3848" s="6">
        <f t="shared" si="491"/>
        <v>23.625</v>
      </c>
      <c r="Q3848" t="str">
        <f t="shared" si="492"/>
        <v>theater</v>
      </c>
      <c r="R3848" t="str">
        <f t="shared" si="493"/>
        <v>plays</v>
      </c>
      <c r="S3848" s="10">
        <f t="shared" si="494"/>
        <v>41885.01321759259</v>
      </c>
      <c r="T3848" s="10">
        <f t="shared" si="495"/>
        <v>41916.082638888889</v>
      </c>
      <c r="U3848" t="str">
        <f t="shared" si="496"/>
        <v>September</v>
      </c>
      <c r="V3848" t="str">
        <f t="shared" si="497"/>
        <v>2014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90"/>
        <v>16.161904761904761</v>
      </c>
      <c r="P3849" s="6">
        <f t="shared" si="491"/>
        <v>188.55555555555554</v>
      </c>
      <c r="Q3849" t="str">
        <f t="shared" si="492"/>
        <v>theater</v>
      </c>
      <c r="R3849" t="str">
        <f t="shared" si="493"/>
        <v>plays</v>
      </c>
      <c r="S3849" s="10">
        <f t="shared" si="494"/>
        <v>42159.016099537032</v>
      </c>
      <c r="T3849" s="10">
        <f t="shared" si="495"/>
        <v>42204.016099537032</v>
      </c>
      <c r="U3849" t="str">
        <f t="shared" si="496"/>
        <v>June</v>
      </c>
      <c r="V3849" t="str">
        <f t="shared" si="497"/>
        <v>2015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90"/>
        <v>16.376923076923077</v>
      </c>
      <c r="P3850" s="6">
        <f t="shared" si="491"/>
        <v>49.511627906976742</v>
      </c>
      <c r="Q3850" t="str">
        <f t="shared" si="492"/>
        <v>theater</v>
      </c>
      <c r="R3850" t="str">
        <f t="shared" si="493"/>
        <v>plays</v>
      </c>
      <c r="S3850" s="10">
        <f t="shared" si="494"/>
        <v>42265.608668981477</v>
      </c>
      <c r="T3850" s="10">
        <f t="shared" si="495"/>
        <v>42295.608668981477</v>
      </c>
      <c r="U3850" t="str">
        <f t="shared" si="496"/>
        <v>September</v>
      </c>
      <c r="V3850" t="str">
        <f t="shared" si="497"/>
        <v>2015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90"/>
        <v>7.043333333333333</v>
      </c>
      <c r="P3851" s="6">
        <f t="shared" si="491"/>
        <v>75.464285714285708</v>
      </c>
      <c r="Q3851" t="str">
        <f t="shared" si="492"/>
        <v>theater</v>
      </c>
      <c r="R3851" t="str">
        <f t="shared" si="493"/>
        <v>plays</v>
      </c>
      <c r="S3851" s="10">
        <f t="shared" si="494"/>
        <v>42136.558842592589</v>
      </c>
      <c r="T3851" s="10">
        <f t="shared" si="495"/>
        <v>42166.558842592589</v>
      </c>
      <c r="U3851" t="str">
        <f t="shared" si="496"/>
        <v>May</v>
      </c>
      <c r="V3851" t="str">
        <f t="shared" si="497"/>
        <v>2015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90"/>
        <v>3.8</v>
      </c>
      <c r="P3852" s="6">
        <f t="shared" si="491"/>
        <v>9.5</v>
      </c>
      <c r="Q3852" t="str">
        <f t="shared" si="492"/>
        <v>theater</v>
      </c>
      <c r="R3852" t="str">
        <f t="shared" si="493"/>
        <v>plays</v>
      </c>
      <c r="S3852" s="10">
        <f t="shared" si="494"/>
        <v>41974.916006944441</v>
      </c>
      <c r="T3852" s="10">
        <f t="shared" si="495"/>
        <v>42004.916006944441</v>
      </c>
      <c r="U3852" t="str">
        <f t="shared" si="496"/>
        <v>December</v>
      </c>
      <c r="V3852" t="str">
        <f t="shared" si="497"/>
        <v>2014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ref="O3853:O3916" si="498">(E3853/D3853)*100</f>
        <v>34.08</v>
      </c>
      <c r="P3853" s="6">
        <f t="shared" ref="P3853:P3916" si="499">(E3853/L3853)</f>
        <v>35.5</v>
      </c>
      <c r="Q3853" t="str">
        <f t="shared" si="492"/>
        <v>theater</v>
      </c>
      <c r="R3853" t="str">
        <f t="shared" si="493"/>
        <v>plays</v>
      </c>
      <c r="S3853" s="10">
        <f t="shared" si="494"/>
        <v>42172.23123842592</v>
      </c>
      <c r="T3853" s="10">
        <f t="shared" si="495"/>
        <v>42202.23123842592</v>
      </c>
      <c r="U3853" t="str">
        <f t="shared" si="496"/>
        <v>June</v>
      </c>
      <c r="V3853" t="str">
        <f t="shared" si="497"/>
        <v>2015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98"/>
        <v>0.2</v>
      </c>
      <c r="P3854" s="6">
        <f t="shared" si="499"/>
        <v>10</v>
      </c>
      <c r="Q3854" t="str">
        <f t="shared" si="492"/>
        <v>theater</v>
      </c>
      <c r="R3854" t="str">
        <f t="shared" si="493"/>
        <v>plays</v>
      </c>
      <c r="S3854" s="10">
        <f t="shared" si="494"/>
        <v>42064.982361111113</v>
      </c>
      <c r="T3854" s="10">
        <f t="shared" si="495"/>
        <v>42089.940694444442</v>
      </c>
      <c r="U3854" t="str">
        <f t="shared" si="496"/>
        <v>March</v>
      </c>
      <c r="V3854" t="str">
        <f t="shared" si="497"/>
        <v>2015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98"/>
        <v>2.5999999999999999E-2</v>
      </c>
      <c r="P3855" s="6">
        <f t="shared" si="499"/>
        <v>13</v>
      </c>
      <c r="Q3855" t="str">
        <f t="shared" si="492"/>
        <v>theater</v>
      </c>
      <c r="R3855" t="str">
        <f t="shared" si="493"/>
        <v>plays</v>
      </c>
      <c r="S3855" s="10">
        <f t="shared" si="494"/>
        <v>41848.631689814814</v>
      </c>
      <c r="T3855" s="10">
        <f t="shared" si="495"/>
        <v>41883.631689814814</v>
      </c>
      <c r="U3855" t="str">
        <f t="shared" si="496"/>
        <v>July</v>
      </c>
      <c r="V3855" t="str">
        <f t="shared" si="497"/>
        <v>2014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98"/>
        <v>16.254545454545454</v>
      </c>
      <c r="P3856" s="6">
        <f t="shared" si="499"/>
        <v>89.4</v>
      </c>
      <c r="Q3856" t="str">
        <f t="shared" si="492"/>
        <v>theater</v>
      </c>
      <c r="R3856" t="str">
        <f t="shared" si="493"/>
        <v>plays</v>
      </c>
      <c r="S3856" s="10">
        <f t="shared" si="494"/>
        <v>42103.67659722222</v>
      </c>
      <c r="T3856" s="10">
        <f t="shared" si="495"/>
        <v>42133.67659722222</v>
      </c>
      <c r="U3856" t="str">
        <f t="shared" si="496"/>
        <v>April</v>
      </c>
      <c r="V3856" t="str">
        <f t="shared" si="497"/>
        <v>2015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98"/>
        <v>2.5</v>
      </c>
      <c r="P3857" s="6">
        <f t="shared" si="499"/>
        <v>25</v>
      </c>
      <c r="Q3857" t="str">
        <f t="shared" si="492"/>
        <v>theater</v>
      </c>
      <c r="R3857" t="str">
        <f t="shared" si="493"/>
        <v>plays</v>
      </c>
      <c r="S3857" s="10">
        <f t="shared" si="494"/>
        <v>42059.762395833335</v>
      </c>
      <c r="T3857" s="10">
        <f t="shared" si="495"/>
        <v>42089.720729166664</v>
      </c>
      <c r="U3857" t="str">
        <f t="shared" si="496"/>
        <v>February</v>
      </c>
      <c r="V3857" t="str">
        <f t="shared" si="497"/>
        <v>2015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98"/>
        <v>0.02</v>
      </c>
      <c r="P3858" s="6">
        <f t="shared" si="499"/>
        <v>1</v>
      </c>
      <c r="Q3858" t="str">
        <f t="shared" si="492"/>
        <v>theater</v>
      </c>
      <c r="R3858" t="str">
        <f t="shared" si="493"/>
        <v>plays</v>
      </c>
      <c r="S3858" s="10">
        <f t="shared" si="494"/>
        <v>42041.534756944442</v>
      </c>
      <c r="T3858" s="10">
        <f t="shared" si="495"/>
        <v>42071.493090277778</v>
      </c>
      <c r="U3858" t="str">
        <f t="shared" si="496"/>
        <v>February</v>
      </c>
      <c r="V3858" t="str">
        <f t="shared" si="497"/>
        <v>2015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98"/>
        <v>5.2</v>
      </c>
      <c r="P3859" s="6">
        <f t="shared" si="499"/>
        <v>65</v>
      </c>
      <c r="Q3859" t="str">
        <f t="shared" si="492"/>
        <v>theater</v>
      </c>
      <c r="R3859" t="str">
        <f t="shared" si="493"/>
        <v>plays</v>
      </c>
      <c r="S3859" s="10">
        <f t="shared" si="494"/>
        <v>41829.528819444444</v>
      </c>
      <c r="T3859" s="10">
        <f t="shared" si="495"/>
        <v>41852.508333333331</v>
      </c>
      <c r="U3859" t="str">
        <f t="shared" si="496"/>
        <v>July</v>
      </c>
      <c r="V3859" t="str">
        <f t="shared" si="497"/>
        <v>2014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98"/>
        <v>2</v>
      </c>
      <c r="P3860" s="6">
        <f t="shared" si="499"/>
        <v>10</v>
      </c>
      <c r="Q3860" t="str">
        <f t="shared" si="492"/>
        <v>theater</v>
      </c>
      <c r="R3860" t="str">
        <f t="shared" si="493"/>
        <v>plays</v>
      </c>
      <c r="S3860" s="10">
        <f t="shared" si="494"/>
        <v>42128.222731481474</v>
      </c>
      <c r="T3860" s="10">
        <f t="shared" si="495"/>
        <v>42146.666666666664</v>
      </c>
      <c r="U3860" t="str">
        <f t="shared" si="496"/>
        <v>May</v>
      </c>
      <c r="V3860" t="str">
        <f t="shared" si="497"/>
        <v>2015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98"/>
        <v>0.04</v>
      </c>
      <c r="P3861" s="6">
        <f t="shared" si="499"/>
        <v>1</v>
      </c>
      <c r="Q3861" t="str">
        <f t="shared" si="492"/>
        <v>theater</v>
      </c>
      <c r="R3861" t="str">
        <f t="shared" si="493"/>
        <v>plays</v>
      </c>
      <c r="S3861" s="10">
        <f t="shared" si="494"/>
        <v>41789.685266203705</v>
      </c>
      <c r="T3861" s="10">
        <f t="shared" si="495"/>
        <v>41815.666666666664</v>
      </c>
      <c r="U3861" t="str">
        <f t="shared" si="496"/>
        <v>May</v>
      </c>
      <c r="V3861" t="str">
        <f t="shared" si="497"/>
        <v>2014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98"/>
        <v>17.666666666666668</v>
      </c>
      <c r="P3862" s="6">
        <f t="shared" si="499"/>
        <v>81.538461538461533</v>
      </c>
      <c r="Q3862" t="str">
        <f t="shared" si="492"/>
        <v>theater</v>
      </c>
      <c r="R3862" t="str">
        <f t="shared" si="493"/>
        <v>plays</v>
      </c>
      <c r="S3862" s="10">
        <f t="shared" si="494"/>
        <v>41833.452662037038</v>
      </c>
      <c r="T3862" s="10">
        <f t="shared" si="495"/>
        <v>41863.452662037038</v>
      </c>
      <c r="U3862" t="str">
        <f t="shared" si="496"/>
        <v>July</v>
      </c>
      <c r="V3862" t="str">
        <f t="shared" si="497"/>
        <v>2014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98"/>
        <v>5</v>
      </c>
      <c r="P3863" s="6">
        <f t="shared" si="499"/>
        <v>100</v>
      </c>
      <c r="Q3863" t="str">
        <f t="shared" si="492"/>
        <v>theater</v>
      </c>
      <c r="R3863" t="str">
        <f t="shared" si="493"/>
        <v>plays</v>
      </c>
      <c r="S3863" s="10">
        <f t="shared" si="494"/>
        <v>41914.381678240738</v>
      </c>
      <c r="T3863" s="10">
        <f t="shared" si="495"/>
        <v>41955.699305555558</v>
      </c>
      <c r="U3863" t="str">
        <f t="shared" si="496"/>
        <v>October</v>
      </c>
      <c r="V3863" t="str">
        <f t="shared" si="497"/>
        <v>2014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98"/>
        <v>1.3333333333333334E-2</v>
      </c>
      <c r="P3864" s="6">
        <f t="shared" si="499"/>
        <v>1</v>
      </c>
      <c r="Q3864" t="str">
        <f t="shared" si="492"/>
        <v>theater</v>
      </c>
      <c r="R3864" t="str">
        <f t="shared" si="493"/>
        <v>plays</v>
      </c>
      <c r="S3864" s="10">
        <f t="shared" si="494"/>
        <v>42611.052731481475</v>
      </c>
      <c r="T3864" s="10">
        <f t="shared" si="495"/>
        <v>42625.499305555553</v>
      </c>
      <c r="U3864" t="str">
        <f t="shared" si="496"/>
        <v>August</v>
      </c>
      <c r="V3864" t="str">
        <f t="shared" si="497"/>
        <v>2016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98"/>
        <v>0</v>
      </c>
      <c r="P3865" s="6" t="e">
        <f t="shared" si="499"/>
        <v>#DIV/0!</v>
      </c>
      <c r="Q3865" t="str">
        <f t="shared" si="492"/>
        <v>theater</v>
      </c>
      <c r="R3865" t="str">
        <f t="shared" si="493"/>
        <v>plays</v>
      </c>
      <c r="S3865" s="10">
        <f t="shared" si="494"/>
        <v>42253.424826388888</v>
      </c>
      <c r="T3865" s="10">
        <f t="shared" si="495"/>
        <v>42313.466493055552</v>
      </c>
      <c r="U3865" t="str">
        <f t="shared" si="496"/>
        <v>September</v>
      </c>
      <c r="V3865" t="str">
        <f t="shared" si="497"/>
        <v>2015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98"/>
        <v>1.2</v>
      </c>
      <c r="P3866" s="6">
        <f t="shared" si="499"/>
        <v>20</v>
      </c>
      <c r="Q3866" t="str">
        <f t="shared" si="492"/>
        <v>theater</v>
      </c>
      <c r="R3866" t="str">
        <f t="shared" si="493"/>
        <v>plays</v>
      </c>
      <c r="S3866" s="10">
        <f t="shared" si="494"/>
        <v>42295.683495370373</v>
      </c>
      <c r="T3866" s="10">
        <f t="shared" si="495"/>
        <v>42325.72516203703</v>
      </c>
      <c r="U3866" t="str">
        <f t="shared" si="496"/>
        <v>October</v>
      </c>
      <c r="V3866" t="str">
        <f t="shared" si="497"/>
        <v>2015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98"/>
        <v>26.937422295897225</v>
      </c>
      <c r="P3867" s="6">
        <f t="shared" si="499"/>
        <v>46.428571428571431</v>
      </c>
      <c r="Q3867" t="str">
        <f t="shared" si="492"/>
        <v>theater</v>
      </c>
      <c r="R3867" t="str">
        <f t="shared" si="493"/>
        <v>plays</v>
      </c>
      <c r="S3867" s="10">
        <f t="shared" si="494"/>
        <v>41841.44326388889</v>
      </c>
      <c r="T3867" s="10">
        <f t="shared" si="495"/>
        <v>41881.020833333328</v>
      </c>
      <c r="U3867" t="str">
        <f t="shared" si="496"/>
        <v>July</v>
      </c>
      <c r="V3867" t="str">
        <f t="shared" si="497"/>
        <v>2014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98"/>
        <v>0.54999999999999993</v>
      </c>
      <c r="P3868" s="6">
        <f t="shared" si="499"/>
        <v>5.5</v>
      </c>
      <c r="Q3868" t="str">
        <f t="shared" si="492"/>
        <v>theater</v>
      </c>
      <c r="R3868" t="str">
        <f t="shared" si="493"/>
        <v>plays</v>
      </c>
      <c r="S3868" s="10">
        <f t="shared" si="494"/>
        <v>42402.738668981481</v>
      </c>
      <c r="T3868" s="10">
        <f t="shared" si="495"/>
        <v>42451.936805555553</v>
      </c>
      <c r="U3868" t="str">
        <f t="shared" si="496"/>
        <v>February</v>
      </c>
      <c r="V3868" t="str">
        <f t="shared" si="497"/>
        <v>2016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98"/>
        <v>12.55</v>
      </c>
      <c r="P3869" s="6">
        <f t="shared" si="499"/>
        <v>50.2</v>
      </c>
      <c r="Q3869" t="str">
        <f t="shared" si="492"/>
        <v>theater</v>
      </c>
      <c r="R3869" t="str">
        <f t="shared" si="493"/>
        <v>plays</v>
      </c>
      <c r="S3869" s="10">
        <f t="shared" si="494"/>
        <v>42509.605775462966</v>
      </c>
      <c r="T3869" s="10">
        <f t="shared" si="495"/>
        <v>42539.605775462966</v>
      </c>
      <c r="U3869" t="str">
        <f t="shared" si="496"/>
        <v>May</v>
      </c>
      <c r="V3869" t="str">
        <f t="shared" si="497"/>
        <v>2016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98"/>
        <v>0.2</v>
      </c>
      <c r="P3870" s="6">
        <f t="shared" si="499"/>
        <v>10</v>
      </c>
      <c r="Q3870" t="str">
        <f t="shared" si="492"/>
        <v>theater</v>
      </c>
      <c r="R3870" t="str">
        <f t="shared" si="493"/>
        <v>musical</v>
      </c>
      <c r="S3870" s="10">
        <f t="shared" si="494"/>
        <v>41865.45144675926</v>
      </c>
      <c r="T3870" s="10">
        <f t="shared" si="495"/>
        <v>41890.45144675926</v>
      </c>
      <c r="U3870" t="str">
        <f t="shared" si="496"/>
        <v>August</v>
      </c>
      <c r="V3870" t="str">
        <f t="shared" si="497"/>
        <v>2014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98"/>
        <v>3.4474868431088401</v>
      </c>
      <c r="P3871" s="6">
        <f t="shared" si="499"/>
        <v>30.133333333333333</v>
      </c>
      <c r="Q3871" t="str">
        <f t="shared" si="492"/>
        <v>theater</v>
      </c>
      <c r="R3871" t="str">
        <f t="shared" si="493"/>
        <v>musical</v>
      </c>
      <c r="S3871" s="10">
        <f t="shared" si="494"/>
        <v>42047.516111111108</v>
      </c>
      <c r="T3871" s="10">
        <f t="shared" si="495"/>
        <v>42076.924305555549</v>
      </c>
      <c r="U3871" t="str">
        <f t="shared" si="496"/>
        <v>February</v>
      </c>
      <c r="V3871" t="str">
        <f t="shared" si="497"/>
        <v>2015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98"/>
        <v>15</v>
      </c>
      <c r="P3872" s="6">
        <f t="shared" si="499"/>
        <v>150</v>
      </c>
      <c r="Q3872" t="str">
        <f t="shared" si="492"/>
        <v>theater</v>
      </c>
      <c r="R3872" t="str">
        <f t="shared" si="493"/>
        <v>musical</v>
      </c>
      <c r="S3872" s="10">
        <f t="shared" si="494"/>
        <v>41792.963865740741</v>
      </c>
      <c r="T3872" s="10">
        <f t="shared" si="495"/>
        <v>41822.963865740741</v>
      </c>
      <c r="U3872" t="str">
        <f t="shared" si="496"/>
        <v>June</v>
      </c>
      <c r="V3872" t="str">
        <f t="shared" si="497"/>
        <v>2014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98"/>
        <v>2.666666666666667</v>
      </c>
      <c r="P3873" s="6">
        <f t="shared" si="499"/>
        <v>13.333333333333334</v>
      </c>
      <c r="Q3873" t="str">
        <f t="shared" si="492"/>
        <v>theater</v>
      </c>
      <c r="R3873" t="str">
        <f t="shared" si="493"/>
        <v>musical</v>
      </c>
      <c r="S3873" s="10">
        <f t="shared" si="494"/>
        <v>42763.572337962956</v>
      </c>
      <c r="T3873" s="10">
        <f t="shared" si="495"/>
        <v>42823.530671296299</v>
      </c>
      <c r="U3873" t="str">
        <f t="shared" si="496"/>
        <v>January</v>
      </c>
      <c r="V3873" t="str">
        <f t="shared" si="497"/>
        <v>2017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98"/>
        <v>0</v>
      </c>
      <c r="P3874" s="6" t="e">
        <f t="shared" si="499"/>
        <v>#DIV/0!</v>
      </c>
      <c r="Q3874" t="str">
        <f t="shared" si="492"/>
        <v>theater</v>
      </c>
      <c r="R3874" t="str">
        <f t="shared" si="493"/>
        <v>musical</v>
      </c>
      <c r="S3874" s="10">
        <f t="shared" si="494"/>
        <v>42179.9374537037</v>
      </c>
      <c r="T3874" s="10">
        <f t="shared" si="495"/>
        <v>42229.9374537037</v>
      </c>
      <c r="U3874" t="str">
        <f t="shared" si="496"/>
        <v>June</v>
      </c>
      <c r="V3874" t="str">
        <f t="shared" si="497"/>
        <v>2015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98"/>
        <v>0</v>
      </c>
      <c r="P3875" s="6" t="e">
        <f t="shared" si="499"/>
        <v>#DIV/0!</v>
      </c>
      <c r="Q3875" t="str">
        <f t="shared" si="492"/>
        <v>theater</v>
      </c>
      <c r="R3875" t="str">
        <f t="shared" si="493"/>
        <v>musical</v>
      </c>
      <c r="S3875" s="10">
        <f t="shared" si="494"/>
        <v>42255.487673611111</v>
      </c>
      <c r="T3875" s="10">
        <f t="shared" si="495"/>
        <v>42285.487673611111</v>
      </c>
      <c r="U3875" t="str">
        <f t="shared" si="496"/>
        <v>September</v>
      </c>
      <c r="V3875" t="str">
        <f t="shared" si="497"/>
        <v>2015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98"/>
        <v>0</v>
      </c>
      <c r="P3876" s="6" t="e">
        <f t="shared" si="499"/>
        <v>#DIV/0!</v>
      </c>
      <c r="Q3876" t="str">
        <f t="shared" si="492"/>
        <v>theater</v>
      </c>
      <c r="R3876" t="str">
        <f t="shared" si="493"/>
        <v>musical</v>
      </c>
      <c r="S3876" s="10">
        <f t="shared" si="494"/>
        <v>42006.808124999996</v>
      </c>
      <c r="T3876" s="10">
        <f t="shared" si="495"/>
        <v>42027.833333333336</v>
      </c>
      <c r="U3876" t="str">
        <f t="shared" si="496"/>
        <v>January</v>
      </c>
      <c r="V3876" t="str">
        <f t="shared" si="497"/>
        <v>2015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98"/>
        <v>0</v>
      </c>
      <c r="P3877" s="6" t="e">
        <f t="shared" si="499"/>
        <v>#DIV/0!</v>
      </c>
      <c r="Q3877" t="str">
        <f t="shared" si="492"/>
        <v>theater</v>
      </c>
      <c r="R3877" t="str">
        <f t="shared" si="493"/>
        <v>musical</v>
      </c>
      <c r="S3877" s="10">
        <f t="shared" si="494"/>
        <v>42615.138483796291</v>
      </c>
      <c r="T3877" s="10">
        <f t="shared" si="495"/>
        <v>42616.208333333336</v>
      </c>
      <c r="U3877" t="str">
        <f t="shared" si="496"/>
        <v>September</v>
      </c>
      <c r="V3877" t="str">
        <f t="shared" si="497"/>
        <v>2016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98"/>
        <v>52.794871794871788</v>
      </c>
      <c r="P3878" s="6">
        <f t="shared" si="499"/>
        <v>44.760869565217391</v>
      </c>
      <c r="Q3878" t="str">
        <f t="shared" si="492"/>
        <v>theater</v>
      </c>
      <c r="R3878" t="str">
        <f t="shared" si="493"/>
        <v>musical</v>
      </c>
      <c r="S3878" s="10">
        <f t="shared" si="494"/>
        <v>42372.415833333333</v>
      </c>
      <c r="T3878" s="10">
        <f t="shared" si="495"/>
        <v>42402.415833333333</v>
      </c>
      <c r="U3878" t="str">
        <f t="shared" si="496"/>
        <v>January</v>
      </c>
      <c r="V3878" t="str">
        <f t="shared" si="497"/>
        <v>2016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98"/>
        <v>4.9639999999999995</v>
      </c>
      <c r="P3879" s="6">
        <f t="shared" si="499"/>
        <v>88.642857142857139</v>
      </c>
      <c r="Q3879" t="str">
        <f t="shared" si="492"/>
        <v>theater</v>
      </c>
      <c r="R3879" t="str">
        <f t="shared" si="493"/>
        <v>musical</v>
      </c>
      <c r="S3879" s="10">
        <f t="shared" si="494"/>
        <v>42682.469351851854</v>
      </c>
      <c r="T3879" s="10">
        <f t="shared" si="495"/>
        <v>42712.469351851854</v>
      </c>
      <c r="U3879" t="str">
        <f t="shared" si="496"/>
        <v>November</v>
      </c>
      <c r="V3879" t="str">
        <f t="shared" si="497"/>
        <v>2016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98"/>
        <v>5.5555555555555552E-2</v>
      </c>
      <c r="P3880" s="6">
        <f t="shared" si="499"/>
        <v>10</v>
      </c>
      <c r="Q3880" t="str">
        <f t="shared" si="492"/>
        <v>theater</v>
      </c>
      <c r="R3880" t="str">
        <f t="shared" si="493"/>
        <v>musical</v>
      </c>
      <c r="S3880" s="10">
        <f t="shared" si="494"/>
        <v>42154.610486111109</v>
      </c>
      <c r="T3880" s="10">
        <f t="shared" si="495"/>
        <v>42184.957638888889</v>
      </c>
      <c r="U3880" t="str">
        <f t="shared" si="496"/>
        <v>May</v>
      </c>
      <c r="V3880" t="str">
        <f t="shared" si="497"/>
        <v>2015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98"/>
        <v>0</v>
      </c>
      <c r="P3881" s="6" t="e">
        <f t="shared" si="499"/>
        <v>#DIV/0!</v>
      </c>
      <c r="Q3881" t="str">
        <f t="shared" si="492"/>
        <v>theater</v>
      </c>
      <c r="R3881" t="str">
        <f t="shared" si="493"/>
        <v>musical</v>
      </c>
      <c r="S3881" s="10">
        <f t="shared" si="494"/>
        <v>41999.652731481481</v>
      </c>
      <c r="T3881" s="10">
        <f t="shared" si="495"/>
        <v>42029.652731481481</v>
      </c>
      <c r="U3881" t="str">
        <f t="shared" si="496"/>
        <v>December</v>
      </c>
      <c r="V3881" t="str">
        <f t="shared" si="497"/>
        <v>2014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98"/>
        <v>13.066666666666665</v>
      </c>
      <c r="P3882" s="6">
        <f t="shared" si="499"/>
        <v>57.647058823529413</v>
      </c>
      <c r="Q3882" t="str">
        <f t="shared" si="492"/>
        <v>theater</v>
      </c>
      <c r="R3882" t="str">
        <f t="shared" si="493"/>
        <v>musical</v>
      </c>
      <c r="S3882" s="10">
        <f t="shared" si="494"/>
        <v>41815.606712962959</v>
      </c>
      <c r="T3882" s="10">
        <f t="shared" si="495"/>
        <v>41850.75</v>
      </c>
      <c r="U3882" t="str">
        <f t="shared" si="496"/>
        <v>June</v>
      </c>
      <c r="V3882" t="str">
        <f t="shared" si="497"/>
        <v>2014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98"/>
        <v>5</v>
      </c>
      <c r="P3883" s="6">
        <f t="shared" si="499"/>
        <v>25</v>
      </c>
      <c r="Q3883" t="str">
        <f t="shared" si="492"/>
        <v>theater</v>
      </c>
      <c r="R3883" t="str">
        <f t="shared" si="493"/>
        <v>musical</v>
      </c>
      <c r="S3883" s="10">
        <f t="shared" si="494"/>
        <v>42755.810173611106</v>
      </c>
      <c r="T3883" s="10">
        <f t="shared" si="495"/>
        <v>42785.810173611106</v>
      </c>
      <c r="U3883" t="str">
        <f t="shared" si="496"/>
        <v>January</v>
      </c>
      <c r="V3883" t="str">
        <f t="shared" si="497"/>
        <v>2017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98"/>
        <v>0</v>
      </c>
      <c r="P3884" s="6" t="e">
        <f t="shared" si="499"/>
        <v>#DIV/0!</v>
      </c>
      <c r="Q3884" t="str">
        <f t="shared" si="492"/>
        <v>theater</v>
      </c>
      <c r="R3884" t="str">
        <f t="shared" si="493"/>
        <v>musical</v>
      </c>
      <c r="S3884" s="10">
        <f t="shared" si="494"/>
        <v>42373.77511574074</v>
      </c>
      <c r="T3884" s="10">
        <f t="shared" si="495"/>
        <v>42400.752083333333</v>
      </c>
      <c r="U3884" t="str">
        <f t="shared" si="496"/>
        <v>January</v>
      </c>
      <c r="V3884" t="str">
        <f t="shared" si="497"/>
        <v>2016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98"/>
        <v>0</v>
      </c>
      <c r="P3885" s="6" t="e">
        <f t="shared" si="499"/>
        <v>#DIV/0!</v>
      </c>
      <c r="Q3885" t="str">
        <f t="shared" si="492"/>
        <v>theater</v>
      </c>
      <c r="R3885" t="str">
        <f t="shared" si="493"/>
        <v>musical</v>
      </c>
      <c r="S3885" s="10">
        <f t="shared" si="494"/>
        <v>41854.394317129627</v>
      </c>
      <c r="T3885" s="10">
        <f t="shared" si="495"/>
        <v>41884.394317129627</v>
      </c>
      <c r="U3885" t="str">
        <f t="shared" si="496"/>
        <v>August</v>
      </c>
      <c r="V3885" t="str">
        <f t="shared" si="497"/>
        <v>2014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98"/>
        <v>0</v>
      </c>
      <c r="P3886" s="6" t="e">
        <f t="shared" si="499"/>
        <v>#DIV/0!</v>
      </c>
      <c r="Q3886" t="str">
        <f t="shared" si="492"/>
        <v>theater</v>
      </c>
      <c r="R3886" t="str">
        <f t="shared" si="493"/>
        <v>musical</v>
      </c>
      <c r="S3886" s="10">
        <f t="shared" si="494"/>
        <v>42065.583240740736</v>
      </c>
      <c r="T3886" s="10">
        <f t="shared" si="495"/>
        <v>42090.541574074072</v>
      </c>
      <c r="U3886" t="str">
        <f t="shared" si="496"/>
        <v>March</v>
      </c>
      <c r="V3886" t="str">
        <f t="shared" si="497"/>
        <v>2015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98"/>
        <v>0</v>
      </c>
      <c r="P3887" s="6" t="e">
        <f t="shared" si="499"/>
        <v>#DIV/0!</v>
      </c>
      <c r="Q3887" t="str">
        <f t="shared" si="492"/>
        <v>theater</v>
      </c>
      <c r="R3887" t="str">
        <f t="shared" si="493"/>
        <v>musical</v>
      </c>
      <c r="S3887" s="10">
        <f t="shared" si="494"/>
        <v>42469.742951388886</v>
      </c>
      <c r="T3887" s="10">
        <f t="shared" si="495"/>
        <v>42499.742951388886</v>
      </c>
      <c r="U3887" t="str">
        <f t="shared" si="496"/>
        <v>April</v>
      </c>
      <c r="V3887" t="str">
        <f t="shared" si="497"/>
        <v>2016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98"/>
        <v>0</v>
      </c>
      <c r="P3888" s="6" t="e">
        <f t="shared" si="499"/>
        <v>#DIV/0!</v>
      </c>
      <c r="Q3888" t="str">
        <f t="shared" si="492"/>
        <v>theater</v>
      </c>
      <c r="R3888" t="str">
        <f t="shared" si="493"/>
        <v>musical</v>
      </c>
      <c r="S3888" s="10">
        <f t="shared" si="494"/>
        <v>41954.019699074073</v>
      </c>
      <c r="T3888" s="10">
        <f t="shared" si="495"/>
        <v>41984.019699074073</v>
      </c>
      <c r="U3888" t="str">
        <f t="shared" si="496"/>
        <v>November</v>
      </c>
      <c r="V3888" t="str">
        <f t="shared" si="497"/>
        <v>2014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98"/>
        <v>1.7500000000000002</v>
      </c>
      <c r="P3889" s="6">
        <f t="shared" si="499"/>
        <v>17.5</v>
      </c>
      <c r="Q3889" t="str">
        <f t="shared" si="492"/>
        <v>theater</v>
      </c>
      <c r="R3889" t="str">
        <f t="shared" si="493"/>
        <v>musical</v>
      </c>
      <c r="S3889" s="10">
        <f t="shared" si="494"/>
        <v>42079.649641203701</v>
      </c>
      <c r="T3889" s="10">
        <f t="shared" si="495"/>
        <v>42125.708333333336</v>
      </c>
      <c r="U3889" t="str">
        <f t="shared" si="496"/>
        <v>March</v>
      </c>
      <c r="V3889" t="str">
        <f t="shared" si="497"/>
        <v>2015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98"/>
        <v>27.1</v>
      </c>
      <c r="P3890" s="6">
        <f t="shared" si="499"/>
        <v>38.714285714285715</v>
      </c>
      <c r="Q3890" t="str">
        <f t="shared" si="492"/>
        <v>theater</v>
      </c>
      <c r="R3890" t="str">
        <f t="shared" si="493"/>
        <v>plays</v>
      </c>
      <c r="S3890" s="10">
        <f t="shared" si="494"/>
        <v>42762.337476851848</v>
      </c>
      <c r="T3890" s="10">
        <f t="shared" si="495"/>
        <v>42792.337476851848</v>
      </c>
      <c r="U3890" t="str">
        <f t="shared" si="496"/>
        <v>January</v>
      </c>
      <c r="V3890" t="str">
        <f t="shared" si="497"/>
        <v>2017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98"/>
        <v>1.4749999999999999</v>
      </c>
      <c r="P3891" s="6">
        <f t="shared" si="499"/>
        <v>13.111111111111111</v>
      </c>
      <c r="Q3891" t="str">
        <f t="shared" si="492"/>
        <v>theater</v>
      </c>
      <c r="R3891" t="str">
        <f t="shared" si="493"/>
        <v>plays</v>
      </c>
      <c r="S3891" s="10">
        <f t="shared" si="494"/>
        <v>41976.796643518515</v>
      </c>
      <c r="T3891" s="10">
        <f t="shared" si="495"/>
        <v>42008.768055555549</v>
      </c>
      <c r="U3891" t="str">
        <f t="shared" si="496"/>
        <v>December</v>
      </c>
      <c r="V3891" t="str">
        <f t="shared" si="497"/>
        <v>2014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98"/>
        <v>16.826666666666668</v>
      </c>
      <c r="P3892" s="6">
        <f t="shared" si="499"/>
        <v>315.5</v>
      </c>
      <c r="Q3892" t="str">
        <f t="shared" si="492"/>
        <v>theater</v>
      </c>
      <c r="R3892" t="str">
        <f t="shared" si="493"/>
        <v>plays</v>
      </c>
      <c r="S3892" s="10">
        <f t="shared" si="494"/>
        <v>42171.55027777778</v>
      </c>
      <c r="T3892" s="10">
        <f t="shared" si="495"/>
        <v>42231.55027777778</v>
      </c>
      <c r="U3892" t="str">
        <f t="shared" si="496"/>
        <v>June</v>
      </c>
      <c r="V3892" t="str">
        <f t="shared" si="497"/>
        <v>2015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98"/>
        <v>32.5</v>
      </c>
      <c r="P3893" s="6">
        <f t="shared" si="499"/>
        <v>37.142857142857146</v>
      </c>
      <c r="Q3893" t="str">
        <f t="shared" si="492"/>
        <v>theater</v>
      </c>
      <c r="R3893" t="str">
        <f t="shared" si="493"/>
        <v>plays</v>
      </c>
      <c r="S3893" s="10">
        <f t="shared" si="494"/>
        <v>42055.924120370364</v>
      </c>
      <c r="T3893" s="10">
        <f t="shared" si="495"/>
        <v>42085.999305555553</v>
      </c>
      <c r="U3893" t="str">
        <f t="shared" si="496"/>
        <v>February</v>
      </c>
      <c r="V3893" t="str">
        <f t="shared" si="497"/>
        <v>2015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98"/>
        <v>0</v>
      </c>
      <c r="P3894" s="6" t="e">
        <f t="shared" si="499"/>
        <v>#DIV/0!</v>
      </c>
      <c r="Q3894" t="str">
        <f t="shared" si="492"/>
        <v>theater</v>
      </c>
      <c r="R3894" t="str">
        <f t="shared" si="493"/>
        <v>plays</v>
      </c>
      <c r="S3894" s="10">
        <f t="shared" si="494"/>
        <v>41867.443946759253</v>
      </c>
      <c r="T3894" s="10">
        <f t="shared" si="495"/>
        <v>41875.083333333328</v>
      </c>
      <c r="U3894" t="str">
        <f t="shared" si="496"/>
        <v>August</v>
      </c>
      <c r="V3894" t="str">
        <f t="shared" si="497"/>
        <v>2014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98"/>
        <v>21.55</v>
      </c>
      <c r="P3895" s="6">
        <f t="shared" si="499"/>
        <v>128.27380952380952</v>
      </c>
      <c r="Q3895" t="str">
        <f t="shared" si="492"/>
        <v>theater</v>
      </c>
      <c r="R3895" t="str">
        <f t="shared" si="493"/>
        <v>plays</v>
      </c>
      <c r="S3895" s="10">
        <f t="shared" si="494"/>
        <v>41779.449537037035</v>
      </c>
      <c r="T3895" s="10">
        <f t="shared" si="495"/>
        <v>41821.041666666664</v>
      </c>
      <c r="U3895" t="str">
        <f t="shared" si="496"/>
        <v>May</v>
      </c>
      <c r="V3895" t="str">
        <f t="shared" si="497"/>
        <v>2014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98"/>
        <v>3.4666666666666663</v>
      </c>
      <c r="P3896" s="6">
        <f t="shared" si="499"/>
        <v>47.272727272727273</v>
      </c>
      <c r="Q3896" t="str">
        <f t="shared" si="492"/>
        <v>theater</v>
      </c>
      <c r="R3896" t="str">
        <f t="shared" si="493"/>
        <v>plays</v>
      </c>
      <c r="S3896" s="10">
        <f t="shared" si="494"/>
        <v>42679.750138888885</v>
      </c>
      <c r="T3896" s="10">
        <f t="shared" si="495"/>
        <v>42709.999305555553</v>
      </c>
      <c r="U3896" t="str">
        <f t="shared" si="496"/>
        <v>November</v>
      </c>
      <c r="V3896" t="str">
        <f t="shared" si="497"/>
        <v>2016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98"/>
        <v>5</v>
      </c>
      <c r="P3897" s="6">
        <f t="shared" si="499"/>
        <v>50</v>
      </c>
      <c r="Q3897" t="str">
        <f t="shared" si="492"/>
        <v>theater</v>
      </c>
      <c r="R3897" t="str">
        <f t="shared" si="493"/>
        <v>plays</v>
      </c>
      <c r="S3897" s="10">
        <f t="shared" si="494"/>
        <v>42032.041875000003</v>
      </c>
      <c r="T3897" s="10">
        <f t="shared" si="495"/>
        <v>42063.041875000003</v>
      </c>
      <c r="U3897" t="str">
        <f t="shared" si="496"/>
        <v>January</v>
      </c>
      <c r="V3897" t="str">
        <f t="shared" si="497"/>
        <v>2015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98"/>
        <v>10.625</v>
      </c>
      <c r="P3898" s="6">
        <f t="shared" si="499"/>
        <v>42.5</v>
      </c>
      <c r="Q3898" t="str">
        <f t="shared" si="492"/>
        <v>theater</v>
      </c>
      <c r="R3898" t="str">
        <f t="shared" si="493"/>
        <v>plays</v>
      </c>
      <c r="S3898" s="10">
        <f t="shared" si="494"/>
        <v>41792.983541666668</v>
      </c>
      <c r="T3898" s="10">
        <f t="shared" si="495"/>
        <v>41806.983541666668</v>
      </c>
      <c r="U3898" t="str">
        <f t="shared" si="496"/>
        <v>June</v>
      </c>
      <c r="V3898" t="str">
        <f t="shared" si="497"/>
        <v>2014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98"/>
        <v>17.599999999999998</v>
      </c>
      <c r="P3899" s="6">
        <f t="shared" si="499"/>
        <v>44</v>
      </c>
      <c r="Q3899" t="str">
        <f t="shared" si="492"/>
        <v>theater</v>
      </c>
      <c r="R3899" t="str">
        <f t="shared" si="493"/>
        <v>plays</v>
      </c>
      <c r="S3899" s="10">
        <f t="shared" si="494"/>
        <v>41982.665312499994</v>
      </c>
      <c r="T3899" s="10">
        <f t="shared" si="495"/>
        <v>42012.665312499994</v>
      </c>
      <c r="U3899" t="str">
        <f t="shared" si="496"/>
        <v>December</v>
      </c>
      <c r="V3899" t="str">
        <f t="shared" si="497"/>
        <v>2014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98"/>
        <v>32.56</v>
      </c>
      <c r="P3900" s="6">
        <f t="shared" si="499"/>
        <v>50.875</v>
      </c>
      <c r="Q3900" t="str">
        <f t="shared" si="492"/>
        <v>theater</v>
      </c>
      <c r="R3900" t="str">
        <f t="shared" si="493"/>
        <v>plays</v>
      </c>
      <c r="S3900" s="10">
        <f t="shared" si="494"/>
        <v>42193.273958333331</v>
      </c>
      <c r="T3900" s="10">
        <f t="shared" si="495"/>
        <v>42233.458333333336</v>
      </c>
      <c r="U3900" t="str">
        <f t="shared" si="496"/>
        <v>July</v>
      </c>
      <c r="V3900" t="str">
        <f t="shared" si="497"/>
        <v>2015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98"/>
        <v>1.25</v>
      </c>
      <c r="P3901" s="6">
        <f t="shared" si="499"/>
        <v>62.5</v>
      </c>
      <c r="Q3901" t="str">
        <f t="shared" si="492"/>
        <v>theater</v>
      </c>
      <c r="R3901" t="str">
        <f t="shared" si="493"/>
        <v>plays</v>
      </c>
      <c r="S3901" s="10">
        <f t="shared" si="494"/>
        <v>41843.566678240742</v>
      </c>
      <c r="T3901" s="10">
        <f t="shared" si="495"/>
        <v>41863.566678240742</v>
      </c>
      <c r="U3901" t="str">
        <f t="shared" si="496"/>
        <v>July</v>
      </c>
      <c r="V3901" t="str">
        <f t="shared" si="497"/>
        <v>2014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98"/>
        <v>5.4</v>
      </c>
      <c r="P3902" s="6">
        <f t="shared" si="499"/>
        <v>27</v>
      </c>
      <c r="Q3902" t="str">
        <f t="shared" si="492"/>
        <v>theater</v>
      </c>
      <c r="R3902" t="str">
        <f t="shared" si="493"/>
        <v>plays</v>
      </c>
      <c r="S3902" s="10">
        <f t="shared" si="494"/>
        <v>42135.884155092594</v>
      </c>
      <c r="T3902" s="10">
        <f t="shared" si="495"/>
        <v>42165.884155092594</v>
      </c>
      <c r="U3902" t="str">
        <f t="shared" si="496"/>
        <v>May</v>
      </c>
      <c r="V3902" t="str">
        <f t="shared" si="497"/>
        <v>2015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98"/>
        <v>0.83333333333333337</v>
      </c>
      <c r="P3903" s="6">
        <f t="shared" si="499"/>
        <v>25</v>
      </c>
      <c r="Q3903" t="str">
        <f t="shared" si="492"/>
        <v>theater</v>
      </c>
      <c r="R3903" t="str">
        <f t="shared" si="493"/>
        <v>plays</v>
      </c>
      <c r="S3903" s="10">
        <f t="shared" si="494"/>
        <v>42317.618043981478</v>
      </c>
      <c r="T3903" s="10">
        <f t="shared" si="495"/>
        <v>42357.618043981478</v>
      </c>
      <c r="U3903" t="str">
        <f t="shared" si="496"/>
        <v>November</v>
      </c>
      <c r="V3903" t="str">
        <f t="shared" si="497"/>
        <v>2015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98"/>
        <v>48.833333333333336</v>
      </c>
      <c r="P3904" s="6">
        <f t="shared" si="499"/>
        <v>47.258064516129032</v>
      </c>
      <c r="Q3904" t="str">
        <f t="shared" si="492"/>
        <v>theater</v>
      </c>
      <c r="R3904" t="str">
        <f t="shared" si="493"/>
        <v>plays</v>
      </c>
      <c r="S3904" s="10">
        <f t="shared" si="494"/>
        <v>42663.259745370371</v>
      </c>
      <c r="T3904" s="10">
        <f t="shared" si="495"/>
        <v>42688.301412037035</v>
      </c>
      <c r="U3904" t="str">
        <f t="shared" si="496"/>
        <v>October</v>
      </c>
      <c r="V3904" t="str">
        <f t="shared" si="497"/>
        <v>2016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98"/>
        <v>0</v>
      </c>
      <c r="P3905" s="6" t="e">
        <f t="shared" si="499"/>
        <v>#DIV/0!</v>
      </c>
      <c r="Q3905" t="str">
        <f t="shared" si="492"/>
        <v>theater</v>
      </c>
      <c r="R3905" t="str">
        <f t="shared" si="493"/>
        <v>plays</v>
      </c>
      <c r="S3905" s="10">
        <f t="shared" si="494"/>
        <v>42185.802835648145</v>
      </c>
      <c r="T3905" s="10">
        <f t="shared" si="495"/>
        <v>42230.609722222223</v>
      </c>
      <c r="U3905" t="str">
        <f t="shared" si="496"/>
        <v>June</v>
      </c>
      <c r="V3905" t="str">
        <f t="shared" si="497"/>
        <v>2015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98"/>
        <v>0.03</v>
      </c>
      <c r="P3906" s="6">
        <f t="shared" si="499"/>
        <v>1.5</v>
      </c>
      <c r="Q3906" t="str">
        <f t="shared" si="492"/>
        <v>theater</v>
      </c>
      <c r="R3906" t="str">
        <f t="shared" si="493"/>
        <v>plays</v>
      </c>
      <c r="S3906" s="10">
        <f t="shared" si="494"/>
        <v>42095.020833333336</v>
      </c>
      <c r="T3906" s="10">
        <f t="shared" si="495"/>
        <v>42109.00277777778</v>
      </c>
      <c r="U3906" t="str">
        <f t="shared" si="496"/>
        <v>April</v>
      </c>
      <c r="V3906" t="str">
        <f t="shared" si="497"/>
        <v>2015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98"/>
        <v>11.533333333333333</v>
      </c>
      <c r="P3907" s="6">
        <f t="shared" si="499"/>
        <v>24.714285714285715</v>
      </c>
      <c r="Q3907" t="str">
        <f t="shared" ref="Q3907:Q3970" si="500">LEFT(N3907, FIND("/",N3907,1)-1)</f>
        <v>theater</v>
      </c>
      <c r="R3907" t="str">
        <f t="shared" ref="R3907:R3970" si="501">RIGHT(N3907, LEN(N3907)-FIND("/",N3907))</f>
        <v>plays</v>
      </c>
      <c r="S3907" s="10">
        <f t="shared" ref="S3907:S3970" si="502">(J3907/86400)+25569+(-5/24)</f>
        <v>42124.415543981479</v>
      </c>
      <c r="T3907" s="10">
        <f t="shared" ref="T3907:T3970" si="503">(I3907/86400)+25569+(-5/24)</f>
        <v>42166.749999999993</v>
      </c>
      <c r="U3907" t="str">
        <f t="shared" ref="U3907:U3970" si="504">TEXT(S3907,"mmmm")</f>
        <v>April</v>
      </c>
      <c r="V3907" t="str">
        <f t="shared" ref="V3907:V3970" si="505">TEXT(S3907,"yyyy")</f>
        <v>2015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98"/>
        <v>67.333333333333329</v>
      </c>
      <c r="P3908" s="6">
        <f t="shared" si="499"/>
        <v>63.125</v>
      </c>
      <c r="Q3908" t="str">
        <f t="shared" si="500"/>
        <v>theater</v>
      </c>
      <c r="R3908" t="str">
        <f t="shared" si="501"/>
        <v>plays</v>
      </c>
      <c r="S3908" s="10">
        <f t="shared" si="502"/>
        <v>42143.709409722222</v>
      </c>
      <c r="T3908" s="10">
        <f t="shared" si="503"/>
        <v>42181.350694444445</v>
      </c>
      <c r="U3908" t="str">
        <f t="shared" si="504"/>
        <v>May</v>
      </c>
      <c r="V3908" t="str">
        <f t="shared" si="505"/>
        <v>2015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98"/>
        <v>15.299999999999999</v>
      </c>
      <c r="P3909" s="6">
        <f t="shared" si="499"/>
        <v>38.25</v>
      </c>
      <c r="Q3909" t="str">
        <f t="shared" si="500"/>
        <v>theater</v>
      </c>
      <c r="R3909" t="str">
        <f t="shared" si="501"/>
        <v>plays</v>
      </c>
      <c r="S3909" s="10">
        <f t="shared" si="502"/>
        <v>41906.611180555556</v>
      </c>
      <c r="T3909" s="10">
        <f t="shared" si="503"/>
        <v>41938.630555555552</v>
      </c>
      <c r="U3909" t="str">
        <f t="shared" si="504"/>
        <v>September</v>
      </c>
      <c r="V3909" t="str">
        <f t="shared" si="505"/>
        <v>2014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98"/>
        <v>8.6666666666666679</v>
      </c>
      <c r="P3910" s="6">
        <f t="shared" si="499"/>
        <v>16.25</v>
      </c>
      <c r="Q3910" t="str">
        <f t="shared" si="500"/>
        <v>theater</v>
      </c>
      <c r="R3910" t="str">
        <f t="shared" si="501"/>
        <v>plays</v>
      </c>
      <c r="S3910" s="10">
        <f t="shared" si="502"/>
        <v>41833.927037037036</v>
      </c>
      <c r="T3910" s="10">
        <f t="shared" si="503"/>
        <v>41848.927037037036</v>
      </c>
      <c r="U3910" t="str">
        <f t="shared" si="504"/>
        <v>July</v>
      </c>
      <c r="V3910" t="str">
        <f t="shared" si="505"/>
        <v>2014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98"/>
        <v>0.22499999999999998</v>
      </c>
      <c r="P3911" s="6">
        <f t="shared" si="499"/>
        <v>33.75</v>
      </c>
      <c r="Q3911" t="str">
        <f t="shared" si="500"/>
        <v>theater</v>
      </c>
      <c r="R3911" t="str">
        <f t="shared" si="501"/>
        <v>plays</v>
      </c>
      <c r="S3911" s="10">
        <f t="shared" si="502"/>
        <v>41863.150949074072</v>
      </c>
      <c r="T3911" s="10">
        <f t="shared" si="503"/>
        <v>41893.150949074072</v>
      </c>
      <c r="U3911" t="str">
        <f t="shared" si="504"/>
        <v>August</v>
      </c>
      <c r="V3911" t="str">
        <f t="shared" si="505"/>
        <v>2014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98"/>
        <v>3.0833333333333335</v>
      </c>
      <c r="P3912" s="6">
        <f t="shared" si="499"/>
        <v>61.666666666666664</v>
      </c>
      <c r="Q3912" t="str">
        <f t="shared" si="500"/>
        <v>theater</v>
      </c>
      <c r="R3912" t="str">
        <f t="shared" si="501"/>
        <v>plays</v>
      </c>
      <c r="S3912" s="10">
        <f t="shared" si="502"/>
        <v>42224.548576388886</v>
      </c>
      <c r="T3912" s="10">
        <f t="shared" si="503"/>
        <v>42254.548576388886</v>
      </c>
      <c r="U3912" t="str">
        <f t="shared" si="504"/>
        <v>August</v>
      </c>
      <c r="V3912" t="str">
        <f t="shared" si="505"/>
        <v>2015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98"/>
        <v>37.412500000000001</v>
      </c>
      <c r="P3913" s="6">
        <f t="shared" si="499"/>
        <v>83.138888888888886</v>
      </c>
      <c r="Q3913" t="str">
        <f t="shared" si="500"/>
        <v>theater</v>
      </c>
      <c r="R3913" t="str">
        <f t="shared" si="501"/>
        <v>plays</v>
      </c>
      <c r="S3913" s="10">
        <f t="shared" si="502"/>
        <v>41939.603900462964</v>
      </c>
      <c r="T3913" s="10">
        <f t="shared" si="503"/>
        <v>41969.645567129628</v>
      </c>
      <c r="U3913" t="str">
        <f t="shared" si="504"/>
        <v>October</v>
      </c>
      <c r="V3913" t="str">
        <f t="shared" si="505"/>
        <v>2014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98"/>
        <v>6.6666666666666671E-3</v>
      </c>
      <c r="P3914" s="6">
        <f t="shared" si="499"/>
        <v>1</v>
      </c>
      <c r="Q3914" t="str">
        <f t="shared" si="500"/>
        <v>theater</v>
      </c>
      <c r="R3914" t="str">
        <f t="shared" si="501"/>
        <v>plays</v>
      </c>
      <c r="S3914" s="10">
        <f t="shared" si="502"/>
        <v>42059.061689814807</v>
      </c>
      <c r="T3914" s="10">
        <f t="shared" si="503"/>
        <v>42118.982638888883</v>
      </c>
      <c r="U3914" t="str">
        <f t="shared" si="504"/>
        <v>February</v>
      </c>
      <c r="V3914" t="str">
        <f t="shared" si="505"/>
        <v>2015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98"/>
        <v>10</v>
      </c>
      <c r="P3915" s="6">
        <f t="shared" si="499"/>
        <v>142.85714285714286</v>
      </c>
      <c r="Q3915" t="str">
        <f t="shared" si="500"/>
        <v>theater</v>
      </c>
      <c r="R3915" t="str">
        <f t="shared" si="501"/>
        <v>plays</v>
      </c>
      <c r="S3915" s="10">
        <f t="shared" si="502"/>
        <v>42308.002881944441</v>
      </c>
      <c r="T3915" s="10">
        <f t="shared" si="503"/>
        <v>42338.044548611106</v>
      </c>
      <c r="U3915" t="str">
        <f t="shared" si="504"/>
        <v>October</v>
      </c>
      <c r="V3915" t="str">
        <f t="shared" si="505"/>
        <v>2015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98"/>
        <v>36.36</v>
      </c>
      <c r="P3916" s="6">
        <f t="shared" si="499"/>
        <v>33.666666666666664</v>
      </c>
      <c r="Q3916" t="str">
        <f t="shared" si="500"/>
        <v>theater</v>
      </c>
      <c r="R3916" t="str">
        <f t="shared" si="501"/>
        <v>plays</v>
      </c>
      <c r="S3916" s="10">
        <f t="shared" si="502"/>
        <v>42114.610601851855</v>
      </c>
      <c r="T3916" s="10">
        <f t="shared" si="503"/>
        <v>42134.749305555553</v>
      </c>
      <c r="U3916" t="str">
        <f t="shared" si="504"/>
        <v>April</v>
      </c>
      <c r="V3916" t="str">
        <f t="shared" si="505"/>
        <v>2015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ref="O3917:O3980" si="506">(E3917/D3917)*100</f>
        <v>0.33333333333333337</v>
      </c>
      <c r="P3917" s="6">
        <f t="shared" ref="P3917:P3980" si="507">(E3917/L3917)</f>
        <v>5</v>
      </c>
      <c r="Q3917" t="str">
        <f t="shared" si="500"/>
        <v>theater</v>
      </c>
      <c r="R3917" t="str">
        <f t="shared" si="501"/>
        <v>plays</v>
      </c>
      <c r="S3917" s="10">
        <f t="shared" si="502"/>
        <v>42492.776724537034</v>
      </c>
      <c r="T3917" s="10">
        <f t="shared" si="503"/>
        <v>42522.776724537034</v>
      </c>
      <c r="U3917" t="str">
        <f t="shared" si="504"/>
        <v>May</v>
      </c>
      <c r="V3917" t="str">
        <f t="shared" si="505"/>
        <v>2016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506"/>
        <v>0</v>
      </c>
      <c r="P3918" s="6" t="e">
        <f t="shared" si="507"/>
        <v>#DIV/0!</v>
      </c>
      <c r="Q3918" t="str">
        <f t="shared" si="500"/>
        <v>theater</v>
      </c>
      <c r="R3918" t="str">
        <f t="shared" si="501"/>
        <v>plays</v>
      </c>
      <c r="S3918" s="10">
        <f t="shared" si="502"/>
        <v>42494.263333333329</v>
      </c>
      <c r="T3918" s="10">
        <f t="shared" si="503"/>
        <v>42524.263333333329</v>
      </c>
      <c r="U3918" t="str">
        <f t="shared" si="504"/>
        <v>May</v>
      </c>
      <c r="V3918" t="str">
        <f t="shared" si="505"/>
        <v>2016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506"/>
        <v>0.2857142857142857</v>
      </c>
      <c r="P3919" s="6">
        <f t="shared" si="507"/>
        <v>10</v>
      </c>
      <c r="Q3919" t="str">
        <f t="shared" si="500"/>
        <v>theater</v>
      </c>
      <c r="R3919" t="str">
        <f t="shared" si="501"/>
        <v>plays</v>
      </c>
      <c r="S3919" s="10">
        <f t="shared" si="502"/>
        <v>41863.318993055553</v>
      </c>
      <c r="T3919" s="10">
        <f t="shared" si="503"/>
        <v>41893.318993055553</v>
      </c>
      <c r="U3919" t="str">
        <f t="shared" si="504"/>
        <v>August</v>
      </c>
      <c r="V3919" t="str">
        <f t="shared" si="505"/>
        <v>2014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506"/>
        <v>0.2</v>
      </c>
      <c r="P3920" s="6">
        <f t="shared" si="507"/>
        <v>40</v>
      </c>
      <c r="Q3920" t="str">
        <f t="shared" si="500"/>
        <v>theater</v>
      </c>
      <c r="R3920" t="str">
        <f t="shared" si="501"/>
        <v>plays</v>
      </c>
      <c r="S3920" s="10">
        <f t="shared" si="502"/>
        <v>41843.456284722219</v>
      </c>
      <c r="T3920" s="10">
        <f t="shared" si="503"/>
        <v>41855.458333333328</v>
      </c>
      <c r="U3920" t="str">
        <f t="shared" si="504"/>
        <v>July</v>
      </c>
      <c r="V3920" t="str">
        <f t="shared" si="505"/>
        <v>2014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506"/>
        <v>1.7999999999999998</v>
      </c>
      <c r="P3921" s="6">
        <f t="shared" si="507"/>
        <v>30</v>
      </c>
      <c r="Q3921" t="str">
        <f t="shared" si="500"/>
        <v>theater</v>
      </c>
      <c r="R3921" t="str">
        <f t="shared" si="501"/>
        <v>plays</v>
      </c>
      <c r="S3921" s="10">
        <f t="shared" si="502"/>
        <v>42358.476539351854</v>
      </c>
      <c r="T3921" s="10">
        <f t="shared" si="503"/>
        <v>42386.791666666664</v>
      </c>
      <c r="U3921" t="str">
        <f t="shared" si="504"/>
        <v>December</v>
      </c>
      <c r="V3921" t="str">
        <f t="shared" si="505"/>
        <v>2015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506"/>
        <v>5.4</v>
      </c>
      <c r="P3922" s="6">
        <f t="shared" si="507"/>
        <v>45</v>
      </c>
      <c r="Q3922" t="str">
        <f t="shared" si="500"/>
        <v>theater</v>
      </c>
      <c r="R3922" t="str">
        <f t="shared" si="501"/>
        <v>plays</v>
      </c>
      <c r="S3922" s="10">
        <f t="shared" si="502"/>
        <v>42657.178935185184</v>
      </c>
      <c r="T3922" s="10">
        <f t="shared" si="503"/>
        <v>42687.220601851848</v>
      </c>
      <c r="U3922" t="str">
        <f t="shared" si="504"/>
        <v>October</v>
      </c>
      <c r="V3922" t="str">
        <f t="shared" si="505"/>
        <v>2016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506"/>
        <v>0</v>
      </c>
      <c r="P3923" s="6" t="e">
        <f t="shared" si="507"/>
        <v>#DIV/0!</v>
      </c>
      <c r="Q3923" t="str">
        <f t="shared" si="500"/>
        <v>theater</v>
      </c>
      <c r="R3923" t="str">
        <f t="shared" si="501"/>
        <v>plays</v>
      </c>
      <c r="S3923" s="10">
        <f t="shared" si="502"/>
        <v>41926.333969907406</v>
      </c>
      <c r="T3923" s="10">
        <f t="shared" si="503"/>
        <v>41938.541666666664</v>
      </c>
      <c r="U3923" t="str">
        <f t="shared" si="504"/>
        <v>October</v>
      </c>
      <c r="V3923" t="str">
        <f t="shared" si="505"/>
        <v>2014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506"/>
        <v>8.1333333333333329</v>
      </c>
      <c r="P3924" s="6">
        <f t="shared" si="507"/>
        <v>10.166666666666666</v>
      </c>
      <c r="Q3924" t="str">
        <f t="shared" si="500"/>
        <v>theater</v>
      </c>
      <c r="R3924" t="str">
        <f t="shared" si="501"/>
        <v>plays</v>
      </c>
      <c r="S3924" s="10">
        <f t="shared" si="502"/>
        <v>42020.560300925928</v>
      </c>
      <c r="T3924" s="10">
        <f t="shared" si="503"/>
        <v>42065.749999999993</v>
      </c>
      <c r="U3924" t="str">
        <f t="shared" si="504"/>
        <v>January</v>
      </c>
      <c r="V3924" t="str">
        <f t="shared" si="505"/>
        <v>2015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506"/>
        <v>12.034782608695652</v>
      </c>
      <c r="P3925" s="6">
        <f t="shared" si="507"/>
        <v>81.411764705882348</v>
      </c>
      <c r="Q3925" t="str">
        <f t="shared" si="500"/>
        <v>theater</v>
      </c>
      <c r="R3925" t="str">
        <f t="shared" si="501"/>
        <v>plays</v>
      </c>
      <c r="S3925" s="10">
        <f t="shared" si="502"/>
        <v>42075.771655092591</v>
      </c>
      <c r="T3925" s="10">
        <f t="shared" si="503"/>
        <v>42103.771655092591</v>
      </c>
      <c r="U3925" t="str">
        <f t="shared" si="504"/>
        <v>March</v>
      </c>
      <c r="V3925" t="str">
        <f t="shared" si="505"/>
        <v>2015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506"/>
        <v>15.266666666666667</v>
      </c>
      <c r="P3926" s="6">
        <f t="shared" si="507"/>
        <v>57.25</v>
      </c>
      <c r="Q3926" t="str">
        <f t="shared" si="500"/>
        <v>theater</v>
      </c>
      <c r="R3926" t="str">
        <f t="shared" si="501"/>
        <v>plays</v>
      </c>
      <c r="S3926" s="10">
        <f t="shared" si="502"/>
        <v>41786.751412037032</v>
      </c>
      <c r="T3926" s="10">
        <f t="shared" si="503"/>
        <v>41816.751412037032</v>
      </c>
      <c r="U3926" t="str">
        <f t="shared" si="504"/>
        <v>May</v>
      </c>
      <c r="V3926" t="str">
        <f t="shared" si="505"/>
        <v>2014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506"/>
        <v>10</v>
      </c>
      <c r="P3927" s="6">
        <f t="shared" si="507"/>
        <v>5</v>
      </c>
      <c r="Q3927" t="str">
        <f t="shared" si="500"/>
        <v>theater</v>
      </c>
      <c r="R3927" t="str">
        <f t="shared" si="501"/>
        <v>plays</v>
      </c>
      <c r="S3927" s="10">
        <f t="shared" si="502"/>
        <v>41820.662488425922</v>
      </c>
      <c r="T3927" s="10">
        <f t="shared" si="503"/>
        <v>41850.662488425922</v>
      </c>
      <c r="U3927" t="str">
        <f t="shared" si="504"/>
        <v>June</v>
      </c>
      <c r="V3927" t="str">
        <f t="shared" si="505"/>
        <v>2014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506"/>
        <v>0.3</v>
      </c>
      <c r="P3928" s="6">
        <f t="shared" si="507"/>
        <v>15</v>
      </c>
      <c r="Q3928" t="str">
        <f t="shared" si="500"/>
        <v>theater</v>
      </c>
      <c r="R3928" t="str">
        <f t="shared" si="501"/>
        <v>plays</v>
      </c>
      <c r="S3928" s="10">
        <f t="shared" si="502"/>
        <v>41969.876712962963</v>
      </c>
      <c r="T3928" s="10">
        <f t="shared" si="503"/>
        <v>41999.876712962963</v>
      </c>
      <c r="U3928" t="str">
        <f t="shared" si="504"/>
        <v>November</v>
      </c>
      <c r="V3928" t="str">
        <f t="shared" si="505"/>
        <v>2014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506"/>
        <v>1</v>
      </c>
      <c r="P3929" s="6">
        <f t="shared" si="507"/>
        <v>12.5</v>
      </c>
      <c r="Q3929" t="str">
        <f t="shared" si="500"/>
        <v>theater</v>
      </c>
      <c r="R3929" t="str">
        <f t="shared" si="501"/>
        <v>plays</v>
      </c>
      <c r="S3929" s="10">
        <f t="shared" si="502"/>
        <v>41830.059074074074</v>
      </c>
      <c r="T3929" s="10">
        <f t="shared" si="503"/>
        <v>41860.059074074074</v>
      </c>
      <c r="U3929" t="str">
        <f t="shared" si="504"/>
        <v>July</v>
      </c>
      <c r="V3929" t="str">
        <f t="shared" si="505"/>
        <v>2014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506"/>
        <v>13.020000000000001</v>
      </c>
      <c r="P3930" s="6">
        <f t="shared" si="507"/>
        <v>93</v>
      </c>
      <c r="Q3930" t="str">
        <f t="shared" si="500"/>
        <v>theater</v>
      </c>
      <c r="R3930" t="str">
        <f t="shared" si="501"/>
        <v>plays</v>
      </c>
      <c r="S3930" s="10">
        <f t="shared" si="502"/>
        <v>42265.474849537037</v>
      </c>
      <c r="T3930" s="10">
        <f t="shared" si="503"/>
        <v>42292.999305555553</v>
      </c>
      <c r="U3930" t="str">
        <f t="shared" si="504"/>
        <v>September</v>
      </c>
      <c r="V3930" t="str">
        <f t="shared" si="505"/>
        <v>2015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506"/>
        <v>2.2650000000000001</v>
      </c>
      <c r="P3931" s="6">
        <f t="shared" si="507"/>
        <v>32.357142857142854</v>
      </c>
      <c r="Q3931" t="str">
        <f t="shared" si="500"/>
        <v>theater</v>
      </c>
      <c r="R3931" t="str">
        <f t="shared" si="501"/>
        <v>plays</v>
      </c>
      <c r="S3931" s="10">
        <f t="shared" si="502"/>
        <v>42601.618807870364</v>
      </c>
      <c r="T3931" s="10">
        <f t="shared" si="503"/>
        <v>42631.618807870364</v>
      </c>
      <c r="U3931" t="str">
        <f t="shared" si="504"/>
        <v>August</v>
      </c>
      <c r="V3931" t="str">
        <f t="shared" si="505"/>
        <v>2016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506"/>
        <v>0</v>
      </c>
      <c r="P3932" s="6" t="e">
        <f t="shared" si="507"/>
        <v>#DIV/0!</v>
      </c>
      <c r="Q3932" t="str">
        <f t="shared" si="500"/>
        <v>theater</v>
      </c>
      <c r="R3932" t="str">
        <f t="shared" si="501"/>
        <v>plays</v>
      </c>
      <c r="S3932" s="10">
        <f t="shared" si="502"/>
        <v>42433.13041666666</v>
      </c>
      <c r="T3932" s="10">
        <f t="shared" si="503"/>
        <v>42461.041666666664</v>
      </c>
      <c r="U3932" t="str">
        <f t="shared" si="504"/>
        <v>March</v>
      </c>
      <c r="V3932" t="str">
        <f t="shared" si="505"/>
        <v>2016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506"/>
        <v>0</v>
      </c>
      <c r="P3933" s="6" t="e">
        <f t="shared" si="507"/>
        <v>#DIV/0!</v>
      </c>
      <c r="Q3933" t="str">
        <f t="shared" si="500"/>
        <v>theater</v>
      </c>
      <c r="R3933" t="str">
        <f t="shared" si="501"/>
        <v>plays</v>
      </c>
      <c r="S3933" s="10">
        <f t="shared" si="502"/>
        <v>42227.943368055552</v>
      </c>
      <c r="T3933" s="10">
        <f t="shared" si="503"/>
        <v>42252.943368055552</v>
      </c>
      <c r="U3933" t="str">
        <f t="shared" si="504"/>
        <v>August</v>
      </c>
      <c r="V3933" t="str">
        <f t="shared" si="505"/>
        <v>2015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506"/>
        <v>8.3333333333333332E-3</v>
      </c>
      <c r="P3934" s="6">
        <f t="shared" si="507"/>
        <v>1</v>
      </c>
      <c r="Q3934" t="str">
        <f t="shared" si="500"/>
        <v>theater</v>
      </c>
      <c r="R3934" t="str">
        <f t="shared" si="501"/>
        <v>plays</v>
      </c>
      <c r="S3934" s="10">
        <f t="shared" si="502"/>
        <v>42414.960231481477</v>
      </c>
      <c r="T3934" s="10">
        <f t="shared" si="503"/>
        <v>42444.918564814812</v>
      </c>
      <c r="U3934" t="str">
        <f t="shared" si="504"/>
        <v>February</v>
      </c>
      <c r="V3934" t="str">
        <f t="shared" si="505"/>
        <v>2016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506"/>
        <v>15.742857142857142</v>
      </c>
      <c r="P3935" s="6">
        <f t="shared" si="507"/>
        <v>91.833333333333329</v>
      </c>
      <c r="Q3935" t="str">
        <f t="shared" si="500"/>
        <v>theater</v>
      </c>
      <c r="R3935" t="str">
        <f t="shared" si="501"/>
        <v>plays</v>
      </c>
      <c r="S3935" s="10">
        <f t="shared" si="502"/>
        <v>42538.759976851848</v>
      </c>
      <c r="T3935" s="10">
        <f t="shared" si="503"/>
        <v>42567.821527777771</v>
      </c>
      <c r="U3935" t="str">
        <f t="shared" si="504"/>
        <v>June</v>
      </c>
      <c r="V3935" t="str">
        <f t="shared" si="505"/>
        <v>2016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506"/>
        <v>11</v>
      </c>
      <c r="P3936" s="6">
        <f t="shared" si="507"/>
        <v>45.833333333333336</v>
      </c>
      <c r="Q3936" t="str">
        <f t="shared" si="500"/>
        <v>theater</v>
      </c>
      <c r="R3936" t="str">
        <f t="shared" si="501"/>
        <v>plays</v>
      </c>
      <c r="S3936" s="10">
        <f t="shared" si="502"/>
        <v>42233.463414351849</v>
      </c>
      <c r="T3936" s="10">
        <f t="shared" si="503"/>
        <v>42278.333333333336</v>
      </c>
      <c r="U3936" t="str">
        <f t="shared" si="504"/>
        <v>August</v>
      </c>
      <c r="V3936" t="str">
        <f t="shared" si="505"/>
        <v>2015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506"/>
        <v>43.833333333333336</v>
      </c>
      <c r="P3937" s="6">
        <f t="shared" si="507"/>
        <v>57.173913043478258</v>
      </c>
      <c r="Q3937" t="str">
        <f t="shared" si="500"/>
        <v>theater</v>
      </c>
      <c r="R3937" t="str">
        <f t="shared" si="501"/>
        <v>plays</v>
      </c>
      <c r="S3937" s="10">
        <f t="shared" si="502"/>
        <v>42221.448449074072</v>
      </c>
      <c r="T3937" s="10">
        <f t="shared" si="503"/>
        <v>42281.448449074072</v>
      </c>
      <c r="U3937" t="str">
        <f t="shared" si="504"/>
        <v>August</v>
      </c>
      <c r="V3937" t="str">
        <f t="shared" si="505"/>
        <v>2015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506"/>
        <v>0</v>
      </c>
      <c r="P3938" s="6" t="e">
        <f t="shared" si="507"/>
        <v>#DIV/0!</v>
      </c>
      <c r="Q3938" t="str">
        <f t="shared" si="500"/>
        <v>theater</v>
      </c>
      <c r="R3938" t="str">
        <f t="shared" si="501"/>
        <v>plays</v>
      </c>
      <c r="S3938" s="10">
        <f t="shared" si="502"/>
        <v>42675.054629629631</v>
      </c>
      <c r="T3938" s="10">
        <f t="shared" si="503"/>
        <v>42705.096296296295</v>
      </c>
      <c r="U3938" t="str">
        <f t="shared" si="504"/>
        <v>November</v>
      </c>
      <c r="V3938" t="str">
        <f t="shared" si="505"/>
        <v>2016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506"/>
        <v>86.135181975736558</v>
      </c>
      <c r="P3939" s="6">
        <f t="shared" si="507"/>
        <v>248.5</v>
      </c>
      <c r="Q3939" t="str">
        <f t="shared" si="500"/>
        <v>theater</v>
      </c>
      <c r="R3939" t="str">
        <f t="shared" si="501"/>
        <v>plays</v>
      </c>
      <c r="S3939" s="10">
        <f t="shared" si="502"/>
        <v>42534.423148148147</v>
      </c>
      <c r="T3939" s="10">
        <f t="shared" si="503"/>
        <v>42562.423148148147</v>
      </c>
      <c r="U3939" t="str">
        <f t="shared" si="504"/>
        <v>June</v>
      </c>
      <c r="V3939" t="str">
        <f t="shared" si="505"/>
        <v>2016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506"/>
        <v>12.196620583717358</v>
      </c>
      <c r="P3940" s="6">
        <f t="shared" si="507"/>
        <v>79.400000000000006</v>
      </c>
      <c r="Q3940" t="str">
        <f t="shared" si="500"/>
        <v>theater</v>
      </c>
      <c r="R3940" t="str">
        <f t="shared" si="501"/>
        <v>plays</v>
      </c>
      <c r="S3940" s="10">
        <f t="shared" si="502"/>
        <v>42151.697384259256</v>
      </c>
      <c r="T3940" s="10">
        <f t="shared" si="503"/>
        <v>42182.697384259256</v>
      </c>
      <c r="U3940" t="str">
        <f t="shared" si="504"/>
        <v>May</v>
      </c>
      <c r="V3940" t="str">
        <f t="shared" si="505"/>
        <v>2015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506"/>
        <v>0.1</v>
      </c>
      <c r="P3941" s="6">
        <f t="shared" si="507"/>
        <v>5</v>
      </c>
      <c r="Q3941" t="str">
        <f t="shared" si="500"/>
        <v>theater</v>
      </c>
      <c r="R3941" t="str">
        <f t="shared" si="501"/>
        <v>plays</v>
      </c>
      <c r="S3941" s="10">
        <f t="shared" si="502"/>
        <v>41915.191886574074</v>
      </c>
      <c r="T3941" s="10">
        <f t="shared" si="503"/>
        <v>41918.979166666664</v>
      </c>
      <c r="U3941" t="str">
        <f t="shared" si="504"/>
        <v>October</v>
      </c>
      <c r="V3941" t="str">
        <f t="shared" si="505"/>
        <v>2014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506"/>
        <v>0.22</v>
      </c>
      <c r="P3942" s="6">
        <f t="shared" si="507"/>
        <v>5.5</v>
      </c>
      <c r="Q3942" t="str">
        <f t="shared" si="500"/>
        <v>theater</v>
      </c>
      <c r="R3942" t="str">
        <f t="shared" si="501"/>
        <v>plays</v>
      </c>
      <c r="S3942" s="10">
        <f t="shared" si="502"/>
        <v>41961.284155092588</v>
      </c>
      <c r="T3942" s="10">
        <f t="shared" si="503"/>
        <v>42006.284155092588</v>
      </c>
      <c r="U3942" t="str">
        <f t="shared" si="504"/>
        <v>November</v>
      </c>
      <c r="V3942" t="str">
        <f t="shared" si="505"/>
        <v>2014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506"/>
        <v>0.90909090909090906</v>
      </c>
      <c r="P3943" s="6">
        <f t="shared" si="507"/>
        <v>25</v>
      </c>
      <c r="Q3943" t="str">
        <f t="shared" si="500"/>
        <v>theater</v>
      </c>
      <c r="R3943" t="str">
        <f t="shared" si="501"/>
        <v>plays</v>
      </c>
      <c r="S3943" s="10">
        <f t="shared" si="502"/>
        <v>41940.378900462958</v>
      </c>
      <c r="T3943" s="10">
        <f t="shared" si="503"/>
        <v>41967.833333333336</v>
      </c>
      <c r="U3943" t="str">
        <f t="shared" si="504"/>
        <v>October</v>
      </c>
      <c r="V3943" t="str">
        <f t="shared" si="505"/>
        <v>2014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506"/>
        <v>0</v>
      </c>
      <c r="P3944" s="6" t="e">
        <f t="shared" si="507"/>
        <v>#DIV/0!</v>
      </c>
      <c r="Q3944" t="str">
        <f t="shared" si="500"/>
        <v>theater</v>
      </c>
      <c r="R3944" t="str">
        <f t="shared" si="501"/>
        <v>plays</v>
      </c>
      <c r="S3944" s="10">
        <f t="shared" si="502"/>
        <v>42111.695763888885</v>
      </c>
      <c r="T3944" s="10">
        <f t="shared" si="503"/>
        <v>42171.695763888885</v>
      </c>
      <c r="U3944" t="str">
        <f t="shared" si="504"/>
        <v>April</v>
      </c>
      <c r="V3944" t="str">
        <f t="shared" si="505"/>
        <v>2015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506"/>
        <v>35.64</v>
      </c>
      <c r="P3945" s="6">
        <f t="shared" si="507"/>
        <v>137.07692307692307</v>
      </c>
      <c r="Q3945" t="str">
        <f t="shared" si="500"/>
        <v>theater</v>
      </c>
      <c r="R3945" t="str">
        <f t="shared" si="501"/>
        <v>plays</v>
      </c>
      <c r="S3945" s="10">
        <f t="shared" si="502"/>
        <v>42279.570231481477</v>
      </c>
      <c r="T3945" s="10">
        <f t="shared" si="503"/>
        <v>42310.493055555555</v>
      </c>
      <c r="U3945" t="str">
        <f t="shared" si="504"/>
        <v>October</v>
      </c>
      <c r="V3945" t="str">
        <f t="shared" si="505"/>
        <v>2015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506"/>
        <v>0</v>
      </c>
      <c r="P3946" s="6" t="e">
        <f t="shared" si="507"/>
        <v>#DIV/0!</v>
      </c>
      <c r="Q3946" t="str">
        <f t="shared" si="500"/>
        <v>theater</v>
      </c>
      <c r="R3946" t="str">
        <f t="shared" si="501"/>
        <v>plays</v>
      </c>
      <c r="S3946" s="10">
        <f t="shared" si="502"/>
        <v>42213.454571759255</v>
      </c>
      <c r="T3946" s="10">
        <f t="shared" si="503"/>
        <v>42243.454571759255</v>
      </c>
      <c r="U3946" t="str">
        <f t="shared" si="504"/>
        <v>July</v>
      </c>
      <c r="V3946" t="str">
        <f t="shared" si="505"/>
        <v>2015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506"/>
        <v>0.25</v>
      </c>
      <c r="P3947" s="6">
        <f t="shared" si="507"/>
        <v>5</v>
      </c>
      <c r="Q3947" t="str">
        <f t="shared" si="500"/>
        <v>theater</v>
      </c>
      <c r="R3947" t="str">
        <f t="shared" si="501"/>
        <v>plays</v>
      </c>
      <c r="S3947" s="10">
        <f t="shared" si="502"/>
        <v>42109.593379629623</v>
      </c>
      <c r="T3947" s="10">
        <f t="shared" si="503"/>
        <v>42139.593379629623</v>
      </c>
      <c r="U3947" t="str">
        <f t="shared" si="504"/>
        <v>April</v>
      </c>
      <c r="V3947" t="str">
        <f t="shared" si="505"/>
        <v>2015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506"/>
        <v>3.25</v>
      </c>
      <c r="P3948" s="6">
        <f t="shared" si="507"/>
        <v>39</v>
      </c>
      <c r="Q3948" t="str">
        <f t="shared" si="500"/>
        <v>theater</v>
      </c>
      <c r="R3948" t="str">
        <f t="shared" si="501"/>
        <v>plays</v>
      </c>
      <c r="S3948" s="10">
        <f t="shared" si="502"/>
        <v>42031.625254629624</v>
      </c>
      <c r="T3948" s="10">
        <f t="shared" si="503"/>
        <v>42063.124999999993</v>
      </c>
      <c r="U3948" t="str">
        <f t="shared" si="504"/>
        <v>January</v>
      </c>
      <c r="V3948" t="str">
        <f t="shared" si="505"/>
        <v>2015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506"/>
        <v>3.3666666666666663</v>
      </c>
      <c r="P3949" s="6">
        <f t="shared" si="507"/>
        <v>50.5</v>
      </c>
      <c r="Q3949" t="str">
        <f t="shared" si="500"/>
        <v>theater</v>
      </c>
      <c r="R3949" t="str">
        <f t="shared" si="501"/>
        <v>plays</v>
      </c>
      <c r="S3949" s="10">
        <f t="shared" si="502"/>
        <v>42614.934537037036</v>
      </c>
      <c r="T3949" s="10">
        <f t="shared" si="503"/>
        <v>42644.934537037036</v>
      </c>
      <c r="U3949" t="str">
        <f t="shared" si="504"/>
        <v>September</v>
      </c>
      <c r="V3949" t="str">
        <f t="shared" si="505"/>
        <v>2016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506"/>
        <v>0</v>
      </c>
      <c r="P3950" s="6" t="e">
        <f t="shared" si="507"/>
        <v>#DIV/0!</v>
      </c>
      <c r="Q3950" t="str">
        <f t="shared" si="500"/>
        <v>theater</v>
      </c>
      <c r="R3950" t="str">
        <f t="shared" si="501"/>
        <v>plays</v>
      </c>
      <c r="S3950" s="10">
        <f t="shared" si="502"/>
        <v>41829.117164351854</v>
      </c>
      <c r="T3950" s="10">
        <f t="shared" si="503"/>
        <v>41889.117164351854</v>
      </c>
      <c r="U3950" t="str">
        <f t="shared" si="504"/>
        <v>July</v>
      </c>
      <c r="V3950" t="str">
        <f t="shared" si="505"/>
        <v>2014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506"/>
        <v>15.770000000000001</v>
      </c>
      <c r="P3951" s="6">
        <f t="shared" si="507"/>
        <v>49.28125</v>
      </c>
      <c r="Q3951" t="str">
        <f t="shared" si="500"/>
        <v>theater</v>
      </c>
      <c r="R3951" t="str">
        <f t="shared" si="501"/>
        <v>plays</v>
      </c>
      <c r="S3951" s="10">
        <f t="shared" si="502"/>
        <v>42015.912280092591</v>
      </c>
      <c r="T3951" s="10">
        <f t="shared" si="503"/>
        <v>42045.912280092591</v>
      </c>
      <c r="U3951" t="str">
        <f t="shared" si="504"/>
        <v>January</v>
      </c>
      <c r="V3951" t="str">
        <f t="shared" si="505"/>
        <v>2015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506"/>
        <v>0.625</v>
      </c>
      <c r="P3952" s="6">
        <f t="shared" si="507"/>
        <v>25</v>
      </c>
      <c r="Q3952" t="str">
        <f t="shared" si="500"/>
        <v>theater</v>
      </c>
      <c r="R3952" t="str">
        <f t="shared" si="501"/>
        <v>plays</v>
      </c>
      <c r="S3952" s="10">
        <f t="shared" si="502"/>
        <v>42439.493981481479</v>
      </c>
      <c r="T3952" s="10">
        <f t="shared" si="503"/>
        <v>42468.565972222219</v>
      </c>
      <c r="U3952" t="str">
        <f t="shared" si="504"/>
        <v>March</v>
      </c>
      <c r="V3952" t="str">
        <f t="shared" si="505"/>
        <v>2016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506"/>
        <v>5.0000000000000001E-4</v>
      </c>
      <c r="P3953" s="6">
        <f t="shared" si="507"/>
        <v>1</v>
      </c>
      <c r="Q3953" t="str">
        <f t="shared" si="500"/>
        <v>theater</v>
      </c>
      <c r="R3953" t="str">
        <f t="shared" si="501"/>
        <v>plays</v>
      </c>
      <c r="S3953" s="10">
        <f t="shared" si="502"/>
        <v>42433.617384259262</v>
      </c>
      <c r="T3953" s="10">
        <f t="shared" si="503"/>
        <v>42493.57571759259</v>
      </c>
      <c r="U3953" t="str">
        <f t="shared" si="504"/>
        <v>March</v>
      </c>
      <c r="V3953" t="str">
        <f t="shared" si="505"/>
        <v>2016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506"/>
        <v>9.6153846153846159E-2</v>
      </c>
      <c r="P3954" s="6">
        <f t="shared" si="507"/>
        <v>25</v>
      </c>
      <c r="Q3954" t="str">
        <f t="shared" si="500"/>
        <v>theater</v>
      </c>
      <c r="R3954" t="str">
        <f t="shared" si="501"/>
        <v>plays</v>
      </c>
      <c r="S3954" s="10">
        <f t="shared" si="502"/>
        <v>42243.582060185181</v>
      </c>
      <c r="T3954" s="10">
        <f t="shared" si="503"/>
        <v>42303.582060185181</v>
      </c>
      <c r="U3954" t="str">
        <f t="shared" si="504"/>
        <v>August</v>
      </c>
      <c r="V3954" t="str">
        <f t="shared" si="505"/>
        <v>2015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506"/>
        <v>0</v>
      </c>
      <c r="P3955" s="6" t="e">
        <f t="shared" si="507"/>
        <v>#DIV/0!</v>
      </c>
      <c r="Q3955" t="str">
        <f t="shared" si="500"/>
        <v>theater</v>
      </c>
      <c r="R3955" t="str">
        <f t="shared" si="501"/>
        <v>plays</v>
      </c>
      <c r="S3955" s="10">
        <f t="shared" si="502"/>
        <v>42549.840115740742</v>
      </c>
      <c r="T3955" s="10">
        <f t="shared" si="503"/>
        <v>42580.770138888889</v>
      </c>
      <c r="U3955" t="str">
        <f t="shared" si="504"/>
        <v>June</v>
      </c>
      <c r="V3955" t="str">
        <f t="shared" si="505"/>
        <v>2016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506"/>
        <v>0</v>
      </c>
      <c r="P3956" s="6" t="e">
        <f t="shared" si="507"/>
        <v>#DIV/0!</v>
      </c>
      <c r="Q3956" t="str">
        <f t="shared" si="500"/>
        <v>theater</v>
      </c>
      <c r="R3956" t="str">
        <f t="shared" si="501"/>
        <v>plays</v>
      </c>
      <c r="S3956" s="10">
        <f t="shared" si="502"/>
        <v>41774.442870370367</v>
      </c>
      <c r="T3956" s="10">
        <f t="shared" si="503"/>
        <v>41834.442870370367</v>
      </c>
      <c r="U3956" t="str">
        <f t="shared" si="504"/>
        <v>May</v>
      </c>
      <c r="V3956" t="str">
        <f t="shared" si="505"/>
        <v>2014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506"/>
        <v>24.285714285714285</v>
      </c>
      <c r="P3957" s="6">
        <f t="shared" si="507"/>
        <v>53.125</v>
      </c>
      <c r="Q3957" t="str">
        <f t="shared" si="500"/>
        <v>theater</v>
      </c>
      <c r="R3957" t="str">
        <f t="shared" si="501"/>
        <v>plays</v>
      </c>
      <c r="S3957" s="10">
        <f t="shared" si="502"/>
        <v>42306.640520833331</v>
      </c>
      <c r="T3957" s="10">
        <f t="shared" si="503"/>
        <v>42336.682187499995</v>
      </c>
      <c r="U3957" t="str">
        <f t="shared" si="504"/>
        <v>October</v>
      </c>
      <c r="V3957" t="str">
        <f t="shared" si="505"/>
        <v>2015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506"/>
        <v>0</v>
      </c>
      <c r="P3958" s="6" t="e">
        <f t="shared" si="507"/>
        <v>#DIV/0!</v>
      </c>
      <c r="Q3958" t="str">
        <f t="shared" si="500"/>
        <v>theater</v>
      </c>
      <c r="R3958" t="str">
        <f t="shared" si="501"/>
        <v>plays</v>
      </c>
      <c r="S3958" s="10">
        <f t="shared" si="502"/>
        <v>42457.723692129628</v>
      </c>
      <c r="T3958" s="10">
        <f t="shared" si="503"/>
        <v>42484.805555555555</v>
      </c>
      <c r="U3958" t="str">
        <f t="shared" si="504"/>
        <v>March</v>
      </c>
      <c r="V3958" t="str">
        <f t="shared" si="505"/>
        <v>2016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506"/>
        <v>2.5000000000000001E-2</v>
      </c>
      <c r="P3959" s="6">
        <f t="shared" si="507"/>
        <v>7</v>
      </c>
      <c r="Q3959" t="str">
        <f t="shared" si="500"/>
        <v>theater</v>
      </c>
      <c r="R3959" t="str">
        <f t="shared" si="501"/>
        <v>plays</v>
      </c>
      <c r="S3959" s="10">
        <f t="shared" si="502"/>
        <v>42513.76798611111</v>
      </c>
      <c r="T3959" s="10">
        <f t="shared" si="503"/>
        <v>42559.76798611111</v>
      </c>
      <c r="U3959" t="str">
        <f t="shared" si="504"/>
        <v>May</v>
      </c>
      <c r="V3959" t="str">
        <f t="shared" si="505"/>
        <v>2016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506"/>
        <v>32.049999999999997</v>
      </c>
      <c r="P3960" s="6">
        <f t="shared" si="507"/>
        <v>40.0625</v>
      </c>
      <c r="Q3960" t="str">
        <f t="shared" si="500"/>
        <v>theater</v>
      </c>
      <c r="R3960" t="str">
        <f t="shared" si="501"/>
        <v>plays</v>
      </c>
      <c r="S3960" s="10">
        <f t="shared" si="502"/>
        <v>41816.742037037031</v>
      </c>
      <c r="T3960" s="10">
        <f t="shared" si="503"/>
        <v>41853.375</v>
      </c>
      <c r="U3960" t="str">
        <f t="shared" si="504"/>
        <v>June</v>
      </c>
      <c r="V3960" t="str">
        <f t="shared" si="505"/>
        <v>2014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506"/>
        <v>24.333333333333336</v>
      </c>
      <c r="P3961" s="6">
        <f t="shared" si="507"/>
        <v>24.333333333333332</v>
      </c>
      <c r="Q3961" t="str">
        <f t="shared" si="500"/>
        <v>theater</v>
      </c>
      <c r="R3961" t="str">
        <f t="shared" si="501"/>
        <v>plays</v>
      </c>
      <c r="S3961" s="10">
        <f t="shared" si="502"/>
        <v>41880.580509259256</v>
      </c>
      <c r="T3961" s="10">
        <f t="shared" si="503"/>
        <v>41910.580509259256</v>
      </c>
      <c r="U3961" t="str">
        <f t="shared" si="504"/>
        <v>August</v>
      </c>
      <c r="V3961" t="str">
        <f t="shared" si="505"/>
        <v>2014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506"/>
        <v>1.5</v>
      </c>
      <c r="P3962" s="6">
        <f t="shared" si="507"/>
        <v>11.25</v>
      </c>
      <c r="Q3962" t="str">
        <f t="shared" si="500"/>
        <v>theater</v>
      </c>
      <c r="R3962" t="str">
        <f t="shared" si="501"/>
        <v>plays</v>
      </c>
      <c r="S3962" s="10">
        <f t="shared" si="502"/>
        <v>42342.63722222222</v>
      </c>
      <c r="T3962" s="10">
        <f t="shared" si="503"/>
        <v>42372.63722222222</v>
      </c>
      <c r="U3962" t="str">
        <f t="shared" si="504"/>
        <v>December</v>
      </c>
      <c r="V3962" t="str">
        <f t="shared" si="505"/>
        <v>2015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506"/>
        <v>0.42</v>
      </c>
      <c r="P3963" s="6">
        <f t="shared" si="507"/>
        <v>10.5</v>
      </c>
      <c r="Q3963" t="str">
        <f t="shared" si="500"/>
        <v>theater</v>
      </c>
      <c r="R3963" t="str">
        <f t="shared" si="501"/>
        <v>plays</v>
      </c>
      <c r="S3963" s="10">
        <f t="shared" si="502"/>
        <v>41745.682986111111</v>
      </c>
      <c r="T3963" s="10">
        <f t="shared" si="503"/>
        <v>41767.682986111111</v>
      </c>
      <c r="U3963" t="str">
        <f t="shared" si="504"/>
        <v>April</v>
      </c>
      <c r="V3963" t="str">
        <f t="shared" si="505"/>
        <v>2014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506"/>
        <v>3.214285714285714</v>
      </c>
      <c r="P3964" s="6">
        <f t="shared" si="507"/>
        <v>15</v>
      </c>
      <c r="Q3964" t="str">
        <f t="shared" si="500"/>
        <v>theater</v>
      </c>
      <c r="R3964" t="str">
        <f t="shared" si="501"/>
        <v>plays</v>
      </c>
      <c r="S3964" s="10">
        <f t="shared" si="502"/>
        <v>42311.413124999999</v>
      </c>
      <c r="T3964" s="10">
        <f t="shared" si="503"/>
        <v>42336.413124999999</v>
      </c>
      <c r="U3964" t="str">
        <f t="shared" si="504"/>
        <v>November</v>
      </c>
      <c r="V3964" t="str">
        <f t="shared" si="505"/>
        <v>2015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506"/>
        <v>0</v>
      </c>
      <c r="P3965" s="6" t="e">
        <f t="shared" si="507"/>
        <v>#DIV/0!</v>
      </c>
      <c r="Q3965" t="str">
        <f t="shared" si="500"/>
        <v>theater</v>
      </c>
      <c r="R3965" t="str">
        <f t="shared" si="501"/>
        <v>plays</v>
      </c>
      <c r="S3965" s="10">
        <f t="shared" si="502"/>
        <v>42295.945798611108</v>
      </c>
      <c r="T3965" s="10">
        <f t="shared" si="503"/>
        <v>42325.987465277773</v>
      </c>
      <c r="U3965" t="str">
        <f t="shared" si="504"/>
        <v>October</v>
      </c>
      <c r="V3965" t="str">
        <f t="shared" si="505"/>
        <v>2015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506"/>
        <v>6.3</v>
      </c>
      <c r="P3966" s="6">
        <f t="shared" si="507"/>
        <v>42</v>
      </c>
      <c r="Q3966" t="str">
        <f t="shared" si="500"/>
        <v>theater</v>
      </c>
      <c r="R3966" t="str">
        <f t="shared" si="501"/>
        <v>plays</v>
      </c>
      <c r="S3966" s="10">
        <f t="shared" si="502"/>
        <v>42053.513726851852</v>
      </c>
      <c r="T3966" s="10">
        <f t="shared" si="503"/>
        <v>42113.47206018518</v>
      </c>
      <c r="U3966" t="str">
        <f t="shared" si="504"/>
        <v>February</v>
      </c>
      <c r="V3966" t="str">
        <f t="shared" si="505"/>
        <v>2015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506"/>
        <v>14.249999999999998</v>
      </c>
      <c r="P3967" s="6">
        <f t="shared" si="507"/>
        <v>71.25</v>
      </c>
      <c r="Q3967" t="str">
        <f t="shared" si="500"/>
        <v>theater</v>
      </c>
      <c r="R3967" t="str">
        <f t="shared" si="501"/>
        <v>plays</v>
      </c>
      <c r="S3967" s="10">
        <f t="shared" si="502"/>
        <v>42414.027546296296</v>
      </c>
      <c r="T3967" s="10">
        <f t="shared" si="503"/>
        <v>42473.985879629625</v>
      </c>
      <c r="U3967" t="str">
        <f t="shared" si="504"/>
        <v>February</v>
      </c>
      <c r="V3967" t="str">
        <f t="shared" si="505"/>
        <v>2016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506"/>
        <v>0.6</v>
      </c>
      <c r="P3968" s="6">
        <f t="shared" si="507"/>
        <v>22.5</v>
      </c>
      <c r="Q3968" t="str">
        <f t="shared" si="500"/>
        <v>theater</v>
      </c>
      <c r="R3968" t="str">
        <f t="shared" si="501"/>
        <v>plays</v>
      </c>
      <c r="S3968" s="10">
        <f t="shared" si="502"/>
        <v>41801.503217592588</v>
      </c>
      <c r="T3968" s="10">
        <f t="shared" si="503"/>
        <v>41843.915972222218</v>
      </c>
      <c r="U3968" t="str">
        <f t="shared" si="504"/>
        <v>June</v>
      </c>
      <c r="V3968" t="str">
        <f t="shared" si="505"/>
        <v>2014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506"/>
        <v>24.117647058823529</v>
      </c>
      <c r="P3969" s="6">
        <f t="shared" si="507"/>
        <v>41</v>
      </c>
      <c r="Q3969" t="str">
        <f t="shared" si="500"/>
        <v>theater</v>
      </c>
      <c r="R3969" t="str">
        <f t="shared" si="501"/>
        <v>plays</v>
      </c>
      <c r="S3969" s="10">
        <f t="shared" si="502"/>
        <v>42770.082256944443</v>
      </c>
      <c r="T3969" s="10">
        <f t="shared" si="503"/>
        <v>42800.082256944443</v>
      </c>
      <c r="U3969" t="str">
        <f t="shared" si="504"/>
        <v>February</v>
      </c>
      <c r="V3969" t="str">
        <f t="shared" si="505"/>
        <v>2017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506"/>
        <v>10.54</v>
      </c>
      <c r="P3970" s="6">
        <f t="shared" si="507"/>
        <v>47.909090909090907</v>
      </c>
      <c r="Q3970" t="str">
        <f t="shared" si="500"/>
        <v>theater</v>
      </c>
      <c r="R3970" t="str">
        <f t="shared" si="501"/>
        <v>plays</v>
      </c>
      <c r="S3970" s="10">
        <f t="shared" si="502"/>
        <v>42452.60732638889</v>
      </c>
      <c r="T3970" s="10">
        <f t="shared" si="503"/>
        <v>42512.60732638889</v>
      </c>
      <c r="U3970" t="str">
        <f t="shared" si="504"/>
        <v>March</v>
      </c>
      <c r="V3970" t="str">
        <f t="shared" si="505"/>
        <v>2016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506"/>
        <v>7.4690265486725664</v>
      </c>
      <c r="P3971" s="6">
        <f t="shared" si="507"/>
        <v>35.166666666666664</v>
      </c>
      <c r="Q3971" t="str">
        <f t="shared" ref="Q3971:Q4034" si="508">LEFT(N3971, FIND("/",N3971,1)-1)</f>
        <v>theater</v>
      </c>
      <c r="R3971" t="str">
        <f t="shared" ref="R3971:R4034" si="509">RIGHT(N3971, LEN(N3971)-FIND("/",N3971))</f>
        <v>plays</v>
      </c>
      <c r="S3971" s="10">
        <f t="shared" ref="S3971:S4034" si="510">(J3971/86400)+25569+(-5/24)</f>
        <v>42601.646365740737</v>
      </c>
      <c r="T3971" s="10">
        <f t="shared" ref="T3971:T4034" si="511">(I3971/86400)+25569+(-5/24)</f>
        <v>42610.954861111109</v>
      </c>
      <c r="U3971" t="str">
        <f t="shared" ref="U3971:U4034" si="512">TEXT(S3971,"mmmm")</f>
        <v>August</v>
      </c>
      <c r="V3971" t="str">
        <f t="shared" ref="V3971:V4034" si="513">TEXT(S3971,"yyyy")</f>
        <v>2016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506"/>
        <v>7.3333333333333334E-2</v>
      </c>
      <c r="P3972" s="6">
        <f t="shared" si="507"/>
        <v>5.5</v>
      </c>
      <c r="Q3972" t="str">
        <f t="shared" si="508"/>
        <v>theater</v>
      </c>
      <c r="R3972" t="str">
        <f t="shared" si="509"/>
        <v>plays</v>
      </c>
      <c r="S3972" s="10">
        <f t="shared" si="510"/>
        <v>42447.655219907407</v>
      </c>
      <c r="T3972" s="10">
        <f t="shared" si="511"/>
        <v>42477.655219907407</v>
      </c>
      <c r="U3972" t="str">
        <f t="shared" si="512"/>
        <v>March</v>
      </c>
      <c r="V3972" t="str">
        <f t="shared" si="513"/>
        <v>2016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506"/>
        <v>0.97142857142857131</v>
      </c>
      <c r="P3973" s="6">
        <f t="shared" si="507"/>
        <v>22.666666666666668</v>
      </c>
      <c r="Q3973" t="str">
        <f t="shared" si="508"/>
        <v>theater</v>
      </c>
      <c r="R3973" t="str">
        <f t="shared" si="509"/>
        <v>plays</v>
      </c>
      <c r="S3973" s="10">
        <f t="shared" si="510"/>
        <v>41811.327847222223</v>
      </c>
      <c r="T3973" s="10">
        <f t="shared" si="511"/>
        <v>41841.327847222223</v>
      </c>
      <c r="U3973" t="str">
        <f t="shared" si="512"/>
        <v>June</v>
      </c>
      <c r="V3973" t="str">
        <f t="shared" si="513"/>
        <v>2014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506"/>
        <v>21.099999999999998</v>
      </c>
      <c r="P3974" s="6">
        <f t="shared" si="507"/>
        <v>26.375</v>
      </c>
      <c r="Q3974" t="str">
        <f t="shared" si="508"/>
        <v>theater</v>
      </c>
      <c r="R3974" t="str">
        <f t="shared" si="509"/>
        <v>plays</v>
      </c>
      <c r="S3974" s="10">
        <f t="shared" si="510"/>
        <v>41980.859189814808</v>
      </c>
      <c r="T3974" s="10">
        <f t="shared" si="511"/>
        <v>42040.859189814808</v>
      </c>
      <c r="U3974" t="str">
        <f t="shared" si="512"/>
        <v>December</v>
      </c>
      <c r="V3974" t="str">
        <f t="shared" si="513"/>
        <v>2014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506"/>
        <v>78.100000000000009</v>
      </c>
      <c r="P3975" s="6">
        <f t="shared" si="507"/>
        <v>105.54054054054055</v>
      </c>
      <c r="Q3975" t="str">
        <f t="shared" si="508"/>
        <v>theater</v>
      </c>
      <c r="R3975" t="str">
        <f t="shared" si="509"/>
        <v>plays</v>
      </c>
      <c r="S3975" s="10">
        <f t="shared" si="510"/>
        <v>42469.475810185184</v>
      </c>
      <c r="T3975" s="10">
        <f t="shared" si="511"/>
        <v>42498.958333333336</v>
      </c>
      <c r="U3975" t="str">
        <f t="shared" si="512"/>
        <v>April</v>
      </c>
      <c r="V3975" t="str">
        <f t="shared" si="513"/>
        <v>2016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506"/>
        <v>32</v>
      </c>
      <c r="P3976" s="6">
        <f t="shared" si="507"/>
        <v>29.09090909090909</v>
      </c>
      <c r="Q3976" t="str">
        <f t="shared" si="508"/>
        <v>theater</v>
      </c>
      <c r="R3976" t="str">
        <f t="shared" si="509"/>
        <v>plays</v>
      </c>
      <c r="S3976" s="10">
        <f t="shared" si="510"/>
        <v>42493.338518518511</v>
      </c>
      <c r="T3976" s="10">
        <f t="shared" si="511"/>
        <v>42523.338518518511</v>
      </c>
      <c r="U3976" t="str">
        <f t="shared" si="512"/>
        <v>May</v>
      </c>
      <c r="V3976" t="str">
        <f t="shared" si="513"/>
        <v>2016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506"/>
        <v>0</v>
      </c>
      <c r="P3977" s="6" t="e">
        <f t="shared" si="507"/>
        <v>#DIV/0!</v>
      </c>
      <c r="Q3977" t="str">
        <f t="shared" si="508"/>
        <v>theater</v>
      </c>
      <c r="R3977" t="str">
        <f t="shared" si="509"/>
        <v>plays</v>
      </c>
      <c r="S3977" s="10">
        <f t="shared" si="510"/>
        <v>42534.658541666664</v>
      </c>
      <c r="T3977" s="10">
        <f t="shared" si="511"/>
        <v>42564.658541666664</v>
      </c>
      <c r="U3977" t="str">
        <f t="shared" si="512"/>
        <v>June</v>
      </c>
      <c r="V3977" t="str">
        <f t="shared" si="513"/>
        <v>2016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506"/>
        <v>47.692307692307693</v>
      </c>
      <c r="P3978" s="6">
        <f t="shared" si="507"/>
        <v>62</v>
      </c>
      <c r="Q3978" t="str">
        <f t="shared" si="508"/>
        <v>theater</v>
      </c>
      <c r="R3978" t="str">
        <f t="shared" si="509"/>
        <v>plays</v>
      </c>
      <c r="S3978" s="10">
        <f t="shared" si="510"/>
        <v>41830.650011574071</v>
      </c>
      <c r="T3978" s="10">
        <f t="shared" si="511"/>
        <v>41852.083333333328</v>
      </c>
      <c r="U3978" t="str">
        <f t="shared" si="512"/>
        <v>July</v>
      </c>
      <c r="V3978" t="str">
        <f t="shared" si="513"/>
        <v>2014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506"/>
        <v>1.4500000000000002</v>
      </c>
      <c r="P3979" s="6">
        <f t="shared" si="507"/>
        <v>217.5</v>
      </c>
      <c r="Q3979" t="str">
        <f t="shared" si="508"/>
        <v>theater</v>
      </c>
      <c r="R3979" t="str">
        <f t="shared" si="509"/>
        <v>plays</v>
      </c>
      <c r="S3979" s="10">
        <f t="shared" si="510"/>
        <v>42543.580231481479</v>
      </c>
      <c r="T3979" s="10">
        <f t="shared" si="511"/>
        <v>42573.580231481479</v>
      </c>
      <c r="U3979" t="str">
        <f t="shared" si="512"/>
        <v>June</v>
      </c>
      <c r="V3979" t="str">
        <f t="shared" si="513"/>
        <v>2016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506"/>
        <v>10.7</v>
      </c>
      <c r="P3980" s="6">
        <f t="shared" si="507"/>
        <v>26.75</v>
      </c>
      <c r="Q3980" t="str">
        <f t="shared" si="508"/>
        <v>theater</v>
      </c>
      <c r="R3980" t="str">
        <f t="shared" si="509"/>
        <v>plays</v>
      </c>
      <c r="S3980" s="10">
        <f t="shared" si="510"/>
        <v>41975.434641203705</v>
      </c>
      <c r="T3980" s="10">
        <f t="shared" si="511"/>
        <v>42035.434641203705</v>
      </c>
      <c r="U3980" t="str">
        <f t="shared" si="512"/>
        <v>December</v>
      </c>
      <c r="V3980" t="str">
        <f t="shared" si="513"/>
        <v>2014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ref="O3981:O4044" si="514">(E3981/D3981)*100</f>
        <v>1.8333333333333333</v>
      </c>
      <c r="P3981" s="6">
        <f t="shared" ref="P3981:P4044" si="515">(E3981/L3981)</f>
        <v>18.333333333333332</v>
      </c>
      <c r="Q3981" t="str">
        <f t="shared" si="508"/>
        <v>theater</v>
      </c>
      <c r="R3981" t="str">
        <f t="shared" si="509"/>
        <v>plays</v>
      </c>
      <c r="S3981" s="10">
        <f t="shared" si="510"/>
        <v>42069.695104166669</v>
      </c>
      <c r="T3981" s="10">
        <f t="shared" si="511"/>
        <v>42092.624999999993</v>
      </c>
      <c r="U3981" t="str">
        <f t="shared" si="512"/>
        <v>March</v>
      </c>
      <c r="V3981" t="str">
        <f t="shared" si="513"/>
        <v>2015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514"/>
        <v>18</v>
      </c>
      <c r="P3982" s="6">
        <f t="shared" si="515"/>
        <v>64.285714285714292</v>
      </c>
      <c r="Q3982" t="str">
        <f t="shared" si="508"/>
        <v>theater</v>
      </c>
      <c r="R3982" t="str">
        <f t="shared" si="509"/>
        <v>plays</v>
      </c>
      <c r="S3982" s="10">
        <f t="shared" si="510"/>
        <v>41795.390590277777</v>
      </c>
      <c r="T3982" s="10">
        <f t="shared" si="511"/>
        <v>41825.390590277777</v>
      </c>
      <c r="U3982" t="str">
        <f t="shared" si="512"/>
        <v>June</v>
      </c>
      <c r="V3982" t="str">
        <f t="shared" si="513"/>
        <v>2014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514"/>
        <v>4.083333333333333</v>
      </c>
      <c r="P3983" s="6">
        <f t="shared" si="515"/>
        <v>175</v>
      </c>
      <c r="Q3983" t="str">
        <f t="shared" si="508"/>
        <v>theater</v>
      </c>
      <c r="R3983" t="str">
        <f t="shared" si="509"/>
        <v>plays</v>
      </c>
      <c r="S3983" s="10">
        <f t="shared" si="510"/>
        <v>42507.971631944441</v>
      </c>
      <c r="T3983" s="10">
        <f t="shared" si="511"/>
        <v>42567.971631944441</v>
      </c>
      <c r="U3983" t="str">
        <f t="shared" si="512"/>
        <v>May</v>
      </c>
      <c r="V3983" t="str">
        <f t="shared" si="513"/>
        <v>2016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514"/>
        <v>20</v>
      </c>
      <c r="P3984" s="6">
        <f t="shared" si="515"/>
        <v>34</v>
      </c>
      <c r="Q3984" t="str">
        <f t="shared" si="508"/>
        <v>theater</v>
      </c>
      <c r="R3984" t="str">
        <f t="shared" si="509"/>
        <v>plays</v>
      </c>
      <c r="S3984" s="10">
        <f t="shared" si="510"/>
        <v>42132.601620370369</v>
      </c>
      <c r="T3984" s="10">
        <f t="shared" si="511"/>
        <v>42192.601620370369</v>
      </c>
      <c r="U3984" t="str">
        <f t="shared" si="512"/>
        <v>May</v>
      </c>
      <c r="V3984" t="str">
        <f t="shared" si="513"/>
        <v>2015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514"/>
        <v>34.802513464991023</v>
      </c>
      <c r="P3985" s="6">
        <f t="shared" si="515"/>
        <v>84.282608695652172</v>
      </c>
      <c r="Q3985" t="str">
        <f t="shared" si="508"/>
        <v>theater</v>
      </c>
      <c r="R3985" t="str">
        <f t="shared" si="509"/>
        <v>plays</v>
      </c>
      <c r="S3985" s="10">
        <f t="shared" si="510"/>
        <v>41747.661527777775</v>
      </c>
      <c r="T3985" s="10">
        <f t="shared" si="511"/>
        <v>41779.082638888889</v>
      </c>
      <c r="U3985" t="str">
        <f t="shared" si="512"/>
        <v>April</v>
      </c>
      <c r="V3985" t="str">
        <f t="shared" si="513"/>
        <v>2014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514"/>
        <v>6.3333333333333339</v>
      </c>
      <c r="P3986" s="6">
        <f t="shared" si="515"/>
        <v>9.5</v>
      </c>
      <c r="Q3986" t="str">
        <f t="shared" si="508"/>
        <v>theater</v>
      </c>
      <c r="R3986" t="str">
        <f t="shared" si="509"/>
        <v>plays</v>
      </c>
      <c r="S3986" s="10">
        <f t="shared" si="510"/>
        <v>41920.75513888889</v>
      </c>
      <c r="T3986" s="10">
        <f t="shared" si="511"/>
        <v>41950.791666666664</v>
      </c>
      <c r="U3986" t="str">
        <f t="shared" si="512"/>
        <v>October</v>
      </c>
      <c r="V3986" t="str">
        <f t="shared" si="513"/>
        <v>2014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514"/>
        <v>32.049999999999997</v>
      </c>
      <c r="P3987" s="6">
        <f t="shared" si="515"/>
        <v>33.736842105263158</v>
      </c>
      <c r="Q3987" t="str">
        <f t="shared" si="508"/>
        <v>theater</v>
      </c>
      <c r="R3987" t="str">
        <f t="shared" si="509"/>
        <v>plays</v>
      </c>
      <c r="S3987" s="10">
        <f t="shared" si="510"/>
        <v>42399.499074074069</v>
      </c>
      <c r="T3987" s="10">
        <f t="shared" si="511"/>
        <v>42420.670138888883</v>
      </c>
      <c r="U3987" t="str">
        <f t="shared" si="512"/>
        <v>January</v>
      </c>
      <c r="V3987" t="str">
        <f t="shared" si="513"/>
        <v>2016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514"/>
        <v>9.76</v>
      </c>
      <c r="P3988" s="6">
        <f t="shared" si="515"/>
        <v>37.53846153846154</v>
      </c>
      <c r="Q3988" t="str">
        <f t="shared" si="508"/>
        <v>theater</v>
      </c>
      <c r="R3988" t="str">
        <f t="shared" si="509"/>
        <v>plays</v>
      </c>
      <c r="S3988" s="10">
        <f t="shared" si="510"/>
        <v>42467.340208333328</v>
      </c>
      <c r="T3988" s="10">
        <f t="shared" si="511"/>
        <v>42496.336111111108</v>
      </c>
      <c r="U3988" t="str">
        <f t="shared" si="512"/>
        <v>April</v>
      </c>
      <c r="V3988" t="str">
        <f t="shared" si="513"/>
        <v>2016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514"/>
        <v>37.75</v>
      </c>
      <c r="P3989" s="6">
        <f t="shared" si="515"/>
        <v>11.615384615384615</v>
      </c>
      <c r="Q3989" t="str">
        <f t="shared" si="508"/>
        <v>theater</v>
      </c>
      <c r="R3989" t="str">
        <f t="shared" si="509"/>
        <v>plays</v>
      </c>
      <c r="S3989" s="10">
        <f t="shared" si="510"/>
        <v>41765.716319444444</v>
      </c>
      <c r="T3989" s="10">
        <f t="shared" si="511"/>
        <v>41775.716319444444</v>
      </c>
      <c r="U3989" t="str">
        <f t="shared" si="512"/>
        <v>May</v>
      </c>
      <c r="V3989" t="str">
        <f t="shared" si="513"/>
        <v>2014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514"/>
        <v>2.1333333333333333</v>
      </c>
      <c r="P3990" s="6">
        <f t="shared" si="515"/>
        <v>8</v>
      </c>
      <c r="Q3990" t="str">
        <f t="shared" si="508"/>
        <v>theater</v>
      </c>
      <c r="R3990" t="str">
        <f t="shared" si="509"/>
        <v>plays</v>
      </c>
      <c r="S3990" s="10">
        <f t="shared" si="510"/>
        <v>42229.872835648144</v>
      </c>
      <c r="T3990" s="10">
        <f t="shared" si="511"/>
        <v>42244.872835648144</v>
      </c>
      <c r="U3990" t="str">
        <f t="shared" si="512"/>
        <v>August</v>
      </c>
      <c r="V3990" t="str">
        <f t="shared" si="513"/>
        <v>2015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514"/>
        <v>0</v>
      </c>
      <c r="P3991" s="6" t="e">
        <f t="shared" si="515"/>
        <v>#DIV/0!</v>
      </c>
      <c r="Q3991" t="str">
        <f t="shared" si="508"/>
        <v>theater</v>
      </c>
      <c r="R3991" t="str">
        <f t="shared" si="509"/>
        <v>plays</v>
      </c>
      <c r="S3991" s="10">
        <f t="shared" si="510"/>
        <v>42286.541446759256</v>
      </c>
      <c r="T3991" s="10">
        <f t="shared" si="511"/>
        <v>42316.583113425928</v>
      </c>
      <c r="U3991" t="str">
        <f t="shared" si="512"/>
        <v>October</v>
      </c>
      <c r="V3991" t="str">
        <f t="shared" si="513"/>
        <v>2015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514"/>
        <v>4.1818181818181817</v>
      </c>
      <c r="P3992" s="6">
        <f t="shared" si="515"/>
        <v>23</v>
      </c>
      <c r="Q3992" t="str">
        <f t="shared" si="508"/>
        <v>theater</v>
      </c>
      <c r="R3992" t="str">
        <f t="shared" si="509"/>
        <v>plays</v>
      </c>
      <c r="S3992" s="10">
        <f t="shared" si="510"/>
        <v>42401.464039351849</v>
      </c>
      <c r="T3992" s="10">
        <f t="shared" si="511"/>
        <v>42431.464039351849</v>
      </c>
      <c r="U3992" t="str">
        <f t="shared" si="512"/>
        <v>February</v>
      </c>
      <c r="V3992" t="str">
        <f t="shared" si="513"/>
        <v>2016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514"/>
        <v>20</v>
      </c>
      <c r="P3993" s="6">
        <f t="shared" si="515"/>
        <v>100</v>
      </c>
      <c r="Q3993" t="str">
        <f t="shared" si="508"/>
        <v>theater</v>
      </c>
      <c r="R3993" t="str">
        <f t="shared" si="509"/>
        <v>plays</v>
      </c>
      <c r="S3993" s="10">
        <f t="shared" si="510"/>
        <v>42125.436134259253</v>
      </c>
      <c r="T3993" s="10">
        <f t="shared" si="511"/>
        <v>42155.436134259253</v>
      </c>
      <c r="U3993" t="str">
        <f t="shared" si="512"/>
        <v>May</v>
      </c>
      <c r="V3993" t="str">
        <f t="shared" si="513"/>
        <v>2015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514"/>
        <v>5.41</v>
      </c>
      <c r="P3994" s="6">
        <f t="shared" si="515"/>
        <v>60.111111111111114</v>
      </c>
      <c r="Q3994" t="str">
        <f t="shared" si="508"/>
        <v>theater</v>
      </c>
      <c r="R3994" t="str">
        <f t="shared" si="509"/>
        <v>plays</v>
      </c>
      <c r="S3994" s="10">
        <f t="shared" si="510"/>
        <v>42289.732164351844</v>
      </c>
      <c r="T3994" s="10">
        <f t="shared" si="511"/>
        <v>42349.773831018516</v>
      </c>
      <c r="U3994" t="str">
        <f t="shared" si="512"/>
        <v>October</v>
      </c>
      <c r="V3994" t="str">
        <f t="shared" si="513"/>
        <v>2015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514"/>
        <v>6.0000000000000001E-3</v>
      </c>
      <c r="P3995" s="6">
        <f t="shared" si="515"/>
        <v>3</v>
      </c>
      <c r="Q3995" t="str">
        <f t="shared" si="508"/>
        <v>theater</v>
      </c>
      <c r="R3995" t="str">
        <f t="shared" si="509"/>
        <v>plays</v>
      </c>
      <c r="S3995" s="10">
        <f t="shared" si="510"/>
        <v>42107.656388888885</v>
      </c>
      <c r="T3995" s="10">
        <f t="shared" si="511"/>
        <v>42137.656388888885</v>
      </c>
      <c r="U3995" t="str">
        <f t="shared" si="512"/>
        <v>April</v>
      </c>
      <c r="V3995" t="str">
        <f t="shared" si="513"/>
        <v>2015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514"/>
        <v>0.25</v>
      </c>
      <c r="P3996" s="6">
        <f t="shared" si="515"/>
        <v>5</v>
      </c>
      <c r="Q3996" t="str">
        <f t="shared" si="508"/>
        <v>theater</v>
      </c>
      <c r="R3996" t="str">
        <f t="shared" si="509"/>
        <v>plays</v>
      </c>
      <c r="S3996" s="10">
        <f t="shared" si="510"/>
        <v>41809.181597222218</v>
      </c>
      <c r="T3996" s="10">
        <f t="shared" si="511"/>
        <v>41839.181597222218</v>
      </c>
      <c r="U3996" t="str">
        <f t="shared" si="512"/>
        <v>June</v>
      </c>
      <c r="V3996" t="str">
        <f t="shared" si="513"/>
        <v>2014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514"/>
        <v>35</v>
      </c>
      <c r="P3997" s="6">
        <f t="shared" si="515"/>
        <v>17.5</v>
      </c>
      <c r="Q3997" t="str">
        <f t="shared" si="508"/>
        <v>theater</v>
      </c>
      <c r="R3997" t="str">
        <f t="shared" si="509"/>
        <v>plays</v>
      </c>
      <c r="S3997" s="10">
        <f t="shared" si="510"/>
        <v>42019.475428240738</v>
      </c>
      <c r="T3997" s="10">
        <f t="shared" si="511"/>
        <v>42049.268749999996</v>
      </c>
      <c r="U3997" t="str">
        <f t="shared" si="512"/>
        <v>January</v>
      </c>
      <c r="V3997" t="str">
        <f t="shared" si="513"/>
        <v>2015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514"/>
        <v>16.566666666666666</v>
      </c>
      <c r="P3998" s="6">
        <f t="shared" si="515"/>
        <v>29.235294117647058</v>
      </c>
      <c r="Q3998" t="str">
        <f t="shared" si="508"/>
        <v>theater</v>
      </c>
      <c r="R3998" t="str">
        <f t="shared" si="509"/>
        <v>plays</v>
      </c>
      <c r="S3998" s="10">
        <f t="shared" si="510"/>
        <v>41950.058611111112</v>
      </c>
      <c r="T3998" s="10">
        <f t="shared" si="511"/>
        <v>41963.461111111108</v>
      </c>
      <c r="U3998" t="str">
        <f t="shared" si="512"/>
        <v>November</v>
      </c>
      <c r="V3998" t="str">
        <f t="shared" si="513"/>
        <v>2014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514"/>
        <v>0</v>
      </c>
      <c r="P3999" s="6" t="e">
        <f t="shared" si="515"/>
        <v>#DIV/0!</v>
      </c>
      <c r="Q3999" t="str">
        <f t="shared" si="508"/>
        <v>theater</v>
      </c>
      <c r="R3999" t="str">
        <f t="shared" si="509"/>
        <v>plays</v>
      </c>
      <c r="S3999" s="10">
        <f t="shared" si="510"/>
        <v>42069.183113425919</v>
      </c>
      <c r="T3999" s="10">
        <f t="shared" si="511"/>
        <v>42099.141446759262</v>
      </c>
      <c r="U3999" t="str">
        <f t="shared" si="512"/>
        <v>March</v>
      </c>
      <c r="V3999" t="str">
        <f t="shared" si="513"/>
        <v>2015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514"/>
        <v>57.199999999999996</v>
      </c>
      <c r="P4000" s="6">
        <f t="shared" si="515"/>
        <v>59.583333333333336</v>
      </c>
      <c r="Q4000" t="str">
        <f t="shared" si="508"/>
        <v>theater</v>
      </c>
      <c r="R4000" t="str">
        <f t="shared" si="509"/>
        <v>plays</v>
      </c>
      <c r="S4000" s="10">
        <f t="shared" si="510"/>
        <v>42061.754930555551</v>
      </c>
      <c r="T4000" s="10">
        <f t="shared" si="511"/>
        <v>42091.713263888887</v>
      </c>
      <c r="U4000" t="str">
        <f t="shared" si="512"/>
        <v>February</v>
      </c>
      <c r="V4000" t="str">
        <f t="shared" si="513"/>
        <v>2015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514"/>
        <v>16.514285714285716</v>
      </c>
      <c r="P4001" s="6">
        <f t="shared" si="515"/>
        <v>82.571428571428569</v>
      </c>
      <c r="Q4001" t="str">
        <f t="shared" si="508"/>
        <v>theater</v>
      </c>
      <c r="R4001" t="str">
        <f t="shared" si="509"/>
        <v>plays</v>
      </c>
      <c r="S4001" s="10">
        <f t="shared" si="510"/>
        <v>41842.620347222219</v>
      </c>
      <c r="T4001" s="10">
        <f t="shared" si="511"/>
        <v>41882.619317129625</v>
      </c>
      <c r="U4001" t="str">
        <f t="shared" si="512"/>
        <v>July</v>
      </c>
      <c r="V4001" t="str">
        <f t="shared" si="513"/>
        <v>2014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514"/>
        <v>0.125</v>
      </c>
      <c r="P4002" s="6">
        <f t="shared" si="515"/>
        <v>10</v>
      </c>
      <c r="Q4002" t="str">
        <f t="shared" si="508"/>
        <v>theater</v>
      </c>
      <c r="R4002" t="str">
        <f t="shared" si="509"/>
        <v>plays</v>
      </c>
      <c r="S4002" s="10">
        <f t="shared" si="510"/>
        <v>42437.437013888884</v>
      </c>
      <c r="T4002" s="10">
        <f t="shared" si="511"/>
        <v>42497.39534722222</v>
      </c>
      <c r="U4002" t="str">
        <f t="shared" si="512"/>
        <v>March</v>
      </c>
      <c r="V4002" t="str">
        <f t="shared" si="513"/>
        <v>2016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514"/>
        <v>37.75</v>
      </c>
      <c r="P4003" s="6">
        <f t="shared" si="515"/>
        <v>32.357142857142854</v>
      </c>
      <c r="Q4003" t="str">
        <f t="shared" si="508"/>
        <v>theater</v>
      </c>
      <c r="R4003" t="str">
        <f t="shared" si="509"/>
        <v>plays</v>
      </c>
      <c r="S4003" s="10">
        <f t="shared" si="510"/>
        <v>42775.755879629629</v>
      </c>
      <c r="T4003" s="10">
        <f t="shared" si="511"/>
        <v>42795.583333333336</v>
      </c>
      <c r="U4003" t="str">
        <f t="shared" si="512"/>
        <v>February</v>
      </c>
      <c r="V4003" t="str">
        <f t="shared" si="513"/>
        <v>2017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514"/>
        <v>1.8399999999999999</v>
      </c>
      <c r="P4004" s="6">
        <f t="shared" si="515"/>
        <v>5.75</v>
      </c>
      <c r="Q4004" t="str">
        <f t="shared" si="508"/>
        <v>theater</v>
      </c>
      <c r="R4004" t="str">
        <f t="shared" si="509"/>
        <v>plays</v>
      </c>
      <c r="S4004" s="10">
        <f t="shared" si="510"/>
        <v>41878.835196759253</v>
      </c>
      <c r="T4004" s="10">
        <f t="shared" si="511"/>
        <v>41908.835196759253</v>
      </c>
      <c r="U4004" t="str">
        <f t="shared" si="512"/>
        <v>August</v>
      </c>
      <c r="V4004" t="str">
        <f t="shared" si="513"/>
        <v>2014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514"/>
        <v>10.050000000000001</v>
      </c>
      <c r="P4005" s="6">
        <f t="shared" si="515"/>
        <v>100.5</v>
      </c>
      <c r="Q4005" t="str">
        <f t="shared" si="508"/>
        <v>theater</v>
      </c>
      <c r="R4005" t="str">
        <f t="shared" si="509"/>
        <v>plays</v>
      </c>
      <c r="S4005" s="10">
        <f t="shared" si="510"/>
        <v>42020.379016203697</v>
      </c>
      <c r="T4005" s="10">
        <f t="shared" si="511"/>
        <v>42050.379016203697</v>
      </c>
      <c r="U4005" t="str">
        <f t="shared" si="512"/>
        <v>January</v>
      </c>
      <c r="V4005" t="str">
        <f t="shared" si="513"/>
        <v>2015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514"/>
        <v>0.2</v>
      </c>
      <c r="P4006" s="6">
        <f t="shared" si="515"/>
        <v>1</v>
      </c>
      <c r="Q4006" t="str">
        <f t="shared" si="508"/>
        <v>theater</v>
      </c>
      <c r="R4006" t="str">
        <f t="shared" si="509"/>
        <v>plays</v>
      </c>
      <c r="S4006" s="10">
        <f t="shared" si="510"/>
        <v>41889.954363425924</v>
      </c>
      <c r="T4006" s="10">
        <f t="shared" si="511"/>
        <v>41919.954363425924</v>
      </c>
      <c r="U4006" t="str">
        <f t="shared" si="512"/>
        <v>September</v>
      </c>
      <c r="V4006" t="str">
        <f t="shared" si="513"/>
        <v>2014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514"/>
        <v>1.3333333333333335</v>
      </c>
      <c r="P4007" s="6">
        <f t="shared" si="515"/>
        <v>20</v>
      </c>
      <c r="Q4007" t="str">
        <f t="shared" si="508"/>
        <v>theater</v>
      </c>
      <c r="R4007" t="str">
        <f t="shared" si="509"/>
        <v>plays</v>
      </c>
      <c r="S4007" s="10">
        <f t="shared" si="510"/>
        <v>41872.599363425921</v>
      </c>
      <c r="T4007" s="10">
        <f t="shared" si="511"/>
        <v>41932.599363425921</v>
      </c>
      <c r="U4007" t="str">
        <f t="shared" si="512"/>
        <v>August</v>
      </c>
      <c r="V4007" t="str">
        <f t="shared" si="513"/>
        <v>2014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514"/>
        <v>6.6666666666666671E-3</v>
      </c>
      <c r="P4008" s="6">
        <f t="shared" si="515"/>
        <v>2</v>
      </c>
      <c r="Q4008" t="str">
        <f t="shared" si="508"/>
        <v>theater</v>
      </c>
      <c r="R4008" t="str">
        <f t="shared" si="509"/>
        <v>plays</v>
      </c>
      <c r="S4008" s="10">
        <f t="shared" si="510"/>
        <v>42391.564664351848</v>
      </c>
      <c r="T4008" s="10">
        <f t="shared" si="511"/>
        <v>42416.564664351848</v>
      </c>
      <c r="U4008" t="str">
        <f t="shared" si="512"/>
        <v>January</v>
      </c>
      <c r="V4008" t="str">
        <f t="shared" si="513"/>
        <v>2016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514"/>
        <v>0.25</v>
      </c>
      <c r="P4009" s="6">
        <f t="shared" si="515"/>
        <v>5</v>
      </c>
      <c r="Q4009" t="str">
        <f t="shared" si="508"/>
        <v>theater</v>
      </c>
      <c r="R4009" t="str">
        <f t="shared" si="509"/>
        <v>plays</v>
      </c>
      <c r="S4009" s="10">
        <f t="shared" si="510"/>
        <v>41848.564594907402</v>
      </c>
      <c r="T4009" s="10">
        <f t="shared" si="511"/>
        <v>41877.477777777771</v>
      </c>
      <c r="U4009" t="str">
        <f t="shared" si="512"/>
        <v>July</v>
      </c>
      <c r="V4009" t="str">
        <f t="shared" si="513"/>
        <v>2014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514"/>
        <v>6</v>
      </c>
      <c r="P4010" s="6">
        <f t="shared" si="515"/>
        <v>15</v>
      </c>
      <c r="Q4010" t="str">
        <f t="shared" si="508"/>
        <v>theater</v>
      </c>
      <c r="R4010" t="str">
        <f t="shared" si="509"/>
        <v>plays</v>
      </c>
      <c r="S4010" s="10">
        <f t="shared" si="510"/>
        <v>42177.755868055552</v>
      </c>
      <c r="T4010" s="10">
        <f t="shared" si="511"/>
        <v>42207.755868055552</v>
      </c>
      <c r="U4010" t="str">
        <f t="shared" si="512"/>
        <v>June</v>
      </c>
      <c r="V4010" t="str">
        <f t="shared" si="513"/>
        <v>2015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514"/>
        <v>3.8860103626943006</v>
      </c>
      <c r="P4011" s="6">
        <f t="shared" si="515"/>
        <v>25</v>
      </c>
      <c r="Q4011" t="str">
        <f t="shared" si="508"/>
        <v>theater</v>
      </c>
      <c r="R4011" t="str">
        <f t="shared" si="509"/>
        <v>plays</v>
      </c>
      <c r="S4011" s="10">
        <f t="shared" si="510"/>
        <v>41851.492592592593</v>
      </c>
      <c r="T4011" s="10">
        <f t="shared" si="511"/>
        <v>41891.492592592593</v>
      </c>
      <c r="U4011" t="str">
        <f t="shared" si="512"/>
        <v>July</v>
      </c>
      <c r="V4011" t="str">
        <f t="shared" si="513"/>
        <v>2014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514"/>
        <v>24.194444444444443</v>
      </c>
      <c r="P4012" s="6">
        <f t="shared" si="515"/>
        <v>45.842105263157897</v>
      </c>
      <c r="Q4012" t="str">
        <f t="shared" si="508"/>
        <v>theater</v>
      </c>
      <c r="R4012" t="str">
        <f t="shared" si="509"/>
        <v>plays</v>
      </c>
      <c r="S4012" s="10">
        <f t="shared" si="510"/>
        <v>41921.562106481477</v>
      </c>
      <c r="T4012" s="10">
        <f t="shared" si="511"/>
        <v>41938.562106481477</v>
      </c>
      <c r="U4012" t="str">
        <f t="shared" si="512"/>
        <v>October</v>
      </c>
      <c r="V4012" t="str">
        <f t="shared" si="513"/>
        <v>2014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514"/>
        <v>7.6</v>
      </c>
      <c r="P4013" s="6">
        <f t="shared" si="515"/>
        <v>4.75</v>
      </c>
      <c r="Q4013" t="str">
        <f t="shared" si="508"/>
        <v>theater</v>
      </c>
      <c r="R4013" t="str">
        <f t="shared" si="509"/>
        <v>plays</v>
      </c>
      <c r="S4013" s="10">
        <f t="shared" si="510"/>
        <v>42002.336550925924</v>
      </c>
      <c r="T4013" s="10">
        <f t="shared" si="511"/>
        <v>42032.336550925924</v>
      </c>
      <c r="U4013" t="str">
        <f t="shared" si="512"/>
        <v>December</v>
      </c>
      <c r="V4013" t="str">
        <f t="shared" si="513"/>
        <v>2014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514"/>
        <v>0</v>
      </c>
      <c r="P4014" s="6" t="e">
        <f t="shared" si="515"/>
        <v>#DIV/0!</v>
      </c>
      <c r="Q4014" t="str">
        <f t="shared" si="508"/>
        <v>theater</v>
      </c>
      <c r="R4014" t="str">
        <f t="shared" si="509"/>
        <v>plays</v>
      </c>
      <c r="S4014" s="10">
        <f t="shared" si="510"/>
        <v>42096.336215277777</v>
      </c>
      <c r="T4014" s="10">
        <f t="shared" si="511"/>
        <v>42126.336215277777</v>
      </c>
      <c r="U4014" t="str">
        <f t="shared" si="512"/>
        <v>April</v>
      </c>
      <c r="V4014" t="str">
        <f t="shared" si="513"/>
        <v>2015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514"/>
        <v>1.3</v>
      </c>
      <c r="P4015" s="6">
        <f t="shared" si="515"/>
        <v>13</v>
      </c>
      <c r="Q4015" t="str">
        <f t="shared" si="508"/>
        <v>theater</v>
      </c>
      <c r="R4015" t="str">
        <f t="shared" si="509"/>
        <v>plays</v>
      </c>
      <c r="S4015" s="10">
        <f t="shared" si="510"/>
        <v>42021.092858796292</v>
      </c>
      <c r="T4015" s="10">
        <f t="shared" si="511"/>
        <v>42051.092858796292</v>
      </c>
      <c r="U4015" t="str">
        <f t="shared" si="512"/>
        <v>January</v>
      </c>
      <c r="V4015" t="str">
        <f t="shared" si="513"/>
        <v>2015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514"/>
        <v>0</v>
      </c>
      <c r="P4016" s="6" t="e">
        <f t="shared" si="515"/>
        <v>#DIV/0!</v>
      </c>
      <c r="Q4016" t="str">
        <f t="shared" si="508"/>
        <v>theater</v>
      </c>
      <c r="R4016" t="str">
        <f t="shared" si="509"/>
        <v>plays</v>
      </c>
      <c r="S4016" s="10">
        <f t="shared" si="510"/>
        <v>42419.037835648145</v>
      </c>
      <c r="T4016" s="10">
        <f t="shared" si="511"/>
        <v>42434.037835648145</v>
      </c>
      <c r="U4016" t="str">
        <f t="shared" si="512"/>
        <v>February</v>
      </c>
      <c r="V4016" t="str">
        <f t="shared" si="513"/>
        <v>2016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514"/>
        <v>1.4285714285714287E-2</v>
      </c>
      <c r="P4017" s="6">
        <f t="shared" si="515"/>
        <v>1</v>
      </c>
      <c r="Q4017" t="str">
        <f t="shared" si="508"/>
        <v>theater</v>
      </c>
      <c r="R4017" t="str">
        <f t="shared" si="509"/>
        <v>plays</v>
      </c>
      <c r="S4017" s="10">
        <f t="shared" si="510"/>
        <v>42174.572488425925</v>
      </c>
      <c r="T4017" s="10">
        <f t="shared" si="511"/>
        <v>42204.572488425925</v>
      </c>
      <c r="U4017" t="str">
        <f t="shared" si="512"/>
        <v>June</v>
      </c>
      <c r="V4017" t="str">
        <f t="shared" si="513"/>
        <v>2015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514"/>
        <v>14.000000000000002</v>
      </c>
      <c r="P4018" s="6">
        <f t="shared" si="515"/>
        <v>10</v>
      </c>
      <c r="Q4018" t="str">
        <f t="shared" si="508"/>
        <v>theater</v>
      </c>
      <c r="R4018" t="str">
        <f t="shared" si="509"/>
        <v>plays</v>
      </c>
      <c r="S4018" s="10">
        <f t="shared" si="510"/>
        <v>41869.664351851847</v>
      </c>
      <c r="T4018" s="10">
        <f t="shared" si="511"/>
        <v>41899.664351851847</v>
      </c>
      <c r="U4018" t="str">
        <f t="shared" si="512"/>
        <v>August</v>
      </c>
      <c r="V4018" t="str">
        <f t="shared" si="513"/>
        <v>2014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514"/>
        <v>1.05</v>
      </c>
      <c r="P4019" s="6">
        <f t="shared" si="515"/>
        <v>52.5</v>
      </c>
      <c r="Q4019" t="str">
        <f t="shared" si="508"/>
        <v>theater</v>
      </c>
      <c r="R4019" t="str">
        <f t="shared" si="509"/>
        <v>plays</v>
      </c>
      <c r="S4019" s="10">
        <f t="shared" si="510"/>
        <v>41856.463819444441</v>
      </c>
      <c r="T4019" s="10">
        <f t="shared" si="511"/>
        <v>41886.463819444441</v>
      </c>
      <c r="U4019" t="str">
        <f t="shared" si="512"/>
        <v>August</v>
      </c>
      <c r="V4019" t="str">
        <f t="shared" si="513"/>
        <v>2014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514"/>
        <v>8.6666666666666679</v>
      </c>
      <c r="P4020" s="6">
        <f t="shared" si="515"/>
        <v>32.5</v>
      </c>
      <c r="Q4020" t="str">
        <f t="shared" si="508"/>
        <v>theater</v>
      </c>
      <c r="R4020" t="str">
        <f t="shared" si="509"/>
        <v>plays</v>
      </c>
      <c r="S4020" s="10">
        <f t="shared" si="510"/>
        <v>42620.702638888884</v>
      </c>
      <c r="T4020" s="10">
        <f t="shared" si="511"/>
        <v>42650.702638888884</v>
      </c>
      <c r="U4020" t="str">
        <f t="shared" si="512"/>
        <v>September</v>
      </c>
      <c r="V4020" t="str">
        <f t="shared" si="513"/>
        <v>2016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514"/>
        <v>0.82857142857142851</v>
      </c>
      <c r="P4021" s="6">
        <f t="shared" si="515"/>
        <v>7.25</v>
      </c>
      <c r="Q4021" t="str">
        <f t="shared" si="508"/>
        <v>theater</v>
      </c>
      <c r="R4021" t="str">
        <f t="shared" si="509"/>
        <v>plays</v>
      </c>
      <c r="S4021" s="10">
        <f t="shared" si="510"/>
        <v>42417.467546296299</v>
      </c>
      <c r="T4021" s="10">
        <f t="shared" si="511"/>
        <v>42475.477777777771</v>
      </c>
      <c r="U4021" t="str">
        <f t="shared" si="512"/>
        <v>February</v>
      </c>
      <c r="V4021" t="str">
        <f t="shared" si="513"/>
        <v>2016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514"/>
        <v>16.666666666666664</v>
      </c>
      <c r="P4022" s="6">
        <f t="shared" si="515"/>
        <v>33.333333333333336</v>
      </c>
      <c r="Q4022" t="str">
        <f t="shared" si="508"/>
        <v>theater</v>
      </c>
      <c r="R4022" t="str">
        <f t="shared" si="509"/>
        <v>plays</v>
      </c>
      <c r="S4022" s="10">
        <f t="shared" si="510"/>
        <v>42056.982627314814</v>
      </c>
      <c r="T4022" s="10">
        <f t="shared" si="511"/>
        <v>42086.940960648142</v>
      </c>
      <c r="U4022" t="str">
        <f t="shared" si="512"/>
        <v>February</v>
      </c>
      <c r="V4022" t="str">
        <f t="shared" si="513"/>
        <v>2015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514"/>
        <v>0.83333333333333337</v>
      </c>
      <c r="P4023" s="6">
        <f t="shared" si="515"/>
        <v>62.5</v>
      </c>
      <c r="Q4023" t="str">
        <f t="shared" si="508"/>
        <v>theater</v>
      </c>
      <c r="R4023" t="str">
        <f t="shared" si="509"/>
        <v>plays</v>
      </c>
      <c r="S4023" s="10">
        <f t="shared" si="510"/>
        <v>41878.703217592592</v>
      </c>
      <c r="T4023" s="10">
        <f t="shared" si="511"/>
        <v>41938.703217592592</v>
      </c>
      <c r="U4023" t="str">
        <f t="shared" si="512"/>
        <v>August</v>
      </c>
      <c r="V4023" t="str">
        <f t="shared" si="513"/>
        <v>2014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514"/>
        <v>69.561111111111103</v>
      </c>
      <c r="P4024" s="6">
        <f t="shared" si="515"/>
        <v>63.558375634517766</v>
      </c>
      <c r="Q4024" t="str">
        <f t="shared" si="508"/>
        <v>theater</v>
      </c>
      <c r="R4024" t="str">
        <f t="shared" si="509"/>
        <v>plays</v>
      </c>
      <c r="S4024" s="10">
        <f t="shared" si="510"/>
        <v>41990.375775462962</v>
      </c>
      <c r="T4024" s="10">
        <f t="shared" si="511"/>
        <v>42035.912499999999</v>
      </c>
      <c r="U4024" t="str">
        <f t="shared" si="512"/>
        <v>December</v>
      </c>
      <c r="V4024" t="str">
        <f t="shared" si="513"/>
        <v>2014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514"/>
        <v>0</v>
      </c>
      <c r="P4025" s="6" t="e">
        <f t="shared" si="515"/>
        <v>#DIV/0!</v>
      </c>
      <c r="Q4025" t="str">
        <f t="shared" si="508"/>
        <v>theater</v>
      </c>
      <c r="R4025" t="str">
        <f t="shared" si="509"/>
        <v>plays</v>
      </c>
      <c r="S4025" s="10">
        <f t="shared" si="510"/>
        <v>42408.791238425925</v>
      </c>
      <c r="T4025" s="10">
        <f t="shared" si="511"/>
        <v>42453.749571759261</v>
      </c>
      <c r="U4025" t="str">
        <f t="shared" si="512"/>
        <v>February</v>
      </c>
      <c r="V4025" t="str">
        <f t="shared" si="513"/>
        <v>2016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514"/>
        <v>1.25</v>
      </c>
      <c r="P4026" s="6">
        <f t="shared" si="515"/>
        <v>10</v>
      </c>
      <c r="Q4026" t="str">
        <f t="shared" si="508"/>
        <v>theater</v>
      </c>
      <c r="R4026" t="str">
        <f t="shared" si="509"/>
        <v>plays</v>
      </c>
      <c r="S4026" s="10">
        <f t="shared" si="510"/>
        <v>42217.461770833332</v>
      </c>
      <c r="T4026" s="10">
        <f t="shared" si="511"/>
        <v>42247.461770833332</v>
      </c>
      <c r="U4026" t="str">
        <f t="shared" si="512"/>
        <v>August</v>
      </c>
      <c r="V4026" t="str">
        <f t="shared" si="513"/>
        <v>2015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514"/>
        <v>5</v>
      </c>
      <c r="P4027" s="6">
        <f t="shared" si="515"/>
        <v>62.5</v>
      </c>
      <c r="Q4027" t="str">
        <f t="shared" si="508"/>
        <v>theater</v>
      </c>
      <c r="R4027" t="str">
        <f t="shared" si="509"/>
        <v>plays</v>
      </c>
      <c r="S4027" s="10">
        <f t="shared" si="510"/>
        <v>42151.029351851852</v>
      </c>
      <c r="T4027" s="10">
        <f t="shared" si="511"/>
        <v>42211.029351851852</v>
      </c>
      <c r="U4027" t="str">
        <f t="shared" si="512"/>
        <v>May</v>
      </c>
      <c r="V4027" t="str">
        <f t="shared" si="513"/>
        <v>2015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514"/>
        <v>0</v>
      </c>
      <c r="P4028" s="6" t="e">
        <f t="shared" si="515"/>
        <v>#DIV/0!</v>
      </c>
      <c r="Q4028" t="str">
        <f t="shared" si="508"/>
        <v>theater</v>
      </c>
      <c r="R4028" t="str">
        <f t="shared" si="509"/>
        <v>plays</v>
      </c>
      <c r="S4028" s="10">
        <f t="shared" si="510"/>
        <v>42282.447210648148</v>
      </c>
      <c r="T4028" s="10">
        <f t="shared" si="511"/>
        <v>42342.488877314812</v>
      </c>
      <c r="U4028" t="str">
        <f t="shared" si="512"/>
        <v>October</v>
      </c>
      <c r="V4028" t="str">
        <f t="shared" si="513"/>
        <v>2015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514"/>
        <v>7.166666666666667</v>
      </c>
      <c r="P4029" s="6">
        <f t="shared" si="515"/>
        <v>30.714285714285715</v>
      </c>
      <c r="Q4029" t="str">
        <f t="shared" si="508"/>
        <v>theater</v>
      </c>
      <c r="R4029" t="str">
        <f t="shared" si="509"/>
        <v>plays</v>
      </c>
      <c r="S4029" s="10">
        <f t="shared" si="510"/>
        <v>42768.762511574074</v>
      </c>
      <c r="T4029" s="10">
        <f t="shared" si="511"/>
        <v>42788.833333333336</v>
      </c>
      <c r="U4029" t="str">
        <f t="shared" si="512"/>
        <v>February</v>
      </c>
      <c r="V4029" t="str">
        <f t="shared" si="513"/>
        <v>2017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514"/>
        <v>28.050000000000004</v>
      </c>
      <c r="P4030" s="6">
        <f t="shared" si="515"/>
        <v>51</v>
      </c>
      <c r="Q4030" t="str">
        <f t="shared" si="508"/>
        <v>theater</v>
      </c>
      <c r="R4030" t="str">
        <f t="shared" si="509"/>
        <v>plays</v>
      </c>
      <c r="S4030" s="10">
        <f t="shared" si="510"/>
        <v>41765.730324074073</v>
      </c>
      <c r="T4030" s="10">
        <f t="shared" si="511"/>
        <v>41795.730324074073</v>
      </c>
      <c r="U4030" t="str">
        <f t="shared" si="512"/>
        <v>May</v>
      </c>
      <c r="V4030" t="str">
        <f t="shared" si="513"/>
        <v>2014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514"/>
        <v>0</v>
      </c>
      <c r="P4031" s="6" t="e">
        <f t="shared" si="515"/>
        <v>#DIV/0!</v>
      </c>
      <c r="Q4031" t="str">
        <f t="shared" si="508"/>
        <v>theater</v>
      </c>
      <c r="R4031" t="str">
        <f t="shared" si="509"/>
        <v>plays</v>
      </c>
      <c r="S4031" s="10">
        <f t="shared" si="510"/>
        <v>42321.816782407404</v>
      </c>
      <c r="T4031" s="10">
        <f t="shared" si="511"/>
        <v>42351.816782407404</v>
      </c>
      <c r="U4031" t="str">
        <f t="shared" si="512"/>
        <v>November</v>
      </c>
      <c r="V4031" t="str">
        <f t="shared" si="513"/>
        <v>2015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514"/>
        <v>16</v>
      </c>
      <c r="P4032" s="6">
        <f t="shared" si="515"/>
        <v>66.666666666666671</v>
      </c>
      <c r="Q4032" t="str">
        <f t="shared" si="508"/>
        <v>theater</v>
      </c>
      <c r="R4032" t="str">
        <f t="shared" si="509"/>
        <v>plays</v>
      </c>
      <c r="S4032" s="10">
        <f t="shared" si="510"/>
        <v>42374.446747685179</v>
      </c>
      <c r="T4032" s="10">
        <f t="shared" si="511"/>
        <v>42403.575694444444</v>
      </c>
      <c r="U4032" t="str">
        <f t="shared" si="512"/>
        <v>January</v>
      </c>
      <c r="V4032" t="str">
        <f t="shared" si="513"/>
        <v>2016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514"/>
        <v>0</v>
      </c>
      <c r="P4033" s="6" t="e">
        <f t="shared" si="515"/>
        <v>#DIV/0!</v>
      </c>
      <c r="Q4033" t="str">
        <f t="shared" si="508"/>
        <v>theater</v>
      </c>
      <c r="R4033" t="str">
        <f t="shared" si="509"/>
        <v>plays</v>
      </c>
      <c r="S4033" s="10">
        <f t="shared" si="510"/>
        <v>41941.376898148148</v>
      </c>
      <c r="T4033" s="10">
        <f t="shared" si="511"/>
        <v>41991.418564814812</v>
      </c>
      <c r="U4033" t="str">
        <f t="shared" si="512"/>
        <v>October</v>
      </c>
      <c r="V4033" t="str">
        <f t="shared" si="513"/>
        <v>2014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514"/>
        <v>6.8287037037037033</v>
      </c>
      <c r="P4034" s="6">
        <f t="shared" si="515"/>
        <v>59</v>
      </c>
      <c r="Q4034" t="str">
        <f t="shared" si="508"/>
        <v>theater</v>
      </c>
      <c r="R4034" t="str">
        <f t="shared" si="509"/>
        <v>plays</v>
      </c>
      <c r="S4034" s="10">
        <f t="shared" si="510"/>
        <v>42293.60087962963</v>
      </c>
      <c r="T4034" s="10">
        <f t="shared" si="511"/>
        <v>42353.642546296294</v>
      </c>
      <c r="U4034" t="str">
        <f t="shared" si="512"/>
        <v>October</v>
      </c>
      <c r="V4034" t="str">
        <f t="shared" si="513"/>
        <v>2015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514"/>
        <v>25.698702928870294</v>
      </c>
      <c r="P4035" s="6">
        <f t="shared" si="515"/>
        <v>65.340319148936175</v>
      </c>
      <c r="Q4035" t="str">
        <f t="shared" ref="Q4035:Q4098" si="516">LEFT(N4035, FIND("/",N4035,1)-1)</f>
        <v>theater</v>
      </c>
      <c r="R4035" t="str">
        <f t="shared" ref="R4035:R4098" si="517">RIGHT(N4035, LEN(N4035)-FIND("/",N4035))</f>
        <v>plays</v>
      </c>
      <c r="S4035" s="10">
        <f t="shared" ref="S4035:S4098" si="518">(J4035/86400)+25569+(-5/24)</f>
        <v>42614.06046296296</v>
      </c>
      <c r="T4035" s="10">
        <f t="shared" ref="T4035:T4098" si="519">(I4035/86400)+25569+(-5/24)</f>
        <v>42645.166666666664</v>
      </c>
      <c r="U4035" t="str">
        <f t="shared" ref="U4035:U4098" si="520">TEXT(S4035,"mmmm")</f>
        <v>September</v>
      </c>
      <c r="V4035" t="str">
        <f t="shared" ref="V4035:V4098" si="521">TEXT(S4035,"yyyy")</f>
        <v>2016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14"/>
        <v>1.4814814814814816</v>
      </c>
      <c r="P4036" s="6">
        <f t="shared" si="515"/>
        <v>100</v>
      </c>
      <c r="Q4036" t="str">
        <f t="shared" si="516"/>
        <v>theater</v>
      </c>
      <c r="R4036" t="str">
        <f t="shared" si="517"/>
        <v>plays</v>
      </c>
      <c r="S4036" s="10">
        <f t="shared" si="518"/>
        <v>42067.739004629628</v>
      </c>
      <c r="T4036" s="10">
        <f t="shared" si="519"/>
        <v>42097.697337962956</v>
      </c>
      <c r="U4036" t="str">
        <f t="shared" si="520"/>
        <v>March</v>
      </c>
      <c r="V4036" t="str">
        <f t="shared" si="521"/>
        <v>2015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14"/>
        <v>36.85</v>
      </c>
      <c r="P4037" s="6">
        <f t="shared" si="515"/>
        <v>147.4</v>
      </c>
      <c r="Q4037" t="str">
        <f t="shared" si="516"/>
        <v>theater</v>
      </c>
      <c r="R4037" t="str">
        <f t="shared" si="517"/>
        <v>plays</v>
      </c>
      <c r="S4037" s="10">
        <f t="shared" si="518"/>
        <v>41903.674618055556</v>
      </c>
      <c r="T4037" s="10">
        <f t="shared" si="519"/>
        <v>41933.674618055556</v>
      </c>
      <c r="U4037" t="str">
        <f t="shared" si="520"/>
        <v>September</v>
      </c>
      <c r="V4037" t="str">
        <f t="shared" si="521"/>
        <v>2014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14"/>
        <v>47.05</v>
      </c>
      <c r="P4038" s="6">
        <f t="shared" si="515"/>
        <v>166.05882352941177</v>
      </c>
      <c r="Q4038" t="str">
        <f t="shared" si="516"/>
        <v>theater</v>
      </c>
      <c r="R4038" t="str">
        <f t="shared" si="517"/>
        <v>plays</v>
      </c>
      <c r="S4038" s="10">
        <f t="shared" si="518"/>
        <v>41804.728750000002</v>
      </c>
      <c r="T4038" s="10">
        <f t="shared" si="519"/>
        <v>41821.729166666664</v>
      </c>
      <c r="U4038" t="str">
        <f t="shared" si="520"/>
        <v>June</v>
      </c>
      <c r="V4038" t="str">
        <f t="shared" si="521"/>
        <v>2014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14"/>
        <v>11.428571428571429</v>
      </c>
      <c r="P4039" s="6">
        <f t="shared" si="515"/>
        <v>40</v>
      </c>
      <c r="Q4039" t="str">
        <f t="shared" si="516"/>
        <v>theater</v>
      </c>
      <c r="R4039" t="str">
        <f t="shared" si="517"/>
        <v>plays</v>
      </c>
      <c r="S4039" s="10">
        <f t="shared" si="518"/>
        <v>42496.862442129626</v>
      </c>
      <c r="T4039" s="10">
        <f t="shared" si="519"/>
        <v>42514.392361111109</v>
      </c>
      <c r="U4039" t="str">
        <f t="shared" si="520"/>
        <v>May</v>
      </c>
      <c r="V4039" t="str">
        <f t="shared" si="521"/>
        <v>2016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14"/>
        <v>12.04</v>
      </c>
      <c r="P4040" s="6">
        <f t="shared" si="515"/>
        <v>75.25</v>
      </c>
      <c r="Q4040" t="str">
        <f t="shared" si="516"/>
        <v>theater</v>
      </c>
      <c r="R4040" t="str">
        <f t="shared" si="517"/>
        <v>plays</v>
      </c>
      <c r="S4040" s="10">
        <f t="shared" si="518"/>
        <v>41869.590393518512</v>
      </c>
      <c r="T4040" s="10">
        <f t="shared" si="519"/>
        <v>41929.590393518512</v>
      </c>
      <c r="U4040" t="str">
        <f t="shared" si="520"/>
        <v>August</v>
      </c>
      <c r="V4040" t="str">
        <f t="shared" si="521"/>
        <v>2014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14"/>
        <v>60</v>
      </c>
      <c r="P4041" s="6">
        <f t="shared" si="515"/>
        <v>60</v>
      </c>
      <c r="Q4041" t="str">
        <f t="shared" si="516"/>
        <v>theater</v>
      </c>
      <c r="R4041" t="str">
        <f t="shared" si="517"/>
        <v>plays</v>
      </c>
      <c r="S4041" s="10">
        <f t="shared" si="518"/>
        <v>42305.462581018517</v>
      </c>
      <c r="T4041" s="10">
        <f t="shared" si="519"/>
        <v>42339.040972222218</v>
      </c>
      <c r="U4041" t="str">
        <f t="shared" si="520"/>
        <v>October</v>
      </c>
      <c r="V4041" t="str">
        <f t="shared" si="521"/>
        <v>2015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14"/>
        <v>31.25</v>
      </c>
      <c r="P4042" s="6">
        <f t="shared" si="515"/>
        <v>1250</v>
      </c>
      <c r="Q4042" t="str">
        <f t="shared" si="516"/>
        <v>theater</v>
      </c>
      <c r="R4042" t="str">
        <f t="shared" si="517"/>
        <v>plays</v>
      </c>
      <c r="S4042" s="10">
        <f t="shared" si="518"/>
        <v>42144.023194444446</v>
      </c>
      <c r="T4042" s="10">
        <f t="shared" si="519"/>
        <v>42202.916666666664</v>
      </c>
      <c r="U4042" t="str">
        <f t="shared" si="520"/>
        <v>May</v>
      </c>
      <c r="V4042" t="str">
        <f t="shared" si="521"/>
        <v>2015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14"/>
        <v>0.42</v>
      </c>
      <c r="P4043" s="6">
        <f t="shared" si="515"/>
        <v>10.5</v>
      </c>
      <c r="Q4043" t="str">
        <f t="shared" si="516"/>
        <v>theater</v>
      </c>
      <c r="R4043" t="str">
        <f t="shared" si="517"/>
        <v>plays</v>
      </c>
      <c r="S4043" s="10">
        <f t="shared" si="518"/>
        <v>42559.265671296293</v>
      </c>
      <c r="T4043" s="10">
        <f t="shared" si="519"/>
        <v>42619.265671296293</v>
      </c>
      <c r="U4043" t="str">
        <f t="shared" si="520"/>
        <v>July</v>
      </c>
      <c r="V4043" t="str">
        <f t="shared" si="521"/>
        <v>2016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14"/>
        <v>0.21</v>
      </c>
      <c r="P4044" s="6">
        <f t="shared" si="515"/>
        <v>7</v>
      </c>
      <c r="Q4044" t="str">
        <f t="shared" si="516"/>
        <v>theater</v>
      </c>
      <c r="R4044" t="str">
        <f t="shared" si="517"/>
        <v>plays</v>
      </c>
      <c r="S4044" s="10">
        <f t="shared" si="518"/>
        <v>41994.875740740739</v>
      </c>
      <c r="T4044" s="10">
        <f t="shared" si="519"/>
        <v>42024.594444444439</v>
      </c>
      <c r="U4044" t="str">
        <f t="shared" si="520"/>
        <v>December</v>
      </c>
      <c r="V4044" t="str">
        <f t="shared" si="521"/>
        <v>2014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ref="O4045:O4108" si="522">(E4045/D4045)*100</f>
        <v>0</v>
      </c>
      <c r="P4045" s="6" t="e">
        <f t="shared" ref="P4045:P4108" si="523">(E4045/L4045)</f>
        <v>#DIV/0!</v>
      </c>
      <c r="Q4045" t="str">
        <f t="shared" si="516"/>
        <v>theater</v>
      </c>
      <c r="R4045" t="str">
        <f t="shared" si="517"/>
        <v>plays</v>
      </c>
      <c r="S4045" s="10">
        <f t="shared" si="518"/>
        <v>41948.749131944445</v>
      </c>
      <c r="T4045" s="10">
        <f t="shared" si="519"/>
        <v>41963.749131944445</v>
      </c>
      <c r="U4045" t="str">
        <f t="shared" si="520"/>
        <v>November</v>
      </c>
      <c r="V4045" t="str">
        <f t="shared" si="521"/>
        <v>2014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22"/>
        <v>37.5</v>
      </c>
      <c r="P4046" s="6">
        <f t="shared" si="523"/>
        <v>56.25</v>
      </c>
      <c r="Q4046" t="str">
        <f t="shared" si="516"/>
        <v>theater</v>
      </c>
      <c r="R4046" t="str">
        <f t="shared" si="517"/>
        <v>plays</v>
      </c>
      <c r="S4046" s="10">
        <f t="shared" si="518"/>
        <v>42074.011365740742</v>
      </c>
      <c r="T4046" s="10">
        <f t="shared" si="519"/>
        <v>42103.999999999993</v>
      </c>
      <c r="U4046" t="str">
        <f t="shared" si="520"/>
        <v>March</v>
      </c>
      <c r="V4046" t="str">
        <f t="shared" si="521"/>
        <v>2015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22"/>
        <v>0.02</v>
      </c>
      <c r="P4047" s="6">
        <f t="shared" si="523"/>
        <v>1</v>
      </c>
      <c r="Q4047" t="str">
        <f t="shared" si="516"/>
        <v>theater</v>
      </c>
      <c r="R4047" t="str">
        <f t="shared" si="517"/>
        <v>plays</v>
      </c>
      <c r="S4047" s="10">
        <f t="shared" si="518"/>
        <v>41841.992928240739</v>
      </c>
      <c r="T4047" s="10">
        <f t="shared" si="519"/>
        <v>41871.992928240739</v>
      </c>
      <c r="U4047" t="str">
        <f t="shared" si="520"/>
        <v>July</v>
      </c>
      <c r="V4047" t="str">
        <f t="shared" si="521"/>
        <v>2014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22"/>
        <v>8.2142857142857135</v>
      </c>
      <c r="P4048" s="6">
        <f t="shared" si="523"/>
        <v>38.333333333333336</v>
      </c>
      <c r="Q4048" t="str">
        <f t="shared" si="516"/>
        <v>theater</v>
      </c>
      <c r="R4048" t="str">
        <f t="shared" si="517"/>
        <v>plays</v>
      </c>
      <c r="S4048" s="10">
        <f t="shared" si="518"/>
        <v>41904.442245370366</v>
      </c>
      <c r="T4048" s="10">
        <f t="shared" si="519"/>
        <v>41934.442245370366</v>
      </c>
      <c r="U4048" t="str">
        <f t="shared" si="520"/>
        <v>September</v>
      </c>
      <c r="V4048" t="str">
        <f t="shared" si="521"/>
        <v>2014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22"/>
        <v>2.1999999999999997</v>
      </c>
      <c r="P4049" s="6">
        <f t="shared" si="523"/>
        <v>27.5</v>
      </c>
      <c r="Q4049" t="str">
        <f t="shared" si="516"/>
        <v>theater</v>
      </c>
      <c r="R4049" t="str">
        <f t="shared" si="517"/>
        <v>plays</v>
      </c>
      <c r="S4049" s="10">
        <f t="shared" si="518"/>
        <v>41990.814155092587</v>
      </c>
      <c r="T4049" s="10">
        <f t="shared" si="519"/>
        <v>42014.833333333336</v>
      </c>
      <c r="U4049" t="str">
        <f t="shared" si="520"/>
        <v>December</v>
      </c>
      <c r="V4049" t="str">
        <f t="shared" si="521"/>
        <v>2014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22"/>
        <v>17.652941176470588</v>
      </c>
      <c r="P4050" s="6">
        <f t="shared" si="523"/>
        <v>32.978021978021978</v>
      </c>
      <c r="Q4050" t="str">
        <f t="shared" si="516"/>
        <v>theater</v>
      </c>
      <c r="R4050" t="str">
        <f t="shared" si="517"/>
        <v>plays</v>
      </c>
      <c r="S4050" s="10">
        <f t="shared" si="518"/>
        <v>42436.300775462958</v>
      </c>
      <c r="T4050" s="10">
        <f t="shared" si="519"/>
        <v>42471.259108796294</v>
      </c>
      <c r="U4050" t="str">
        <f t="shared" si="520"/>
        <v>March</v>
      </c>
      <c r="V4050" t="str">
        <f t="shared" si="521"/>
        <v>2016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22"/>
        <v>0.08</v>
      </c>
      <c r="P4051" s="6">
        <f t="shared" si="523"/>
        <v>16</v>
      </c>
      <c r="Q4051" t="str">
        <f t="shared" si="516"/>
        <v>theater</v>
      </c>
      <c r="R4051" t="str">
        <f t="shared" si="517"/>
        <v>plays</v>
      </c>
      <c r="S4051" s="10">
        <f t="shared" si="518"/>
        <v>42169.750173611108</v>
      </c>
      <c r="T4051" s="10">
        <f t="shared" si="519"/>
        <v>42199.750173611108</v>
      </c>
      <c r="U4051" t="str">
        <f t="shared" si="520"/>
        <v>June</v>
      </c>
      <c r="V4051" t="str">
        <f t="shared" si="521"/>
        <v>2015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22"/>
        <v>6.6666666666666666E-2</v>
      </c>
      <c r="P4052" s="6">
        <f t="shared" si="523"/>
        <v>1</v>
      </c>
      <c r="Q4052" t="str">
        <f t="shared" si="516"/>
        <v>theater</v>
      </c>
      <c r="R4052" t="str">
        <f t="shared" si="517"/>
        <v>plays</v>
      </c>
      <c r="S4052" s="10">
        <f t="shared" si="518"/>
        <v>41905.428136574068</v>
      </c>
      <c r="T4052" s="10">
        <f t="shared" si="519"/>
        <v>41935.428136574068</v>
      </c>
      <c r="U4052" t="str">
        <f t="shared" si="520"/>
        <v>September</v>
      </c>
      <c r="V4052" t="str">
        <f t="shared" si="521"/>
        <v>2014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22"/>
        <v>0</v>
      </c>
      <c r="P4053" s="6" t="e">
        <f t="shared" si="523"/>
        <v>#DIV/0!</v>
      </c>
      <c r="Q4053" t="str">
        <f t="shared" si="516"/>
        <v>theater</v>
      </c>
      <c r="R4053" t="str">
        <f t="shared" si="517"/>
        <v>plays</v>
      </c>
      <c r="S4053" s="10">
        <f t="shared" si="518"/>
        <v>41761.601817129624</v>
      </c>
      <c r="T4053" s="10">
        <f t="shared" si="519"/>
        <v>41768.078472222223</v>
      </c>
      <c r="U4053" t="str">
        <f t="shared" si="520"/>
        <v>May</v>
      </c>
      <c r="V4053" t="str">
        <f t="shared" si="521"/>
        <v>2014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22"/>
        <v>37.533333333333339</v>
      </c>
      <c r="P4054" s="6">
        <f t="shared" si="523"/>
        <v>86.615384615384613</v>
      </c>
      <c r="Q4054" t="str">
        <f t="shared" si="516"/>
        <v>theater</v>
      </c>
      <c r="R4054" t="str">
        <f t="shared" si="517"/>
        <v>plays</v>
      </c>
      <c r="S4054" s="10">
        <f t="shared" si="518"/>
        <v>41865.670324074068</v>
      </c>
      <c r="T4054" s="10">
        <f t="shared" si="519"/>
        <v>41925.670324074068</v>
      </c>
      <c r="U4054" t="str">
        <f t="shared" si="520"/>
        <v>August</v>
      </c>
      <c r="V4054" t="str">
        <f t="shared" si="521"/>
        <v>2014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22"/>
        <v>22</v>
      </c>
      <c r="P4055" s="6">
        <f t="shared" si="523"/>
        <v>55</v>
      </c>
      <c r="Q4055" t="str">
        <f t="shared" si="516"/>
        <v>theater</v>
      </c>
      <c r="R4055" t="str">
        <f t="shared" si="517"/>
        <v>plays</v>
      </c>
      <c r="S4055" s="10">
        <f t="shared" si="518"/>
        <v>41928.481805555552</v>
      </c>
      <c r="T4055" s="10">
        <f t="shared" si="519"/>
        <v>41958.624999999993</v>
      </c>
      <c r="U4055" t="str">
        <f t="shared" si="520"/>
        <v>October</v>
      </c>
      <c r="V4055" t="str">
        <f t="shared" si="521"/>
        <v>2014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22"/>
        <v>0</v>
      </c>
      <c r="P4056" s="6" t="e">
        <f t="shared" si="523"/>
        <v>#DIV/0!</v>
      </c>
      <c r="Q4056" t="str">
        <f t="shared" si="516"/>
        <v>theater</v>
      </c>
      <c r="R4056" t="str">
        <f t="shared" si="517"/>
        <v>plays</v>
      </c>
      <c r="S4056" s="10">
        <f t="shared" si="518"/>
        <v>42613.632928240739</v>
      </c>
      <c r="T4056" s="10">
        <f t="shared" si="519"/>
        <v>42643.958333333336</v>
      </c>
      <c r="U4056" t="str">
        <f t="shared" si="520"/>
        <v>August</v>
      </c>
      <c r="V4056" t="str">
        <f t="shared" si="521"/>
        <v>2016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22"/>
        <v>17.62</v>
      </c>
      <c r="P4057" s="6">
        <f t="shared" si="523"/>
        <v>41.952380952380949</v>
      </c>
      <c r="Q4057" t="str">
        <f t="shared" si="516"/>
        <v>theater</v>
      </c>
      <c r="R4057" t="str">
        <f t="shared" si="517"/>
        <v>plays</v>
      </c>
      <c r="S4057" s="10">
        <f t="shared" si="518"/>
        <v>41779.44017361111</v>
      </c>
      <c r="T4057" s="10">
        <f t="shared" si="519"/>
        <v>41809.44017361111</v>
      </c>
      <c r="U4057" t="str">
        <f t="shared" si="520"/>
        <v>May</v>
      </c>
      <c r="V4057" t="str">
        <f t="shared" si="521"/>
        <v>2014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22"/>
        <v>53</v>
      </c>
      <c r="P4058" s="6">
        <f t="shared" si="523"/>
        <v>88.333333333333329</v>
      </c>
      <c r="Q4058" t="str">
        <f t="shared" si="516"/>
        <v>theater</v>
      </c>
      <c r="R4058" t="str">
        <f t="shared" si="517"/>
        <v>plays</v>
      </c>
      <c r="S4058" s="10">
        <f t="shared" si="518"/>
        <v>42534.724988425922</v>
      </c>
      <c r="T4058" s="10">
        <f t="shared" si="519"/>
        <v>42554.624305555553</v>
      </c>
      <c r="U4058" t="str">
        <f t="shared" si="520"/>
        <v>June</v>
      </c>
      <c r="V4058" t="str">
        <f t="shared" si="521"/>
        <v>2016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22"/>
        <v>22.142857142857142</v>
      </c>
      <c r="P4059" s="6">
        <f t="shared" si="523"/>
        <v>129.16666666666666</v>
      </c>
      <c r="Q4059" t="str">
        <f t="shared" si="516"/>
        <v>theater</v>
      </c>
      <c r="R4059" t="str">
        <f t="shared" si="517"/>
        <v>plays</v>
      </c>
      <c r="S4059" s="10">
        <f t="shared" si="518"/>
        <v>42310.760185185187</v>
      </c>
      <c r="T4059" s="10">
        <f t="shared" si="519"/>
        <v>42333.749999999993</v>
      </c>
      <c r="U4059" t="str">
        <f t="shared" si="520"/>
        <v>November</v>
      </c>
      <c r="V4059" t="str">
        <f t="shared" si="521"/>
        <v>2015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22"/>
        <v>2.5333333333333332</v>
      </c>
      <c r="P4060" s="6">
        <f t="shared" si="523"/>
        <v>23.75</v>
      </c>
      <c r="Q4060" t="str">
        <f t="shared" si="516"/>
        <v>theater</v>
      </c>
      <c r="R4060" t="str">
        <f t="shared" si="517"/>
        <v>plays</v>
      </c>
      <c r="S4060" s="10">
        <f t="shared" si="518"/>
        <v>42445.852361111109</v>
      </c>
      <c r="T4060" s="10">
        <f t="shared" si="519"/>
        <v>42460.957638888889</v>
      </c>
      <c r="U4060" t="str">
        <f t="shared" si="520"/>
        <v>March</v>
      </c>
      <c r="V4060" t="str">
        <f t="shared" si="521"/>
        <v>2016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22"/>
        <v>2.5</v>
      </c>
      <c r="P4061" s="6">
        <f t="shared" si="523"/>
        <v>35.714285714285715</v>
      </c>
      <c r="Q4061" t="str">
        <f t="shared" si="516"/>
        <v>theater</v>
      </c>
      <c r="R4061" t="str">
        <f t="shared" si="517"/>
        <v>plays</v>
      </c>
      <c r="S4061" s="10">
        <f t="shared" si="518"/>
        <v>41866.432314814811</v>
      </c>
      <c r="T4061" s="10">
        <f t="shared" si="519"/>
        <v>41897.916666666664</v>
      </c>
      <c r="U4061" t="str">
        <f t="shared" si="520"/>
        <v>August</v>
      </c>
      <c r="V4061" t="str">
        <f t="shared" si="521"/>
        <v>2014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22"/>
        <v>2.85</v>
      </c>
      <c r="P4062" s="6">
        <f t="shared" si="523"/>
        <v>57</v>
      </c>
      <c r="Q4062" t="str">
        <f t="shared" si="516"/>
        <v>theater</v>
      </c>
      <c r="R4062" t="str">
        <f t="shared" si="517"/>
        <v>plays</v>
      </c>
      <c r="S4062" s="10">
        <f t="shared" si="518"/>
        <v>41779.486759259256</v>
      </c>
      <c r="T4062" s="10">
        <f t="shared" si="519"/>
        <v>41813.458333333328</v>
      </c>
      <c r="U4062" t="str">
        <f t="shared" si="520"/>
        <v>May</v>
      </c>
      <c r="V4062" t="str">
        <f t="shared" si="521"/>
        <v>2014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22"/>
        <v>0</v>
      </c>
      <c r="P4063" s="6" t="e">
        <f t="shared" si="523"/>
        <v>#DIV/0!</v>
      </c>
      <c r="Q4063" t="str">
        <f t="shared" si="516"/>
        <v>theater</v>
      </c>
      <c r="R4063" t="str">
        <f t="shared" si="517"/>
        <v>plays</v>
      </c>
      <c r="S4063" s="10">
        <f t="shared" si="518"/>
        <v>42420.933136574073</v>
      </c>
      <c r="T4063" s="10">
        <f t="shared" si="519"/>
        <v>42480.891469907401</v>
      </c>
      <c r="U4063" t="str">
        <f t="shared" si="520"/>
        <v>February</v>
      </c>
      <c r="V4063" t="str">
        <f t="shared" si="521"/>
        <v>2016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22"/>
        <v>2.4500000000000002</v>
      </c>
      <c r="P4064" s="6">
        <f t="shared" si="523"/>
        <v>163.33333333333334</v>
      </c>
      <c r="Q4064" t="str">
        <f t="shared" si="516"/>
        <v>theater</v>
      </c>
      <c r="R4064" t="str">
        <f t="shared" si="517"/>
        <v>plays</v>
      </c>
      <c r="S4064" s="10">
        <f t="shared" si="518"/>
        <v>42523.530879629623</v>
      </c>
      <c r="T4064" s="10">
        <f t="shared" si="519"/>
        <v>42553.530879629623</v>
      </c>
      <c r="U4064" t="str">
        <f t="shared" si="520"/>
        <v>June</v>
      </c>
      <c r="V4064" t="str">
        <f t="shared" si="521"/>
        <v>2016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22"/>
        <v>1.4210526315789473</v>
      </c>
      <c r="P4065" s="6">
        <f t="shared" si="523"/>
        <v>15</v>
      </c>
      <c r="Q4065" t="str">
        <f t="shared" si="516"/>
        <v>theater</v>
      </c>
      <c r="R4065" t="str">
        <f t="shared" si="517"/>
        <v>plays</v>
      </c>
      <c r="S4065" s="10">
        <f t="shared" si="518"/>
        <v>41787.473194444443</v>
      </c>
      <c r="T4065" s="10">
        <f t="shared" si="519"/>
        <v>41817.473194444443</v>
      </c>
      <c r="U4065" t="str">
        <f t="shared" si="520"/>
        <v>May</v>
      </c>
      <c r="V4065" t="str">
        <f t="shared" si="521"/>
        <v>2014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22"/>
        <v>19.25</v>
      </c>
      <c r="P4066" s="6">
        <f t="shared" si="523"/>
        <v>64.166666666666671</v>
      </c>
      <c r="Q4066" t="str">
        <f t="shared" si="516"/>
        <v>theater</v>
      </c>
      <c r="R4066" t="str">
        <f t="shared" si="517"/>
        <v>plays</v>
      </c>
      <c r="S4066" s="10">
        <f t="shared" si="518"/>
        <v>42093.379930555551</v>
      </c>
      <c r="T4066" s="10">
        <f t="shared" si="519"/>
        <v>42123.379930555551</v>
      </c>
      <c r="U4066" t="str">
        <f t="shared" si="520"/>
        <v>March</v>
      </c>
      <c r="V4066" t="str">
        <f t="shared" si="521"/>
        <v>2015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22"/>
        <v>0.67500000000000004</v>
      </c>
      <c r="P4067" s="6">
        <f t="shared" si="523"/>
        <v>6.75</v>
      </c>
      <c r="Q4067" t="str">
        <f t="shared" si="516"/>
        <v>theater</v>
      </c>
      <c r="R4067" t="str">
        <f t="shared" si="517"/>
        <v>plays</v>
      </c>
      <c r="S4067" s="10">
        <f t="shared" si="518"/>
        <v>41833.74318287037</v>
      </c>
      <c r="T4067" s="10">
        <f t="shared" si="519"/>
        <v>41863.74318287037</v>
      </c>
      <c r="U4067" t="str">
        <f t="shared" si="520"/>
        <v>July</v>
      </c>
      <c r="V4067" t="str">
        <f t="shared" si="521"/>
        <v>2014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22"/>
        <v>0.16666666666666669</v>
      </c>
      <c r="P4068" s="6">
        <f t="shared" si="523"/>
        <v>25</v>
      </c>
      <c r="Q4068" t="str">
        <f t="shared" si="516"/>
        <v>theater</v>
      </c>
      <c r="R4068" t="str">
        <f t="shared" si="517"/>
        <v>plays</v>
      </c>
      <c r="S4068" s="10">
        <f t="shared" si="518"/>
        <v>42478.830879629626</v>
      </c>
      <c r="T4068" s="10">
        <f t="shared" si="519"/>
        <v>42508.830879629626</v>
      </c>
      <c r="U4068" t="str">
        <f t="shared" si="520"/>
        <v>April</v>
      </c>
      <c r="V4068" t="str">
        <f t="shared" si="521"/>
        <v>2016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22"/>
        <v>60.9</v>
      </c>
      <c r="P4069" s="6">
        <f t="shared" si="523"/>
        <v>179.11764705882354</v>
      </c>
      <c r="Q4069" t="str">
        <f t="shared" si="516"/>
        <v>theater</v>
      </c>
      <c r="R4069" t="str">
        <f t="shared" si="517"/>
        <v>plays</v>
      </c>
      <c r="S4069" s="10">
        <f t="shared" si="518"/>
        <v>42234.909143518518</v>
      </c>
      <c r="T4069" s="10">
        <f t="shared" si="519"/>
        <v>42274.909143518518</v>
      </c>
      <c r="U4069" t="str">
        <f t="shared" si="520"/>
        <v>August</v>
      </c>
      <c r="V4069" t="str">
        <f t="shared" si="521"/>
        <v>2015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22"/>
        <v>1</v>
      </c>
      <c r="P4070" s="6">
        <f t="shared" si="523"/>
        <v>34.950000000000003</v>
      </c>
      <c r="Q4070" t="str">
        <f t="shared" si="516"/>
        <v>theater</v>
      </c>
      <c r="R4070" t="str">
        <f t="shared" si="517"/>
        <v>plays</v>
      </c>
      <c r="S4070" s="10">
        <f t="shared" si="518"/>
        <v>42718.755266203698</v>
      </c>
      <c r="T4070" s="10">
        <f t="shared" si="519"/>
        <v>42748.753472222219</v>
      </c>
      <c r="U4070" t="str">
        <f t="shared" si="520"/>
        <v>December</v>
      </c>
      <c r="V4070" t="str">
        <f t="shared" si="521"/>
        <v>2016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22"/>
        <v>34.4</v>
      </c>
      <c r="P4071" s="6">
        <f t="shared" si="523"/>
        <v>33.07692307692308</v>
      </c>
      <c r="Q4071" t="str">
        <f t="shared" si="516"/>
        <v>theater</v>
      </c>
      <c r="R4071" t="str">
        <f t="shared" si="517"/>
        <v>plays</v>
      </c>
      <c r="S4071" s="10">
        <f t="shared" si="518"/>
        <v>42022.453194444439</v>
      </c>
      <c r="T4071" s="10">
        <f t="shared" si="519"/>
        <v>42063.291666666664</v>
      </c>
      <c r="U4071" t="str">
        <f t="shared" si="520"/>
        <v>January</v>
      </c>
      <c r="V4071" t="str">
        <f t="shared" si="521"/>
        <v>2015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22"/>
        <v>16.5</v>
      </c>
      <c r="P4072" s="6">
        <f t="shared" si="523"/>
        <v>27.5</v>
      </c>
      <c r="Q4072" t="str">
        <f t="shared" si="516"/>
        <v>theater</v>
      </c>
      <c r="R4072" t="str">
        <f t="shared" si="517"/>
        <v>plays</v>
      </c>
      <c r="S4072" s="10">
        <f t="shared" si="518"/>
        <v>42031.458564814813</v>
      </c>
      <c r="T4072" s="10">
        <f t="shared" si="519"/>
        <v>42063.916666666664</v>
      </c>
      <c r="U4072" t="str">
        <f t="shared" si="520"/>
        <v>January</v>
      </c>
      <c r="V4072" t="str">
        <f t="shared" si="521"/>
        <v>2015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22"/>
        <v>0</v>
      </c>
      <c r="P4073" s="6" t="e">
        <f t="shared" si="523"/>
        <v>#DIV/0!</v>
      </c>
      <c r="Q4073" t="str">
        <f t="shared" si="516"/>
        <v>theater</v>
      </c>
      <c r="R4073" t="str">
        <f t="shared" si="517"/>
        <v>plays</v>
      </c>
      <c r="S4073" s="10">
        <f t="shared" si="518"/>
        <v>42700.59642361111</v>
      </c>
      <c r="T4073" s="10">
        <f t="shared" si="519"/>
        <v>42730.59642361111</v>
      </c>
      <c r="U4073" t="str">
        <f t="shared" si="520"/>
        <v>November</v>
      </c>
      <c r="V4073" t="str">
        <f t="shared" si="521"/>
        <v>2016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22"/>
        <v>0.4</v>
      </c>
      <c r="P4074" s="6">
        <f t="shared" si="523"/>
        <v>2</v>
      </c>
      <c r="Q4074" t="str">
        <f t="shared" si="516"/>
        <v>theater</v>
      </c>
      <c r="R4074" t="str">
        <f t="shared" si="517"/>
        <v>plays</v>
      </c>
      <c r="S4074" s="10">
        <f t="shared" si="518"/>
        <v>41812.566099537034</v>
      </c>
      <c r="T4074" s="10">
        <f t="shared" si="519"/>
        <v>41872.566099537034</v>
      </c>
      <c r="U4074" t="str">
        <f t="shared" si="520"/>
        <v>June</v>
      </c>
      <c r="V4074" t="str">
        <f t="shared" si="521"/>
        <v>2014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22"/>
        <v>1.0571428571428572</v>
      </c>
      <c r="P4075" s="6">
        <f t="shared" si="523"/>
        <v>18.5</v>
      </c>
      <c r="Q4075" t="str">
        <f t="shared" si="516"/>
        <v>theater</v>
      </c>
      <c r="R4075" t="str">
        <f t="shared" si="517"/>
        <v>plays</v>
      </c>
      <c r="S4075" s="10">
        <f t="shared" si="518"/>
        <v>42078.136874999997</v>
      </c>
      <c r="T4075" s="10">
        <f t="shared" si="519"/>
        <v>42132.958333333336</v>
      </c>
      <c r="U4075" t="str">
        <f t="shared" si="520"/>
        <v>March</v>
      </c>
      <c r="V4075" t="str">
        <f t="shared" si="521"/>
        <v>2015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22"/>
        <v>26.727272727272727</v>
      </c>
      <c r="P4076" s="6">
        <f t="shared" si="523"/>
        <v>35</v>
      </c>
      <c r="Q4076" t="str">
        <f t="shared" si="516"/>
        <v>theater</v>
      </c>
      <c r="R4076" t="str">
        <f t="shared" si="517"/>
        <v>plays</v>
      </c>
      <c r="S4076" s="10">
        <f t="shared" si="518"/>
        <v>42283.344618055555</v>
      </c>
      <c r="T4076" s="10">
        <f t="shared" si="519"/>
        <v>42313.386284722219</v>
      </c>
      <c r="U4076" t="str">
        <f t="shared" si="520"/>
        <v>October</v>
      </c>
      <c r="V4076" t="str">
        <f t="shared" si="521"/>
        <v>2015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22"/>
        <v>28.799999999999997</v>
      </c>
      <c r="P4077" s="6">
        <f t="shared" si="523"/>
        <v>44.307692307692307</v>
      </c>
      <c r="Q4077" t="str">
        <f t="shared" si="516"/>
        <v>theater</v>
      </c>
      <c r="R4077" t="str">
        <f t="shared" si="517"/>
        <v>plays</v>
      </c>
      <c r="S4077" s="10">
        <f t="shared" si="518"/>
        <v>41778.837604166663</v>
      </c>
      <c r="T4077" s="10">
        <f t="shared" si="519"/>
        <v>41820.519444444442</v>
      </c>
      <c r="U4077" t="str">
        <f t="shared" si="520"/>
        <v>May</v>
      </c>
      <c r="V4077" t="str">
        <f t="shared" si="521"/>
        <v>2014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22"/>
        <v>0</v>
      </c>
      <c r="P4078" s="6" t="e">
        <f t="shared" si="523"/>
        <v>#DIV/0!</v>
      </c>
      <c r="Q4078" t="str">
        <f t="shared" si="516"/>
        <v>theater</v>
      </c>
      <c r="R4078" t="str">
        <f t="shared" si="517"/>
        <v>plays</v>
      </c>
      <c r="S4078" s="10">
        <f t="shared" si="518"/>
        <v>41905.587372685179</v>
      </c>
      <c r="T4078" s="10">
        <f t="shared" si="519"/>
        <v>41933.618750000001</v>
      </c>
      <c r="U4078" t="str">
        <f t="shared" si="520"/>
        <v>September</v>
      </c>
      <c r="V4078" t="str">
        <f t="shared" si="521"/>
        <v>2014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22"/>
        <v>8.9</v>
      </c>
      <c r="P4079" s="6">
        <f t="shared" si="523"/>
        <v>222.5</v>
      </c>
      <c r="Q4079" t="str">
        <f t="shared" si="516"/>
        <v>theater</v>
      </c>
      <c r="R4079" t="str">
        <f t="shared" si="517"/>
        <v>plays</v>
      </c>
      <c r="S4079" s="10">
        <f t="shared" si="518"/>
        <v>42695.502245370364</v>
      </c>
      <c r="T4079" s="10">
        <f t="shared" si="519"/>
        <v>42725.502245370364</v>
      </c>
      <c r="U4079" t="str">
        <f t="shared" si="520"/>
        <v>November</v>
      </c>
      <c r="V4079" t="str">
        <f t="shared" si="521"/>
        <v>2016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22"/>
        <v>0</v>
      </c>
      <c r="P4080" s="6" t="e">
        <f t="shared" si="523"/>
        <v>#DIV/0!</v>
      </c>
      <c r="Q4080" t="str">
        <f t="shared" si="516"/>
        <v>theater</v>
      </c>
      <c r="R4080" t="str">
        <f t="shared" si="517"/>
        <v>plays</v>
      </c>
      <c r="S4080" s="10">
        <f t="shared" si="518"/>
        <v>42732.579189814809</v>
      </c>
      <c r="T4080" s="10">
        <f t="shared" si="519"/>
        <v>42762.579189814809</v>
      </c>
      <c r="U4080" t="str">
        <f t="shared" si="520"/>
        <v>December</v>
      </c>
      <c r="V4080" t="str">
        <f t="shared" si="521"/>
        <v>2016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22"/>
        <v>0.16666666666666669</v>
      </c>
      <c r="P4081" s="6">
        <f t="shared" si="523"/>
        <v>5</v>
      </c>
      <c r="Q4081" t="str">
        <f t="shared" si="516"/>
        <v>theater</v>
      </c>
      <c r="R4081" t="str">
        <f t="shared" si="517"/>
        <v>plays</v>
      </c>
      <c r="S4081" s="10">
        <f t="shared" si="518"/>
        <v>42510.730567129627</v>
      </c>
      <c r="T4081" s="10">
        <f t="shared" si="519"/>
        <v>42540.730567129627</v>
      </c>
      <c r="U4081" t="str">
        <f t="shared" si="520"/>
        <v>May</v>
      </c>
      <c r="V4081" t="str">
        <f t="shared" si="521"/>
        <v>2016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22"/>
        <v>0</v>
      </c>
      <c r="P4082" s="6" t="e">
        <f t="shared" si="523"/>
        <v>#DIV/0!</v>
      </c>
      <c r="Q4082" t="str">
        <f t="shared" si="516"/>
        <v>theater</v>
      </c>
      <c r="R4082" t="str">
        <f t="shared" si="517"/>
        <v>plays</v>
      </c>
      <c r="S4082" s="10">
        <f t="shared" si="518"/>
        <v>42511.489768518521</v>
      </c>
      <c r="T4082" s="10">
        <f t="shared" si="519"/>
        <v>42535.579166666663</v>
      </c>
      <c r="U4082" t="str">
        <f t="shared" si="520"/>
        <v>May</v>
      </c>
      <c r="V4082" t="str">
        <f t="shared" si="521"/>
        <v>2016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22"/>
        <v>15.737410071942445</v>
      </c>
      <c r="P4083" s="6">
        <f t="shared" si="523"/>
        <v>29.166666666666668</v>
      </c>
      <c r="Q4083" t="str">
        <f t="shared" si="516"/>
        <v>theater</v>
      </c>
      <c r="R4083" t="str">
        <f t="shared" si="517"/>
        <v>plays</v>
      </c>
      <c r="S4083" s="10">
        <f t="shared" si="518"/>
        <v>42041.372974537029</v>
      </c>
      <c r="T4083" s="10">
        <f t="shared" si="519"/>
        <v>42071.331307870372</v>
      </c>
      <c r="U4083" t="str">
        <f t="shared" si="520"/>
        <v>February</v>
      </c>
      <c r="V4083" t="str">
        <f t="shared" si="521"/>
        <v>2015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22"/>
        <v>2</v>
      </c>
      <c r="P4084" s="6">
        <f t="shared" si="523"/>
        <v>1.5</v>
      </c>
      <c r="Q4084" t="str">
        <f t="shared" si="516"/>
        <v>theater</v>
      </c>
      <c r="R4084" t="str">
        <f t="shared" si="517"/>
        <v>plays</v>
      </c>
      <c r="S4084" s="10">
        <f t="shared" si="518"/>
        <v>42306.980937499997</v>
      </c>
      <c r="T4084" s="10">
        <f t="shared" si="519"/>
        <v>42322.749999999993</v>
      </c>
      <c r="U4084" t="str">
        <f t="shared" si="520"/>
        <v>October</v>
      </c>
      <c r="V4084" t="str">
        <f t="shared" si="521"/>
        <v>2015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22"/>
        <v>21.685714285714287</v>
      </c>
      <c r="P4085" s="6">
        <f t="shared" si="523"/>
        <v>126.5</v>
      </c>
      <c r="Q4085" t="str">
        <f t="shared" si="516"/>
        <v>theater</v>
      </c>
      <c r="R4085" t="str">
        <f t="shared" si="517"/>
        <v>plays</v>
      </c>
      <c r="S4085" s="10">
        <f t="shared" si="518"/>
        <v>42353.553425925922</v>
      </c>
      <c r="T4085" s="10">
        <f t="shared" si="519"/>
        <v>42383.553425925922</v>
      </c>
      <c r="U4085" t="str">
        <f t="shared" si="520"/>
        <v>December</v>
      </c>
      <c r="V4085" t="str">
        <f t="shared" si="521"/>
        <v>2015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22"/>
        <v>0.33333333333333337</v>
      </c>
      <c r="P4086" s="6">
        <f t="shared" si="523"/>
        <v>10</v>
      </c>
      <c r="Q4086" t="str">
        <f t="shared" si="516"/>
        <v>theater</v>
      </c>
      <c r="R4086" t="str">
        <f t="shared" si="517"/>
        <v>plays</v>
      </c>
      <c r="S4086" s="10">
        <f t="shared" si="518"/>
        <v>42622.228078703702</v>
      </c>
      <c r="T4086" s="10">
        <f t="shared" si="519"/>
        <v>42652.228078703702</v>
      </c>
      <c r="U4086" t="str">
        <f t="shared" si="520"/>
        <v>September</v>
      </c>
      <c r="V4086" t="str">
        <f t="shared" si="521"/>
        <v>2016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22"/>
        <v>0.2857142857142857</v>
      </c>
      <c r="P4087" s="6">
        <f t="shared" si="523"/>
        <v>10</v>
      </c>
      <c r="Q4087" t="str">
        <f t="shared" si="516"/>
        <v>theater</v>
      </c>
      <c r="R4087" t="str">
        <f t="shared" si="517"/>
        <v>plays</v>
      </c>
      <c r="S4087" s="10">
        <f t="shared" si="518"/>
        <v>42058.395543981482</v>
      </c>
      <c r="T4087" s="10">
        <f t="shared" si="519"/>
        <v>42086.957638888889</v>
      </c>
      <c r="U4087" t="str">
        <f t="shared" si="520"/>
        <v>February</v>
      </c>
      <c r="V4087" t="str">
        <f t="shared" si="521"/>
        <v>2015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22"/>
        <v>4.7</v>
      </c>
      <c r="P4088" s="6">
        <f t="shared" si="523"/>
        <v>9.4</v>
      </c>
      <c r="Q4088" t="str">
        <f t="shared" si="516"/>
        <v>theater</v>
      </c>
      <c r="R4088" t="str">
        <f t="shared" si="517"/>
        <v>plays</v>
      </c>
      <c r="S4088" s="10">
        <f t="shared" si="518"/>
        <v>42304.732627314814</v>
      </c>
      <c r="T4088" s="10">
        <f t="shared" si="519"/>
        <v>42328.958333333336</v>
      </c>
      <c r="U4088" t="str">
        <f t="shared" si="520"/>
        <v>October</v>
      </c>
      <c r="V4088" t="str">
        <f t="shared" si="521"/>
        <v>2015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22"/>
        <v>0</v>
      </c>
      <c r="P4089" s="6" t="e">
        <f t="shared" si="523"/>
        <v>#DIV/0!</v>
      </c>
      <c r="Q4089" t="str">
        <f t="shared" si="516"/>
        <v>theater</v>
      </c>
      <c r="R4089" t="str">
        <f t="shared" si="517"/>
        <v>plays</v>
      </c>
      <c r="S4089" s="10">
        <f t="shared" si="518"/>
        <v>42538.53456018518</v>
      </c>
      <c r="T4089" s="10">
        <f t="shared" si="519"/>
        <v>42568.53456018518</v>
      </c>
      <c r="U4089" t="str">
        <f t="shared" si="520"/>
        <v>June</v>
      </c>
      <c r="V4089" t="str">
        <f t="shared" si="521"/>
        <v>2016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22"/>
        <v>10.8</v>
      </c>
      <c r="P4090" s="6">
        <f t="shared" si="523"/>
        <v>72</v>
      </c>
      <c r="Q4090" t="str">
        <f t="shared" si="516"/>
        <v>theater</v>
      </c>
      <c r="R4090" t="str">
        <f t="shared" si="517"/>
        <v>plays</v>
      </c>
      <c r="S4090" s="10">
        <f t="shared" si="518"/>
        <v>41990.40421296296</v>
      </c>
      <c r="T4090" s="10">
        <f t="shared" si="519"/>
        <v>42020.226388888885</v>
      </c>
      <c r="U4090" t="str">
        <f t="shared" si="520"/>
        <v>December</v>
      </c>
      <c r="V4090" t="str">
        <f t="shared" si="521"/>
        <v>2014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22"/>
        <v>4.8</v>
      </c>
      <c r="P4091" s="6">
        <f t="shared" si="523"/>
        <v>30</v>
      </c>
      <c r="Q4091" t="str">
        <f t="shared" si="516"/>
        <v>theater</v>
      </c>
      <c r="R4091" t="str">
        <f t="shared" si="517"/>
        <v>plays</v>
      </c>
      <c r="S4091" s="10">
        <f t="shared" si="518"/>
        <v>42122.524166666662</v>
      </c>
      <c r="T4091" s="10">
        <f t="shared" si="519"/>
        <v>42155.524305555555</v>
      </c>
      <c r="U4091" t="str">
        <f t="shared" si="520"/>
        <v>April</v>
      </c>
      <c r="V4091" t="str">
        <f t="shared" si="521"/>
        <v>2015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22"/>
        <v>3.2</v>
      </c>
      <c r="P4092" s="6">
        <f t="shared" si="523"/>
        <v>10.666666666666666</v>
      </c>
      <c r="Q4092" t="str">
        <f t="shared" si="516"/>
        <v>theater</v>
      </c>
      <c r="R4092" t="str">
        <f t="shared" si="517"/>
        <v>plays</v>
      </c>
      <c r="S4092" s="10">
        <f t="shared" si="518"/>
        <v>42209.464548611104</v>
      </c>
      <c r="T4092" s="10">
        <f t="shared" si="519"/>
        <v>42223.416666666664</v>
      </c>
      <c r="U4092" t="str">
        <f t="shared" si="520"/>
        <v>July</v>
      </c>
      <c r="V4092" t="str">
        <f t="shared" si="521"/>
        <v>2015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22"/>
        <v>12.75</v>
      </c>
      <c r="P4093" s="6">
        <f t="shared" si="523"/>
        <v>25.5</v>
      </c>
      <c r="Q4093" t="str">
        <f t="shared" si="516"/>
        <v>theater</v>
      </c>
      <c r="R4093" t="str">
        <f t="shared" si="517"/>
        <v>plays</v>
      </c>
      <c r="S4093" s="10">
        <f t="shared" si="518"/>
        <v>41990.298043981478</v>
      </c>
      <c r="T4093" s="10">
        <f t="shared" si="519"/>
        <v>42020.298043981478</v>
      </c>
      <c r="U4093" t="str">
        <f t="shared" si="520"/>
        <v>December</v>
      </c>
      <c r="V4093" t="str">
        <f t="shared" si="521"/>
        <v>2014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22"/>
        <v>1.8181818181818181E-2</v>
      </c>
      <c r="P4094" s="6">
        <f t="shared" si="523"/>
        <v>20</v>
      </c>
      <c r="Q4094" t="str">
        <f t="shared" si="516"/>
        <v>theater</v>
      </c>
      <c r="R4094" t="str">
        <f t="shared" si="517"/>
        <v>plays</v>
      </c>
      <c r="S4094" s="10">
        <f t="shared" si="518"/>
        <v>42038.986655092587</v>
      </c>
      <c r="T4094" s="10">
        <f t="shared" si="519"/>
        <v>42098.944988425923</v>
      </c>
      <c r="U4094" t="str">
        <f t="shared" si="520"/>
        <v>February</v>
      </c>
      <c r="V4094" t="str">
        <f t="shared" si="521"/>
        <v>2015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22"/>
        <v>2.4</v>
      </c>
      <c r="P4095" s="6">
        <f t="shared" si="523"/>
        <v>15</v>
      </c>
      <c r="Q4095" t="str">
        <f t="shared" si="516"/>
        <v>theater</v>
      </c>
      <c r="R4095" t="str">
        <f t="shared" si="517"/>
        <v>plays</v>
      </c>
      <c r="S4095" s="10">
        <f t="shared" si="518"/>
        <v>42178.607557870368</v>
      </c>
      <c r="T4095" s="10">
        <f t="shared" si="519"/>
        <v>42238.607557870368</v>
      </c>
      <c r="U4095" t="str">
        <f t="shared" si="520"/>
        <v>June</v>
      </c>
      <c r="V4095" t="str">
        <f t="shared" si="521"/>
        <v>2015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22"/>
        <v>36.5</v>
      </c>
      <c r="P4096" s="6">
        <f t="shared" si="523"/>
        <v>91.25</v>
      </c>
      <c r="Q4096" t="str">
        <f t="shared" si="516"/>
        <v>theater</v>
      </c>
      <c r="R4096" t="str">
        <f t="shared" si="517"/>
        <v>plays</v>
      </c>
      <c r="S4096" s="10">
        <f t="shared" si="518"/>
        <v>41889.878472222219</v>
      </c>
      <c r="T4096" s="10">
        <f t="shared" si="519"/>
        <v>41933.999305555553</v>
      </c>
      <c r="U4096" t="str">
        <f t="shared" si="520"/>
        <v>September</v>
      </c>
      <c r="V4096" t="str">
        <f t="shared" si="521"/>
        <v>2014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22"/>
        <v>2.666666666666667</v>
      </c>
      <c r="P4097" s="6">
        <f t="shared" si="523"/>
        <v>800</v>
      </c>
      <c r="Q4097" t="str">
        <f t="shared" si="516"/>
        <v>theater</v>
      </c>
      <c r="R4097" t="str">
        <f t="shared" si="517"/>
        <v>plays</v>
      </c>
      <c r="S4097" s="10">
        <f t="shared" si="518"/>
        <v>42692.823495370372</v>
      </c>
      <c r="T4097" s="10">
        <f t="shared" si="519"/>
        <v>42722.823495370372</v>
      </c>
      <c r="U4097" t="str">
        <f t="shared" si="520"/>
        <v>November</v>
      </c>
      <c r="V4097" t="str">
        <f t="shared" si="521"/>
        <v>2016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22"/>
        <v>11.428571428571429</v>
      </c>
      <c r="P4098" s="6">
        <f t="shared" si="523"/>
        <v>80</v>
      </c>
      <c r="Q4098" t="str">
        <f t="shared" si="516"/>
        <v>theater</v>
      </c>
      <c r="R4098" t="str">
        <f t="shared" si="517"/>
        <v>plays</v>
      </c>
      <c r="S4098" s="10">
        <f t="shared" si="518"/>
        <v>42750.321979166663</v>
      </c>
      <c r="T4098" s="10">
        <f t="shared" si="519"/>
        <v>42794.160416666666</v>
      </c>
      <c r="U4098" t="str">
        <f t="shared" si="520"/>
        <v>January</v>
      </c>
      <c r="V4098" t="str">
        <f t="shared" si="521"/>
        <v>2017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522"/>
        <v>0</v>
      </c>
      <c r="P4099" s="6" t="e">
        <f t="shared" si="523"/>
        <v>#DIV/0!</v>
      </c>
      <c r="Q4099" t="str">
        <f t="shared" ref="Q4099:Q4115" si="524">LEFT(N4099, FIND("/",N4099,1)-1)</f>
        <v>theater</v>
      </c>
      <c r="R4099" t="str">
        <f t="shared" ref="R4099:R4115" si="525">RIGHT(N4099, LEN(N4099)-FIND("/",N4099))</f>
        <v>plays</v>
      </c>
      <c r="S4099" s="10">
        <f t="shared" ref="S4099:S4115" si="526">(J4099/86400)+25569+(-5/24)</f>
        <v>42344.616168981483</v>
      </c>
      <c r="T4099" s="10">
        <f t="shared" ref="T4099:T4115" si="527">(I4099/86400)+25569+(-5/24)</f>
        <v>42400.788194444445</v>
      </c>
      <c r="U4099" t="str">
        <f t="shared" ref="U4099:U4115" si="528">TEXT(S4099,"mmmm")</f>
        <v>December</v>
      </c>
      <c r="V4099" t="str">
        <f t="shared" ref="V4099:V4115" si="529">TEXT(S4099,"yyyy")</f>
        <v>2015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22"/>
        <v>0</v>
      </c>
      <c r="P4100" s="6" t="e">
        <f t="shared" si="523"/>
        <v>#DIV/0!</v>
      </c>
      <c r="Q4100" t="str">
        <f t="shared" si="524"/>
        <v>theater</v>
      </c>
      <c r="R4100" t="str">
        <f t="shared" si="525"/>
        <v>plays</v>
      </c>
      <c r="S4100" s="10">
        <f t="shared" si="526"/>
        <v>42495.51385416666</v>
      </c>
      <c r="T4100" s="10">
        <f t="shared" si="527"/>
        <v>42525.51385416666</v>
      </c>
      <c r="U4100" t="str">
        <f t="shared" si="528"/>
        <v>May</v>
      </c>
      <c r="V4100" t="str">
        <f t="shared" si="529"/>
        <v>2016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22"/>
        <v>1.1111111111111112</v>
      </c>
      <c r="P4101" s="6">
        <f t="shared" si="523"/>
        <v>50</v>
      </c>
      <c r="Q4101" t="str">
        <f t="shared" si="524"/>
        <v>theater</v>
      </c>
      <c r="R4101" t="str">
        <f t="shared" si="525"/>
        <v>plays</v>
      </c>
      <c r="S4101" s="10">
        <f t="shared" si="526"/>
        <v>42570.642048611109</v>
      </c>
      <c r="T4101" s="10">
        <f t="shared" si="527"/>
        <v>42615.642048611109</v>
      </c>
      <c r="U4101" t="str">
        <f t="shared" si="528"/>
        <v>July</v>
      </c>
      <c r="V4101" t="str">
        <f t="shared" si="529"/>
        <v>2016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22"/>
        <v>0</v>
      </c>
      <c r="P4102" s="6" t="e">
        <f t="shared" si="523"/>
        <v>#DIV/0!</v>
      </c>
      <c r="Q4102" t="str">
        <f t="shared" si="524"/>
        <v>theater</v>
      </c>
      <c r="R4102" t="str">
        <f t="shared" si="525"/>
        <v>plays</v>
      </c>
      <c r="S4102" s="10">
        <f t="shared" si="526"/>
        <v>41926.916550925926</v>
      </c>
      <c r="T4102" s="10">
        <f t="shared" si="527"/>
        <v>41936.916550925926</v>
      </c>
      <c r="U4102" t="str">
        <f t="shared" si="528"/>
        <v>October</v>
      </c>
      <c r="V4102" t="str">
        <f t="shared" si="529"/>
        <v>2014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22"/>
        <v>0</v>
      </c>
      <c r="P4103" s="6" t="e">
        <f t="shared" si="523"/>
        <v>#DIV/0!</v>
      </c>
      <c r="Q4103" t="str">
        <f t="shared" si="524"/>
        <v>theater</v>
      </c>
      <c r="R4103" t="str">
        <f t="shared" si="525"/>
        <v>plays</v>
      </c>
      <c r="S4103" s="10">
        <f t="shared" si="526"/>
        <v>42730.695393518516</v>
      </c>
      <c r="T4103" s="10">
        <f t="shared" si="527"/>
        <v>42760.695393518516</v>
      </c>
      <c r="U4103" t="str">
        <f t="shared" si="528"/>
        <v>December</v>
      </c>
      <c r="V4103" t="str">
        <f t="shared" si="529"/>
        <v>2016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22"/>
        <v>27.400000000000002</v>
      </c>
      <c r="P4104" s="6">
        <f t="shared" si="523"/>
        <v>22.833333333333332</v>
      </c>
      <c r="Q4104" t="str">
        <f t="shared" si="524"/>
        <v>theater</v>
      </c>
      <c r="R4104" t="str">
        <f t="shared" si="525"/>
        <v>plays</v>
      </c>
      <c r="S4104" s="10">
        <f t="shared" si="526"/>
        <v>42475.639733796292</v>
      </c>
      <c r="T4104" s="10">
        <f t="shared" si="527"/>
        <v>42505.639733796292</v>
      </c>
      <c r="U4104" t="str">
        <f t="shared" si="528"/>
        <v>April</v>
      </c>
      <c r="V4104" t="str">
        <f t="shared" si="529"/>
        <v>2016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22"/>
        <v>10</v>
      </c>
      <c r="P4105" s="6">
        <f t="shared" si="523"/>
        <v>16.666666666666668</v>
      </c>
      <c r="Q4105" t="str">
        <f t="shared" si="524"/>
        <v>theater</v>
      </c>
      <c r="R4105" t="str">
        <f t="shared" si="525"/>
        <v>plays</v>
      </c>
      <c r="S4105" s="10">
        <f t="shared" si="526"/>
        <v>42188.624606481484</v>
      </c>
      <c r="T4105" s="10">
        <f t="shared" si="527"/>
        <v>42242.563888888886</v>
      </c>
      <c r="U4105" t="str">
        <f t="shared" si="528"/>
        <v>July</v>
      </c>
      <c r="V4105" t="str">
        <f t="shared" si="529"/>
        <v>2015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22"/>
        <v>21.366666666666667</v>
      </c>
      <c r="P4106" s="6">
        <f t="shared" si="523"/>
        <v>45.785714285714285</v>
      </c>
      <c r="Q4106" t="str">
        <f t="shared" si="524"/>
        <v>theater</v>
      </c>
      <c r="R4106" t="str">
        <f t="shared" si="525"/>
        <v>plays</v>
      </c>
      <c r="S4106" s="10">
        <f t="shared" si="526"/>
        <v>42640.069837962961</v>
      </c>
      <c r="T4106" s="10">
        <f t="shared" si="527"/>
        <v>42670.069837962961</v>
      </c>
      <c r="U4106" t="str">
        <f t="shared" si="528"/>
        <v>September</v>
      </c>
      <c r="V4106" t="str">
        <f t="shared" si="529"/>
        <v>2016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22"/>
        <v>6.9696969696969706</v>
      </c>
      <c r="P4107" s="6">
        <f t="shared" si="523"/>
        <v>383.33333333333331</v>
      </c>
      <c r="Q4107" t="str">
        <f t="shared" si="524"/>
        <v>theater</v>
      </c>
      <c r="R4107" t="str">
        <f t="shared" si="525"/>
        <v>plays</v>
      </c>
      <c r="S4107" s="10">
        <f t="shared" si="526"/>
        <v>42696.802187499998</v>
      </c>
      <c r="T4107" s="10">
        <f t="shared" si="527"/>
        <v>42729.802187499998</v>
      </c>
      <c r="U4107" t="str">
        <f t="shared" si="528"/>
        <v>November</v>
      </c>
      <c r="V4107" t="str">
        <f t="shared" si="529"/>
        <v>2016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22"/>
        <v>70.599999999999994</v>
      </c>
      <c r="P4108" s="6">
        <f t="shared" si="523"/>
        <v>106.96969696969697</v>
      </c>
      <c r="Q4108" t="str">
        <f t="shared" si="524"/>
        <v>theater</v>
      </c>
      <c r="R4108" t="str">
        <f t="shared" si="525"/>
        <v>plays</v>
      </c>
      <c r="S4108" s="10">
        <f t="shared" si="526"/>
        <v>42052.841041666667</v>
      </c>
      <c r="T4108" s="10">
        <f t="shared" si="527"/>
        <v>42095.833333333336</v>
      </c>
      <c r="U4108" t="str">
        <f t="shared" si="528"/>
        <v>February</v>
      </c>
      <c r="V4108" t="str">
        <f t="shared" si="529"/>
        <v>2015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ref="O4109:O4115" si="530">(E4109/D4109)*100</f>
        <v>2.0500000000000003</v>
      </c>
      <c r="P4109" s="6">
        <f t="shared" ref="P4109:P4115" si="531">(E4109/L4109)</f>
        <v>10.25</v>
      </c>
      <c r="Q4109" t="str">
        <f t="shared" si="524"/>
        <v>theater</v>
      </c>
      <c r="R4109" t="str">
        <f t="shared" si="525"/>
        <v>plays</v>
      </c>
      <c r="S4109" s="10">
        <f t="shared" si="526"/>
        <v>41883.708344907405</v>
      </c>
      <c r="T4109" s="10">
        <f t="shared" si="527"/>
        <v>41906.708344907405</v>
      </c>
      <c r="U4109" t="str">
        <f t="shared" si="528"/>
        <v>September</v>
      </c>
      <c r="V4109" t="str">
        <f t="shared" si="529"/>
        <v>2014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30"/>
        <v>1.9666666666666666</v>
      </c>
      <c r="P4110" s="6">
        <f t="shared" si="531"/>
        <v>59</v>
      </c>
      <c r="Q4110" t="str">
        <f t="shared" si="524"/>
        <v>theater</v>
      </c>
      <c r="R4110" t="str">
        <f t="shared" si="525"/>
        <v>plays</v>
      </c>
      <c r="S4110" s="10">
        <f t="shared" si="526"/>
        <v>42766.823344907403</v>
      </c>
      <c r="T4110" s="10">
        <f t="shared" si="527"/>
        <v>42796.999999999993</v>
      </c>
      <c r="U4110" t="str">
        <f t="shared" si="528"/>
        <v>January</v>
      </c>
      <c r="V4110" t="str">
        <f t="shared" si="529"/>
        <v>2017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30"/>
        <v>0</v>
      </c>
      <c r="P4111" s="6" t="e">
        <f t="shared" si="531"/>
        <v>#DIV/0!</v>
      </c>
      <c r="Q4111" t="str">
        <f t="shared" si="524"/>
        <v>theater</v>
      </c>
      <c r="R4111" t="str">
        <f t="shared" si="525"/>
        <v>plays</v>
      </c>
      <c r="S4111" s="10">
        <f t="shared" si="526"/>
        <v>42307.331064814811</v>
      </c>
      <c r="T4111" s="10">
        <f t="shared" si="527"/>
        <v>42337.372731481482</v>
      </c>
      <c r="U4111" t="str">
        <f t="shared" si="528"/>
        <v>October</v>
      </c>
      <c r="V4111" t="str">
        <f t="shared" si="529"/>
        <v>2015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30"/>
        <v>28.666666666666668</v>
      </c>
      <c r="P4112" s="6">
        <f t="shared" si="531"/>
        <v>14.333333333333334</v>
      </c>
      <c r="Q4112" t="str">
        <f t="shared" si="524"/>
        <v>theater</v>
      </c>
      <c r="R4112" t="str">
        <f t="shared" si="525"/>
        <v>plays</v>
      </c>
      <c r="S4112" s="10">
        <f t="shared" si="526"/>
        <v>42512.418414351851</v>
      </c>
      <c r="T4112" s="10">
        <f t="shared" si="527"/>
        <v>42572.418414351851</v>
      </c>
      <c r="U4112" t="str">
        <f t="shared" si="528"/>
        <v>May</v>
      </c>
      <c r="V4112" t="str">
        <f t="shared" si="529"/>
        <v>2016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30"/>
        <v>3.1333333333333333</v>
      </c>
      <c r="P4113" s="6">
        <f t="shared" si="531"/>
        <v>15.666666666666666</v>
      </c>
      <c r="Q4113" t="str">
        <f t="shared" si="524"/>
        <v>theater</v>
      </c>
      <c r="R4113" t="str">
        <f t="shared" si="525"/>
        <v>plays</v>
      </c>
      <c r="S4113" s="10">
        <f t="shared" si="526"/>
        <v>42028.927546296291</v>
      </c>
      <c r="T4113" s="10">
        <f t="shared" si="527"/>
        <v>42058.927546296291</v>
      </c>
      <c r="U4113" t="str">
        <f t="shared" si="528"/>
        <v>January</v>
      </c>
      <c r="V4113" t="str">
        <f t="shared" si="529"/>
        <v>2015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30"/>
        <v>0.04</v>
      </c>
      <c r="P4114" s="6">
        <f t="shared" si="531"/>
        <v>1</v>
      </c>
      <c r="Q4114" t="str">
        <f t="shared" si="524"/>
        <v>theater</v>
      </c>
      <c r="R4114" t="str">
        <f t="shared" si="525"/>
        <v>plays</v>
      </c>
      <c r="S4114" s="10">
        <f t="shared" si="526"/>
        <v>42400.738263888888</v>
      </c>
      <c r="T4114" s="10">
        <f t="shared" si="527"/>
        <v>42427.791666666664</v>
      </c>
      <c r="U4114" t="str">
        <f t="shared" si="528"/>
        <v>January</v>
      </c>
      <c r="V4114" t="str">
        <f t="shared" si="529"/>
        <v>2016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30"/>
        <v>0.2</v>
      </c>
      <c r="P4115" s="6">
        <f t="shared" si="531"/>
        <v>1</v>
      </c>
      <c r="Q4115" t="str">
        <f t="shared" si="524"/>
        <v>theater</v>
      </c>
      <c r="R4115" t="str">
        <f t="shared" si="525"/>
        <v>plays</v>
      </c>
      <c r="S4115" s="10">
        <f t="shared" si="526"/>
        <v>42358.364849537036</v>
      </c>
      <c r="T4115" s="10">
        <f t="shared" si="527"/>
        <v>42377.06527777778</v>
      </c>
      <c r="U4115" t="str">
        <f t="shared" si="528"/>
        <v>December</v>
      </c>
      <c r="V4115" t="str">
        <f t="shared" si="529"/>
        <v>2015</v>
      </c>
    </row>
  </sheetData>
  <autoFilter ref="A1:V4115" xr:uid="{FB1FA00F-B21A-46CC-BFB3-7ECFFEC277D8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"successful"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EC4C-0928-4C19-B58D-AA2E7BAF57E7}">
  <dimension ref="A1:F14"/>
  <sheetViews>
    <sheetView tabSelected="1" topLeftCell="A9" workbookViewId="0">
      <selection activeCell="G13" sqref="G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3" spans="1:6" x14ac:dyDescent="0.45">
      <c r="A3" s="7" t="s">
        <v>8323</v>
      </c>
      <c r="B3" s="7" t="s">
        <v>8313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3346-0C30-41D9-8CAA-AA4AEAEA58B0}">
  <dimension ref="A1:F47"/>
  <sheetViews>
    <sheetView topLeftCell="B21" workbookViewId="0">
      <selection activeCell="H49" sqref="H4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2" spans="1:6" x14ac:dyDescent="0.45">
      <c r="A2" s="7" t="s">
        <v>8365</v>
      </c>
      <c r="B2" t="s">
        <v>8312</v>
      </c>
    </row>
    <row r="4" spans="1:6" x14ac:dyDescent="0.45">
      <c r="A4" s="7" t="s">
        <v>8323</v>
      </c>
      <c r="B4" s="7" t="s">
        <v>8313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F201-FEC3-47FB-A6EA-01C1546B29CC}">
  <dimension ref="A1:E18"/>
  <sheetViews>
    <sheetView topLeftCell="A12" workbookViewId="0">
      <selection activeCell="J23" sqref="J23"/>
    </sheetView>
  </sheetViews>
  <sheetFormatPr defaultRowHeight="14.25" x14ac:dyDescent="0.45"/>
  <cols>
    <col min="1" max="1" width="21.929687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  <col min="8" max="13" width="14.73046875" bestFit="1" customWidth="1"/>
    <col min="14" max="14" width="10.19921875" bestFit="1" customWidth="1"/>
  </cols>
  <sheetData>
    <row r="1" spans="1:5" x14ac:dyDescent="0.45">
      <c r="A1" s="7" t="s">
        <v>8365</v>
      </c>
      <c r="B1" t="s">
        <v>8312</v>
      </c>
    </row>
    <row r="2" spans="1:5" x14ac:dyDescent="0.45">
      <c r="A2" s="7" t="s">
        <v>8368</v>
      </c>
      <c r="B2" t="s">
        <v>8312</v>
      </c>
    </row>
    <row r="4" spans="1:5" x14ac:dyDescent="0.45">
      <c r="A4" s="7" t="s">
        <v>8382</v>
      </c>
      <c r="B4" s="7" t="s">
        <v>8313</v>
      </c>
    </row>
    <row r="5" spans="1:5" x14ac:dyDescent="0.4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8" t="s">
        <v>8370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45">
      <c r="A7" s="8" t="s">
        <v>8371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45">
      <c r="A8" s="8" t="s">
        <v>8372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45">
      <c r="A9" s="8" t="s">
        <v>8373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45">
      <c r="A10" s="8" t="s">
        <v>8374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45">
      <c r="A11" s="8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45">
      <c r="A12" s="8" t="s">
        <v>8376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45">
      <c r="A13" s="8" t="s">
        <v>8377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45">
      <c r="A14" s="8" t="s">
        <v>8378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45">
      <c r="A15" s="8" t="s">
        <v>8379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45">
      <c r="A16" s="8" t="s">
        <v>8380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45">
      <c r="A17" s="8" t="s">
        <v>8381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4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3A27-E4EB-4412-8041-0D1D043B1668}">
  <dimension ref="A1:H13"/>
  <sheetViews>
    <sheetView topLeftCell="A6" workbookViewId="0">
      <selection sqref="A1:XFD1048576"/>
    </sheetView>
  </sheetViews>
  <sheetFormatPr defaultRowHeight="14.25" x14ac:dyDescent="0.45"/>
  <cols>
    <col min="1" max="1" width="16" customWidth="1"/>
    <col min="2" max="2" width="24.1328125" customWidth="1"/>
    <col min="3" max="3" width="14.86328125" customWidth="1"/>
    <col min="4" max="4" width="17" customWidth="1"/>
    <col min="5" max="5" width="16.265625" customWidth="1"/>
    <col min="6" max="6" width="17.73046875" customWidth="1"/>
    <col min="7" max="8" width="16.6640625" customWidth="1"/>
  </cols>
  <sheetData>
    <row r="1" spans="1:8" x14ac:dyDescent="0.45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45">
      <c r="A2" s="12" t="s">
        <v>8384</v>
      </c>
      <c r="B2">
        <f>COUNTIFS('Raw Data'!$D:$D,"&lt;1000",'Raw Data'!$F:$F,"=successful")</f>
        <v>322</v>
      </c>
      <c r="C2">
        <f>COUNTIFS('Raw Data'!$D:$D,"&lt;1000",'Raw Data'!$F:$F,"=failed")</f>
        <v>113</v>
      </c>
      <c r="D2">
        <f>COUNTIFS('Raw Data'!$D:$D,"&lt;1000",'Raw Data'!$F:$F,"=canceled")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s="12" t="s">
        <v>8385</v>
      </c>
      <c r="B3">
        <f>COUNTIFS('Raw Data'!$D:$D,"&gt;=1000",'Raw Data'!$D:$D,"&lt;5000",'Raw Data'!$F:$F,"=successful")</f>
        <v>932</v>
      </c>
      <c r="C3">
        <f>COUNTIFS('Raw Data'!$D:$D,"&gt;=1000",'Raw Data'!$D:$D,"&lt;5000",'Raw Data'!$F:$F,"=failed")</f>
        <v>420</v>
      </c>
      <c r="D3">
        <f>COUNTIFS('Raw Data'!$D:$D,"&gt;=1000",'Raw Data'!$D:$D,"&lt;5000",'Raw Data'!$F:$F,"=canceled")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45">
      <c r="A4" s="12" t="s">
        <v>8386</v>
      </c>
      <c r="B4">
        <f>COUNTIFS('Raw Data'!$D:$D,"&gt;=5000",'Raw Data'!$D:$D,"&lt;10000",'Raw Data'!$F:$F,"=successful")</f>
        <v>381</v>
      </c>
      <c r="C4">
        <f>COUNTIFS('Raw Data'!$D:$D,"&gt;=5000",'Raw Data'!$D:$D,"&lt;10000",'Raw Data'!$F:$F,"=failed")</f>
        <v>283</v>
      </c>
      <c r="D4">
        <f>COUNTIFS('Raw Data'!$D:$D,"&gt;=5000",'Raw Data'!$D:$D,"&lt;10000",'Raw Data'!$F:$F,"=canceled")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45">
      <c r="A5" s="12" t="s">
        <v>8387</v>
      </c>
      <c r="B5">
        <f>COUNTIFS('Raw Data'!$D:$D,"&gt;=10000",'Raw Data'!$D:$D,"&lt;15000",'Raw Data'!$F:$F,"=successful")</f>
        <v>168</v>
      </c>
      <c r="C5">
        <f>COUNTIFS('Raw Data'!$D:$D,"&gt;=10000",'Raw Data'!$D:$D,"&lt;15000",'Raw Data'!$F:$F,"=failed")</f>
        <v>144</v>
      </c>
      <c r="D5">
        <f>COUNTIFS('Raw Data'!$D:$D,"&gt;=1000",'Raw Data'!$D:$D,"&lt;5000",'Raw Data'!$F:$F,"=canceled")</f>
        <v>60</v>
      </c>
      <c r="E5">
        <f>SUM(B5:D5)</f>
        <v>372</v>
      </c>
      <c r="F5" s="13">
        <f>B5/E5</f>
        <v>0.45161290322580644</v>
      </c>
      <c r="G5" s="13">
        <f>C5/E5</f>
        <v>0.38709677419354838</v>
      </c>
      <c r="H5" s="13">
        <f>D5/E5</f>
        <v>0.16129032258064516</v>
      </c>
    </row>
    <row r="6" spans="1:8" x14ac:dyDescent="0.45">
      <c r="A6" s="12" t="s">
        <v>8388</v>
      </c>
      <c r="B6">
        <f>COUNTIFS('Raw Data'!$D:$D,"&gt;=15000",'Raw Data'!$D:$D,"&lt;20000",'Raw Data'!$F:$F,"=successful")</f>
        <v>94</v>
      </c>
      <c r="C6">
        <f>COUNTIFS('Raw Data'!$D:$D,"&gt;=15000",'Raw Data'!$D:$D,"&lt;20000",'Raw Data'!$F:$F,"=failed")</f>
        <v>90</v>
      </c>
      <c r="D6">
        <f>COUNTIFS('Raw Data'!$D:$D,"&gt;=15000",'Raw Data'!$D:$D,"&lt;20000",'Raw Data'!$F:$F,"=canceled")</f>
        <v>17</v>
      </c>
      <c r="E6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45">
      <c r="A7" s="12" t="s">
        <v>8389</v>
      </c>
      <c r="B7">
        <f>COUNTIFS('Raw Data'!$D:$D,"&gt;=20000",'Raw Data'!$D:$D,"&lt;25000",'Raw Data'!$F:$F,"=successful")</f>
        <v>62</v>
      </c>
      <c r="C7">
        <f>COUNTIFS('Raw Data'!$D:$D,"&gt;=20000",'Raw Data'!$D:$D,"&lt;25000",'Raw Data'!$F:$F,"=failed")</f>
        <v>72</v>
      </c>
      <c r="D7">
        <f>COUNTIFS('Raw Data'!$D:$D,"&gt;=20000",'Raw Data'!$D:$D,"&lt;25000",'Raw Data'!$F:$F,"=canceled")</f>
        <v>14</v>
      </c>
      <c r="E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45">
      <c r="A8" s="12" t="s">
        <v>8390</v>
      </c>
      <c r="B8">
        <f>COUNTIFS('Raw Data'!$D:$D,"&gt;=25000",'Raw Data'!$D:$D,"&lt;30000",'Raw Data'!$F:$F,"=successful")</f>
        <v>55</v>
      </c>
      <c r="C8">
        <f>COUNTIFS('Raw Data'!$D:$D,"&gt;=25000",'Raw Data'!$D:$D,"&lt;30000",'Raw Data'!$F:$F,"=failed")</f>
        <v>64</v>
      </c>
      <c r="D8">
        <f>COUNTIFS('Raw Data'!$D:$D,"&gt;=25000",'Raw Data'!$D:$D,"&lt;30000",'Raw Data'!$F:$F,"=canceled")</f>
        <v>18</v>
      </c>
      <c r="E8">
        <f>SUM(B8:D8)</f>
        <v>137</v>
      </c>
      <c r="F8" s="13">
        <f>B8/E8</f>
        <v>0.40145985401459855</v>
      </c>
      <c r="G8" s="13">
        <f>C8/E8</f>
        <v>0.46715328467153283</v>
      </c>
      <c r="H8" s="13">
        <f>D8/E8</f>
        <v>0.13138686131386862</v>
      </c>
    </row>
    <row r="9" spans="1:8" x14ac:dyDescent="0.45">
      <c r="A9" s="12" t="s">
        <v>8391</v>
      </c>
      <c r="B9">
        <f>COUNTIFS('Raw Data'!$D:$D,"&gt;=30000",'Raw Data'!$D:$D,"&lt;35000",'Raw Data'!$F:$F,"=successful")</f>
        <v>32</v>
      </c>
      <c r="C9">
        <f>COUNTIFS('Raw Data'!$D:$D,"&gt;=30000",'Raw Data'!$D:$D,"&lt;35000",'Raw Data'!$F:$F,"=failed")</f>
        <v>37</v>
      </c>
      <c r="D9">
        <f>COUNTIFS('Raw Data'!$D:$D,"&gt;=30000",'Raw Data'!$D:$D,"&lt;35000",'Raw Data'!$F:$F,"=canceled")</f>
        <v>13</v>
      </c>
      <c r="E9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45">
      <c r="A10" s="12" t="s">
        <v>8392</v>
      </c>
      <c r="B10">
        <f>COUNTIFS('Raw Data'!$D:$D,"&gt;=35000",'Raw Data'!$D:$D,"&lt;40000",'Raw Data'!$F:$F,"=successful")</f>
        <v>26</v>
      </c>
      <c r="C10">
        <f>COUNTIFS('Raw Data'!$D:$D,"&gt;=35000",'Raw Data'!$D:$D,"&lt;40000",'Raw Data'!$F:$F,"=failed")</f>
        <v>22</v>
      </c>
      <c r="D10">
        <f>COUNTIFS('Raw Data'!$D:$D,"&gt;=35000",'Raw Data'!$D:$D,"&lt;40000",'Raw Data'!$F:$F,"=canceled")</f>
        <v>7</v>
      </c>
      <c r="E10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45">
      <c r="A11" s="12" t="s">
        <v>8393</v>
      </c>
      <c r="B11">
        <f>COUNTIFS('Raw Data'!$D:$D,"&gt;=40000",'Raw Data'!$D:$D,"&lt;45000",'Raw Data'!$F:$F,"=successful")</f>
        <v>21</v>
      </c>
      <c r="C11">
        <f>COUNTIFS('Raw Data'!$D:$D,"&gt;=40000",'Raw Data'!$D:$D,"&lt;45000",'Raw Data'!$F:$F,"=failed")</f>
        <v>16</v>
      </c>
      <c r="D11">
        <f>COUNTIFS('Raw Data'!$D:$D,"&gt;=40000",'Raw Data'!$D:$D,"&lt;45000",'Raw Data'!$F:$F,"=canceled")</f>
        <v>6</v>
      </c>
      <c r="E11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45">
      <c r="A12" s="12" t="s">
        <v>8394</v>
      </c>
      <c r="B12">
        <f>COUNTIFS('Raw Data'!$D:$D,"&gt;=45000",'Raw Data'!$D:$D,"&lt;50000",'Raw Data'!$F:$F,"=successful")</f>
        <v>6</v>
      </c>
      <c r="C12">
        <f>COUNTIFS('Raw Data'!$D:$D,"&gt;=45000",'Raw Data'!$D:$D,"&lt;50000",'Raw Data'!$F:$F,"=failed")</f>
        <v>11</v>
      </c>
      <c r="D12">
        <f>COUNTIFS('Raw Data'!$D:$D,"&gt;=45000",'Raw Data'!$D:$D,"&lt;50000",'Raw Data'!$F:$F,"=canceled")</f>
        <v>4</v>
      </c>
      <c r="E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ht="28.5" x14ac:dyDescent="0.45">
      <c r="A13" s="12" t="s">
        <v>8395</v>
      </c>
      <c r="B13">
        <f>COUNTIFS('Raw Data'!$D:$D,"&gt;=50000",'Raw Data'!$F:$F,"=successful")</f>
        <v>86</v>
      </c>
      <c r="C13">
        <f>COUNTIFS('Raw Data'!$D:$D,"&gt;=50000",'Raw Data'!$F:$F,"=failed")</f>
        <v>258</v>
      </c>
      <c r="D13">
        <f>COUNTIFS('Raw Data'!$D:$D,"&gt;=50000",'Raw Data'!$F:$F,"=canceled")</f>
        <v>100</v>
      </c>
      <c r="E13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Analysis</vt:lpstr>
      <vt:lpstr>SubCategory Analysis</vt:lpstr>
      <vt:lpstr>Monthly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karthik bvk</cp:lastModifiedBy>
  <dcterms:created xsi:type="dcterms:W3CDTF">2017-04-20T15:17:24Z</dcterms:created>
  <dcterms:modified xsi:type="dcterms:W3CDTF">2019-04-19T23:17:39Z</dcterms:modified>
</cp:coreProperties>
</file>