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urstein/Documents/directedStudy/"/>
    </mc:Choice>
  </mc:AlternateContent>
  <bookViews>
    <workbookView xWindow="0" yWindow="460" windowWidth="33600" windowHeight="190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O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20" i="2"/>
  <c r="O21" i="2"/>
  <c r="O2" i="2"/>
  <c r="P2" i="2"/>
  <c r="A2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6" i="2"/>
  <c r="A2" i="2"/>
  <c r="Q2" i="2"/>
  <c r="L2" i="2"/>
  <c r="M2" i="2"/>
  <c r="A28" i="1"/>
  <c r="A7" i="1"/>
  <c r="O7" i="1"/>
  <c r="P7" i="1"/>
  <c r="Q7" i="1"/>
  <c r="R7" i="1"/>
  <c r="A8" i="1"/>
  <c r="O8" i="1"/>
  <c r="P8" i="1"/>
  <c r="Q8" i="1"/>
  <c r="R8" i="1"/>
  <c r="A9" i="1"/>
  <c r="O9" i="1"/>
  <c r="P9" i="1"/>
  <c r="Q9" i="1"/>
  <c r="R9" i="1"/>
  <c r="A10" i="1"/>
  <c r="O10" i="1"/>
  <c r="P10" i="1"/>
  <c r="Q10" i="1"/>
  <c r="R10" i="1"/>
  <c r="A11" i="1"/>
  <c r="O11" i="1"/>
  <c r="P11" i="1"/>
  <c r="Q11" i="1"/>
  <c r="R11" i="1"/>
  <c r="A12" i="1"/>
  <c r="O12" i="1"/>
  <c r="P12" i="1"/>
  <c r="Q12" i="1"/>
  <c r="R12" i="1"/>
  <c r="A13" i="1"/>
  <c r="O13" i="1"/>
  <c r="P13" i="1"/>
  <c r="Q13" i="1"/>
  <c r="R13" i="1"/>
  <c r="A14" i="1"/>
  <c r="O14" i="1"/>
  <c r="P14" i="1"/>
  <c r="Q14" i="1"/>
  <c r="R14" i="1"/>
  <c r="A15" i="1"/>
  <c r="O15" i="1"/>
  <c r="P15" i="1"/>
  <c r="Q15" i="1"/>
  <c r="R15" i="1"/>
  <c r="A16" i="1"/>
  <c r="O16" i="1"/>
  <c r="P16" i="1"/>
  <c r="Q16" i="1"/>
  <c r="R16" i="1"/>
  <c r="A17" i="1"/>
  <c r="O17" i="1"/>
  <c r="P17" i="1"/>
  <c r="Q17" i="1"/>
  <c r="R17" i="1"/>
  <c r="A18" i="1"/>
  <c r="O18" i="1"/>
  <c r="P18" i="1"/>
  <c r="Q18" i="1"/>
  <c r="R18" i="1"/>
  <c r="A19" i="1"/>
  <c r="O19" i="1"/>
  <c r="P19" i="1"/>
  <c r="Q19" i="1"/>
  <c r="R19" i="1"/>
  <c r="A20" i="1"/>
  <c r="O20" i="1"/>
  <c r="P20" i="1"/>
  <c r="Q20" i="1"/>
  <c r="R20" i="1"/>
  <c r="A21" i="1"/>
  <c r="O21" i="1"/>
  <c r="P21" i="1"/>
  <c r="Q21" i="1"/>
  <c r="R21" i="1"/>
  <c r="A22" i="1"/>
  <c r="O22" i="1"/>
  <c r="P22" i="1"/>
  <c r="Q22" i="1"/>
  <c r="R22" i="1"/>
  <c r="O23" i="1"/>
  <c r="P23" i="1"/>
  <c r="Q23" i="1"/>
  <c r="R23" i="1"/>
  <c r="O24" i="1"/>
  <c r="P24" i="1"/>
  <c r="Q24" i="1"/>
  <c r="R24" i="1"/>
  <c r="A27" i="1"/>
  <c r="A6" i="1"/>
  <c r="O6" i="1"/>
  <c r="P6" i="1"/>
  <c r="Q6" i="1"/>
  <c r="R6" i="1"/>
  <c r="L24" i="1"/>
  <c r="M24" i="1"/>
  <c r="L23" i="1"/>
  <c r="M2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6" i="1"/>
</calcChain>
</file>

<file path=xl/sharedStrings.xml><?xml version="1.0" encoding="utf-8"?>
<sst xmlns="http://schemas.openxmlformats.org/spreadsheetml/2006/main" count="39" uniqueCount="22">
  <si>
    <t>Data percent</t>
  </si>
  <si>
    <t>T1</t>
  </si>
  <si>
    <t>T2</t>
  </si>
  <si>
    <t>T3</t>
  </si>
  <si>
    <t>T4</t>
  </si>
  <si>
    <t>T5</t>
  </si>
  <si>
    <t>Average</t>
  </si>
  <si>
    <t>Standard Deviation</t>
  </si>
  <si>
    <t> </t>
  </si>
  <si>
    <t>T6</t>
  </si>
  <si>
    <t>T7</t>
  </si>
  <si>
    <t>T8</t>
  </si>
  <si>
    <t>T9</t>
  </si>
  <si>
    <t>T10</t>
  </si>
  <si>
    <t>Number of Reviews</t>
  </si>
  <si>
    <t>log of reviews</t>
  </si>
  <si>
    <t>log log of reviwes</t>
  </si>
  <si>
    <t>log log log of reviwes</t>
  </si>
  <si>
    <t>Number of reviews</t>
  </si>
  <si>
    <t>T1 (Random)</t>
  </si>
  <si>
    <t>T3 (Shortest)</t>
  </si>
  <si>
    <t>T2 (Longest)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</si>
</sst>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Data Size (Logarithmic)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2415487537742"/>
          <c:y val="0.014284836632092"/>
          <c:w val="0.918261204191581"/>
          <c:h val="0.819778831287181"/>
        </c:manualLayout>
      </c:layout>
      <c:scatterChart>
        <c:scatterStyle val="smoothMarker"/>
        <c:varyColors val="0"/>
        <c:ser>
          <c:idx val="4"/>
          <c:order val="0"/>
          <c:tx>
            <c:v>Accuracy vs Data Size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5"/>
          <c:order val="1"/>
          <c:tx>
            <c:v>Accuracy vs Data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6"/>
          <c:order val="2"/>
          <c:tx>
            <c:v>Accuracy vs Data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7"/>
          <c:order val="3"/>
          <c:tx>
            <c:v>Accuracy vs Data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2"/>
          <c:order val="4"/>
          <c:tx>
            <c:v>Accuracy vs Data Size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3"/>
          <c:order val="5"/>
          <c:tx>
            <c:v>Accuracy vs Data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1"/>
          <c:order val="6"/>
          <c:tx>
            <c:v>Accuracy vs Data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ser>
          <c:idx val="0"/>
          <c:order val="7"/>
          <c:tx>
            <c:v>Accuracy vs Data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Sheet1!$M$6:$M$23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  <c:pt idx="17">
                    <c:v>0.00108327414366848</c:v>
                  </c:pt>
                </c:numCache>
              </c:numRef>
            </c:plus>
            <c:minus>
              <c:numRef>
                <c:f>Sheet1!$M$6:$M$22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0.0666666666666666</c:v>
                  </c:pt>
                  <c:pt idx="3">
                    <c:v>0.0756468702564211</c:v>
                  </c:pt>
                  <c:pt idx="4">
                    <c:v>0.0880004931101324</c:v>
                  </c:pt>
                  <c:pt idx="5">
                    <c:v>0.0456585237618047</c:v>
                  </c:pt>
                  <c:pt idx="6">
                    <c:v>0.0591725116859192</c:v>
                  </c:pt>
                  <c:pt idx="7">
                    <c:v>0.0347508243966508</c:v>
                  </c:pt>
                  <c:pt idx="8">
                    <c:v>0.0294955674957101</c:v>
                  </c:pt>
                  <c:pt idx="9">
                    <c:v>0.00932501985640785</c:v>
                  </c:pt>
                  <c:pt idx="10">
                    <c:v>0.0122549602434379</c:v>
                  </c:pt>
                  <c:pt idx="11">
                    <c:v>0.00578309435061437</c:v>
                  </c:pt>
                  <c:pt idx="12">
                    <c:v>0.0068615928815728</c:v>
                  </c:pt>
                  <c:pt idx="13">
                    <c:v>0.0045419909284056</c:v>
                  </c:pt>
                  <c:pt idx="14">
                    <c:v>0.00263228403854845</c:v>
                  </c:pt>
                  <c:pt idx="15">
                    <c:v>0.00263371437207234</c:v>
                  </c:pt>
                  <c:pt idx="16">
                    <c:v>0.00116653117047434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Sheet1!$B$27:$B$45</c:f>
              <c:numCache>
                <c:formatCode>General</c:formatCode>
                <c:ptCount val="19"/>
                <c:pt idx="0">
                  <c:v>-19.0</c:v>
                </c:pt>
                <c:pt idx="1">
                  <c:v>-18.0</c:v>
                </c:pt>
                <c:pt idx="2">
                  <c:v>-17.0</c:v>
                </c:pt>
                <c:pt idx="3">
                  <c:v>-16.0</c:v>
                </c:pt>
                <c:pt idx="4">
                  <c:v>-15.0</c:v>
                </c:pt>
                <c:pt idx="5">
                  <c:v>-14.0</c:v>
                </c:pt>
                <c:pt idx="6">
                  <c:v>-13.0</c:v>
                </c:pt>
                <c:pt idx="7">
                  <c:v>-12.0</c:v>
                </c:pt>
                <c:pt idx="8">
                  <c:v>-11.0</c:v>
                </c:pt>
                <c:pt idx="9">
                  <c:v>-10.0</c:v>
                </c:pt>
                <c:pt idx="10">
                  <c:v>-9.0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-2.0</c:v>
                </c:pt>
                <c:pt idx="18">
                  <c:v>-1.0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90000"/>
        <c:axId val="2070194016"/>
      </c:scatterChart>
      <c:valAx>
        <c:axId val="20701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 as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94016"/>
        <c:crosses val="autoZero"/>
        <c:crossBetween val="midCat"/>
      </c:valAx>
      <c:valAx>
        <c:axId val="20701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percent of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Sheet1!$A$6:$A$24</c:f>
              <c:numCache>
                <c:formatCode>General</c:formatCode>
                <c:ptCount val="19"/>
                <c:pt idx="0">
                  <c:v>0.000190734</c:v>
                </c:pt>
                <c:pt idx="1">
                  <c:v>0.000381469</c:v>
                </c:pt>
                <c:pt idx="2">
                  <c:v>0.000762939</c:v>
                </c:pt>
                <c:pt idx="3">
                  <c:v>0.001525878</c:v>
                </c:pt>
                <c:pt idx="4">
                  <c:v>0.003051757</c:v>
                </c:pt>
                <c:pt idx="5">
                  <c:v>0.006103515</c:v>
                </c:pt>
                <c:pt idx="6">
                  <c:v>0.012207031</c:v>
                </c:pt>
                <c:pt idx="7">
                  <c:v>0.024414062</c:v>
                </c:pt>
                <c:pt idx="8">
                  <c:v>0.048828125</c:v>
                </c:pt>
                <c:pt idx="9">
                  <c:v>0.09765625</c:v>
                </c:pt>
                <c:pt idx="10">
                  <c:v>0.1953125</c:v>
                </c:pt>
                <c:pt idx="11">
                  <c:v>0.390625</c:v>
                </c:pt>
                <c:pt idx="12">
                  <c:v>0.78125</c:v>
                </c:pt>
                <c:pt idx="13">
                  <c:v>1.5625</c:v>
                </c:pt>
                <c:pt idx="14">
                  <c:v>3.125</c:v>
                </c:pt>
                <c:pt idx="15">
                  <c:v>6.25</c:v>
                </c:pt>
                <c:pt idx="16">
                  <c:v>12.5</c:v>
                </c:pt>
                <c:pt idx="17">
                  <c:v>25.0</c:v>
                </c:pt>
                <c:pt idx="18">
                  <c:v>50.0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6096"/>
        <c:axId val="2070208976"/>
      </c:scatterChart>
      <c:valAx>
        <c:axId val="20702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08976"/>
        <c:crosses val="autoZero"/>
        <c:crossBetween val="midCat"/>
      </c:valAx>
      <c:valAx>
        <c:axId val="20702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vs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Number of Reviews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Sheet1!$O$6:$O$24</c:f>
              <c:numCache>
                <c:formatCode>General</c:formatCode>
                <c:ptCount val="19"/>
                <c:pt idx="0">
                  <c:v>9.0</c:v>
                </c:pt>
                <c:pt idx="1">
                  <c:v>18.0</c:v>
                </c:pt>
                <c:pt idx="2">
                  <c:v>36.0</c:v>
                </c:pt>
                <c:pt idx="3">
                  <c:v>72.0</c:v>
                </c:pt>
                <c:pt idx="4">
                  <c:v>144.0</c:v>
                </c:pt>
                <c:pt idx="5">
                  <c:v>289.0</c:v>
                </c:pt>
                <c:pt idx="6">
                  <c:v>578.0</c:v>
                </c:pt>
                <c:pt idx="7">
                  <c:v>1156.0</c:v>
                </c:pt>
                <c:pt idx="8">
                  <c:v>2312.0</c:v>
                </c:pt>
                <c:pt idx="9">
                  <c:v>4625.0</c:v>
                </c:pt>
                <c:pt idx="10">
                  <c:v>9251.0</c:v>
                </c:pt>
                <c:pt idx="11">
                  <c:v>18503.0</c:v>
                </c:pt>
                <c:pt idx="12">
                  <c:v>37007.0</c:v>
                </c:pt>
                <c:pt idx="13">
                  <c:v>74014.0</c:v>
                </c:pt>
                <c:pt idx="14">
                  <c:v>148028.0</c:v>
                </c:pt>
                <c:pt idx="15">
                  <c:v>296056.0</c:v>
                </c:pt>
                <c:pt idx="16">
                  <c:v>592112.0</c:v>
                </c:pt>
                <c:pt idx="17">
                  <c:v>1.184224E6</c:v>
                </c:pt>
                <c:pt idx="18">
                  <c:v>2.368448E6</c:v>
                </c:pt>
              </c:numCache>
            </c:numRef>
          </c:xVal>
          <c:yVal>
            <c:numRef>
              <c:f>Sheet1!$M$6:$M$24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0.0666666666666666</c:v>
                </c:pt>
                <c:pt idx="3">
                  <c:v>0.0756468702564211</c:v>
                </c:pt>
                <c:pt idx="4">
                  <c:v>0.0880004931101324</c:v>
                </c:pt>
                <c:pt idx="5">
                  <c:v>0.0456585237618047</c:v>
                </c:pt>
                <c:pt idx="6">
                  <c:v>0.0591725116859192</c:v>
                </c:pt>
                <c:pt idx="7">
                  <c:v>0.0347508243966508</c:v>
                </c:pt>
                <c:pt idx="8">
                  <c:v>0.0294955674957101</c:v>
                </c:pt>
                <c:pt idx="9">
                  <c:v>0.00932501985640785</c:v>
                </c:pt>
                <c:pt idx="10">
                  <c:v>0.0122549602434379</c:v>
                </c:pt>
                <c:pt idx="11">
                  <c:v>0.00578309435061437</c:v>
                </c:pt>
                <c:pt idx="12">
                  <c:v>0.0068615928815728</c:v>
                </c:pt>
                <c:pt idx="13">
                  <c:v>0.0045419909284056</c:v>
                </c:pt>
                <c:pt idx="14">
                  <c:v>0.00263228403854845</c:v>
                </c:pt>
                <c:pt idx="15">
                  <c:v>0.00263371437207234</c:v>
                </c:pt>
                <c:pt idx="16">
                  <c:v>0.00116653117047434</c:v>
                </c:pt>
                <c:pt idx="17">
                  <c:v>0.00108327414366848</c:v>
                </c:pt>
                <c:pt idx="1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28896"/>
        <c:axId val="2070231376"/>
      </c:scatterChart>
      <c:valAx>
        <c:axId val="2070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31376"/>
        <c:crosses val="autoZero"/>
        <c:crossBetween val="midCat"/>
      </c:valAx>
      <c:valAx>
        <c:axId val="207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</a:t>
            </a:r>
            <a:r>
              <a:rPr lang="en-US"/>
              <a:t>vs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log of reviews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Sheet1!$P$6:$P$24</c:f>
              <c:numCache>
                <c:formatCode>General</c:formatCode>
                <c:ptCount val="19"/>
                <c:pt idx="0">
                  <c:v>3.169925001442312</c:v>
                </c:pt>
                <c:pt idx="1">
                  <c:v>4.169925001442312</c:v>
                </c:pt>
                <c:pt idx="2">
                  <c:v>5.169925001442312</c:v>
                </c:pt>
                <c:pt idx="3">
                  <c:v>6.169925001442312</c:v>
                </c:pt>
                <c:pt idx="4">
                  <c:v>7.169925001442313</c:v>
                </c:pt>
                <c:pt idx="5">
                  <c:v>8.17492568250068</c:v>
                </c:pt>
                <c:pt idx="6">
                  <c:v>9.17492568250068</c:v>
                </c:pt>
                <c:pt idx="7">
                  <c:v>10.17492568250068</c:v>
                </c:pt>
                <c:pt idx="8">
                  <c:v>11.17492568250068</c:v>
                </c:pt>
                <c:pt idx="9">
                  <c:v>12.17523765029104</c:v>
                </c:pt>
                <c:pt idx="10">
                  <c:v>13.17539360889244</c:v>
                </c:pt>
                <c:pt idx="11">
                  <c:v>14.1754715818713</c:v>
                </c:pt>
                <c:pt idx="12">
                  <c:v>15.17551056678046</c:v>
                </c:pt>
                <c:pt idx="13">
                  <c:v>16.17551056678046</c:v>
                </c:pt>
                <c:pt idx="14">
                  <c:v>17.17551056678046</c:v>
                </c:pt>
                <c:pt idx="15">
                  <c:v>18.17551056678046</c:v>
                </c:pt>
                <c:pt idx="16">
                  <c:v>19.17551056678046</c:v>
                </c:pt>
                <c:pt idx="17">
                  <c:v>20.17551056678046</c:v>
                </c:pt>
                <c:pt idx="18">
                  <c:v>21.17551056678046</c:v>
                </c:pt>
              </c:numCache>
            </c:numRef>
          </c:xVal>
          <c:yVal>
            <c:numRef>
              <c:f>Sheet1!$M$6:$M$24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0.0666666666666666</c:v>
                </c:pt>
                <c:pt idx="3">
                  <c:v>0.0756468702564211</c:v>
                </c:pt>
                <c:pt idx="4">
                  <c:v>0.0880004931101324</c:v>
                </c:pt>
                <c:pt idx="5">
                  <c:v>0.0456585237618047</c:v>
                </c:pt>
                <c:pt idx="6">
                  <c:v>0.0591725116859192</c:v>
                </c:pt>
                <c:pt idx="7">
                  <c:v>0.0347508243966508</c:v>
                </c:pt>
                <c:pt idx="8">
                  <c:v>0.0294955674957101</c:v>
                </c:pt>
                <c:pt idx="9">
                  <c:v>0.00932501985640785</c:v>
                </c:pt>
                <c:pt idx="10">
                  <c:v>0.0122549602434379</c:v>
                </c:pt>
                <c:pt idx="11">
                  <c:v>0.00578309435061437</c:v>
                </c:pt>
                <c:pt idx="12">
                  <c:v>0.0068615928815728</c:v>
                </c:pt>
                <c:pt idx="13">
                  <c:v>0.0045419909284056</c:v>
                </c:pt>
                <c:pt idx="14">
                  <c:v>0.00263228403854845</c:v>
                </c:pt>
                <c:pt idx="15">
                  <c:v>0.00263371437207234</c:v>
                </c:pt>
                <c:pt idx="16">
                  <c:v>0.00116653117047434</c:v>
                </c:pt>
                <c:pt idx="17">
                  <c:v>0.00108327414366848</c:v>
                </c:pt>
                <c:pt idx="1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52416"/>
        <c:axId val="2070254896"/>
      </c:scatterChart>
      <c:valAx>
        <c:axId val="20702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4896"/>
        <c:crosses val="autoZero"/>
        <c:crossBetween val="midCat"/>
      </c:valAx>
      <c:valAx>
        <c:axId val="20702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log of</a:t>
            </a:r>
            <a:r>
              <a:rPr lang="en-US" baseline="0"/>
              <a:t> reviews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Sheet1!$Q$6:$Q$24</c:f>
              <c:numCache>
                <c:formatCode>General</c:formatCode>
                <c:ptCount val="19"/>
                <c:pt idx="0">
                  <c:v>0.501048987187763</c:v>
                </c:pt>
                <c:pt idx="1">
                  <c:v>0.620128244001896</c:v>
                </c:pt>
                <c:pt idx="2">
                  <c:v>0.713484242959318</c:v>
                </c:pt>
                <c:pt idx="3">
                  <c:v>0.790279884996335</c:v>
                </c:pt>
                <c:pt idx="4">
                  <c:v>0.855514612902095</c:v>
                </c:pt>
                <c:pt idx="5">
                  <c:v>0.912483813218982</c:v>
                </c:pt>
                <c:pt idx="6">
                  <c:v>0.962602555124609</c:v>
                </c:pt>
                <c:pt idx="7">
                  <c:v>1.007531245828684</c:v>
                </c:pt>
                <c:pt idx="8">
                  <c:v>1.048244643590356</c:v>
                </c:pt>
                <c:pt idx="9">
                  <c:v>1.08547744702858</c:v>
                </c:pt>
                <c:pt idx="10">
                  <c:v>1.119763598428537</c:v>
                </c:pt>
                <c:pt idx="11">
                  <c:v>1.151537515677661</c:v>
                </c:pt>
                <c:pt idx="12">
                  <c:v>1.181143311451104</c:v>
                </c:pt>
                <c:pt idx="13">
                  <c:v>1.208857997707718</c:v>
                </c:pt>
                <c:pt idx="14">
                  <c:v>1.234909655952237</c:v>
                </c:pt>
                <c:pt idx="15">
                  <c:v>1.259486619433193</c:v>
                </c:pt>
                <c:pt idx="16">
                  <c:v>1.2827469362916</c:v>
                </c:pt>
                <c:pt idx="17">
                  <c:v>1.304824533903635</c:v>
                </c:pt>
                <c:pt idx="18">
                  <c:v>1.325833890486202</c:v>
                </c:pt>
              </c:numCache>
            </c:numRef>
          </c:xVal>
          <c:yVal>
            <c:numRef>
              <c:f>Sheet1!$L$6:$L$24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0.0222222222222222</c:v>
                </c:pt>
                <c:pt idx="3">
                  <c:v>0.0485714285714284</c:v>
                </c:pt>
                <c:pt idx="4">
                  <c:v>0.203353243477082</c:v>
                </c:pt>
                <c:pt idx="5">
                  <c:v>0.27782060806018</c:v>
                </c:pt>
                <c:pt idx="6">
                  <c:v>0.385351182918178</c:v>
                </c:pt>
                <c:pt idx="7">
                  <c:v>0.415720413687061</c:v>
                </c:pt>
                <c:pt idx="8">
                  <c:v>0.478097137014673</c:v>
                </c:pt>
                <c:pt idx="9">
                  <c:v>0.49549720810337</c:v>
                </c:pt>
                <c:pt idx="10">
                  <c:v>0.520467875131865</c:v>
                </c:pt>
                <c:pt idx="11">
                  <c:v>0.541556276927482</c:v>
                </c:pt>
                <c:pt idx="12">
                  <c:v>0.559016864817539</c:v>
                </c:pt>
                <c:pt idx="13">
                  <c:v>0.577891781696892</c:v>
                </c:pt>
                <c:pt idx="14">
                  <c:v>0.587664069238229</c:v>
                </c:pt>
                <c:pt idx="15">
                  <c:v>0.595210553561543</c:v>
                </c:pt>
                <c:pt idx="16">
                  <c:v>0.603451084617453</c:v>
                </c:pt>
                <c:pt idx="17">
                  <c:v>0.609238343130064</c:v>
                </c:pt>
                <c:pt idx="18">
                  <c:v>0.617184230729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78224"/>
        <c:axId val="2070280704"/>
      </c:scatterChart>
      <c:valAx>
        <c:axId val="20702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80704"/>
        <c:crosses val="autoZero"/>
        <c:crossBetween val="midCat"/>
      </c:valAx>
      <c:valAx>
        <c:axId val="2070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0.000190734</c:v>
                </c:pt>
                <c:pt idx="1">
                  <c:v>0.000381469</c:v>
                </c:pt>
                <c:pt idx="2">
                  <c:v>0.000762939</c:v>
                </c:pt>
                <c:pt idx="3">
                  <c:v>0.001525878</c:v>
                </c:pt>
                <c:pt idx="4">
                  <c:v>0.003051757</c:v>
                </c:pt>
                <c:pt idx="5">
                  <c:v>0.006103515</c:v>
                </c:pt>
                <c:pt idx="6">
                  <c:v>0.012207031</c:v>
                </c:pt>
                <c:pt idx="7">
                  <c:v>0.024414062</c:v>
                </c:pt>
                <c:pt idx="8">
                  <c:v>0.048828125</c:v>
                </c:pt>
                <c:pt idx="9">
                  <c:v>0.09765625</c:v>
                </c:pt>
                <c:pt idx="10">
                  <c:v>0.1953125</c:v>
                </c:pt>
                <c:pt idx="11">
                  <c:v>0.390625</c:v>
                </c:pt>
                <c:pt idx="12">
                  <c:v>0.78125</c:v>
                </c:pt>
                <c:pt idx="13">
                  <c:v>1.5625</c:v>
                </c:pt>
                <c:pt idx="14">
                  <c:v>3.125</c:v>
                </c:pt>
                <c:pt idx="15">
                  <c:v>6.25</c:v>
                </c:pt>
                <c:pt idx="16">
                  <c:v>12.5</c:v>
                </c:pt>
                <c:pt idx="17">
                  <c:v>25.0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0.418999999999999</c:v>
                </c:pt>
                <c:pt idx="5">
                  <c:v>0.154799999999999</c:v>
                </c:pt>
                <c:pt idx="6">
                  <c:v>0.159399999999999</c:v>
                </c:pt>
                <c:pt idx="7">
                  <c:v>0.341399999999999</c:v>
                </c:pt>
                <c:pt idx="8">
                  <c:v>0.246</c:v>
                </c:pt>
                <c:pt idx="9">
                  <c:v>0.2856</c:v>
                </c:pt>
                <c:pt idx="10">
                  <c:v>0.350999999999999</c:v>
                </c:pt>
                <c:pt idx="11">
                  <c:v>0.389</c:v>
                </c:pt>
                <c:pt idx="12">
                  <c:v>0.451799999999999</c:v>
                </c:pt>
                <c:pt idx="13">
                  <c:v>0.4948</c:v>
                </c:pt>
                <c:pt idx="14">
                  <c:v>0.5228</c:v>
                </c:pt>
                <c:pt idx="15">
                  <c:v>0.5672</c:v>
                </c:pt>
                <c:pt idx="16">
                  <c:v>0.576799999999999</c:v>
                </c:pt>
                <c:pt idx="17">
                  <c:v>0.588799999999999</c:v>
                </c:pt>
              </c:numCache>
            </c:numRef>
          </c:yVal>
          <c:smooth val="0"/>
        </c:ser>
        <c:ser>
          <c:idx val="1"/>
          <c:order val="1"/>
          <c:tx>
            <c:v>Longest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0.000190734</c:v>
                </c:pt>
                <c:pt idx="1">
                  <c:v>0.000381469</c:v>
                </c:pt>
                <c:pt idx="2">
                  <c:v>0.000762939</c:v>
                </c:pt>
                <c:pt idx="3">
                  <c:v>0.001525878</c:v>
                </c:pt>
                <c:pt idx="4">
                  <c:v>0.003051757</c:v>
                </c:pt>
                <c:pt idx="5">
                  <c:v>0.006103515</c:v>
                </c:pt>
                <c:pt idx="6">
                  <c:v>0.012207031</c:v>
                </c:pt>
                <c:pt idx="7">
                  <c:v>0.024414062</c:v>
                </c:pt>
                <c:pt idx="8">
                  <c:v>0.048828125</c:v>
                </c:pt>
                <c:pt idx="9">
                  <c:v>0.09765625</c:v>
                </c:pt>
                <c:pt idx="10">
                  <c:v>0.1953125</c:v>
                </c:pt>
                <c:pt idx="11">
                  <c:v>0.390625</c:v>
                </c:pt>
                <c:pt idx="12">
                  <c:v>0.78125</c:v>
                </c:pt>
                <c:pt idx="13">
                  <c:v>1.5625</c:v>
                </c:pt>
                <c:pt idx="14">
                  <c:v>3.125</c:v>
                </c:pt>
                <c:pt idx="15">
                  <c:v>6.25</c:v>
                </c:pt>
                <c:pt idx="16">
                  <c:v>12.5</c:v>
                </c:pt>
                <c:pt idx="17">
                  <c:v>25.0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0.13</c:v>
                </c:pt>
                <c:pt idx="7">
                  <c:v>0.159</c:v>
                </c:pt>
                <c:pt idx="8">
                  <c:v>0.292399999999999</c:v>
                </c:pt>
                <c:pt idx="9">
                  <c:v>0.307</c:v>
                </c:pt>
                <c:pt idx="10">
                  <c:v>0.358999999999999</c:v>
                </c:pt>
                <c:pt idx="11">
                  <c:v>0.451</c:v>
                </c:pt>
                <c:pt idx="12">
                  <c:v>0.487999999999999</c:v>
                </c:pt>
                <c:pt idx="13">
                  <c:v>0.5056</c:v>
                </c:pt>
                <c:pt idx="14">
                  <c:v>0.4998</c:v>
                </c:pt>
                <c:pt idx="15">
                  <c:v>0.511199999999999</c:v>
                </c:pt>
                <c:pt idx="16">
                  <c:v>0.5358</c:v>
                </c:pt>
                <c:pt idx="17">
                  <c:v>0.551599999999999</c:v>
                </c:pt>
              </c:numCache>
            </c:numRef>
          </c:yVal>
          <c:smooth val="0"/>
        </c:ser>
        <c:ser>
          <c:idx val="2"/>
          <c:order val="2"/>
          <c:tx>
            <c:v>Shortest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0.000190734</c:v>
                </c:pt>
                <c:pt idx="1">
                  <c:v>0.000381469</c:v>
                </c:pt>
                <c:pt idx="2">
                  <c:v>0.000762939</c:v>
                </c:pt>
                <c:pt idx="3">
                  <c:v>0.001525878</c:v>
                </c:pt>
                <c:pt idx="4">
                  <c:v>0.003051757</c:v>
                </c:pt>
                <c:pt idx="5">
                  <c:v>0.006103515</c:v>
                </c:pt>
                <c:pt idx="6">
                  <c:v>0.012207031</c:v>
                </c:pt>
                <c:pt idx="7">
                  <c:v>0.024414062</c:v>
                </c:pt>
                <c:pt idx="8">
                  <c:v>0.048828125</c:v>
                </c:pt>
                <c:pt idx="9">
                  <c:v>0.09765625</c:v>
                </c:pt>
                <c:pt idx="10">
                  <c:v>0.1953125</c:v>
                </c:pt>
                <c:pt idx="11">
                  <c:v>0.390625</c:v>
                </c:pt>
                <c:pt idx="12">
                  <c:v>0.78125</c:v>
                </c:pt>
                <c:pt idx="13">
                  <c:v>1.5625</c:v>
                </c:pt>
                <c:pt idx="14">
                  <c:v>3.125</c:v>
                </c:pt>
                <c:pt idx="15">
                  <c:v>6.25</c:v>
                </c:pt>
                <c:pt idx="16">
                  <c:v>12.5</c:v>
                </c:pt>
                <c:pt idx="17">
                  <c:v>25.0</c:v>
                </c:pt>
              </c:numCache>
            </c:numRef>
          </c:xVal>
          <c:yVal>
            <c:numRef>
              <c:f>Sheet2!$D$2:$D$20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0.1228</c:v>
                </c:pt>
                <c:pt idx="6">
                  <c:v>0.1244</c:v>
                </c:pt>
                <c:pt idx="7">
                  <c:v>0.109799999999999</c:v>
                </c:pt>
                <c:pt idx="8">
                  <c:v>0.2514</c:v>
                </c:pt>
                <c:pt idx="9">
                  <c:v>0.256199999999999</c:v>
                </c:pt>
                <c:pt idx="10">
                  <c:v>0.2112</c:v>
                </c:pt>
                <c:pt idx="11">
                  <c:v>0.2086</c:v>
                </c:pt>
                <c:pt idx="12">
                  <c:v>0.211799999999999</c:v>
                </c:pt>
                <c:pt idx="13">
                  <c:v>0.2076</c:v>
                </c:pt>
                <c:pt idx="14">
                  <c:v>0.2218</c:v>
                </c:pt>
                <c:pt idx="15">
                  <c:v>0.1986</c:v>
                </c:pt>
                <c:pt idx="16">
                  <c:v>0.205199999999999</c:v>
                </c:pt>
                <c:pt idx="17">
                  <c:v>0.186599999999999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18528"/>
        <c:axId val="2070321008"/>
      </c:scatterChart>
      <c:valAx>
        <c:axId val="2070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21008"/>
        <c:crosses val="autoZero"/>
        <c:crossBetween val="midCat"/>
      </c:valAx>
      <c:valAx>
        <c:axId val="2070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1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2.807354922057604</c:v>
                </c:pt>
                <c:pt idx="6">
                  <c:v>3.700439718141092</c:v>
                </c:pt>
                <c:pt idx="7">
                  <c:v>4.643856189774724</c:v>
                </c:pt>
                <c:pt idx="8">
                  <c:v>5.614709844115208</c:v>
                </c:pt>
                <c:pt idx="9">
                  <c:v>6.614709844115209</c:v>
                </c:pt>
                <c:pt idx="10">
                  <c:v>7.614709844115207</c:v>
                </c:pt>
                <c:pt idx="11">
                  <c:v>8.611024797307353</c:v>
                </c:pt>
                <c:pt idx="12">
                  <c:v>9.611024797307353</c:v>
                </c:pt>
                <c:pt idx="13">
                  <c:v>10.61010206299967</c:v>
                </c:pt>
                <c:pt idx="14">
                  <c:v>11.61010206299967</c:v>
                </c:pt>
                <c:pt idx="15">
                  <c:v>12.60987128717883</c:v>
                </c:pt>
                <c:pt idx="16">
                  <c:v>13.60975588542371</c:v>
                </c:pt>
                <c:pt idx="17">
                  <c:v>14.60969818108432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0.418999999999999</c:v>
                </c:pt>
                <c:pt idx="5">
                  <c:v>0.154799999999999</c:v>
                </c:pt>
                <c:pt idx="6">
                  <c:v>0.159399999999999</c:v>
                </c:pt>
                <c:pt idx="7">
                  <c:v>0.341399999999999</c:v>
                </c:pt>
                <c:pt idx="8">
                  <c:v>0.246</c:v>
                </c:pt>
                <c:pt idx="9">
                  <c:v>0.2856</c:v>
                </c:pt>
                <c:pt idx="10">
                  <c:v>0.350999999999999</c:v>
                </c:pt>
                <c:pt idx="11">
                  <c:v>0.389</c:v>
                </c:pt>
                <c:pt idx="12">
                  <c:v>0.451799999999999</c:v>
                </c:pt>
                <c:pt idx="13">
                  <c:v>0.4948</c:v>
                </c:pt>
                <c:pt idx="14">
                  <c:v>0.5228</c:v>
                </c:pt>
                <c:pt idx="15">
                  <c:v>0.5672</c:v>
                </c:pt>
                <c:pt idx="16">
                  <c:v>0.576799999999999</c:v>
                </c:pt>
                <c:pt idx="17">
                  <c:v>0.588799999999999</c:v>
                </c:pt>
              </c:numCache>
            </c:numRef>
          </c:yVal>
          <c:smooth val="0"/>
        </c:ser>
        <c:ser>
          <c:idx val="1"/>
          <c:order val="1"/>
          <c:tx>
            <c:v>Longest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Sheet2!$P$2:$P$19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2.807354922057604</c:v>
                </c:pt>
                <c:pt idx="6">
                  <c:v>3.700439718141092</c:v>
                </c:pt>
                <c:pt idx="7">
                  <c:v>4.643856189774724</c:v>
                </c:pt>
                <c:pt idx="8">
                  <c:v>5.614709844115208</c:v>
                </c:pt>
                <c:pt idx="9">
                  <c:v>6.614709844115209</c:v>
                </c:pt>
                <c:pt idx="10">
                  <c:v>7.614709844115207</c:v>
                </c:pt>
                <c:pt idx="11">
                  <c:v>8.611024797307353</c:v>
                </c:pt>
                <c:pt idx="12">
                  <c:v>9.611024797307353</c:v>
                </c:pt>
                <c:pt idx="13">
                  <c:v>10.61010206299967</c:v>
                </c:pt>
                <c:pt idx="14">
                  <c:v>11.61010206299967</c:v>
                </c:pt>
                <c:pt idx="15">
                  <c:v>12.60987128717883</c:v>
                </c:pt>
                <c:pt idx="16">
                  <c:v>13.60975588542371</c:v>
                </c:pt>
                <c:pt idx="17">
                  <c:v>14.60969818108432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0.13</c:v>
                </c:pt>
                <c:pt idx="7">
                  <c:v>0.159</c:v>
                </c:pt>
                <c:pt idx="8">
                  <c:v>0.292399999999999</c:v>
                </c:pt>
                <c:pt idx="9">
                  <c:v>0.307</c:v>
                </c:pt>
                <c:pt idx="10">
                  <c:v>0.358999999999999</c:v>
                </c:pt>
                <c:pt idx="11">
                  <c:v>0.451</c:v>
                </c:pt>
                <c:pt idx="12">
                  <c:v>0.487999999999999</c:v>
                </c:pt>
                <c:pt idx="13">
                  <c:v>0.5056</c:v>
                </c:pt>
                <c:pt idx="14">
                  <c:v>0.4998</c:v>
                </c:pt>
                <c:pt idx="15">
                  <c:v>0.511199999999999</c:v>
                </c:pt>
                <c:pt idx="16">
                  <c:v>0.5358</c:v>
                </c:pt>
                <c:pt idx="17">
                  <c:v>0.551599999999999</c:v>
                </c:pt>
              </c:numCache>
            </c:numRef>
          </c:yVal>
          <c:smooth val="0"/>
        </c:ser>
        <c:ser>
          <c:idx val="2"/>
          <c:order val="2"/>
          <c:tx>
            <c:v>Shortest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Sheet2!$P$2:$P$19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2.807354922057604</c:v>
                </c:pt>
                <c:pt idx="6">
                  <c:v>3.700439718141092</c:v>
                </c:pt>
                <c:pt idx="7">
                  <c:v>4.643856189774724</c:v>
                </c:pt>
                <c:pt idx="8">
                  <c:v>5.614709844115208</c:v>
                </c:pt>
                <c:pt idx="9">
                  <c:v>6.614709844115209</c:v>
                </c:pt>
                <c:pt idx="10">
                  <c:v>7.614709844115207</c:v>
                </c:pt>
                <c:pt idx="11">
                  <c:v>8.611024797307353</c:v>
                </c:pt>
                <c:pt idx="12">
                  <c:v>9.611024797307353</c:v>
                </c:pt>
                <c:pt idx="13">
                  <c:v>10.61010206299967</c:v>
                </c:pt>
                <c:pt idx="14">
                  <c:v>11.61010206299967</c:v>
                </c:pt>
                <c:pt idx="15">
                  <c:v>12.60987128717883</c:v>
                </c:pt>
                <c:pt idx="16">
                  <c:v>13.60975588542371</c:v>
                </c:pt>
                <c:pt idx="17">
                  <c:v>14.60969818108432</c:v>
                </c:pt>
              </c:numCache>
            </c:numRef>
          </c:xVal>
          <c:yVal>
            <c:numRef>
              <c:f>Sheet2!$D$2:$D$20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0.1228</c:v>
                </c:pt>
                <c:pt idx="6">
                  <c:v>0.1244</c:v>
                </c:pt>
                <c:pt idx="7">
                  <c:v>0.109799999999999</c:v>
                </c:pt>
                <c:pt idx="8">
                  <c:v>0.2514</c:v>
                </c:pt>
                <c:pt idx="9">
                  <c:v>0.256199999999999</c:v>
                </c:pt>
                <c:pt idx="10">
                  <c:v>0.2112</c:v>
                </c:pt>
                <c:pt idx="11">
                  <c:v>0.2086</c:v>
                </c:pt>
                <c:pt idx="12">
                  <c:v>0.211799999999999</c:v>
                </c:pt>
                <c:pt idx="13">
                  <c:v>0.2076</c:v>
                </c:pt>
                <c:pt idx="14">
                  <c:v>0.2218</c:v>
                </c:pt>
                <c:pt idx="15">
                  <c:v>0.1986</c:v>
                </c:pt>
                <c:pt idx="16">
                  <c:v>0.205199999999999</c:v>
                </c:pt>
                <c:pt idx="17">
                  <c:v>0.186599999999999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92592"/>
        <c:axId val="2110194224"/>
      </c:scatterChart>
      <c:valAx>
        <c:axId val="21101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94224"/>
        <c:crosses val="autoZero"/>
        <c:crossBetween val="midCat"/>
      </c:valAx>
      <c:valAx>
        <c:axId val="2110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104422</xdr:colOff>
      <xdr:row>31</xdr:row>
      <xdr:rowOff>116418</xdr:rowOff>
    </xdr:from>
    <xdr:to>
      <xdr:col>11</xdr:col>
      <xdr:colOff>256821</xdr:colOff>
      <xdr:row>55</xdr:row>
      <xdr:rowOff>122767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806435</xdr:colOff>
      <xdr:row>29</xdr:row>
      <xdr:rowOff>184150</xdr:rowOff>
    </xdr:from>
    <xdr:to>
      <xdr:col>30</xdr:col>
      <xdr:colOff>34910</xdr:colOff>
      <xdr:row>59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148168</xdr:colOff>
      <xdr:row>63</xdr:row>
      <xdr:rowOff>67733</xdr:rowOff>
    </xdr:from>
    <xdr:to>
      <xdr:col>26</xdr:col>
      <xdr:colOff>145950</xdr:colOff>
      <xdr:row>86</xdr:row>
      <xdr:rowOff>112889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557389</xdr:colOff>
      <xdr:row>61</xdr:row>
      <xdr:rowOff>67735</xdr:rowOff>
    </xdr:from>
    <xdr:to>
      <xdr:col>10</xdr:col>
      <xdr:colOff>183445</xdr:colOff>
      <xdr:row>85</xdr:row>
      <xdr:rowOff>98778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218723</xdr:colOff>
      <xdr:row>6</xdr:row>
      <xdr:rowOff>152401</xdr:rowOff>
    </xdr:from>
    <xdr:to>
      <xdr:col>27</xdr:col>
      <xdr:colOff>635002</xdr:colOff>
      <xdr:row>26</xdr:row>
      <xdr:rowOff>183445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920750</xdr:colOff>
      <xdr:row>24</xdr:row>
      <xdr:rowOff>101600</xdr:rowOff>
    </xdr:from>
    <xdr:to>
      <xdr:col>11</xdr:col>
      <xdr:colOff>419100</xdr:colOff>
      <xdr:row>45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24</xdr:row>
      <xdr:rowOff>63500</xdr:rowOff>
    </xdr:from>
    <xdr:to>
      <xdr:col>20</xdr:col>
      <xdr:colOff>298450</xdr:colOff>
      <xdr:row>45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45"/>
  <sheetViews>
    <sheetView showRuler="0" topLeftCell="C5" zoomScale="90" workbookViewId="0">
      <selection activeCell="L19" sqref="L19"/>
    </sheetView>
  </sheetViews>
  <sheetFormatPr baseColWidth="10" defaultRowHeight="16" x14ac:dyDescent="0.2"/>
  <cols>
    <col min="1" max="1" width="12" bestFit="1" customWidth="1"/>
  </cols>
  <sheetData>
    <row r="5" spans="1:18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6</v>
      </c>
      <c r="M5" t="s">
        <v>7</v>
      </c>
      <c r="O5" t="s">
        <v>14</v>
      </c>
      <c r="P5" t="s">
        <v>15</v>
      </c>
      <c r="Q5" t="s">
        <v>16</v>
      </c>
      <c r="R5" t="s">
        <v>17</v>
      </c>
    </row>
    <row r="6" spans="1:18" x14ac:dyDescent="0.2">
      <c r="A6">
        <f>100*A27</f>
        <v>1.9073399999999999E-4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AVERAGE(B6:K6)</f>
        <v>0</v>
      </c>
      <c r="M6">
        <f t="shared" ref="M6:M24" si="0">_xlfn.STDEV.S(B6:L6)</f>
        <v>0</v>
      </c>
      <c r="O6">
        <f>_xlfn.FLOOR.MATH(4736896*A6/100)</f>
        <v>9</v>
      </c>
      <c r="P6">
        <f>LOG(O6, 2)</f>
        <v>3.1699250014423126</v>
      </c>
      <c r="Q6">
        <f>LOG(P6)</f>
        <v>0.50104898718776347</v>
      </c>
      <c r="R6">
        <f>LOG(Q6)</f>
        <v>-0.30011981140764082</v>
      </c>
    </row>
    <row r="7" spans="1:18" x14ac:dyDescent="0.2">
      <c r="A7">
        <f>100*A28</f>
        <v>3.81469E-4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ref="L7:L24" si="1">AVERAGE(B7:K7)</f>
        <v>0</v>
      </c>
      <c r="M7">
        <f t="shared" si="0"/>
        <v>0</v>
      </c>
      <c r="O7">
        <f t="shared" ref="O7:O24" si="2">_xlfn.FLOOR.MATH(4736896*A7/100)</f>
        <v>18</v>
      </c>
      <c r="P7">
        <f t="shared" ref="P7:P24" si="3">LOG(O7, 2)</f>
        <v>4.1699250014423122</v>
      </c>
      <c r="Q7">
        <f t="shared" ref="Q7:R23" si="4">LOG(P7)</f>
        <v>0.62012824400189637</v>
      </c>
      <c r="R7">
        <f t="shared" si="4"/>
        <v>-0.20751848807760781</v>
      </c>
    </row>
    <row r="8" spans="1:18" x14ac:dyDescent="0.2">
      <c r="A8">
        <f>100*A29</f>
        <v>7.6293900000000002E-4</v>
      </c>
      <c r="B8">
        <v>0</v>
      </c>
      <c r="C8">
        <v>0</v>
      </c>
      <c r="D8">
        <v>0</v>
      </c>
      <c r="E8">
        <v>0.22222222222222199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2.2222222222222199E-2</v>
      </c>
      <c r="M8">
        <f t="shared" si="0"/>
        <v>6.6666666666666596E-2</v>
      </c>
      <c r="O8">
        <f t="shared" si="2"/>
        <v>36</v>
      </c>
      <c r="P8">
        <f t="shared" si="3"/>
        <v>5.1699250014423122</v>
      </c>
      <c r="Q8">
        <f t="shared" si="4"/>
        <v>0.71348424295931856</v>
      </c>
      <c r="R8">
        <f t="shared" si="4"/>
        <v>-0.14661561367951401</v>
      </c>
    </row>
    <row r="9" spans="1:18" x14ac:dyDescent="0.2">
      <c r="A9">
        <f>100*A30</f>
        <v>1.525878E-3</v>
      </c>
      <c r="B9">
        <v>0.14285714285714199</v>
      </c>
      <c r="C9">
        <v>0</v>
      </c>
      <c r="D9">
        <v>0</v>
      </c>
      <c r="E9">
        <v>0.14285714285714199</v>
      </c>
      <c r="F9">
        <v>0</v>
      </c>
      <c r="G9">
        <v>0</v>
      </c>
      <c r="H9">
        <v>0.2</v>
      </c>
      <c r="I9">
        <v>0</v>
      </c>
      <c r="J9">
        <v>0</v>
      </c>
      <c r="K9">
        <v>0</v>
      </c>
      <c r="L9">
        <f t="shared" si="1"/>
        <v>4.8571428571428397E-2</v>
      </c>
      <c r="M9">
        <f t="shared" si="0"/>
        <v>7.5646870256421084E-2</v>
      </c>
      <c r="O9">
        <f t="shared" si="2"/>
        <v>72</v>
      </c>
      <c r="P9">
        <f t="shared" si="3"/>
        <v>6.1699250014423122</v>
      </c>
      <c r="Q9">
        <f t="shared" si="4"/>
        <v>0.79027988499633484</v>
      </c>
      <c r="R9">
        <f t="shared" si="4"/>
        <v>-0.10221907202290482</v>
      </c>
    </row>
    <row r="10" spans="1:18" x14ac:dyDescent="0.2">
      <c r="A10">
        <f>100*A31</f>
        <v>3.051757E-3</v>
      </c>
      <c r="B10">
        <v>0.25</v>
      </c>
      <c r="C10">
        <v>0.18181818181818099</v>
      </c>
      <c r="D10">
        <v>0.296296296296296</v>
      </c>
      <c r="E10">
        <v>0.26315789473684198</v>
      </c>
      <c r="F10">
        <v>0.25</v>
      </c>
      <c r="G10">
        <v>0.31578947368421001</v>
      </c>
      <c r="H10">
        <v>0.17647058823529399</v>
      </c>
      <c r="I10">
        <v>0.149999999999999</v>
      </c>
      <c r="J10">
        <v>0.149999999999999</v>
      </c>
      <c r="K10">
        <v>0</v>
      </c>
      <c r="L10">
        <f t="shared" si="1"/>
        <v>0.20335324347708209</v>
      </c>
      <c r="M10">
        <f t="shared" si="0"/>
        <v>8.8000493110132416E-2</v>
      </c>
      <c r="O10">
        <f t="shared" si="2"/>
        <v>144</v>
      </c>
      <c r="P10">
        <f t="shared" si="3"/>
        <v>7.169925001442313</v>
      </c>
      <c r="Q10">
        <f t="shared" si="4"/>
        <v>0.85551461290209507</v>
      </c>
      <c r="R10">
        <f t="shared" si="4"/>
        <v>-6.7772567948077761E-2</v>
      </c>
    </row>
    <row r="11" spans="1:18" x14ac:dyDescent="0.2">
      <c r="A11">
        <f>A32*100</f>
        <v>6.1035149999999995E-3</v>
      </c>
      <c r="B11">
        <v>0.266666666666666</v>
      </c>
      <c r="C11">
        <v>0.32432432432432401</v>
      </c>
      <c r="D11">
        <v>0.36842105263157798</v>
      </c>
      <c r="E11">
        <v>0.23684210526315699</v>
      </c>
      <c r="F11">
        <v>0.20754716981131999</v>
      </c>
      <c r="G11">
        <v>0.28571428571428498</v>
      </c>
      <c r="H11">
        <v>0.3125</v>
      </c>
      <c r="I11">
        <v>0.28571428571428498</v>
      </c>
      <c r="J11">
        <v>0.233333333333333</v>
      </c>
      <c r="K11">
        <v>0.25714285714285701</v>
      </c>
      <c r="L11">
        <f t="shared" si="1"/>
        <v>0.2778206080601805</v>
      </c>
      <c r="M11">
        <f t="shared" si="0"/>
        <v>4.5658523761804716E-2</v>
      </c>
      <c r="O11">
        <f t="shared" si="2"/>
        <v>289</v>
      </c>
      <c r="P11">
        <f t="shared" si="3"/>
        <v>8.17492568250068</v>
      </c>
      <c r="Q11">
        <f t="shared" si="4"/>
        <v>0.91248381321898164</v>
      </c>
      <c r="R11">
        <f t="shared" si="4"/>
        <v>-3.9774830862750854E-2</v>
      </c>
    </row>
    <row r="12" spans="1:18" x14ac:dyDescent="0.2">
      <c r="A12">
        <f t="shared" ref="A12:A22" si="5">100*A33</f>
        <v>1.2207031E-2</v>
      </c>
      <c r="B12">
        <v>0.40963855421686701</v>
      </c>
      <c r="C12">
        <v>0.28333333333333299</v>
      </c>
      <c r="D12">
        <v>0.34567901234567799</v>
      </c>
      <c r="E12">
        <v>0.38554216867469798</v>
      </c>
      <c r="F12">
        <v>0.4375</v>
      </c>
      <c r="G12">
        <v>0.39784946236559099</v>
      </c>
      <c r="H12">
        <v>0.42105263157894701</v>
      </c>
      <c r="I12">
        <v>0.5</v>
      </c>
      <c r="J12">
        <v>0.34999999999999898</v>
      </c>
      <c r="K12">
        <v>0.32291666666666602</v>
      </c>
      <c r="L12">
        <f t="shared" si="1"/>
        <v>0.38535118291817783</v>
      </c>
      <c r="M12">
        <f t="shared" si="0"/>
        <v>5.917251168591918E-2</v>
      </c>
      <c r="O12">
        <f t="shared" si="2"/>
        <v>578</v>
      </c>
      <c r="P12">
        <f t="shared" si="3"/>
        <v>9.17492568250068</v>
      </c>
      <c r="Q12">
        <f t="shared" si="4"/>
        <v>0.96260255512460857</v>
      </c>
      <c r="R12">
        <f t="shared" si="4"/>
        <v>-1.6552989869292645E-2</v>
      </c>
    </row>
    <row r="13" spans="1:18" x14ac:dyDescent="0.2">
      <c r="A13">
        <f t="shared" si="5"/>
        <v>2.4414062E-2</v>
      </c>
      <c r="B13">
        <v>0.44230769230769201</v>
      </c>
      <c r="C13">
        <v>0.43030303030303002</v>
      </c>
      <c r="D13">
        <v>0.407407407407407</v>
      </c>
      <c r="E13">
        <v>0.44252873563218298</v>
      </c>
      <c r="F13">
        <v>0.37575757575757501</v>
      </c>
      <c r="G13">
        <v>0.40853658536585302</v>
      </c>
      <c r="H13">
        <v>0.338028169014084</v>
      </c>
      <c r="I13">
        <v>0.45890410958904099</v>
      </c>
      <c r="J13">
        <v>0.443708609271523</v>
      </c>
      <c r="K13">
        <v>0.40972222222222199</v>
      </c>
      <c r="L13">
        <f t="shared" si="1"/>
        <v>0.41572041368706103</v>
      </c>
      <c r="M13">
        <f t="shared" si="0"/>
        <v>3.4750824396650795E-2</v>
      </c>
      <c r="O13">
        <f t="shared" si="2"/>
        <v>1156</v>
      </c>
      <c r="P13">
        <f t="shared" si="3"/>
        <v>10.17492568250068</v>
      </c>
      <c r="Q13">
        <f t="shared" si="4"/>
        <v>1.0075312458286843</v>
      </c>
      <c r="R13">
        <f t="shared" si="4"/>
        <v>3.2585234787166307E-3</v>
      </c>
    </row>
    <row r="14" spans="1:18" x14ac:dyDescent="0.2">
      <c r="A14">
        <f t="shared" si="5"/>
        <v>4.8828125E-2</v>
      </c>
      <c r="B14">
        <v>0.47826086956521702</v>
      </c>
      <c r="C14">
        <v>0.47323943661971801</v>
      </c>
      <c r="D14">
        <v>0.53333333333333299</v>
      </c>
      <c r="E14">
        <v>0.46483180428134502</v>
      </c>
      <c r="F14">
        <v>0.51125401929260395</v>
      </c>
      <c r="G14">
        <v>0.47019867549668798</v>
      </c>
      <c r="H14">
        <v>0.440993788819875</v>
      </c>
      <c r="I14">
        <v>0.45512820512820501</v>
      </c>
      <c r="J14">
        <v>0.51136363636363602</v>
      </c>
      <c r="K14">
        <v>0.44236760124610502</v>
      </c>
      <c r="L14">
        <f t="shared" si="1"/>
        <v>0.4780971370146726</v>
      </c>
      <c r="M14">
        <f t="shared" si="0"/>
        <v>2.9495567495710143E-2</v>
      </c>
      <c r="O14">
        <f t="shared" si="2"/>
        <v>2312</v>
      </c>
      <c r="P14">
        <f t="shared" si="3"/>
        <v>11.17492568250068</v>
      </c>
      <c r="Q14">
        <f t="shared" si="4"/>
        <v>1.0482446435903556</v>
      </c>
      <c r="R14">
        <f t="shared" si="4"/>
        <v>2.046265188639064E-2</v>
      </c>
    </row>
    <row r="15" spans="1:18" x14ac:dyDescent="0.2">
      <c r="A15">
        <f t="shared" si="5"/>
        <v>9.765625E-2</v>
      </c>
      <c r="B15">
        <v>0.50230414746543695</v>
      </c>
      <c r="C15">
        <v>0.5</v>
      </c>
      <c r="D15">
        <v>0.49768875192604001</v>
      </c>
      <c r="E15">
        <v>0.48966613672496001</v>
      </c>
      <c r="F15">
        <v>0.48916408668730599</v>
      </c>
      <c r="G15">
        <v>0.49762282091917498</v>
      </c>
      <c r="H15">
        <v>0.5</v>
      </c>
      <c r="I15">
        <v>0.50239234449760695</v>
      </c>
      <c r="J15">
        <v>0.50451807228915602</v>
      </c>
      <c r="K15">
        <v>0.47161572052401701</v>
      </c>
      <c r="L15">
        <f t="shared" si="1"/>
        <v>0.49549720810336984</v>
      </c>
      <c r="M15">
        <f t="shared" si="0"/>
        <v>9.3250198564078512E-3</v>
      </c>
      <c r="O15">
        <f t="shared" si="2"/>
        <v>4625</v>
      </c>
      <c r="P15">
        <f t="shared" si="3"/>
        <v>12.175237650291038</v>
      </c>
      <c r="Q15">
        <f t="shared" si="4"/>
        <v>1.0854774470285797</v>
      </c>
      <c r="R15">
        <f t="shared" si="4"/>
        <v>3.5620804545124077E-2</v>
      </c>
    </row>
    <row r="16" spans="1:18" x14ac:dyDescent="0.2">
      <c r="A16">
        <f t="shared" si="5"/>
        <v>0.1953125</v>
      </c>
      <c r="B16">
        <v>0.50077760497667101</v>
      </c>
      <c r="C16">
        <v>0.50980392156862697</v>
      </c>
      <c r="D16">
        <v>0.534345625451916</v>
      </c>
      <c r="E16">
        <v>0.52805534204458104</v>
      </c>
      <c r="F16">
        <v>0.53297546012269903</v>
      </c>
      <c r="G16">
        <v>0.53800298062593099</v>
      </c>
      <c r="H16">
        <v>0.516155088852988</v>
      </c>
      <c r="I16">
        <v>0.50748620961386903</v>
      </c>
      <c r="J16">
        <v>0.51176470588235201</v>
      </c>
      <c r="K16">
        <v>0.52531181217901601</v>
      </c>
      <c r="L16">
        <f t="shared" si="1"/>
        <v>0.52046787513186499</v>
      </c>
      <c r="M16">
        <f t="shared" si="0"/>
        <v>1.225496024343793E-2</v>
      </c>
      <c r="O16">
        <f t="shared" si="2"/>
        <v>9251</v>
      </c>
      <c r="P16">
        <f t="shared" si="3"/>
        <v>13.175393608892442</v>
      </c>
      <c r="Q16">
        <f t="shared" si="4"/>
        <v>1.1197635984285372</v>
      </c>
      <c r="R16">
        <f t="shared" si="4"/>
        <v>4.9126345228461585E-2</v>
      </c>
    </row>
    <row r="17" spans="1:18" x14ac:dyDescent="0.2">
      <c r="A17">
        <f t="shared" si="5"/>
        <v>0.390625</v>
      </c>
      <c r="B17">
        <v>0.53890600924499199</v>
      </c>
      <c r="C17">
        <v>0.54941176470588204</v>
      </c>
      <c r="D17">
        <v>0.54057327412192102</v>
      </c>
      <c r="E17">
        <v>0.53305629013977995</v>
      </c>
      <c r="F17">
        <v>0.540180321442571</v>
      </c>
      <c r="G17">
        <v>0.55026031237484896</v>
      </c>
      <c r="H17">
        <v>0.54614767255216601</v>
      </c>
      <c r="I17">
        <v>0.53995345228859504</v>
      </c>
      <c r="J17">
        <v>0.54457652303120296</v>
      </c>
      <c r="K17">
        <v>0.53249714937286197</v>
      </c>
      <c r="L17">
        <f t="shared" si="1"/>
        <v>0.54155627692748209</v>
      </c>
      <c r="M17">
        <f t="shared" si="0"/>
        <v>5.7830943506143742E-3</v>
      </c>
      <c r="O17">
        <f t="shared" si="2"/>
        <v>18503</v>
      </c>
      <c r="P17">
        <f t="shared" si="3"/>
        <v>14.175471581871296</v>
      </c>
      <c r="Q17">
        <f t="shared" si="4"/>
        <v>1.1515375156776606</v>
      </c>
      <c r="R17">
        <f t="shared" si="4"/>
        <v>6.127809131144353E-2</v>
      </c>
    </row>
    <row r="18" spans="1:18" x14ac:dyDescent="0.2">
      <c r="A18">
        <f t="shared" si="5"/>
        <v>0.78125</v>
      </c>
      <c r="B18">
        <v>0.55760971055088704</v>
      </c>
      <c r="C18">
        <v>0.55581807442409903</v>
      </c>
      <c r="D18">
        <v>0.55266731328806895</v>
      </c>
      <c r="E18">
        <v>0.55661456347693405</v>
      </c>
      <c r="F18">
        <v>0.56690950920245298</v>
      </c>
      <c r="G18">
        <v>0.570848637154455</v>
      </c>
      <c r="H18">
        <v>0.55715622076707205</v>
      </c>
      <c r="I18">
        <v>0.553790199081163</v>
      </c>
      <c r="J18">
        <v>0.54991174740145099</v>
      </c>
      <c r="K18">
        <v>0.56884267282880696</v>
      </c>
      <c r="L18">
        <f t="shared" si="1"/>
        <v>0.55901686481753898</v>
      </c>
      <c r="M18">
        <f t="shared" si="0"/>
        <v>6.861592881572798E-3</v>
      </c>
      <c r="O18">
        <f t="shared" si="2"/>
        <v>37007</v>
      </c>
      <c r="P18">
        <f t="shared" si="3"/>
        <v>15.17551056678046</v>
      </c>
      <c r="Q18">
        <f t="shared" si="4"/>
        <v>1.1811433114511036</v>
      </c>
      <c r="R18">
        <f t="shared" si="4"/>
        <v>7.230259498558575E-2</v>
      </c>
    </row>
    <row r="19" spans="1:18" x14ac:dyDescent="0.2">
      <c r="A19">
        <f t="shared" si="5"/>
        <v>1.5625</v>
      </c>
      <c r="B19">
        <v>0.58363636363636295</v>
      </c>
      <c r="C19">
        <v>0.57547621326696596</v>
      </c>
      <c r="D19">
        <v>0.57492850333651002</v>
      </c>
      <c r="E19">
        <v>0.57885548011639099</v>
      </c>
      <c r="F19">
        <v>0.57936046511627903</v>
      </c>
      <c r="G19">
        <v>0.57431854877006305</v>
      </c>
      <c r="H19">
        <v>0.58254287630545099</v>
      </c>
      <c r="I19">
        <v>0.58168412883197496</v>
      </c>
      <c r="J19">
        <v>0.56783625730994103</v>
      </c>
      <c r="K19">
        <v>0.58027898027897995</v>
      </c>
      <c r="L19">
        <f t="shared" si="1"/>
        <v>0.57789178169689204</v>
      </c>
      <c r="M19">
        <f t="shared" si="0"/>
        <v>4.5419909284056034E-3</v>
      </c>
      <c r="O19">
        <f t="shared" si="2"/>
        <v>74014</v>
      </c>
      <c r="P19">
        <f t="shared" si="3"/>
        <v>16.17551056678046</v>
      </c>
      <c r="Q19">
        <f t="shared" si="4"/>
        <v>1.2088579977077176</v>
      </c>
      <c r="R19">
        <f t="shared" si="4"/>
        <v>8.2375288094856586E-2</v>
      </c>
    </row>
    <row r="20" spans="1:18" x14ac:dyDescent="0.2">
      <c r="A20">
        <f t="shared" si="5"/>
        <v>3.125</v>
      </c>
      <c r="B20">
        <v>0.58436606291706295</v>
      </c>
      <c r="C20">
        <v>0.58960839764175799</v>
      </c>
      <c r="D20">
        <v>0.59037417743407405</v>
      </c>
      <c r="E20">
        <v>0.58848934827971</v>
      </c>
      <c r="F20">
        <v>0.58850248403122696</v>
      </c>
      <c r="G20">
        <v>0.58742690058479496</v>
      </c>
      <c r="H20">
        <v>0.58387758020689295</v>
      </c>
      <c r="I20">
        <v>0.58509460305233196</v>
      </c>
      <c r="J20">
        <v>0.58640720302062099</v>
      </c>
      <c r="K20">
        <v>0.59249393521381299</v>
      </c>
      <c r="L20">
        <f t="shared" si="1"/>
        <v>0.58766406923822867</v>
      </c>
      <c r="M20">
        <f t="shared" si="0"/>
        <v>2.6322840385484491E-3</v>
      </c>
      <c r="O20">
        <f t="shared" si="2"/>
        <v>148028</v>
      </c>
      <c r="P20">
        <f t="shared" si="3"/>
        <v>17.17551056678046</v>
      </c>
      <c r="Q20">
        <f t="shared" si="4"/>
        <v>1.2349096559522372</v>
      </c>
      <c r="R20">
        <f t="shared" si="4"/>
        <v>9.1635186456736906E-2</v>
      </c>
    </row>
    <row r="21" spans="1:18" x14ac:dyDescent="0.2">
      <c r="A21">
        <f t="shared" si="5"/>
        <v>6.25</v>
      </c>
      <c r="B21">
        <v>0.60054393607547696</v>
      </c>
      <c r="C21">
        <v>0.59688270644288499</v>
      </c>
      <c r="D21">
        <v>0.59249426813080697</v>
      </c>
      <c r="E21">
        <v>0.59048962417519302</v>
      </c>
      <c r="F21">
        <v>0.59549909255898303</v>
      </c>
      <c r="G21">
        <v>0.59667673716012004</v>
      </c>
      <c r="H21">
        <v>0.59692498983764097</v>
      </c>
      <c r="I21">
        <v>0.594005185490319</v>
      </c>
      <c r="J21">
        <v>0.59457252641690606</v>
      </c>
      <c r="K21">
        <v>0.59401646932709595</v>
      </c>
      <c r="L21">
        <f t="shared" si="1"/>
        <v>0.59521055356154273</v>
      </c>
      <c r="M21">
        <f t="shared" si="0"/>
        <v>2.6337143720723409E-3</v>
      </c>
      <c r="O21">
        <f t="shared" si="2"/>
        <v>296056</v>
      </c>
      <c r="P21">
        <f t="shared" si="3"/>
        <v>18.17551056678046</v>
      </c>
      <c r="Q21">
        <f t="shared" si="4"/>
        <v>1.2594866194331926</v>
      </c>
      <c r="R21">
        <f t="shared" si="4"/>
        <v>0.1001935579895926</v>
      </c>
    </row>
    <row r="22" spans="1:18" x14ac:dyDescent="0.2">
      <c r="A22">
        <f t="shared" si="5"/>
        <v>12.5</v>
      </c>
      <c r="B22">
        <v>0.603518821603928</v>
      </c>
      <c r="C22">
        <v>0.60440625635747802</v>
      </c>
      <c r="D22">
        <v>0.60271759443459805</v>
      </c>
      <c r="E22">
        <v>0.60218380564852003</v>
      </c>
      <c r="F22">
        <v>0.60492952673661904</v>
      </c>
      <c r="G22">
        <v>0.60555314429012297</v>
      </c>
      <c r="H22">
        <v>0.60173679412752401</v>
      </c>
      <c r="I22">
        <v>0.60363557619431396</v>
      </c>
      <c r="J22">
        <v>0.60247068474641696</v>
      </c>
      <c r="K22">
        <v>0.60335864203501299</v>
      </c>
      <c r="L22">
        <f t="shared" si="1"/>
        <v>0.60345108461745345</v>
      </c>
      <c r="M22">
        <f t="shared" si="0"/>
        <v>1.166531170474341E-3</v>
      </c>
      <c r="O22">
        <f t="shared" si="2"/>
        <v>592112</v>
      </c>
      <c r="P22">
        <f t="shared" si="3"/>
        <v>19.17551056678046</v>
      </c>
      <c r="Q22">
        <f t="shared" si="4"/>
        <v>1.2827469362916</v>
      </c>
      <c r="R22">
        <f t="shared" si="4"/>
        <v>0.10814098606120431</v>
      </c>
    </row>
    <row r="23" spans="1:18" x14ac:dyDescent="0.2">
      <c r="A23">
        <v>25</v>
      </c>
      <c r="B23">
        <v>0.60997384795743503</v>
      </c>
      <c r="C23">
        <v>0.60998808793271397</v>
      </c>
      <c r="D23">
        <v>0.60793083601131903</v>
      </c>
      <c r="E23">
        <v>0.60750842930861504</v>
      </c>
      <c r="F23">
        <v>0.61077141436947102</v>
      </c>
      <c r="G23">
        <v>0.60831089343911704</v>
      </c>
      <c r="H23">
        <v>0.61020787540796895</v>
      </c>
      <c r="I23">
        <v>0.60861920503880795</v>
      </c>
      <c r="J23">
        <v>0.60875601349679098</v>
      </c>
      <c r="K23">
        <v>0.61031682833839995</v>
      </c>
      <c r="L23">
        <f t="shared" si="1"/>
        <v>0.60923834313006386</v>
      </c>
      <c r="M23">
        <f t="shared" si="0"/>
        <v>1.0832741436684768E-3</v>
      </c>
      <c r="O23">
        <f t="shared" si="2"/>
        <v>1184224</v>
      </c>
      <c r="P23">
        <f t="shared" si="3"/>
        <v>20.17551056678046</v>
      </c>
      <c r="Q23">
        <f t="shared" si="4"/>
        <v>1.3048245339036353</v>
      </c>
      <c r="R23">
        <f t="shared" si="4"/>
        <v>0.11555211391112667</v>
      </c>
    </row>
    <row r="24" spans="1:18" x14ac:dyDescent="0.2">
      <c r="A24">
        <v>50</v>
      </c>
      <c r="B24">
        <v>0.61718423072899997</v>
      </c>
      <c r="L24">
        <f t="shared" si="1"/>
        <v>0.61718423072899997</v>
      </c>
      <c r="M24">
        <f t="shared" si="0"/>
        <v>0</v>
      </c>
      <c r="O24">
        <f t="shared" si="2"/>
        <v>2368448</v>
      </c>
      <c r="P24">
        <f t="shared" si="3"/>
        <v>21.17551056678046</v>
      </c>
      <c r="Q24">
        <f>LOG(P24)</f>
        <v>1.3258338904862019</v>
      </c>
      <c r="R24">
        <f>LOG(Q24)</f>
        <v>0.12248911610180942</v>
      </c>
    </row>
    <row r="27" spans="1:18" x14ac:dyDescent="0.2">
      <c r="A27">
        <f>0.00000190734</f>
        <v>1.90734E-6</v>
      </c>
      <c r="B27">
        <v>-19</v>
      </c>
    </row>
    <row r="28" spans="1:18" x14ac:dyDescent="0.2">
      <c r="A28">
        <f>0.00000381469</f>
        <v>3.8146899999999998E-6</v>
      </c>
      <c r="B28">
        <v>-18</v>
      </c>
    </row>
    <row r="29" spans="1:18" x14ac:dyDescent="0.2">
      <c r="A29">
        <v>7.6293900000000003E-6</v>
      </c>
      <c r="B29">
        <v>-17</v>
      </c>
    </row>
    <row r="30" spans="1:18" x14ac:dyDescent="0.2">
      <c r="A30">
        <v>1.5258780000000001E-5</v>
      </c>
      <c r="B30">
        <v>-16</v>
      </c>
    </row>
    <row r="31" spans="1:18" x14ac:dyDescent="0.2">
      <c r="A31">
        <v>3.0517569999999999E-5</v>
      </c>
      <c r="B31">
        <v>-15</v>
      </c>
    </row>
    <row r="32" spans="1:18" x14ac:dyDescent="0.2">
      <c r="A32">
        <v>6.1035149999999998E-5</v>
      </c>
      <c r="B32">
        <v>-14</v>
      </c>
    </row>
    <row r="33" spans="1:2" x14ac:dyDescent="0.2">
      <c r="A33">
        <v>1.2207031E-4</v>
      </c>
      <c r="B33">
        <v>-13</v>
      </c>
    </row>
    <row r="34" spans="1:2" x14ac:dyDescent="0.2">
      <c r="A34">
        <v>2.4414061999999999E-4</v>
      </c>
      <c r="B34">
        <v>-12</v>
      </c>
    </row>
    <row r="35" spans="1:2" x14ac:dyDescent="0.2">
      <c r="A35">
        <v>4.8828125E-4</v>
      </c>
      <c r="B35">
        <v>-11</v>
      </c>
    </row>
    <row r="36" spans="1:2" x14ac:dyDescent="0.2">
      <c r="A36">
        <v>9.765625E-4</v>
      </c>
      <c r="B36">
        <v>-10</v>
      </c>
    </row>
    <row r="37" spans="1:2" x14ac:dyDescent="0.2">
      <c r="A37">
        <v>1.953125E-3</v>
      </c>
      <c r="B37">
        <v>-9</v>
      </c>
    </row>
    <row r="38" spans="1:2" x14ac:dyDescent="0.2">
      <c r="A38">
        <v>3.90625E-3</v>
      </c>
      <c r="B38">
        <v>-8</v>
      </c>
    </row>
    <row r="39" spans="1:2" x14ac:dyDescent="0.2">
      <c r="A39">
        <v>7.8125E-3</v>
      </c>
      <c r="B39">
        <v>-7</v>
      </c>
    </row>
    <row r="40" spans="1:2" x14ac:dyDescent="0.2">
      <c r="A40">
        <v>1.5625E-2</v>
      </c>
      <c r="B40">
        <v>-6</v>
      </c>
    </row>
    <row r="41" spans="1:2" x14ac:dyDescent="0.2">
      <c r="A41">
        <v>3.125E-2</v>
      </c>
      <c r="B41">
        <v>-5</v>
      </c>
    </row>
    <row r="42" spans="1:2" x14ac:dyDescent="0.2">
      <c r="A42">
        <v>6.25E-2</v>
      </c>
      <c r="B42">
        <v>-4</v>
      </c>
    </row>
    <row r="43" spans="1:2" x14ac:dyDescent="0.2">
      <c r="A43">
        <v>0.125</v>
      </c>
      <c r="B43">
        <v>-3</v>
      </c>
    </row>
    <row r="44" spans="1:2" x14ac:dyDescent="0.2">
      <c r="A44">
        <v>0.25</v>
      </c>
      <c r="B44">
        <v>-2</v>
      </c>
    </row>
    <row r="45" spans="1:2" x14ac:dyDescent="0.2">
      <c r="A45">
        <v>0.5</v>
      </c>
      <c r="B45">
        <v>-1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showRuler="0" topLeftCell="C10" workbookViewId="0">
      <selection activeCell="M19" sqref="M19"/>
    </sheetView>
  </sheetViews>
  <sheetFormatPr baseColWidth="10" defaultRowHeight="16" x14ac:dyDescent="0.2"/>
  <cols>
    <col min="1" max="1" width="16" customWidth="1"/>
    <col min="2" max="2" width="11.5" customWidth="1"/>
    <col min="3" max="3" width="13.5" customWidth="1"/>
    <col min="4" max="4" width="13.6640625" customWidth="1"/>
    <col min="5" max="5" width="11.83203125" customWidth="1"/>
    <col min="6" max="6" width="11.33203125" customWidth="1"/>
    <col min="7" max="7" width="11.6640625" customWidth="1"/>
  </cols>
  <sheetData>
    <row r="1" spans="1:17" x14ac:dyDescent="0.2">
      <c r="A1" t="s">
        <v>0</v>
      </c>
      <c r="B1" t="s">
        <v>19</v>
      </c>
      <c r="C1" t="s">
        <v>21</v>
      </c>
      <c r="D1" t="s">
        <v>20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6</v>
      </c>
      <c r="M1" t="s">
        <v>7</v>
      </c>
      <c r="O1" t="s">
        <v>14</v>
      </c>
      <c r="P1" t="s">
        <v>15</v>
      </c>
      <c r="Q1" t="s">
        <v>16</v>
      </c>
    </row>
    <row r="2" spans="1:17" x14ac:dyDescent="0.2">
      <c r="A2">
        <f>100*A26</f>
        <v>1.9073399999999999E-4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AVERAGE(B2:K2)</f>
        <v>0</v>
      </c>
      <c r="M2">
        <f>_xlfn.STDEV.S(B2:L2)</f>
        <v>0</v>
      </c>
      <c r="O2">
        <f>_xlfn.FLOOR.MATH($B$24*A2/100)</f>
        <v>0</v>
      </c>
      <c r="P2">
        <f>LOG(O2+1, 2)</f>
        <v>0</v>
      </c>
      <c r="Q2" t="e">
        <f>LOG(P2)</f>
        <v>#NUM!</v>
      </c>
    </row>
    <row r="3" spans="1:17" x14ac:dyDescent="0.2">
      <c r="A3">
        <f t="shared" ref="A3:A19" si="0">100*A27</f>
        <v>3.81469E-4</v>
      </c>
      <c r="B3" s="1">
        <v>0</v>
      </c>
      <c r="C3" s="1">
        <v>0</v>
      </c>
      <c r="D3" s="1">
        <v>0</v>
      </c>
      <c r="O3">
        <f t="shared" ref="O3:O21" si="1">_xlfn.FLOOR.MATH($B$24*A3/100)</f>
        <v>0</v>
      </c>
      <c r="P3">
        <f t="shared" ref="P3:P20" si="2">LOG(O3+1, 2)</f>
        <v>0</v>
      </c>
    </row>
    <row r="4" spans="1:17" x14ac:dyDescent="0.2">
      <c r="A4">
        <f t="shared" si="0"/>
        <v>7.6293900000000002E-4</v>
      </c>
      <c r="B4" s="1">
        <v>0</v>
      </c>
      <c r="C4" s="1">
        <v>0</v>
      </c>
      <c r="D4" s="1">
        <v>0</v>
      </c>
      <c r="I4" t="s">
        <v>8</v>
      </c>
      <c r="O4">
        <f t="shared" si="1"/>
        <v>0</v>
      </c>
      <c r="P4">
        <f t="shared" si="2"/>
        <v>0</v>
      </c>
    </row>
    <row r="5" spans="1:17" x14ac:dyDescent="0.2">
      <c r="A5">
        <f t="shared" si="0"/>
        <v>1.525878E-3</v>
      </c>
      <c r="B5" s="1">
        <v>0</v>
      </c>
      <c r="C5" s="1">
        <v>0</v>
      </c>
      <c r="D5" s="1">
        <v>0</v>
      </c>
      <c r="I5" t="s">
        <v>8</v>
      </c>
      <c r="J5" t="s">
        <v>8</v>
      </c>
      <c r="O5">
        <f t="shared" si="1"/>
        <v>1</v>
      </c>
      <c r="P5">
        <f t="shared" si="2"/>
        <v>1</v>
      </c>
    </row>
    <row r="6" spans="1:17" x14ac:dyDescent="0.2">
      <c r="A6">
        <f t="shared" si="0"/>
        <v>3.051757E-3</v>
      </c>
      <c r="B6" s="1">
        <v>0.41899999999999898</v>
      </c>
      <c r="C6" s="1">
        <v>0</v>
      </c>
      <c r="D6" s="1">
        <v>0</v>
      </c>
      <c r="I6" t="s">
        <v>8</v>
      </c>
      <c r="J6" t="s">
        <v>8</v>
      </c>
      <c r="O6">
        <f t="shared" si="1"/>
        <v>3</v>
      </c>
      <c r="P6">
        <f t="shared" si="2"/>
        <v>2</v>
      </c>
    </row>
    <row r="7" spans="1:17" x14ac:dyDescent="0.2">
      <c r="A7">
        <f t="shared" si="0"/>
        <v>6.1035149999999995E-3</v>
      </c>
      <c r="B7" s="1">
        <v>0.15479999999999899</v>
      </c>
      <c r="C7" s="1">
        <v>0</v>
      </c>
      <c r="D7" s="1">
        <v>0.12280000000000001</v>
      </c>
      <c r="O7">
        <f t="shared" si="1"/>
        <v>6</v>
      </c>
      <c r="P7">
        <f t="shared" si="2"/>
        <v>2.8073549220576042</v>
      </c>
    </row>
    <row r="8" spans="1:17" x14ac:dyDescent="0.2">
      <c r="A8">
        <f t="shared" si="0"/>
        <v>1.2207031E-2</v>
      </c>
      <c r="B8" s="1">
        <v>0.15939999999999899</v>
      </c>
      <c r="C8" s="1">
        <v>0.13</v>
      </c>
      <c r="D8" s="1">
        <v>0.1244</v>
      </c>
      <c r="O8">
        <f t="shared" si="1"/>
        <v>12</v>
      </c>
      <c r="P8">
        <f t="shared" si="2"/>
        <v>3.7004397181410922</v>
      </c>
    </row>
    <row r="9" spans="1:17" x14ac:dyDescent="0.2">
      <c r="A9">
        <f t="shared" si="0"/>
        <v>2.4414062E-2</v>
      </c>
      <c r="B9" s="1">
        <v>0.34139999999999898</v>
      </c>
      <c r="C9" s="1">
        <v>0.159</v>
      </c>
      <c r="D9" s="1">
        <v>0.109799999999999</v>
      </c>
      <c r="O9">
        <f t="shared" si="1"/>
        <v>24</v>
      </c>
      <c r="P9">
        <f t="shared" si="2"/>
        <v>4.6438561897747244</v>
      </c>
    </row>
    <row r="10" spans="1:17" x14ac:dyDescent="0.2">
      <c r="A10">
        <f t="shared" si="0"/>
        <v>4.8828125E-2</v>
      </c>
      <c r="B10" s="1">
        <v>0.246</v>
      </c>
      <c r="C10" s="1">
        <v>0.29239999999999899</v>
      </c>
      <c r="D10" s="1">
        <v>0.25140000000000001</v>
      </c>
      <c r="O10">
        <f t="shared" si="1"/>
        <v>48</v>
      </c>
      <c r="P10">
        <f t="shared" si="2"/>
        <v>5.6147098441152083</v>
      </c>
    </row>
    <row r="11" spans="1:17" x14ac:dyDescent="0.2">
      <c r="A11">
        <f t="shared" si="0"/>
        <v>9.765625E-2</v>
      </c>
      <c r="B11" s="1">
        <v>0.28560000000000002</v>
      </c>
      <c r="C11" s="1">
        <v>0.307</v>
      </c>
      <c r="D11" s="1">
        <v>0.25619999999999898</v>
      </c>
      <c r="O11">
        <f t="shared" si="1"/>
        <v>97</v>
      </c>
      <c r="P11">
        <f t="shared" si="2"/>
        <v>6.6147098441152092</v>
      </c>
    </row>
    <row r="12" spans="1:17" x14ac:dyDescent="0.2">
      <c r="A12">
        <f t="shared" si="0"/>
        <v>0.1953125</v>
      </c>
      <c r="B12" s="1">
        <v>0.35099999999999898</v>
      </c>
      <c r="C12" s="1">
        <v>0.35899999999999899</v>
      </c>
      <c r="D12" s="1">
        <v>0.2112</v>
      </c>
      <c r="O12">
        <f t="shared" si="1"/>
        <v>195</v>
      </c>
      <c r="P12">
        <f t="shared" si="2"/>
        <v>7.6147098441152075</v>
      </c>
    </row>
    <row r="13" spans="1:17" x14ac:dyDescent="0.2">
      <c r="A13">
        <f t="shared" si="0"/>
        <v>0.390625</v>
      </c>
      <c r="B13" s="1">
        <v>0.38900000000000001</v>
      </c>
      <c r="C13" s="1">
        <v>0.45100000000000001</v>
      </c>
      <c r="D13" s="1">
        <v>0.20860000000000001</v>
      </c>
      <c r="O13">
        <f t="shared" si="1"/>
        <v>390</v>
      </c>
      <c r="P13">
        <f t="shared" si="2"/>
        <v>8.611024797307353</v>
      </c>
    </row>
    <row r="14" spans="1:17" x14ac:dyDescent="0.2">
      <c r="A14">
        <f t="shared" si="0"/>
        <v>0.78125</v>
      </c>
      <c r="B14" s="1">
        <v>0.45179999999999898</v>
      </c>
      <c r="C14" s="1">
        <v>0.48799999999999899</v>
      </c>
      <c r="D14" s="1">
        <v>0.21179999999999899</v>
      </c>
      <c r="O14">
        <f t="shared" si="1"/>
        <v>781</v>
      </c>
      <c r="P14">
        <f t="shared" si="2"/>
        <v>9.611024797307353</v>
      </c>
    </row>
    <row r="15" spans="1:17" x14ac:dyDescent="0.2">
      <c r="A15">
        <f t="shared" si="0"/>
        <v>1.5625</v>
      </c>
      <c r="B15" s="1">
        <v>0.49480000000000002</v>
      </c>
      <c r="C15" s="1">
        <v>0.50560000000000005</v>
      </c>
      <c r="D15" s="1">
        <v>0.20760000000000001</v>
      </c>
      <c r="O15">
        <f t="shared" si="1"/>
        <v>1562</v>
      </c>
      <c r="P15">
        <f t="shared" si="2"/>
        <v>10.610102062999665</v>
      </c>
    </row>
    <row r="16" spans="1:17" x14ac:dyDescent="0.2">
      <c r="A16">
        <f t="shared" si="0"/>
        <v>3.125</v>
      </c>
      <c r="B16" s="1">
        <v>0.52280000000000004</v>
      </c>
      <c r="C16" s="1">
        <v>0.49980000000000002</v>
      </c>
      <c r="D16" s="1">
        <v>0.2218</v>
      </c>
      <c r="O16">
        <f t="shared" si="1"/>
        <v>3125</v>
      </c>
      <c r="P16">
        <f t="shared" si="2"/>
        <v>11.610102062999665</v>
      </c>
    </row>
    <row r="17" spans="1:16" x14ac:dyDescent="0.2">
      <c r="A17">
        <f t="shared" si="0"/>
        <v>6.25</v>
      </c>
      <c r="B17" s="1">
        <v>0.56720000000000004</v>
      </c>
      <c r="C17" s="1">
        <v>0.51119999999999899</v>
      </c>
      <c r="D17" s="1">
        <v>0.1986</v>
      </c>
      <c r="O17">
        <f t="shared" si="1"/>
        <v>6250</v>
      </c>
      <c r="P17">
        <f t="shared" si="2"/>
        <v>12.609871287178828</v>
      </c>
    </row>
    <row r="18" spans="1:16" x14ac:dyDescent="0.2">
      <c r="A18">
        <f t="shared" si="0"/>
        <v>12.5</v>
      </c>
      <c r="B18" s="1">
        <v>0.57679999999999898</v>
      </c>
      <c r="C18" s="1">
        <v>0.53580000000000005</v>
      </c>
      <c r="D18" s="1">
        <v>0.20519999999999899</v>
      </c>
      <c r="O18">
        <f t="shared" si="1"/>
        <v>12500</v>
      </c>
      <c r="P18">
        <f t="shared" si="2"/>
        <v>13.609755885423706</v>
      </c>
    </row>
    <row r="19" spans="1:16" x14ac:dyDescent="0.2">
      <c r="A19">
        <f t="shared" si="0"/>
        <v>25</v>
      </c>
      <c r="B19" s="1">
        <v>0.58879999999999899</v>
      </c>
      <c r="C19" s="1">
        <v>0.55159999999999898</v>
      </c>
      <c r="D19" s="1">
        <v>0.18659999999999899</v>
      </c>
      <c r="O19">
        <f t="shared" si="1"/>
        <v>25000</v>
      </c>
      <c r="P19">
        <f t="shared" si="2"/>
        <v>14.609698181084322</v>
      </c>
    </row>
    <row r="20" spans="1:16" x14ac:dyDescent="0.2">
      <c r="A20">
        <f>100*A44</f>
        <v>50</v>
      </c>
      <c r="O20">
        <f t="shared" si="1"/>
        <v>50000</v>
      </c>
      <c r="P20">
        <f t="shared" si="2"/>
        <v>15.609669328049096</v>
      </c>
    </row>
    <row r="21" spans="1:16" x14ac:dyDescent="0.2">
      <c r="O21">
        <f t="shared" si="1"/>
        <v>0</v>
      </c>
    </row>
    <row r="24" spans="1:16" x14ac:dyDescent="0.2">
      <c r="A24" t="s">
        <v>18</v>
      </c>
      <c r="B24">
        <v>100000</v>
      </c>
    </row>
    <row r="26" spans="1:16" x14ac:dyDescent="0.2">
      <c r="A26">
        <f>0.00000190734</f>
        <v>1.90734E-6</v>
      </c>
    </row>
    <row r="27" spans="1:16" x14ac:dyDescent="0.2">
      <c r="A27">
        <f>0.00000381469</f>
        <v>3.8146899999999998E-6</v>
      </c>
    </row>
    <row r="28" spans="1:16" x14ac:dyDescent="0.2">
      <c r="A28">
        <v>7.6293900000000003E-6</v>
      </c>
    </row>
    <row r="29" spans="1:16" x14ac:dyDescent="0.2">
      <c r="A29">
        <v>1.5258780000000001E-5</v>
      </c>
    </row>
    <row r="30" spans="1:16" x14ac:dyDescent="0.2">
      <c r="A30">
        <v>3.0517569999999999E-5</v>
      </c>
    </row>
    <row r="31" spans="1:16" x14ac:dyDescent="0.2">
      <c r="A31">
        <v>6.1035149999999998E-5</v>
      </c>
    </row>
    <row r="32" spans="1:16" x14ac:dyDescent="0.2">
      <c r="A32">
        <v>1.2207031E-4</v>
      </c>
    </row>
    <row r="33" spans="1:1" x14ac:dyDescent="0.2">
      <c r="A33">
        <v>2.4414061999999999E-4</v>
      </c>
    </row>
    <row r="34" spans="1:1" x14ac:dyDescent="0.2">
      <c r="A34">
        <v>4.8828125E-4</v>
      </c>
    </row>
    <row r="35" spans="1:1" x14ac:dyDescent="0.2">
      <c r="A35">
        <v>9.765625E-4</v>
      </c>
    </row>
    <row r="36" spans="1:1" x14ac:dyDescent="0.2">
      <c r="A36">
        <v>1.953125E-3</v>
      </c>
    </row>
    <row r="37" spans="1:1" x14ac:dyDescent="0.2">
      <c r="A37">
        <v>3.90625E-3</v>
      </c>
    </row>
    <row r="38" spans="1:1" x14ac:dyDescent="0.2">
      <c r="A38">
        <v>7.8125E-3</v>
      </c>
    </row>
    <row r="39" spans="1:1" x14ac:dyDescent="0.2">
      <c r="A39">
        <v>1.5625E-2</v>
      </c>
    </row>
    <row r="40" spans="1:1" x14ac:dyDescent="0.2">
      <c r="A40">
        <v>3.125E-2</v>
      </c>
    </row>
    <row r="41" spans="1:1" x14ac:dyDescent="0.2">
      <c r="A41">
        <v>6.25E-2</v>
      </c>
    </row>
    <row r="42" spans="1:1" x14ac:dyDescent="0.2">
      <c r="A42">
        <v>0.125</v>
      </c>
    </row>
    <row r="43" spans="1:1" x14ac:dyDescent="0.2">
      <c r="A43">
        <v>0.25</v>
      </c>
    </row>
    <row r="44" spans="1:1" x14ac:dyDescent="0.2">
      <c r="A44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2017-11-13T21:40:24Z</dcterms:created>
  <dcterms:modified xsi:type="dcterms:W3CDTF">2017-11-27T18:05:48Z</dcterms:modified>
</cp:coreProperties>
</file>