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90539\Desktop\"/>
    </mc:Choice>
  </mc:AlternateContent>
  <xr:revisionPtr revIDLastSave="0" documentId="13_ncr:1_{81BF97DE-4053-4AFD-952B-1FB9B9989C7D}" xr6:coauthVersionLast="47" xr6:coauthVersionMax="47" xr10:uidLastSave="{00000000-0000-0000-0000-000000000000}"/>
  <bookViews>
    <workbookView xWindow="-120" yWindow="-120" windowWidth="20730" windowHeight="11160" firstSheet="1" activeTab="4" xr2:uid="{47271D7D-3442-469D-B253-51BB2E020A8C}"/>
  </bookViews>
  <sheets>
    <sheet name="Raw Budget Data" sheetId="4" r:id="rId1"/>
    <sheet name="Pivot Analysis" sheetId="12" r:id="rId2"/>
    <sheet name="Annual Data And Charts" sheetId="17" r:id="rId3"/>
    <sheet name="Insıghts And Analysis" sheetId="18" r:id="rId4"/>
    <sheet name="Sources and References" sheetId="19" r:id="rId5"/>
  </sheet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17" l="1"/>
  <c r="F7" i="17"/>
  <c r="F8" i="17"/>
  <c r="F9" i="17"/>
  <c r="F10" i="17"/>
  <c r="F11" i="17"/>
  <c r="F5" i="17"/>
  <c r="E6" i="17"/>
  <c r="E7" i="17"/>
  <c r="E8" i="17"/>
  <c r="E9" i="17"/>
  <c r="E10" i="17"/>
  <c r="E11" i="17"/>
  <c r="E5" i="17"/>
  <c r="I25" i="4"/>
  <c r="I24" i="4"/>
  <c r="I23" i="4"/>
  <c r="I22" i="4"/>
  <c r="I21" i="4"/>
  <c r="I20" i="4"/>
  <c r="I19" i="4"/>
  <c r="I18" i="4"/>
  <c r="I17" i="4"/>
  <c r="I16" i="4"/>
  <c r="I15" i="4"/>
  <c r="I14" i="4"/>
  <c r="I13" i="4"/>
  <c r="I12" i="4"/>
  <c r="I11" i="4"/>
  <c r="I10" i="4"/>
  <c r="I9" i="4"/>
  <c r="I8" i="4"/>
  <c r="I7" i="4"/>
  <c r="I6" i="4"/>
  <c r="I5" i="4"/>
  <c r="I4" i="4"/>
  <c r="I3" i="4"/>
  <c r="I2" i="4"/>
</calcChain>
</file>

<file path=xl/sharedStrings.xml><?xml version="1.0" encoding="utf-8"?>
<sst xmlns="http://schemas.openxmlformats.org/spreadsheetml/2006/main" count="110" uniqueCount="44">
  <si>
    <t>Month</t>
  </si>
  <si>
    <t>Development Costs</t>
  </si>
  <si>
    <t>Operatinal Costs</t>
  </si>
  <si>
    <t>Marketing Costs</t>
  </si>
  <si>
    <t>Travelling Cost</t>
  </si>
  <si>
    <t>Training Cost</t>
  </si>
  <si>
    <t>Maintenance Cost</t>
  </si>
  <si>
    <t>Budget</t>
  </si>
  <si>
    <t>Actual</t>
  </si>
  <si>
    <t>Mar</t>
  </si>
  <si>
    <t>May</t>
  </si>
  <si>
    <t>Jan</t>
  </si>
  <si>
    <t>Feb</t>
  </si>
  <si>
    <t>Apr</t>
  </si>
  <si>
    <t>Jun</t>
  </si>
  <si>
    <t>Jul</t>
  </si>
  <si>
    <t>Aug</t>
  </si>
  <si>
    <t>Sep</t>
  </si>
  <si>
    <t>Oct</t>
  </si>
  <si>
    <t>Nov</t>
  </si>
  <si>
    <t>Dec</t>
  </si>
  <si>
    <t>Type</t>
  </si>
  <si>
    <t>Total Costs</t>
  </si>
  <si>
    <t>Column Labels</t>
  </si>
  <si>
    <t>Grand Total</t>
  </si>
  <si>
    <t>Sum of Development Costs</t>
  </si>
  <si>
    <t>Total Sum of Development Costs</t>
  </si>
  <si>
    <t>Total Sum of Operatinal Costs</t>
  </si>
  <si>
    <t>Sum of Operatinal Costs</t>
  </si>
  <si>
    <t>Total Sum of Marketing Costs</t>
  </si>
  <si>
    <t>Sum of Marketing Costs</t>
  </si>
  <si>
    <t>Total Sum of Travelling Cost</t>
  </si>
  <si>
    <t>Sum of Travelling Cost</t>
  </si>
  <si>
    <t>Total Sum of Training Cost</t>
  </si>
  <si>
    <t>Sum of Training Cost</t>
  </si>
  <si>
    <t>Total Sum of Maintenance Cost</t>
  </si>
  <si>
    <t>Sum of Maintenance Cost</t>
  </si>
  <si>
    <t>Total Sum of Total Costs</t>
  </si>
  <si>
    <t>Sum of Total Costs</t>
  </si>
  <si>
    <t>Row Labels</t>
  </si>
  <si>
    <t>Month order</t>
  </si>
  <si>
    <t>Values</t>
  </si>
  <si>
    <t>Variance</t>
  </si>
  <si>
    <t>%Variance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</si>
</sst>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charset val="162"/>
      <scheme val="minor"/>
    </font>
    <font>
      <sz val="11"/>
      <color rgb="FF000000"/>
      <name val="Aptos Narrow"/>
      <family val="2"/>
      <scheme val="minor"/>
    </font>
    <font>
      <b/>
      <sz val="11"/>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3" tint="0.749992370372631"/>
        <bgColor indexed="64"/>
      </patternFill>
    </fill>
    <fill>
      <patternFill patternType="solid">
        <fgColor theme="3" tint="0.89999084444715716"/>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horizontal="left"/>
    </xf>
    <xf numFmtId="0" fontId="0" fillId="0" borderId="0" xfId="0" pivotButton="1"/>
    <xf numFmtId="0" fontId="0" fillId="0" borderId="0" xfId="0" applyAlignment="1">
      <alignment horizontal="left" indent="1"/>
    </xf>
    <xf numFmtId="0" fontId="0" fillId="3" borderId="0" xfId="0" applyFill="1" applyAlignment="1">
      <alignment horizontal="left"/>
    </xf>
    <xf numFmtId="0" fontId="0" fillId="3" borderId="0" xfId="0" applyFill="1"/>
    <xf numFmtId="0" fontId="0" fillId="4" borderId="0" xfId="0" applyFill="1"/>
    <xf numFmtId="0" fontId="2" fillId="4" borderId="0" xfId="0" applyFont="1" applyFill="1"/>
    <xf numFmtId="0" fontId="3" fillId="4" borderId="0" xfId="0" applyFont="1" applyFill="1"/>
    <xf numFmtId="0" fontId="0" fillId="2" borderId="1" xfId="0" applyFill="1" applyBorder="1" applyAlignment="1">
      <alignment horizontal="left"/>
    </xf>
    <xf numFmtId="0" fontId="0" fillId="2" borderId="1" xfId="0" applyFill="1" applyBorder="1"/>
    <xf numFmtId="17" fontId="0" fillId="3" borderId="1" xfId="0" applyNumberFormat="1" applyFill="1" applyBorder="1" applyAlignment="1">
      <alignment horizontal="left"/>
    </xf>
    <xf numFmtId="0" fontId="0" fillId="0" borderId="1" xfId="0" applyBorder="1"/>
    <xf numFmtId="0" fontId="0" fillId="0" borderId="1" xfId="0" applyBorder="1" applyAlignment="1">
      <alignment horizontal="left"/>
    </xf>
    <xf numFmtId="0" fontId="0" fillId="3" borderId="1" xfId="0" applyFill="1" applyBorder="1"/>
    <xf numFmtId="0" fontId="1" fillId="0" borderId="1" xfId="0" applyFont="1" applyBorder="1" applyAlignment="1">
      <alignment horizontal="left"/>
    </xf>
    <xf numFmtId="0" fontId="0" fillId="0" borderId="0" xfId="0" applyAlignment="1">
      <alignment horizontal="center"/>
    </xf>
  </cellXfs>
  <cellStyles count="1">
    <cellStyle name="Normal" xfId="0" builtinId="0"/>
  </cellStyles>
  <dxfs count="10">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bgColor theme="3" tint="0.89999084444715716"/>
        </patternFill>
      </fill>
    </dxf>
    <dxf>
      <fill>
        <patternFill>
          <bgColor theme="3" tint="0.89999084444715716"/>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BUS.xlsx]Annual Data And Charts!PivotTable5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ANNUAL</a:t>
            </a:r>
            <a:r>
              <a:rPr lang="tr-TR" baseline="0"/>
              <a:t> BUDGET VS ACTUAL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'Annual Data And Charts'!$B$3:$B$4</c:f>
              <c:strCache>
                <c:ptCount val="1"/>
                <c:pt idx="0">
                  <c:v>Actual</c:v>
                </c:pt>
              </c:strCache>
            </c:strRef>
          </c:tx>
          <c:spPr>
            <a:solidFill>
              <a:schemeClr val="accent1"/>
            </a:solidFill>
            <a:ln>
              <a:noFill/>
            </a:ln>
            <a:effectLst/>
          </c:spPr>
          <c:invertIfNegative val="0"/>
          <c:cat>
            <c:strRef>
              <c:f>'Annual Data And Charts'!$A$5:$A$11</c:f>
              <c:strCache>
                <c:ptCount val="7"/>
                <c:pt idx="0">
                  <c:v>Sum of Development Costs</c:v>
                </c:pt>
                <c:pt idx="1">
                  <c:v>Sum of Operatinal Costs</c:v>
                </c:pt>
                <c:pt idx="2">
                  <c:v>Sum of Marketing Costs</c:v>
                </c:pt>
                <c:pt idx="3">
                  <c:v>Sum of Travelling Cost</c:v>
                </c:pt>
                <c:pt idx="4">
                  <c:v>Sum of Training Cost</c:v>
                </c:pt>
                <c:pt idx="5">
                  <c:v>Sum of Maintenance Cost</c:v>
                </c:pt>
                <c:pt idx="6">
                  <c:v>Sum of Total Costs</c:v>
                </c:pt>
              </c:strCache>
            </c:strRef>
          </c:cat>
          <c:val>
            <c:numRef>
              <c:f>'Annual Data And Charts'!$B$5:$B$11</c:f>
              <c:numCache>
                <c:formatCode>General</c:formatCode>
                <c:ptCount val="7"/>
                <c:pt idx="0">
                  <c:v>1314635</c:v>
                </c:pt>
                <c:pt idx="1">
                  <c:v>174082</c:v>
                </c:pt>
                <c:pt idx="2">
                  <c:v>69676</c:v>
                </c:pt>
                <c:pt idx="3">
                  <c:v>41300</c:v>
                </c:pt>
                <c:pt idx="4">
                  <c:v>68000</c:v>
                </c:pt>
                <c:pt idx="5">
                  <c:v>50487</c:v>
                </c:pt>
                <c:pt idx="6">
                  <c:v>1718180</c:v>
                </c:pt>
              </c:numCache>
            </c:numRef>
          </c:val>
          <c:extLst>
            <c:ext xmlns:c16="http://schemas.microsoft.com/office/drawing/2014/chart" uri="{C3380CC4-5D6E-409C-BE32-E72D297353CC}">
              <c16:uniqueId val="{00000000-8582-44B3-8316-65434C63B02B}"/>
            </c:ext>
          </c:extLst>
        </c:ser>
        <c:ser>
          <c:idx val="1"/>
          <c:order val="1"/>
          <c:tx>
            <c:strRef>
              <c:f>'Annual Data And Charts'!$C$3:$C$4</c:f>
              <c:strCache>
                <c:ptCount val="1"/>
                <c:pt idx="0">
                  <c:v>Budget</c:v>
                </c:pt>
              </c:strCache>
            </c:strRef>
          </c:tx>
          <c:spPr>
            <a:solidFill>
              <a:schemeClr val="accent2"/>
            </a:solidFill>
            <a:ln>
              <a:noFill/>
            </a:ln>
            <a:effectLst/>
          </c:spPr>
          <c:invertIfNegative val="0"/>
          <c:cat>
            <c:strRef>
              <c:f>'Annual Data And Charts'!$A$5:$A$11</c:f>
              <c:strCache>
                <c:ptCount val="7"/>
                <c:pt idx="0">
                  <c:v>Sum of Development Costs</c:v>
                </c:pt>
                <c:pt idx="1">
                  <c:v>Sum of Operatinal Costs</c:v>
                </c:pt>
                <c:pt idx="2">
                  <c:v>Sum of Marketing Costs</c:v>
                </c:pt>
                <c:pt idx="3">
                  <c:v>Sum of Travelling Cost</c:v>
                </c:pt>
                <c:pt idx="4">
                  <c:v>Sum of Training Cost</c:v>
                </c:pt>
                <c:pt idx="5">
                  <c:v>Sum of Maintenance Cost</c:v>
                </c:pt>
                <c:pt idx="6">
                  <c:v>Sum of Total Costs</c:v>
                </c:pt>
              </c:strCache>
            </c:strRef>
          </c:cat>
          <c:val>
            <c:numRef>
              <c:f>'Annual Data And Charts'!$C$5:$C$11</c:f>
              <c:numCache>
                <c:formatCode>General</c:formatCode>
                <c:ptCount val="7"/>
                <c:pt idx="0">
                  <c:v>1344960</c:v>
                </c:pt>
                <c:pt idx="1">
                  <c:v>164508</c:v>
                </c:pt>
                <c:pt idx="2">
                  <c:v>67900</c:v>
                </c:pt>
                <c:pt idx="3">
                  <c:v>45200</c:v>
                </c:pt>
                <c:pt idx="4">
                  <c:v>86000</c:v>
                </c:pt>
                <c:pt idx="5">
                  <c:v>48000</c:v>
                </c:pt>
                <c:pt idx="6">
                  <c:v>1756568</c:v>
                </c:pt>
              </c:numCache>
            </c:numRef>
          </c:val>
          <c:extLst>
            <c:ext xmlns:c16="http://schemas.microsoft.com/office/drawing/2014/chart" uri="{C3380CC4-5D6E-409C-BE32-E72D297353CC}">
              <c16:uniqueId val="{00000001-8582-44B3-8316-65434C63B02B}"/>
            </c:ext>
          </c:extLst>
        </c:ser>
        <c:dLbls>
          <c:showLegendKey val="0"/>
          <c:showVal val="0"/>
          <c:showCatName val="0"/>
          <c:showSerName val="0"/>
          <c:showPercent val="0"/>
          <c:showBubbleSize val="0"/>
        </c:dLbls>
        <c:gapWidth val="219"/>
        <c:overlap val="-27"/>
        <c:axId val="1171927024"/>
        <c:axId val="1171919464"/>
      </c:barChart>
      <c:catAx>
        <c:axId val="117192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919464"/>
        <c:crosses val="autoZero"/>
        <c:auto val="1"/>
        <c:lblAlgn val="ctr"/>
        <c:lblOffset val="100"/>
        <c:noMultiLvlLbl val="0"/>
      </c:catAx>
      <c:valAx>
        <c:axId val="1171919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927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tr-TR"/>
              <a:t>ANNUAL</a:t>
            </a:r>
            <a:r>
              <a:rPr lang="tr-TR" baseline="0"/>
              <a:t> VARIANCE ANALYSIS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'Annual Data And Charts'!$E$4</c:f>
              <c:strCache>
                <c:ptCount val="1"/>
                <c:pt idx="0">
                  <c:v>Variance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'Annual Data And Charts'!$E$5:$E$11</c:f>
              <c:numCache>
                <c:formatCode>General</c:formatCode>
                <c:ptCount val="7"/>
                <c:pt idx="0">
                  <c:v>30325</c:v>
                </c:pt>
                <c:pt idx="1">
                  <c:v>-9574</c:v>
                </c:pt>
                <c:pt idx="2">
                  <c:v>-1776</c:v>
                </c:pt>
                <c:pt idx="3">
                  <c:v>3900</c:v>
                </c:pt>
                <c:pt idx="4">
                  <c:v>18000</c:v>
                </c:pt>
                <c:pt idx="5">
                  <c:v>-2487</c:v>
                </c:pt>
                <c:pt idx="6">
                  <c:v>38388</c:v>
                </c:pt>
              </c:numCache>
            </c:numRef>
          </c:val>
          <c:extLst>
            <c:ext xmlns:c16="http://schemas.microsoft.com/office/drawing/2014/chart" uri="{C3380CC4-5D6E-409C-BE32-E72D297353CC}">
              <c16:uniqueId val="{00000000-56BF-402E-8F98-1D4C3F0F4308}"/>
            </c:ext>
          </c:extLst>
        </c:ser>
        <c:ser>
          <c:idx val="1"/>
          <c:order val="1"/>
          <c:tx>
            <c:strRef>
              <c:f>'Annual Data And Charts'!$F$4</c:f>
              <c:strCache>
                <c:ptCount val="1"/>
                <c:pt idx="0">
                  <c:v>%Variance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'Annual Data And Charts'!$F$5:$F$11</c:f>
              <c:numCache>
                <c:formatCode>General</c:formatCode>
                <c:ptCount val="7"/>
                <c:pt idx="0">
                  <c:v>2.3067239195670282E-2</c:v>
                </c:pt>
                <c:pt idx="1">
                  <c:v>-5.4997070346158708E-2</c:v>
                </c:pt>
                <c:pt idx="2">
                  <c:v>-2.5489408117572766E-2</c:v>
                </c:pt>
                <c:pt idx="3">
                  <c:v>9.4430992736077482E-2</c:v>
                </c:pt>
                <c:pt idx="4">
                  <c:v>0.26470588235294118</c:v>
                </c:pt>
                <c:pt idx="5">
                  <c:v>-4.9260205597480539E-2</c:v>
                </c:pt>
                <c:pt idx="6">
                  <c:v>2.2342245864810439E-2</c:v>
                </c:pt>
              </c:numCache>
            </c:numRef>
          </c:val>
          <c:extLst>
            <c:ext xmlns:c16="http://schemas.microsoft.com/office/drawing/2014/chart" uri="{C3380CC4-5D6E-409C-BE32-E72D297353CC}">
              <c16:uniqueId val="{00000001-56BF-402E-8F98-1D4C3F0F4308}"/>
            </c:ext>
          </c:extLst>
        </c:ser>
        <c:dLbls>
          <c:dLblPos val="outEnd"/>
          <c:showLegendKey val="0"/>
          <c:showVal val="1"/>
          <c:showCatName val="0"/>
          <c:showSerName val="0"/>
          <c:showPercent val="0"/>
          <c:showBubbleSize val="0"/>
        </c:dLbls>
        <c:gapWidth val="444"/>
        <c:overlap val="-90"/>
        <c:axId val="1171920904"/>
        <c:axId val="1171921624"/>
      </c:barChart>
      <c:catAx>
        <c:axId val="11719209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71921624"/>
        <c:crosses val="autoZero"/>
        <c:auto val="1"/>
        <c:lblAlgn val="ctr"/>
        <c:lblOffset val="100"/>
        <c:noMultiLvlLbl val="0"/>
      </c:catAx>
      <c:valAx>
        <c:axId val="1171921624"/>
        <c:scaling>
          <c:orientation val="minMax"/>
        </c:scaling>
        <c:delete val="1"/>
        <c:axPos val="l"/>
        <c:numFmt formatCode="General" sourceLinked="1"/>
        <c:majorTickMark val="none"/>
        <c:minorTickMark val="none"/>
        <c:tickLblPos val="nextTo"/>
        <c:crossAx val="11719209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11616</xdr:colOff>
      <xdr:row>2</xdr:row>
      <xdr:rowOff>4877</xdr:rowOff>
    </xdr:from>
    <xdr:to>
      <xdr:col>8</xdr:col>
      <xdr:colOff>1498445</xdr:colOff>
      <xdr:row>29</xdr:row>
      <xdr:rowOff>185852</xdr:rowOff>
    </xdr:to>
    <xdr:graphicFrame macro="">
      <xdr:nvGraphicFramePr>
        <xdr:cNvPr id="2" name="Chart 1">
          <a:extLst>
            <a:ext uri="{FF2B5EF4-FFF2-40B4-BE49-F238E27FC236}">
              <a16:creationId xmlns:a16="http://schemas.microsoft.com/office/drawing/2014/main" id="{AFAC8F00-D6B9-A815-FA20-3B199A277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1494959</xdr:colOff>
      <xdr:row>2</xdr:row>
      <xdr:rowOff>4878</xdr:rowOff>
    </xdr:from>
    <xdr:to>
      <xdr:col>12</xdr:col>
      <xdr:colOff>0</xdr:colOff>
      <xdr:row>29</xdr:row>
      <xdr:rowOff>174237</xdr:rowOff>
    </xdr:to>
    <xdr:graphicFrame macro="">
      <xdr:nvGraphicFramePr>
        <xdr:cNvPr id="3" name="Chart 2">
          <a:extLst>
            <a:ext uri="{FF2B5EF4-FFF2-40B4-BE49-F238E27FC236}">
              <a16:creationId xmlns:a16="http://schemas.microsoft.com/office/drawing/2014/main" id="{E821559E-379A-143C-0BB2-30AB3ABEC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19049</xdr:rowOff>
    </xdr:from>
    <xdr:ext cx="10239375" cy="7219951"/>
    <xdr:sp macro="" textlink="">
      <xdr:nvSpPr>
        <xdr:cNvPr id="2" name="TextBox 1">
          <a:extLst>
            <a:ext uri="{FF2B5EF4-FFF2-40B4-BE49-F238E27FC236}">
              <a16:creationId xmlns:a16="http://schemas.microsoft.com/office/drawing/2014/main" id="{DC4D1D54-F9F4-828D-EA3B-28B61A634682}"/>
            </a:ext>
          </a:extLst>
        </xdr:cNvPr>
        <xdr:cNvSpPr txBox="1"/>
      </xdr:nvSpPr>
      <xdr:spPr>
        <a:xfrm>
          <a:off x="0" y="19049"/>
          <a:ext cx="10239375" cy="721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tr-TR" sz="1100" b="1">
              <a:solidFill>
                <a:schemeClr val="tx2">
                  <a:lumMod val="75000"/>
                  <a:lumOff val="25000"/>
                </a:schemeClr>
              </a:solidFill>
            </a:rPr>
            <a:t>Developmen</a:t>
          </a:r>
          <a:r>
            <a:rPr lang="tr-TR" sz="1100" b="1" baseline="0">
              <a:solidFill>
                <a:schemeClr val="tx2">
                  <a:lumMod val="75000"/>
                  <a:lumOff val="25000"/>
                </a:schemeClr>
              </a:solidFill>
            </a:rPr>
            <a:t>t Costs Analysis: </a:t>
          </a:r>
          <a:r>
            <a:rPr lang="tr-TR" sz="1100" baseline="0"/>
            <a:t>The actual costs amounted to 1,314,635 and  the budgeted is 1,344,960. As we see there is a positive varience of 30,325. </a:t>
          </a:r>
          <a:r>
            <a:rPr lang="en-US" sz="1100" b="0" i="0">
              <a:solidFill>
                <a:schemeClr val="tx1"/>
              </a:solidFill>
              <a:effectLst/>
              <a:latin typeface="+mn-lt"/>
              <a:ea typeface="+mn-ea"/>
              <a:cs typeface="+mn-cs"/>
            </a:rPr>
            <a:t>This demonstrates the efficient use of resources throughout the development process. This may be due to factors such as the timely completion of project steps, the reduced need for revisions, or effective negotiations with suppliers. Effective cost forecasting and strong project management, combined with staying under budget, also contributed to overall financial performance.</a:t>
          </a:r>
          <a:endParaRPr lang="tr-TR" sz="1100" b="0" i="0">
            <a:solidFill>
              <a:schemeClr val="tx1"/>
            </a:solidFill>
            <a:effectLst/>
            <a:latin typeface="+mn-lt"/>
            <a:ea typeface="+mn-ea"/>
            <a:cs typeface="+mn-cs"/>
          </a:endParaRPr>
        </a:p>
        <a:p>
          <a:r>
            <a:rPr lang="tr-TR" sz="1100" b="1" i="0">
              <a:solidFill>
                <a:schemeClr val="tx2">
                  <a:lumMod val="75000"/>
                  <a:lumOff val="25000"/>
                </a:schemeClr>
              </a:solidFill>
              <a:effectLst/>
              <a:latin typeface="+mn-lt"/>
              <a:ea typeface="+mn-ea"/>
              <a:cs typeface="+mn-cs"/>
            </a:rPr>
            <a:t>Operational Costs Analysis: </a:t>
          </a:r>
          <a:r>
            <a:rPr lang="en-US" sz="1100" b="0" i="0">
              <a:solidFill>
                <a:schemeClr val="tx1"/>
              </a:solidFill>
              <a:effectLst/>
              <a:latin typeface="+mn-lt"/>
              <a:ea typeface="+mn-ea"/>
              <a:cs typeface="+mn-cs"/>
            </a:rPr>
            <a:t>Operational costs were realized as </a:t>
          </a:r>
          <a:r>
            <a:rPr lang="tr-TR" sz="1100" b="0" i="0">
              <a:solidFill>
                <a:schemeClr val="tx1"/>
              </a:solidFill>
              <a:effectLst/>
              <a:latin typeface="+mn-lt"/>
              <a:ea typeface="+mn-ea"/>
              <a:cs typeface="+mn-cs"/>
            </a:rPr>
            <a:t>174,082</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units compared to the planned budget amount of </a:t>
          </a:r>
          <a:r>
            <a:rPr lang="tr-TR" sz="1100" b="0" i="0">
              <a:solidFill>
                <a:schemeClr val="tx1"/>
              </a:solidFill>
              <a:effectLst/>
              <a:latin typeface="+mn-lt"/>
              <a:ea typeface="+mn-ea"/>
              <a:cs typeface="+mn-cs"/>
            </a:rPr>
            <a:t>164,508 </a:t>
          </a:r>
          <a:r>
            <a:rPr lang="en-US" sz="1100" b="0" i="0">
              <a:solidFill>
                <a:schemeClr val="tx1"/>
              </a:solidFill>
              <a:effectLst/>
              <a:latin typeface="+mn-lt"/>
              <a:ea typeface="+mn-ea"/>
              <a:cs typeface="+mn-cs"/>
            </a:rPr>
            <a:t>, resulting in a negative variance of </a:t>
          </a:r>
          <a:r>
            <a:rPr lang="tr-TR" sz="1100" b="0" i="0" baseline="0">
              <a:solidFill>
                <a:schemeClr val="tx1"/>
              </a:solidFill>
              <a:effectLst/>
              <a:latin typeface="+mn-lt"/>
              <a:ea typeface="+mn-ea"/>
              <a:cs typeface="+mn-cs"/>
            </a:rPr>
            <a:t> -9,574</a:t>
          </a:r>
          <a:r>
            <a:rPr lang="en-US" sz="1100" b="0" i="0">
              <a:solidFill>
                <a:schemeClr val="tx1"/>
              </a:solidFill>
              <a:effectLst/>
              <a:latin typeface="+mn-lt"/>
              <a:ea typeface="+mn-ea"/>
              <a:cs typeface="+mn-cs"/>
            </a:rPr>
            <a:t> units. This indicates that unforeseen or higher-than-planned expenses were incurred in operational processes.</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The reason for this extra expense could be sudden increases in raw material or energy prices, unexpected maintenance or repair needs, or price fluctuations in outsourcing.</a:t>
          </a:r>
          <a:br>
            <a:rPr lang="en-US"/>
          </a:br>
          <a:r>
            <a:rPr lang="en-US" sz="1100" b="0" i="0">
              <a:solidFill>
                <a:schemeClr val="tx1"/>
              </a:solidFill>
              <a:effectLst/>
              <a:latin typeface="+mn-lt"/>
              <a:ea typeface="+mn-ea"/>
              <a:cs typeface="+mn-cs"/>
            </a:rPr>
            <a:t>This variance highlights the need for greater flexibility in future budgeting processes an</a:t>
          </a:r>
          <a:r>
            <a:rPr lang="tr-TR" sz="1100" b="0" i="0">
              <a:solidFill>
                <a:schemeClr val="tx1"/>
              </a:solidFill>
              <a:effectLst/>
              <a:latin typeface="+mn-lt"/>
              <a:ea typeface="+mn-ea"/>
              <a:cs typeface="+mn-cs"/>
            </a:rPr>
            <a:t>d</a:t>
          </a:r>
          <a:r>
            <a:rPr lang="en-US" sz="1100" b="0" i="0">
              <a:solidFill>
                <a:schemeClr val="tx1"/>
              </a:solidFill>
              <a:effectLst/>
              <a:latin typeface="+mn-lt"/>
              <a:ea typeface="+mn-ea"/>
              <a:cs typeface="+mn-cs"/>
            </a:rPr>
            <a:t> indicates the need for stricter cost control mechanisms.</a:t>
          </a:r>
          <a:endParaRPr lang="tr-TR" sz="1100" b="0" i="0">
            <a:solidFill>
              <a:schemeClr val="tx1"/>
            </a:solidFill>
            <a:effectLst/>
            <a:latin typeface="+mn-lt"/>
            <a:ea typeface="+mn-ea"/>
            <a:cs typeface="+mn-cs"/>
          </a:endParaRPr>
        </a:p>
        <a:p>
          <a:r>
            <a:rPr lang="tr-TR" sz="1100" b="1" i="0">
              <a:solidFill>
                <a:schemeClr val="tx2">
                  <a:lumMod val="75000"/>
                  <a:lumOff val="25000"/>
                </a:schemeClr>
              </a:solidFill>
              <a:effectLst/>
              <a:latin typeface="+mn-lt"/>
              <a:ea typeface="+mn-ea"/>
              <a:cs typeface="+mn-cs"/>
            </a:rPr>
            <a:t>Marketing Cost</a:t>
          </a:r>
          <a:r>
            <a:rPr lang="tr-TR" sz="1100" b="1" i="0" baseline="0">
              <a:solidFill>
                <a:schemeClr val="tx2">
                  <a:lumMod val="75000"/>
                  <a:lumOff val="25000"/>
                </a:schemeClr>
              </a:solidFill>
              <a:effectLst/>
              <a:latin typeface="+mn-lt"/>
              <a:ea typeface="+mn-ea"/>
              <a:cs typeface="+mn-cs"/>
            </a:rPr>
            <a:t>s Analysis: </a:t>
          </a:r>
          <a:r>
            <a:rPr lang="en-US" sz="1100" b="0" i="0">
              <a:solidFill>
                <a:schemeClr val="tx1"/>
              </a:solidFill>
              <a:effectLst/>
              <a:latin typeface="+mn-lt"/>
              <a:ea typeface="+mn-ea"/>
              <a:cs typeface="+mn-cs"/>
            </a:rPr>
            <a:t>Marketing costs were realized at level </a:t>
          </a:r>
          <a:r>
            <a:rPr lang="tr-TR" sz="1100" b="0" i="0">
              <a:solidFill>
                <a:schemeClr val="tx1"/>
              </a:solidFill>
              <a:effectLst/>
              <a:latin typeface="+mn-lt"/>
              <a:ea typeface="+mn-ea"/>
              <a:cs typeface="+mn-cs"/>
            </a:rPr>
            <a:t>69,676</a:t>
          </a:r>
          <a:r>
            <a:rPr lang="en-US" sz="1100" b="0" i="0">
              <a:solidFill>
                <a:schemeClr val="tx1"/>
              </a:solidFill>
              <a:effectLst/>
              <a:latin typeface="+mn-lt"/>
              <a:ea typeface="+mn-ea"/>
              <a:cs typeface="+mn-cs"/>
            </a:rPr>
            <a:t> compared to the projected budget of </a:t>
          </a:r>
          <a:r>
            <a:rPr lang="tr-TR" sz="1100" b="0" i="0">
              <a:solidFill>
                <a:schemeClr val="tx1"/>
              </a:solidFill>
              <a:effectLst/>
              <a:latin typeface="+mn-lt"/>
              <a:ea typeface="+mn-ea"/>
              <a:cs typeface="+mn-cs"/>
            </a:rPr>
            <a:t>67,900</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 creating a negative difference. This increase may have been due to more aggressive pursuit of target audience reach and brand visibility goals.</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The expansion of marketing campaigns, increased social media and digital advertising investments, or the additional costs of outsourced agency services may be among the primary reasons for this difference.</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This suggests that despite budget overruns, strategic marketing decisions may have been implemented effectively and positively, but more predictable and performance-based spending systems should still be established.</a:t>
          </a:r>
          <a:r>
            <a:rPr lang="tr-TR" sz="1100" b="0" i="0">
              <a:solidFill>
                <a:schemeClr val="tx1"/>
              </a:solidFill>
              <a:effectLst/>
              <a:latin typeface="+mn-lt"/>
              <a:ea typeface="+mn-ea"/>
              <a:cs typeface="+mn-cs"/>
            </a:rPr>
            <a:t> </a:t>
          </a:r>
        </a:p>
        <a:p>
          <a:r>
            <a:rPr lang="tr-TR" sz="1100" b="1" i="0">
              <a:solidFill>
                <a:schemeClr val="tx2">
                  <a:lumMod val="75000"/>
                  <a:lumOff val="25000"/>
                </a:schemeClr>
              </a:solidFill>
              <a:effectLst/>
              <a:latin typeface="+mn-lt"/>
              <a:ea typeface="+mn-ea"/>
              <a:cs typeface="+mn-cs"/>
            </a:rPr>
            <a:t>Travelling Costs Analysis: </a:t>
          </a:r>
          <a:r>
            <a:rPr lang="en-US" sz="1100" b="0" i="0">
              <a:solidFill>
                <a:schemeClr val="tx1"/>
              </a:solidFill>
              <a:effectLst/>
              <a:latin typeface="+mn-lt"/>
              <a:ea typeface="+mn-ea"/>
              <a:cs typeface="+mn-cs"/>
            </a:rPr>
            <a:t>Travel expenses remained at level </a:t>
          </a:r>
          <a:r>
            <a:rPr lang="tr-TR" sz="1100" b="0" i="0">
              <a:solidFill>
                <a:schemeClr val="tx1"/>
              </a:solidFill>
              <a:effectLst/>
              <a:latin typeface="+mn-lt"/>
              <a:ea typeface="+mn-ea"/>
              <a:cs typeface="+mn-cs"/>
            </a:rPr>
            <a:t>41,300</a:t>
          </a:r>
          <a:r>
            <a:rPr lang="en-US" sz="1100" b="0" i="0">
              <a:solidFill>
                <a:schemeClr val="tx1"/>
              </a:solidFill>
              <a:effectLst/>
              <a:latin typeface="+mn-lt"/>
              <a:ea typeface="+mn-ea"/>
              <a:cs typeface="+mn-cs"/>
            </a:rPr>
            <a:t> compared to the planned budget </a:t>
          </a:r>
          <a:r>
            <a:rPr lang="tr-TR" sz="1100" b="0" i="0">
              <a:solidFill>
                <a:schemeClr val="tx1"/>
              </a:solidFill>
              <a:effectLst/>
              <a:latin typeface="+mn-lt"/>
              <a:ea typeface="+mn-ea"/>
              <a:cs typeface="+mn-cs"/>
            </a:rPr>
            <a:t>45,200</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 resulting in a positive difference. This difference may be due to strategic decisions such as more efficient travel planning, opting for digital meeting options, or minimizing unnecessary travel.</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The transition from hybrid working measures to permanent methods after the pandemic or the tightening of internal approval processes may also have contributed to this difference.</a:t>
          </a:r>
          <a:endParaRPr lang="tr-TR" sz="1100" b="0" i="0">
            <a:solidFill>
              <a:schemeClr val="tx1"/>
            </a:solidFill>
            <a:effectLst/>
            <a:latin typeface="+mn-lt"/>
            <a:ea typeface="+mn-ea"/>
            <a:cs typeface="+mn-cs"/>
          </a:endParaRPr>
        </a:p>
        <a:p>
          <a:r>
            <a:rPr lang="tr-TR" sz="1100" b="1" i="0">
              <a:solidFill>
                <a:schemeClr val="tx2">
                  <a:lumMod val="75000"/>
                  <a:lumOff val="25000"/>
                </a:schemeClr>
              </a:solidFill>
              <a:effectLst/>
              <a:latin typeface="+mn-lt"/>
              <a:ea typeface="+mn-ea"/>
              <a:cs typeface="+mn-cs"/>
            </a:rPr>
            <a:t>Training Costs Analysis: </a:t>
          </a:r>
          <a:r>
            <a:rPr lang="en-US" sz="1100" b="0" i="0">
              <a:solidFill>
                <a:schemeClr val="tx1"/>
              </a:solidFill>
              <a:effectLst/>
              <a:latin typeface="+mn-lt"/>
              <a:ea typeface="+mn-ea"/>
              <a:cs typeface="+mn-cs"/>
            </a:rPr>
            <a:t>Training expenses were 18,000 units lower than the planned budget, resulting in a significant positive variance. This demonstrates the prudent use of resources and the savings achieved in training expenditures.</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However, despite this positive financial picture, there are also potential issues such as the narrowing of the scope of training activities or the neglect of some development opportunities. Such cost constraints could negatively impact institutional development, particularly regarding the long-term productivity of human resources.</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Therefore, this difference is not only a financial success but also a strategic signal reminding us of the importance of balanced investment decisions in the future.</a:t>
          </a:r>
          <a:endParaRPr lang="tr-TR" sz="1100" b="0" i="0">
            <a:solidFill>
              <a:schemeClr val="tx1"/>
            </a:solidFill>
            <a:effectLst/>
            <a:latin typeface="+mn-lt"/>
            <a:ea typeface="+mn-ea"/>
            <a:cs typeface="+mn-cs"/>
          </a:endParaRPr>
        </a:p>
        <a:p>
          <a:r>
            <a:rPr lang="tr-TR" sz="1100" b="1" i="0">
              <a:solidFill>
                <a:schemeClr val="tx2">
                  <a:lumMod val="75000"/>
                  <a:lumOff val="25000"/>
                </a:schemeClr>
              </a:solidFill>
              <a:effectLst/>
              <a:latin typeface="+mn-lt"/>
              <a:ea typeface="+mn-ea"/>
              <a:cs typeface="+mn-cs"/>
            </a:rPr>
            <a:t>Maintanance Cost Analysis:  </a:t>
          </a:r>
          <a:r>
            <a:rPr lang="en-US" sz="1100" b="0" i="0">
              <a:solidFill>
                <a:schemeClr val="tx1"/>
              </a:solidFill>
              <a:effectLst/>
              <a:latin typeface="+mn-lt"/>
              <a:ea typeface="+mn-ea"/>
              <a:cs typeface="+mn-cs"/>
            </a:rPr>
            <a:t>Maintenance costs exceeded the planned budget by 2,487 units, creating a limited negative variance. While this deviation may appear small, it could indicate that some unforeseen circumstances were encountered regarding the frequency, urgency, or scope of maintenance activities.</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This increase may have been caused by unexpected equipment failures, the accumulated effects of untimely maintenance, or fluctuations in the prices of outsourced services.</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This difference highlights the need to revisit preventive maintenance policies and the importance of implementing more accurate forecasts to prevent similar deviations in the future.</a:t>
          </a:r>
          <a:endParaRPr lang="tr-TR" sz="1100" b="0" i="0">
            <a:solidFill>
              <a:schemeClr val="tx1"/>
            </a:solidFill>
            <a:effectLst/>
            <a:latin typeface="+mn-lt"/>
            <a:ea typeface="+mn-ea"/>
            <a:cs typeface="+mn-cs"/>
          </a:endParaRPr>
        </a:p>
        <a:p>
          <a:r>
            <a:rPr lang="tr-TR" sz="1100" b="1" i="0">
              <a:solidFill>
                <a:schemeClr val="accent2">
                  <a:lumMod val="75000"/>
                </a:schemeClr>
              </a:solidFill>
              <a:effectLst/>
              <a:latin typeface="+mn-lt"/>
              <a:ea typeface="+mn-ea"/>
              <a:cs typeface="+mn-cs"/>
            </a:rPr>
            <a:t>Total Cost</a:t>
          </a:r>
          <a:r>
            <a:rPr lang="tr-TR" sz="1100" b="1" i="0" baseline="0">
              <a:solidFill>
                <a:schemeClr val="accent2">
                  <a:lumMod val="75000"/>
                </a:schemeClr>
              </a:solidFill>
              <a:effectLst/>
              <a:latin typeface="+mn-lt"/>
              <a:ea typeface="+mn-ea"/>
              <a:cs typeface="+mn-cs"/>
            </a:rPr>
            <a:t> Analysis:  </a:t>
          </a:r>
          <a:r>
            <a:rPr lang="en-US" sz="1100" b="0" i="0">
              <a:solidFill>
                <a:schemeClr val="tx1"/>
              </a:solidFill>
              <a:effectLst/>
              <a:latin typeface="+mn-lt"/>
              <a:ea typeface="+mn-ea"/>
              <a:cs typeface="+mn-cs"/>
            </a:rPr>
            <a:t>Overall, the total calculation yielded a significant difference and positive variance, falling 38,388 units lower than the estimated budget. This difference can be attributed to the combined savings made across multiple spending items and the resulting efficiency in usage.</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The under-budget figure, particularly for travel, training, and development expenses, demonstrates the institution's consistent annual allocation and robust fiscal discipline. This situation presents a positive picture not only of financial success but also of resource management.</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However, as we have noted in our individual analyses, a total cost under-budget figure may indicate the postponement of some important investments or the deterioration of some at lower rates than planned. Therefore, the reasons for the positive difference should be examined in detail, and savings and impact capacity should be considered in detail.</a:t>
          </a:r>
          <a:endParaRPr lang="en-US" sz="1100" b="1">
            <a:solidFill>
              <a:schemeClr val="accent2">
                <a:lumMod val="75000"/>
              </a:schemeClr>
            </a:solidFill>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371475</xdr:colOff>
      <xdr:row>1</xdr:row>
      <xdr:rowOff>123824</xdr:rowOff>
    </xdr:from>
    <xdr:ext cx="4600575" cy="1470146"/>
    <xdr:sp macro="" textlink="">
      <xdr:nvSpPr>
        <xdr:cNvPr id="2" name="TextBox 1">
          <a:extLst>
            <a:ext uri="{FF2B5EF4-FFF2-40B4-BE49-F238E27FC236}">
              <a16:creationId xmlns:a16="http://schemas.microsoft.com/office/drawing/2014/main" id="{9E9391B6-5D40-33C8-DC2F-DB23DEF4E327}"/>
            </a:ext>
          </a:extLst>
        </xdr:cNvPr>
        <xdr:cNvSpPr txBox="1"/>
      </xdr:nvSpPr>
      <xdr:spPr>
        <a:xfrm>
          <a:off x="371475" y="314324"/>
          <a:ext cx="460057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tr-TR" sz="1100" b="1">
              <a:solidFill>
                <a:schemeClr val="tx2">
                  <a:lumMod val="50000"/>
                  <a:lumOff val="50000"/>
                </a:schemeClr>
              </a:solidFill>
            </a:rPr>
            <a:t>Data Source: </a:t>
          </a:r>
        </a:p>
        <a:p>
          <a:r>
            <a:rPr lang="tr-TR" sz="1100"/>
            <a:t>Department Budget Template</a:t>
          </a:r>
          <a:r>
            <a:rPr lang="tr-TR" sz="1100" baseline="0"/>
            <a:t> - Someka.net.</a:t>
          </a:r>
        </a:p>
        <a:p>
          <a:r>
            <a:rPr lang="tr-TR" sz="1100" baseline="0"/>
            <a:t>https://www.someka.net/excel-template/department-budget-template/</a:t>
          </a:r>
        </a:p>
        <a:p>
          <a:r>
            <a:rPr lang="tr-TR" sz="1100" baseline="0"/>
            <a:t>Accessed on July.2025</a:t>
          </a:r>
        </a:p>
        <a:p>
          <a:r>
            <a:rPr lang="tr-TR" sz="1100" baseline="0"/>
            <a:t>(Used just for this educational project, not for something else.)</a:t>
          </a:r>
        </a:p>
        <a:p>
          <a:r>
            <a:rPr lang="tr-TR" sz="1100" b="1" baseline="0">
              <a:solidFill>
                <a:schemeClr val="tx2">
                  <a:lumMod val="50000"/>
                  <a:lumOff val="50000"/>
                </a:schemeClr>
              </a:solidFill>
            </a:rPr>
            <a:t>Methodology Reference: </a:t>
          </a:r>
          <a:r>
            <a:rPr lang="tr-TR" sz="1100" baseline="0"/>
            <a:t>Based on budgeting and varience analysis thaought on Marmara University Business Administration(Accounting and Finance) classes. Also the sertificate programmes that I participated in.</a:t>
          </a:r>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se barutçu" refreshedDate="45862.676328240741" createdVersion="8" refreshedVersion="8" minRefreshableVersion="3" recordCount="24" xr:uid="{5B1DD9FB-6543-4053-96EC-5DD6DF344BF1}">
  <cacheSource type="worksheet">
    <worksheetSource ref="A1:J25" sheet="Raw Budget Data"/>
  </cacheSource>
  <cacheFields count="10">
    <cacheField name="Month" numFmtId="0">
      <sharedItems count="12">
        <s v="Jan"/>
        <s v="Feb"/>
        <s v="Mar"/>
        <s v="Apr"/>
        <s v="May"/>
        <s v="Jun"/>
        <s v="Jul"/>
        <s v="Aug"/>
        <s v="Sep"/>
        <s v="Oct"/>
        <s v="Nov"/>
        <s v="Dec"/>
      </sharedItems>
    </cacheField>
    <cacheField name="Type" numFmtId="0">
      <sharedItems count="2">
        <s v="Budget"/>
        <s v="Actual"/>
      </sharedItems>
    </cacheField>
    <cacheField name="Development Costs" numFmtId="0">
      <sharedItems containsSemiMixedTypes="0" containsString="0" containsNumber="1" containsInteger="1" minValue="102000" maxValue="118000" count="17">
        <n v="111760"/>
        <n v="106950"/>
        <n v="107000"/>
        <n v="109000"/>
        <n v="108000"/>
        <n v="108500"/>
        <n v="109900"/>
        <n v="111100"/>
        <n v="110000"/>
        <n v="102000"/>
        <n v="117000"/>
        <n v="108100"/>
        <n v="118000"/>
        <n v="114070"/>
        <n v="104040"/>
        <n v="115555"/>
        <n v="113000"/>
      </sharedItems>
    </cacheField>
    <cacheField name="Operatinal Costs" numFmtId="0">
      <sharedItems containsSemiMixedTypes="0" containsString="0" containsNumber="1" containsInteger="1" minValue="10900" maxValue="17800" count="14">
        <n v="11508"/>
        <n v="15600"/>
        <n v="12000"/>
        <n v="11698"/>
        <n v="13453"/>
        <n v="15790"/>
        <n v="15000"/>
        <n v="15500"/>
        <n v="14333"/>
        <n v="16500"/>
        <n v="10900"/>
        <n v="17800"/>
        <n v="16800"/>
        <n v="14200"/>
      </sharedItems>
    </cacheField>
    <cacheField name="Marketing Costs" numFmtId="0">
      <sharedItems containsSemiMixedTypes="0" containsString="0" containsNumber="1" containsInteger="1" minValue="2900" maxValue="11400" count="16">
        <n v="2900"/>
        <n v="9820"/>
        <n v="5000"/>
        <n v="3556"/>
        <n v="6800"/>
        <n v="10000"/>
        <n v="11400"/>
        <n v="4000"/>
        <n v="3500"/>
        <n v="8000"/>
        <n v="3000"/>
        <n v="6000"/>
        <n v="5800"/>
        <n v="9800"/>
        <n v="7000"/>
        <n v="7200"/>
      </sharedItems>
    </cacheField>
    <cacheField name="Travelling Cost" numFmtId="0">
      <sharedItems containsSemiMixedTypes="0" containsString="0" containsNumber="1" containsInteger="1" minValue="1200" maxValue="5300" count="13">
        <n v="1200"/>
        <n v="3200"/>
        <n v="4000"/>
        <n v="2300"/>
        <n v="5300"/>
        <n v="2200"/>
        <n v="4200"/>
        <n v="2900"/>
        <n v="4300"/>
        <n v="2700"/>
        <n v="3700"/>
        <n v="4500"/>
        <n v="4800"/>
      </sharedItems>
    </cacheField>
    <cacheField name="Training Cost" numFmtId="0">
      <sharedItems containsSemiMixedTypes="0" containsString="0" containsNumber="1" containsInteger="1" minValue="0" maxValue="8000" count="8">
        <n v="6000"/>
        <n v="5500"/>
        <n v="6500"/>
        <n v="0"/>
        <n v="4000"/>
        <n v="8000"/>
        <n v="7500"/>
        <n v="7000"/>
      </sharedItems>
    </cacheField>
    <cacheField name="Maintenance Cost" numFmtId="0">
      <sharedItems containsSemiMixedTypes="0" containsString="0" containsNumber="1" containsInteger="1" minValue="1398" maxValue="7800" count="12">
        <n v="4000"/>
        <n v="3200"/>
        <n v="2800"/>
        <n v="7800"/>
        <n v="5700"/>
        <n v="4600"/>
        <n v="5500"/>
        <n v="3100"/>
        <n v="2400"/>
        <n v="1398"/>
        <n v="5399"/>
        <n v="4590"/>
      </sharedItems>
    </cacheField>
    <cacheField name="Total Costs" numFmtId="0">
      <sharedItems containsSemiMixedTypes="0" containsString="0" containsNumber="1" containsInteger="1" minValue="133733" maxValue="155000" count="23">
        <n v="137368"/>
        <n v="144270"/>
        <n v="138000"/>
        <n v="135854"/>
        <n v="139000"/>
        <n v="141853"/>
        <n v="143000"/>
        <n v="148990"/>
        <n v="141100"/>
        <n v="137968"/>
        <n v="146100"/>
        <n v="146960"/>
        <n v="149000"/>
        <n v="133733"/>
        <n v="154000"/>
        <n v="143800"/>
        <n v="152000"/>
        <n v="140070"/>
        <n v="151000"/>
        <n v="142238"/>
        <n v="151154"/>
        <n v="155000"/>
        <n v="151290"/>
      </sharedItems>
    </cacheField>
    <cacheField name="Month order" numFmtId="0">
      <sharedItems containsSemiMixedTypes="0" containsString="0" containsNumber="1" containsInteger="1" minValue="1" maxValue="12" count="12">
        <n v="1"/>
        <n v="2"/>
        <n v="3"/>
        <n v="4"/>
        <n v="5"/>
        <n v="6"/>
        <n v="7"/>
        <n v="8"/>
        <n v="9"/>
        <n v="10"/>
        <n v="11"/>
        <n v="1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x v="0"/>
    <x v="0"/>
    <x v="0"/>
    <x v="0"/>
    <x v="0"/>
    <x v="0"/>
    <x v="0"/>
  </r>
  <r>
    <x v="0"/>
    <x v="1"/>
    <x v="1"/>
    <x v="1"/>
    <x v="1"/>
    <x v="1"/>
    <x v="1"/>
    <x v="1"/>
    <x v="1"/>
    <x v="0"/>
  </r>
  <r>
    <x v="1"/>
    <x v="0"/>
    <x v="2"/>
    <x v="2"/>
    <x v="2"/>
    <x v="2"/>
    <x v="0"/>
    <x v="0"/>
    <x v="2"/>
    <x v="1"/>
  </r>
  <r>
    <x v="1"/>
    <x v="1"/>
    <x v="3"/>
    <x v="3"/>
    <x v="3"/>
    <x v="3"/>
    <x v="2"/>
    <x v="2"/>
    <x v="3"/>
    <x v="1"/>
  </r>
  <r>
    <x v="2"/>
    <x v="0"/>
    <x v="4"/>
    <x v="2"/>
    <x v="2"/>
    <x v="2"/>
    <x v="0"/>
    <x v="0"/>
    <x v="4"/>
    <x v="2"/>
  </r>
  <r>
    <x v="2"/>
    <x v="1"/>
    <x v="5"/>
    <x v="4"/>
    <x v="4"/>
    <x v="4"/>
    <x v="3"/>
    <x v="3"/>
    <x v="5"/>
    <x v="2"/>
  </r>
  <r>
    <x v="3"/>
    <x v="0"/>
    <x v="2"/>
    <x v="2"/>
    <x v="5"/>
    <x v="2"/>
    <x v="0"/>
    <x v="0"/>
    <x v="6"/>
    <x v="3"/>
  </r>
  <r>
    <x v="3"/>
    <x v="1"/>
    <x v="6"/>
    <x v="5"/>
    <x v="6"/>
    <x v="5"/>
    <x v="4"/>
    <x v="4"/>
    <x v="7"/>
    <x v="3"/>
  </r>
  <r>
    <x v="4"/>
    <x v="0"/>
    <x v="7"/>
    <x v="2"/>
    <x v="7"/>
    <x v="2"/>
    <x v="0"/>
    <x v="0"/>
    <x v="8"/>
    <x v="4"/>
  </r>
  <r>
    <x v="4"/>
    <x v="1"/>
    <x v="0"/>
    <x v="0"/>
    <x v="0"/>
    <x v="0"/>
    <x v="0"/>
    <x v="5"/>
    <x v="9"/>
    <x v="4"/>
  </r>
  <r>
    <x v="5"/>
    <x v="0"/>
    <x v="7"/>
    <x v="6"/>
    <x v="7"/>
    <x v="2"/>
    <x v="5"/>
    <x v="0"/>
    <x v="10"/>
    <x v="5"/>
  </r>
  <r>
    <x v="5"/>
    <x v="1"/>
    <x v="0"/>
    <x v="7"/>
    <x v="8"/>
    <x v="6"/>
    <x v="2"/>
    <x v="6"/>
    <x v="11"/>
    <x v="5"/>
  </r>
  <r>
    <x v="6"/>
    <x v="0"/>
    <x v="8"/>
    <x v="6"/>
    <x v="9"/>
    <x v="2"/>
    <x v="5"/>
    <x v="0"/>
    <x v="12"/>
    <x v="6"/>
  </r>
  <r>
    <x v="6"/>
    <x v="1"/>
    <x v="9"/>
    <x v="8"/>
    <x v="10"/>
    <x v="7"/>
    <x v="6"/>
    <x v="0"/>
    <x v="13"/>
    <x v="6"/>
  </r>
  <r>
    <x v="7"/>
    <x v="0"/>
    <x v="10"/>
    <x v="6"/>
    <x v="11"/>
    <x v="2"/>
    <x v="5"/>
    <x v="0"/>
    <x v="14"/>
    <x v="7"/>
  </r>
  <r>
    <x v="7"/>
    <x v="1"/>
    <x v="11"/>
    <x v="9"/>
    <x v="12"/>
    <x v="8"/>
    <x v="0"/>
    <x v="7"/>
    <x v="15"/>
    <x v="7"/>
  </r>
  <r>
    <x v="8"/>
    <x v="0"/>
    <x v="12"/>
    <x v="6"/>
    <x v="10"/>
    <x v="2"/>
    <x v="5"/>
    <x v="0"/>
    <x v="16"/>
    <x v="8"/>
  </r>
  <r>
    <x v="8"/>
    <x v="1"/>
    <x v="13"/>
    <x v="10"/>
    <x v="10"/>
    <x v="9"/>
    <x v="7"/>
    <x v="8"/>
    <x v="17"/>
    <x v="8"/>
  </r>
  <r>
    <x v="9"/>
    <x v="0"/>
    <x v="8"/>
    <x v="6"/>
    <x v="5"/>
    <x v="2"/>
    <x v="5"/>
    <x v="0"/>
    <x v="18"/>
    <x v="9"/>
  </r>
  <r>
    <x v="9"/>
    <x v="1"/>
    <x v="14"/>
    <x v="11"/>
    <x v="13"/>
    <x v="10"/>
    <x v="1"/>
    <x v="9"/>
    <x v="19"/>
    <x v="9"/>
  </r>
  <r>
    <x v="10"/>
    <x v="0"/>
    <x v="10"/>
    <x v="6"/>
    <x v="10"/>
    <x v="2"/>
    <x v="5"/>
    <x v="0"/>
    <x v="18"/>
    <x v="10"/>
  </r>
  <r>
    <x v="10"/>
    <x v="1"/>
    <x v="15"/>
    <x v="12"/>
    <x v="0"/>
    <x v="11"/>
    <x v="0"/>
    <x v="10"/>
    <x v="20"/>
    <x v="10"/>
  </r>
  <r>
    <x v="11"/>
    <x v="0"/>
    <x v="10"/>
    <x v="6"/>
    <x v="14"/>
    <x v="2"/>
    <x v="5"/>
    <x v="0"/>
    <x v="21"/>
    <x v="11"/>
  </r>
  <r>
    <x v="11"/>
    <x v="1"/>
    <x v="16"/>
    <x v="13"/>
    <x v="15"/>
    <x v="12"/>
    <x v="6"/>
    <x v="11"/>
    <x v="22"/>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761DB7-EB09-4C06-8635-8003CE51087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V30" firstHeaderRow="1" firstDataRow="3" firstDataCol="1"/>
  <pivotFields count="10">
    <pivotField axis="axisRow" showAll="0">
      <items count="13">
        <item x="2"/>
        <item x="4"/>
        <item x="3"/>
        <item x="7"/>
        <item x="11"/>
        <item x="1"/>
        <item x="0"/>
        <item x="6"/>
        <item x="5"/>
        <item x="10"/>
        <item x="9"/>
        <item x="8"/>
        <item t="default"/>
      </items>
    </pivotField>
    <pivotField axis="axisCol" showAll="0">
      <items count="3">
        <item x="1"/>
        <item x="0"/>
        <item t="default"/>
      </items>
    </pivotField>
    <pivotField dataField="1" showAll="0"/>
    <pivotField dataField="1" showAll="0"/>
    <pivotField dataField="1" showAll="0"/>
    <pivotField dataField="1" showAll="0"/>
    <pivotField dataField="1" showAll="0"/>
    <pivotField dataField="1" showAll="0"/>
    <pivotField dataField="1" showAll="0"/>
    <pivotField axis="axisRow" showAll="0">
      <items count="13">
        <item x="0"/>
        <item x="1"/>
        <item x="2"/>
        <item x="3"/>
        <item x="4"/>
        <item x="5"/>
        <item x="6"/>
        <item x="7"/>
        <item x="8"/>
        <item x="9"/>
        <item x="10"/>
        <item x="11"/>
        <item t="default"/>
      </items>
    </pivotField>
  </pivotFields>
  <rowFields count="2">
    <field x="9"/>
    <field x="0"/>
  </rowFields>
  <rowItems count="25">
    <i>
      <x/>
    </i>
    <i r="1">
      <x v="6"/>
    </i>
    <i>
      <x v="1"/>
    </i>
    <i r="1">
      <x v="5"/>
    </i>
    <i>
      <x v="2"/>
    </i>
    <i r="1">
      <x/>
    </i>
    <i>
      <x v="3"/>
    </i>
    <i r="1">
      <x v="2"/>
    </i>
    <i>
      <x v="4"/>
    </i>
    <i r="1">
      <x v="1"/>
    </i>
    <i>
      <x v="5"/>
    </i>
    <i r="1">
      <x v="8"/>
    </i>
    <i>
      <x v="6"/>
    </i>
    <i r="1">
      <x v="7"/>
    </i>
    <i>
      <x v="7"/>
    </i>
    <i r="1">
      <x v="3"/>
    </i>
    <i>
      <x v="8"/>
    </i>
    <i r="1">
      <x v="11"/>
    </i>
    <i>
      <x v="9"/>
    </i>
    <i r="1">
      <x v="10"/>
    </i>
    <i>
      <x v="10"/>
    </i>
    <i r="1">
      <x v="9"/>
    </i>
    <i>
      <x v="11"/>
    </i>
    <i r="1">
      <x v="4"/>
    </i>
    <i t="grand">
      <x/>
    </i>
  </rowItems>
  <colFields count="2">
    <field x="1"/>
    <field x="-2"/>
  </colFields>
  <colItems count="21">
    <i>
      <x/>
      <x/>
    </i>
    <i r="1" i="1">
      <x v="1"/>
    </i>
    <i r="1" i="2">
      <x v="2"/>
    </i>
    <i r="1" i="3">
      <x v="3"/>
    </i>
    <i r="1" i="4">
      <x v="4"/>
    </i>
    <i r="1" i="5">
      <x v="5"/>
    </i>
    <i r="1" i="6">
      <x v="6"/>
    </i>
    <i>
      <x v="1"/>
      <x/>
    </i>
    <i r="1" i="1">
      <x v="1"/>
    </i>
    <i r="1" i="2">
      <x v="2"/>
    </i>
    <i r="1" i="3">
      <x v="3"/>
    </i>
    <i r="1" i="4">
      <x v="4"/>
    </i>
    <i r="1" i="5">
      <x v="5"/>
    </i>
    <i r="1" i="6">
      <x v="6"/>
    </i>
    <i t="grand">
      <x/>
    </i>
    <i t="grand" i="1">
      <x/>
    </i>
    <i t="grand" i="2">
      <x/>
    </i>
    <i t="grand" i="3">
      <x/>
    </i>
    <i t="grand" i="4">
      <x/>
    </i>
    <i t="grand" i="5">
      <x/>
    </i>
    <i t="grand" i="6">
      <x/>
    </i>
  </colItems>
  <dataFields count="7">
    <dataField name="Sum of Development Costs" fld="2" baseField="0" baseItem="0"/>
    <dataField name="Sum of Maintenance Cost" fld="7" baseField="0" baseItem="0"/>
    <dataField name="Sum of Training Cost" fld="6" baseField="0" baseItem="0"/>
    <dataField name="Sum of Travelling Cost" fld="5" baseField="0" baseItem="0"/>
    <dataField name="Sum of Marketing Costs" fld="4" baseField="0" baseItem="0"/>
    <dataField name="Sum of Operatinal Costs" fld="3" baseField="0" baseItem="0"/>
    <dataField name="Sum of Total Cost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61CE5F-657D-48BD-BCF3-7AACA7C7C95D}"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1" firstHeaderRow="1" firstDataRow="2" firstDataCol="1"/>
  <pivotFields count="10">
    <pivotField showAll="0">
      <items count="13">
        <item x="2"/>
        <item x="4"/>
        <item x="3"/>
        <item x="7"/>
        <item x="11"/>
        <item x="1"/>
        <item x="0"/>
        <item x="6"/>
        <item x="5"/>
        <item x="10"/>
        <item x="9"/>
        <item x="8"/>
        <item t="default"/>
      </items>
    </pivotField>
    <pivotField axis="axisCol" showAll="0">
      <items count="3">
        <item x="1"/>
        <item x="0"/>
        <item t="default"/>
      </items>
    </pivotField>
    <pivotField dataField="1" showAll="0">
      <items count="18">
        <item x="9"/>
        <item x="14"/>
        <item x="1"/>
        <item x="2"/>
        <item x="4"/>
        <item x="11"/>
        <item x="5"/>
        <item x="3"/>
        <item x="6"/>
        <item x="8"/>
        <item x="7"/>
        <item x="0"/>
        <item x="16"/>
        <item x="13"/>
        <item x="15"/>
        <item x="10"/>
        <item x="12"/>
        <item t="default"/>
      </items>
    </pivotField>
    <pivotField dataField="1" showAll="0">
      <items count="15">
        <item x="10"/>
        <item x="0"/>
        <item x="3"/>
        <item x="2"/>
        <item x="4"/>
        <item x="13"/>
        <item x="8"/>
        <item x="6"/>
        <item x="7"/>
        <item x="1"/>
        <item x="5"/>
        <item x="9"/>
        <item x="12"/>
        <item x="11"/>
        <item t="default"/>
      </items>
    </pivotField>
    <pivotField dataField="1" showAll="0">
      <items count="17">
        <item x="0"/>
        <item x="10"/>
        <item x="8"/>
        <item x="3"/>
        <item x="7"/>
        <item x="2"/>
        <item x="12"/>
        <item x="11"/>
        <item x="4"/>
        <item x="14"/>
        <item x="15"/>
        <item x="9"/>
        <item x="13"/>
        <item x="1"/>
        <item x="5"/>
        <item x="6"/>
        <item t="default"/>
      </items>
    </pivotField>
    <pivotField dataField="1" showAll="0">
      <items count="14">
        <item x="0"/>
        <item x="5"/>
        <item x="3"/>
        <item x="9"/>
        <item x="7"/>
        <item x="1"/>
        <item x="10"/>
        <item x="2"/>
        <item x="6"/>
        <item x="8"/>
        <item x="11"/>
        <item x="12"/>
        <item x="4"/>
        <item t="default"/>
      </items>
    </pivotField>
    <pivotField dataField="1" showAll="0">
      <items count="9">
        <item x="3"/>
        <item x="4"/>
        <item x="1"/>
        <item x="0"/>
        <item x="2"/>
        <item x="7"/>
        <item x="6"/>
        <item x="5"/>
        <item t="default"/>
      </items>
    </pivotField>
    <pivotField dataField="1" showAll="0">
      <items count="13">
        <item x="9"/>
        <item x="8"/>
        <item x="2"/>
        <item x="7"/>
        <item x="1"/>
        <item x="0"/>
        <item x="11"/>
        <item x="5"/>
        <item x="10"/>
        <item x="6"/>
        <item x="4"/>
        <item x="3"/>
        <item t="default"/>
      </items>
    </pivotField>
    <pivotField dataField="1" showAll="0">
      <items count="24">
        <item x="13"/>
        <item x="3"/>
        <item x="0"/>
        <item x="9"/>
        <item x="2"/>
        <item x="4"/>
        <item x="17"/>
        <item x="8"/>
        <item x="5"/>
        <item x="19"/>
        <item x="6"/>
        <item x="15"/>
        <item x="1"/>
        <item x="10"/>
        <item x="11"/>
        <item x="7"/>
        <item x="12"/>
        <item x="18"/>
        <item x="20"/>
        <item x="22"/>
        <item x="16"/>
        <item x="14"/>
        <item x="21"/>
        <item t="default"/>
      </items>
    </pivotField>
    <pivotField showAll="0">
      <items count="13">
        <item x="0"/>
        <item x="1"/>
        <item x="2"/>
        <item x="3"/>
        <item x="4"/>
        <item x="5"/>
        <item x="6"/>
        <item x="7"/>
        <item x="8"/>
        <item x="9"/>
        <item x="10"/>
        <item x="11"/>
        <item t="default"/>
      </items>
    </pivotField>
  </pivotFields>
  <rowFields count="1">
    <field x="-2"/>
  </rowFields>
  <rowItems count="7">
    <i>
      <x/>
    </i>
    <i i="1">
      <x v="1"/>
    </i>
    <i i="2">
      <x v="2"/>
    </i>
    <i i="3">
      <x v="3"/>
    </i>
    <i i="4">
      <x v="4"/>
    </i>
    <i i="5">
      <x v="5"/>
    </i>
    <i i="6">
      <x v="6"/>
    </i>
  </rowItems>
  <colFields count="1">
    <field x="1"/>
  </colFields>
  <colItems count="3">
    <i>
      <x/>
    </i>
    <i>
      <x v="1"/>
    </i>
    <i t="grand">
      <x/>
    </i>
  </colItems>
  <dataFields count="7">
    <dataField name="Sum of Development Costs" fld="2" baseField="0" baseItem="0"/>
    <dataField name="Sum of Operatinal Costs" fld="3" baseField="0" baseItem="0"/>
    <dataField name="Sum of Marketing Costs" fld="4" baseField="0" baseItem="0"/>
    <dataField name="Sum of Travelling Cost" fld="5" baseField="0" baseItem="0"/>
    <dataField name="Sum of Training Cost" fld="6" baseField="0" baseItem="0"/>
    <dataField name="Sum of Maintenance Cost" fld="7" baseField="0" baseItem="0"/>
    <dataField name="Sum of Total Costs" fld="8" baseField="0" baseItem="0"/>
  </dataFields>
  <formats count="10">
    <format dxfId="9">
      <pivotArea collapsedLevelsAreSubtotals="1" fieldPosition="0">
        <references count="1">
          <reference field="4294967294" count="1">
            <x v="6"/>
          </reference>
        </references>
      </pivotArea>
    </format>
    <format dxfId="8">
      <pivotArea dataOnly="0" labelOnly="1" outline="0" fieldPosition="0">
        <references count="1">
          <reference field="4294967294" count="1">
            <x v="6"/>
          </reference>
        </references>
      </pivotArea>
    </format>
    <format dxfId="7">
      <pivotArea collapsedLevelsAreSubtotals="1" fieldPosition="0">
        <references count="1">
          <reference field="4294967294" count="1">
            <x v="6"/>
          </reference>
        </references>
      </pivotArea>
    </format>
    <format dxfId="6">
      <pivotArea dataOnly="0" labelOnly="1" outline="0" fieldPosition="0">
        <references count="1">
          <reference field="4294967294" count="1">
            <x v="6"/>
          </reference>
        </references>
      </pivotArea>
    </format>
    <format dxfId="5">
      <pivotArea type="origin" dataOnly="0" labelOnly="1" outline="0" fieldPosition="0"/>
    </format>
    <format dxfId="4">
      <pivotArea field="1" type="button" dataOnly="0" labelOnly="1" outline="0" axis="axisCol" fieldPosition="0"/>
    </format>
    <format dxfId="3">
      <pivotArea type="topRight" dataOnly="0" labelOnly="1" outline="0" fieldPosition="0"/>
    </format>
    <format dxfId="2">
      <pivotArea field="-2" type="button" dataOnly="0" labelOnly="1" outline="0" axis="axisRow" fieldPosition="0"/>
    </format>
    <format dxfId="1">
      <pivotArea dataOnly="0" labelOnly="1" fieldPosition="0">
        <references count="1">
          <reference field="1" count="0"/>
        </references>
      </pivotArea>
    </format>
    <format dxfId="0">
      <pivotArea dataOnly="0" labelOnly="1" grandCol="1" outline="0" fieldPosition="0"/>
    </format>
  </formats>
  <chartFormats count="2">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63782-773C-432A-A601-B3F38CBB8817}">
  <dimension ref="A1:J25"/>
  <sheetViews>
    <sheetView zoomScale="80" zoomScaleNormal="80" workbookViewId="0">
      <selection activeCell="N6" sqref="N6"/>
    </sheetView>
  </sheetViews>
  <sheetFormatPr defaultRowHeight="15" x14ac:dyDescent="0.25"/>
  <cols>
    <col min="3" max="3" width="18" customWidth="1"/>
    <col min="4" max="4" width="16.42578125" customWidth="1"/>
    <col min="5" max="5" width="15.42578125" customWidth="1"/>
    <col min="6" max="6" width="14" customWidth="1"/>
    <col min="7" max="7" width="13.5703125" customWidth="1"/>
    <col min="8" max="8" width="18.140625" customWidth="1"/>
    <col min="9" max="9" width="11" customWidth="1"/>
    <col min="10" max="10" width="12.140625" customWidth="1"/>
    <col min="13" max="13" width="20" customWidth="1"/>
    <col min="14" max="14" width="15.140625" customWidth="1"/>
    <col min="15" max="15" width="13.85546875" customWidth="1"/>
    <col min="16" max="16" width="13.7109375" customWidth="1"/>
    <col min="17" max="17" width="13.85546875" customWidth="1"/>
    <col min="18" max="18" width="18.140625" customWidth="1"/>
  </cols>
  <sheetData>
    <row r="1" spans="1:10" x14ac:dyDescent="0.25">
      <c r="A1" s="9" t="s">
        <v>0</v>
      </c>
      <c r="B1" s="10" t="s">
        <v>21</v>
      </c>
      <c r="C1" s="9" t="s">
        <v>1</v>
      </c>
      <c r="D1" s="9" t="s">
        <v>2</v>
      </c>
      <c r="E1" s="9" t="s">
        <v>3</v>
      </c>
      <c r="F1" s="9" t="s">
        <v>4</v>
      </c>
      <c r="G1" s="9" t="s">
        <v>5</v>
      </c>
      <c r="H1" s="9" t="s">
        <v>6</v>
      </c>
      <c r="I1" s="9" t="s">
        <v>22</v>
      </c>
      <c r="J1" s="9" t="s">
        <v>40</v>
      </c>
    </row>
    <row r="2" spans="1:10" x14ac:dyDescent="0.25">
      <c r="A2" s="11" t="s">
        <v>11</v>
      </c>
      <c r="B2" s="12" t="s">
        <v>7</v>
      </c>
      <c r="C2" s="13">
        <v>111760</v>
      </c>
      <c r="D2" s="13">
        <v>11508</v>
      </c>
      <c r="E2" s="13">
        <v>2900</v>
      </c>
      <c r="F2" s="13">
        <v>1200</v>
      </c>
      <c r="G2" s="13">
        <v>6000</v>
      </c>
      <c r="H2" s="13">
        <v>4000</v>
      </c>
      <c r="I2" s="13">
        <f>SUM(C2:H2)</f>
        <v>137368</v>
      </c>
      <c r="J2" s="13">
        <v>1</v>
      </c>
    </row>
    <row r="3" spans="1:10" x14ac:dyDescent="0.25">
      <c r="A3" s="14" t="s">
        <v>11</v>
      </c>
      <c r="B3" s="12" t="s">
        <v>8</v>
      </c>
      <c r="C3" s="13">
        <v>106950</v>
      </c>
      <c r="D3" s="13">
        <v>15600</v>
      </c>
      <c r="E3" s="13">
        <v>9820</v>
      </c>
      <c r="F3" s="13">
        <v>3200</v>
      </c>
      <c r="G3" s="13">
        <v>5500</v>
      </c>
      <c r="H3" s="13">
        <v>3200</v>
      </c>
      <c r="I3" s="13">
        <f t="shared" ref="I3:I25" si="0">SUM(C3:H3)</f>
        <v>144270</v>
      </c>
      <c r="J3" s="13">
        <v>1</v>
      </c>
    </row>
    <row r="4" spans="1:10" x14ac:dyDescent="0.25">
      <c r="A4" s="14" t="s">
        <v>12</v>
      </c>
      <c r="B4" s="12" t="s">
        <v>7</v>
      </c>
      <c r="C4" s="15">
        <v>107000</v>
      </c>
      <c r="D4" s="15">
        <v>12000</v>
      </c>
      <c r="E4" s="15">
        <v>5000</v>
      </c>
      <c r="F4" s="15">
        <v>4000</v>
      </c>
      <c r="G4" s="15">
        <v>6000</v>
      </c>
      <c r="H4" s="15">
        <v>4000</v>
      </c>
      <c r="I4" s="13">
        <f t="shared" si="0"/>
        <v>138000</v>
      </c>
      <c r="J4" s="15">
        <v>2</v>
      </c>
    </row>
    <row r="5" spans="1:10" x14ac:dyDescent="0.25">
      <c r="A5" s="14" t="s">
        <v>12</v>
      </c>
      <c r="B5" s="12" t="s">
        <v>8</v>
      </c>
      <c r="C5" s="15">
        <v>109000</v>
      </c>
      <c r="D5" s="15">
        <v>11698</v>
      </c>
      <c r="E5" s="15">
        <v>3556</v>
      </c>
      <c r="F5" s="15">
        <v>2300</v>
      </c>
      <c r="G5" s="15">
        <v>6500</v>
      </c>
      <c r="H5" s="15">
        <v>2800</v>
      </c>
      <c r="I5" s="13">
        <f t="shared" si="0"/>
        <v>135854</v>
      </c>
      <c r="J5" s="13">
        <v>2</v>
      </c>
    </row>
    <row r="6" spans="1:10" x14ac:dyDescent="0.25">
      <c r="A6" s="14" t="s">
        <v>9</v>
      </c>
      <c r="B6" s="12" t="s">
        <v>7</v>
      </c>
      <c r="C6" s="13">
        <v>108000</v>
      </c>
      <c r="D6" s="13">
        <v>12000</v>
      </c>
      <c r="E6" s="13">
        <v>5000</v>
      </c>
      <c r="F6" s="13">
        <v>4000</v>
      </c>
      <c r="G6" s="13">
        <v>6000</v>
      </c>
      <c r="H6" s="13">
        <v>4000</v>
      </c>
      <c r="I6" s="13">
        <f t="shared" si="0"/>
        <v>139000</v>
      </c>
      <c r="J6" s="13">
        <v>3</v>
      </c>
    </row>
    <row r="7" spans="1:10" x14ac:dyDescent="0.25">
      <c r="A7" s="14" t="s">
        <v>9</v>
      </c>
      <c r="B7" s="12" t="s">
        <v>8</v>
      </c>
      <c r="C7" s="13">
        <v>108500</v>
      </c>
      <c r="D7" s="13">
        <v>13453</v>
      </c>
      <c r="E7" s="13">
        <v>6800</v>
      </c>
      <c r="F7" s="13">
        <v>5300</v>
      </c>
      <c r="G7" s="13">
        <v>0</v>
      </c>
      <c r="H7" s="13">
        <v>7800</v>
      </c>
      <c r="I7" s="13">
        <f t="shared" si="0"/>
        <v>141853</v>
      </c>
      <c r="J7" s="13">
        <v>3</v>
      </c>
    </row>
    <row r="8" spans="1:10" x14ac:dyDescent="0.25">
      <c r="A8" s="14" t="s">
        <v>13</v>
      </c>
      <c r="B8" s="12" t="s">
        <v>7</v>
      </c>
      <c r="C8" s="13">
        <v>107000</v>
      </c>
      <c r="D8" s="13">
        <v>12000</v>
      </c>
      <c r="E8" s="13">
        <v>10000</v>
      </c>
      <c r="F8" s="13">
        <v>4000</v>
      </c>
      <c r="G8" s="13">
        <v>6000</v>
      </c>
      <c r="H8" s="13">
        <v>4000</v>
      </c>
      <c r="I8" s="13">
        <f t="shared" si="0"/>
        <v>143000</v>
      </c>
      <c r="J8" s="13">
        <v>4</v>
      </c>
    </row>
    <row r="9" spans="1:10" x14ac:dyDescent="0.25">
      <c r="A9" s="14" t="s">
        <v>13</v>
      </c>
      <c r="B9" s="12" t="s">
        <v>8</v>
      </c>
      <c r="C9" s="13">
        <v>109900</v>
      </c>
      <c r="D9" s="13">
        <v>15790</v>
      </c>
      <c r="E9" s="13">
        <v>11400</v>
      </c>
      <c r="F9" s="13">
        <v>2200</v>
      </c>
      <c r="G9" s="13">
        <v>4000</v>
      </c>
      <c r="H9" s="13">
        <v>5700</v>
      </c>
      <c r="I9" s="13">
        <f t="shared" si="0"/>
        <v>148990</v>
      </c>
      <c r="J9" s="13">
        <v>4</v>
      </c>
    </row>
    <row r="10" spans="1:10" x14ac:dyDescent="0.25">
      <c r="A10" s="14" t="s">
        <v>10</v>
      </c>
      <c r="B10" s="12" t="s">
        <v>7</v>
      </c>
      <c r="C10" s="13">
        <v>111100</v>
      </c>
      <c r="D10" s="13">
        <v>12000</v>
      </c>
      <c r="E10" s="13">
        <v>4000</v>
      </c>
      <c r="F10" s="13">
        <v>4000</v>
      </c>
      <c r="G10" s="13">
        <v>6000</v>
      </c>
      <c r="H10" s="13">
        <v>4000</v>
      </c>
      <c r="I10" s="13">
        <f t="shared" si="0"/>
        <v>141100</v>
      </c>
      <c r="J10" s="13">
        <v>5</v>
      </c>
    </row>
    <row r="11" spans="1:10" x14ac:dyDescent="0.25">
      <c r="A11" s="14" t="s">
        <v>10</v>
      </c>
      <c r="B11" s="12" t="s">
        <v>8</v>
      </c>
      <c r="C11" s="13">
        <v>111760</v>
      </c>
      <c r="D11" s="13">
        <v>11508</v>
      </c>
      <c r="E11" s="13">
        <v>2900</v>
      </c>
      <c r="F11" s="13">
        <v>1200</v>
      </c>
      <c r="G11" s="13">
        <v>6000</v>
      </c>
      <c r="H11" s="13">
        <v>4600</v>
      </c>
      <c r="I11" s="13">
        <f t="shared" si="0"/>
        <v>137968</v>
      </c>
      <c r="J11" s="13">
        <v>5</v>
      </c>
    </row>
    <row r="12" spans="1:10" x14ac:dyDescent="0.25">
      <c r="A12" s="14" t="s">
        <v>14</v>
      </c>
      <c r="B12" s="12" t="s">
        <v>7</v>
      </c>
      <c r="C12" s="13">
        <v>111100</v>
      </c>
      <c r="D12" s="13">
        <v>15000</v>
      </c>
      <c r="E12" s="13">
        <v>4000</v>
      </c>
      <c r="F12" s="13">
        <v>4000</v>
      </c>
      <c r="G12" s="13">
        <v>8000</v>
      </c>
      <c r="H12" s="13">
        <v>4000</v>
      </c>
      <c r="I12" s="13">
        <f t="shared" si="0"/>
        <v>146100</v>
      </c>
      <c r="J12" s="13">
        <v>6</v>
      </c>
    </row>
    <row r="13" spans="1:10" x14ac:dyDescent="0.25">
      <c r="A13" s="14" t="s">
        <v>14</v>
      </c>
      <c r="B13" s="12" t="s">
        <v>8</v>
      </c>
      <c r="C13" s="13">
        <v>111760</v>
      </c>
      <c r="D13" s="13">
        <v>15500</v>
      </c>
      <c r="E13" s="13">
        <v>3500</v>
      </c>
      <c r="F13" s="13">
        <v>4200</v>
      </c>
      <c r="G13" s="13">
        <v>6500</v>
      </c>
      <c r="H13" s="13">
        <v>5500</v>
      </c>
      <c r="I13" s="13">
        <f t="shared" si="0"/>
        <v>146960</v>
      </c>
      <c r="J13" s="13">
        <v>6</v>
      </c>
    </row>
    <row r="14" spans="1:10" x14ac:dyDescent="0.25">
      <c r="A14" s="14" t="s">
        <v>15</v>
      </c>
      <c r="B14" s="12" t="s">
        <v>7</v>
      </c>
      <c r="C14" s="13">
        <v>110000</v>
      </c>
      <c r="D14" s="13">
        <v>15000</v>
      </c>
      <c r="E14" s="13">
        <v>8000</v>
      </c>
      <c r="F14" s="13">
        <v>4000</v>
      </c>
      <c r="G14" s="13">
        <v>8000</v>
      </c>
      <c r="H14" s="13">
        <v>4000</v>
      </c>
      <c r="I14" s="13">
        <f t="shared" si="0"/>
        <v>149000</v>
      </c>
      <c r="J14" s="13">
        <v>7</v>
      </c>
    </row>
    <row r="15" spans="1:10" x14ac:dyDescent="0.25">
      <c r="A15" s="14" t="s">
        <v>15</v>
      </c>
      <c r="B15" s="12" t="s">
        <v>8</v>
      </c>
      <c r="C15" s="13">
        <v>102000</v>
      </c>
      <c r="D15" s="13">
        <v>14333</v>
      </c>
      <c r="E15" s="13">
        <v>3000</v>
      </c>
      <c r="F15" s="13">
        <v>2900</v>
      </c>
      <c r="G15" s="13">
        <v>7500</v>
      </c>
      <c r="H15" s="13">
        <v>4000</v>
      </c>
      <c r="I15" s="13">
        <f t="shared" si="0"/>
        <v>133733</v>
      </c>
      <c r="J15" s="13">
        <v>7</v>
      </c>
    </row>
    <row r="16" spans="1:10" x14ac:dyDescent="0.25">
      <c r="A16" s="14" t="s">
        <v>16</v>
      </c>
      <c r="B16" s="12" t="s">
        <v>7</v>
      </c>
      <c r="C16" s="13">
        <v>117000</v>
      </c>
      <c r="D16" s="13">
        <v>15000</v>
      </c>
      <c r="E16" s="13">
        <v>6000</v>
      </c>
      <c r="F16" s="13">
        <v>4000</v>
      </c>
      <c r="G16" s="13">
        <v>8000</v>
      </c>
      <c r="H16" s="13">
        <v>4000</v>
      </c>
      <c r="I16" s="13">
        <f t="shared" si="0"/>
        <v>154000</v>
      </c>
      <c r="J16" s="13">
        <v>8</v>
      </c>
    </row>
    <row r="17" spans="1:10" x14ac:dyDescent="0.25">
      <c r="A17" s="14" t="s">
        <v>16</v>
      </c>
      <c r="B17" s="12" t="s">
        <v>8</v>
      </c>
      <c r="C17" s="13">
        <v>108100</v>
      </c>
      <c r="D17" s="13">
        <v>16500</v>
      </c>
      <c r="E17" s="13">
        <v>5800</v>
      </c>
      <c r="F17" s="13">
        <v>4300</v>
      </c>
      <c r="G17" s="13">
        <v>6000</v>
      </c>
      <c r="H17" s="13">
        <v>3100</v>
      </c>
      <c r="I17" s="13">
        <f t="shared" si="0"/>
        <v>143800</v>
      </c>
      <c r="J17" s="13">
        <v>8</v>
      </c>
    </row>
    <row r="18" spans="1:10" x14ac:dyDescent="0.25">
      <c r="A18" s="14" t="s">
        <v>17</v>
      </c>
      <c r="B18" s="12" t="s">
        <v>7</v>
      </c>
      <c r="C18" s="13">
        <v>118000</v>
      </c>
      <c r="D18" s="13">
        <v>15000</v>
      </c>
      <c r="E18" s="13">
        <v>3000</v>
      </c>
      <c r="F18" s="13">
        <v>4000</v>
      </c>
      <c r="G18" s="13">
        <v>8000</v>
      </c>
      <c r="H18" s="13">
        <v>4000</v>
      </c>
      <c r="I18" s="13">
        <f t="shared" si="0"/>
        <v>152000</v>
      </c>
      <c r="J18" s="13">
        <v>9</v>
      </c>
    </row>
    <row r="19" spans="1:10" x14ac:dyDescent="0.25">
      <c r="A19" s="14" t="s">
        <v>17</v>
      </c>
      <c r="B19" s="12" t="s">
        <v>8</v>
      </c>
      <c r="C19" s="13">
        <v>114070</v>
      </c>
      <c r="D19" s="13">
        <v>10900</v>
      </c>
      <c r="E19" s="13">
        <v>3000</v>
      </c>
      <c r="F19" s="13">
        <v>2700</v>
      </c>
      <c r="G19" s="13">
        <v>7000</v>
      </c>
      <c r="H19" s="13">
        <v>2400</v>
      </c>
      <c r="I19" s="13">
        <f t="shared" si="0"/>
        <v>140070</v>
      </c>
      <c r="J19" s="13">
        <v>9</v>
      </c>
    </row>
    <row r="20" spans="1:10" x14ac:dyDescent="0.25">
      <c r="A20" s="14" t="s">
        <v>18</v>
      </c>
      <c r="B20" s="12" t="s">
        <v>7</v>
      </c>
      <c r="C20" s="13">
        <v>110000</v>
      </c>
      <c r="D20" s="13">
        <v>15000</v>
      </c>
      <c r="E20" s="13">
        <v>10000</v>
      </c>
      <c r="F20" s="13">
        <v>4000</v>
      </c>
      <c r="G20" s="13">
        <v>8000</v>
      </c>
      <c r="H20" s="13">
        <v>4000</v>
      </c>
      <c r="I20" s="13">
        <f t="shared" si="0"/>
        <v>151000</v>
      </c>
      <c r="J20" s="13">
        <v>10</v>
      </c>
    </row>
    <row r="21" spans="1:10" x14ac:dyDescent="0.25">
      <c r="A21" s="14" t="s">
        <v>18</v>
      </c>
      <c r="B21" s="12" t="s">
        <v>8</v>
      </c>
      <c r="C21" s="13">
        <v>104040</v>
      </c>
      <c r="D21" s="13">
        <v>17800</v>
      </c>
      <c r="E21" s="13">
        <v>9800</v>
      </c>
      <c r="F21" s="13">
        <v>3700</v>
      </c>
      <c r="G21" s="13">
        <v>5500</v>
      </c>
      <c r="H21" s="13">
        <v>1398</v>
      </c>
      <c r="I21" s="13">
        <f t="shared" si="0"/>
        <v>142238</v>
      </c>
      <c r="J21" s="13">
        <v>10</v>
      </c>
    </row>
    <row r="22" spans="1:10" x14ac:dyDescent="0.25">
      <c r="A22" s="14" t="s">
        <v>19</v>
      </c>
      <c r="B22" s="12" t="s">
        <v>7</v>
      </c>
      <c r="C22" s="13">
        <v>117000</v>
      </c>
      <c r="D22" s="13">
        <v>15000</v>
      </c>
      <c r="E22" s="13">
        <v>3000</v>
      </c>
      <c r="F22" s="13">
        <v>4000</v>
      </c>
      <c r="G22" s="13">
        <v>8000</v>
      </c>
      <c r="H22" s="13">
        <v>4000</v>
      </c>
      <c r="I22" s="13">
        <f t="shared" si="0"/>
        <v>151000</v>
      </c>
      <c r="J22" s="13">
        <v>11</v>
      </c>
    </row>
    <row r="23" spans="1:10" x14ac:dyDescent="0.25">
      <c r="A23" s="14" t="s">
        <v>19</v>
      </c>
      <c r="B23" s="12" t="s">
        <v>8</v>
      </c>
      <c r="C23" s="13">
        <v>115555</v>
      </c>
      <c r="D23" s="13">
        <v>16800</v>
      </c>
      <c r="E23" s="13">
        <v>2900</v>
      </c>
      <c r="F23" s="13">
        <v>4500</v>
      </c>
      <c r="G23" s="13">
        <v>6000</v>
      </c>
      <c r="H23" s="13">
        <v>5399</v>
      </c>
      <c r="I23" s="13">
        <f t="shared" si="0"/>
        <v>151154</v>
      </c>
      <c r="J23" s="13">
        <v>11</v>
      </c>
    </row>
    <row r="24" spans="1:10" x14ac:dyDescent="0.25">
      <c r="A24" s="14" t="s">
        <v>20</v>
      </c>
      <c r="B24" s="12" t="s">
        <v>7</v>
      </c>
      <c r="C24" s="13">
        <v>117000</v>
      </c>
      <c r="D24" s="13">
        <v>15000</v>
      </c>
      <c r="E24" s="13">
        <v>7000</v>
      </c>
      <c r="F24" s="13">
        <v>4000</v>
      </c>
      <c r="G24" s="13">
        <v>8000</v>
      </c>
      <c r="H24" s="13">
        <v>4000</v>
      </c>
      <c r="I24" s="13">
        <f t="shared" si="0"/>
        <v>155000</v>
      </c>
      <c r="J24" s="13">
        <v>12</v>
      </c>
    </row>
    <row r="25" spans="1:10" x14ac:dyDescent="0.25">
      <c r="A25" s="14" t="s">
        <v>20</v>
      </c>
      <c r="B25" s="12" t="s">
        <v>8</v>
      </c>
      <c r="C25" s="13">
        <v>113000</v>
      </c>
      <c r="D25" s="13">
        <v>14200</v>
      </c>
      <c r="E25" s="13">
        <v>7200</v>
      </c>
      <c r="F25" s="13">
        <v>4800</v>
      </c>
      <c r="G25" s="13">
        <v>7500</v>
      </c>
      <c r="H25" s="13">
        <v>4590</v>
      </c>
      <c r="I25" s="13">
        <f t="shared" si="0"/>
        <v>151290</v>
      </c>
      <c r="J25" s="13">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46855-B498-47FE-BF9C-94ED2BF15F84}">
  <dimension ref="A3:V30"/>
  <sheetViews>
    <sheetView zoomScale="82" zoomScaleNormal="82" workbookViewId="0">
      <selection activeCell="A3" sqref="A3"/>
    </sheetView>
  </sheetViews>
  <sheetFormatPr defaultRowHeight="15" x14ac:dyDescent="0.25"/>
  <cols>
    <col min="1" max="1" width="13.7109375" bestFit="1" customWidth="1"/>
    <col min="2" max="2" width="26.28515625" bestFit="1" customWidth="1"/>
    <col min="3" max="3" width="24.42578125" bestFit="1" customWidth="1"/>
    <col min="4" max="4" width="19.85546875" bestFit="1" customWidth="1"/>
    <col min="5" max="5" width="21.5703125" bestFit="1" customWidth="1"/>
    <col min="6" max="6" width="22.7109375" bestFit="1" customWidth="1"/>
    <col min="7" max="7" width="23.28515625" bestFit="1" customWidth="1"/>
    <col min="8" max="8" width="18.140625" bestFit="1" customWidth="1"/>
    <col min="9" max="9" width="26.28515625" bestFit="1" customWidth="1"/>
    <col min="10" max="10" width="24.42578125" bestFit="1" customWidth="1"/>
    <col min="11" max="11" width="19.85546875" bestFit="1" customWidth="1"/>
    <col min="12" max="12" width="21.5703125" bestFit="1" customWidth="1"/>
    <col min="13" max="13" width="22.7109375" bestFit="1" customWidth="1"/>
    <col min="14" max="14" width="23.28515625" bestFit="1" customWidth="1"/>
    <col min="15" max="15" width="18.140625" bestFit="1" customWidth="1"/>
    <col min="16" max="16" width="31.28515625" bestFit="1" customWidth="1"/>
    <col min="17" max="17" width="29.42578125" bestFit="1" customWidth="1"/>
    <col min="18" max="18" width="24.85546875" bestFit="1" customWidth="1"/>
    <col min="19" max="19" width="26.5703125" bestFit="1" customWidth="1"/>
    <col min="20" max="20" width="27.7109375" bestFit="1" customWidth="1"/>
    <col min="21" max="21" width="28.28515625" bestFit="1" customWidth="1"/>
    <col min="22" max="22" width="23.140625" bestFit="1" customWidth="1"/>
  </cols>
  <sheetData>
    <row r="3" spans="1:22" x14ac:dyDescent="0.25">
      <c r="B3" s="2" t="s">
        <v>23</v>
      </c>
    </row>
    <row r="4" spans="1:22" x14ac:dyDescent="0.25">
      <c r="B4" t="s">
        <v>8</v>
      </c>
      <c r="I4" t="s">
        <v>7</v>
      </c>
      <c r="P4" t="s">
        <v>26</v>
      </c>
      <c r="Q4" t="s">
        <v>35</v>
      </c>
      <c r="R4" t="s">
        <v>33</v>
      </c>
      <c r="S4" t="s">
        <v>31</v>
      </c>
      <c r="T4" t="s">
        <v>29</v>
      </c>
      <c r="U4" t="s">
        <v>27</v>
      </c>
      <c r="V4" t="s">
        <v>37</v>
      </c>
    </row>
    <row r="5" spans="1:22" x14ac:dyDescent="0.25">
      <c r="A5" s="2" t="s">
        <v>39</v>
      </c>
      <c r="B5" t="s">
        <v>25</v>
      </c>
      <c r="C5" t="s">
        <v>36</v>
      </c>
      <c r="D5" t="s">
        <v>34</v>
      </c>
      <c r="E5" t="s">
        <v>32</v>
      </c>
      <c r="F5" t="s">
        <v>30</v>
      </c>
      <c r="G5" t="s">
        <v>28</v>
      </c>
      <c r="H5" t="s">
        <v>38</v>
      </c>
      <c r="I5" t="s">
        <v>25</v>
      </c>
      <c r="J5" t="s">
        <v>36</v>
      </c>
      <c r="K5" t="s">
        <v>34</v>
      </c>
      <c r="L5" t="s">
        <v>32</v>
      </c>
      <c r="M5" t="s">
        <v>30</v>
      </c>
      <c r="N5" t="s">
        <v>28</v>
      </c>
      <c r="O5" t="s">
        <v>38</v>
      </c>
    </row>
    <row r="6" spans="1:22" hidden="1" x14ac:dyDescent="0.25">
      <c r="A6" s="1">
        <v>1</v>
      </c>
      <c r="B6">
        <v>106950</v>
      </c>
      <c r="C6">
        <v>3200</v>
      </c>
      <c r="D6">
        <v>5500</v>
      </c>
      <c r="E6">
        <v>3200</v>
      </c>
      <c r="F6">
        <v>9820</v>
      </c>
      <c r="G6">
        <v>15600</v>
      </c>
      <c r="H6">
        <v>144270</v>
      </c>
      <c r="I6">
        <v>111760</v>
      </c>
      <c r="J6">
        <v>4000</v>
      </c>
      <c r="K6">
        <v>6000</v>
      </c>
      <c r="L6">
        <v>1200</v>
      </c>
      <c r="M6">
        <v>2900</v>
      </c>
      <c r="N6">
        <v>11508</v>
      </c>
      <c r="O6">
        <v>137368</v>
      </c>
      <c r="P6">
        <v>218710</v>
      </c>
      <c r="Q6">
        <v>7200</v>
      </c>
      <c r="R6">
        <v>11500</v>
      </c>
      <c r="S6">
        <v>4400</v>
      </c>
      <c r="T6">
        <v>12720</v>
      </c>
      <c r="U6">
        <v>27108</v>
      </c>
      <c r="V6">
        <v>281638</v>
      </c>
    </row>
    <row r="7" spans="1:22" x14ac:dyDescent="0.25">
      <c r="A7" s="3" t="s">
        <v>11</v>
      </c>
      <c r="B7">
        <v>106950</v>
      </c>
      <c r="C7">
        <v>3200</v>
      </c>
      <c r="D7">
        <v>5500</v>
      </c>
      <c r="E7">
        <v>3200</v>
      </c>
      <c r="F7">
        <v>9820</v>
      </c>
      <c r="G7">
        <v>15600</v>
      </c>
      <c r="H7">
        <v>144270</v>
      </c>
      <c r="I7">
        <v>111760</v>
      </c>
      <c r="J7">
        <v>4000</v>
      </c>
      <c r="K7">
        <v>6000</v>
      </c>
      <c r="L7">
        <v>1200</v>
      </c>
      <c r="M7">
        <v>2900</v>
      </c>
      <c r="N7">
        <v>11508</v>
      </c>
      <c r="O7">
        <v>137368</v>
      </c>
      <c r="P7">
        <v>218710</v>
      </c>
      <c r="Q7">
        <v>7200</v>
      </c>
      <c r="R7">
        <v>11500</v>
      </c>
      <c r="S7">
        <v>4400</v>
      </c>
      <c r="T7">
        <v>12720</v>
      </c>
      <c r="U7">
        <v>27108</v>
      </c>
      <c r="V7">
        <v>281638</v>
      </c>
    </row>
    <row r="8" spans="1:22" hidden="1" x14ac:dyDescent="0.25">
      <c r="A8" s="1">
        <v>2</v>
      </c>
      <c r="B8">
        <v>109000</v>
      </c>
      <c r="C8">
        <v>2800</v>
      </c>
      <c r="D8">
        <v>6500</v>
      </c>
      <c r="E8">
        <v>2300</v>
      </c>
      <c r="F8">
        <v>3556</v>
      </c>
      <c r="G8">
        <v>11698</v>
      </c>
      <c r="H8">
        <v>135854</v>
      </c>
      <c r="I8">
        <v>107000</v>
      </c>
      <c r="J8">
        <v>4000</v>
      </c>
      <c r="K8">
        <v>6000</v>
      </c>
      <c r="L8">
        <v>4000</v>
      </c>
      <c r="M8">
        <v>5000</v>
      </c>
      <c r="N8">
        <v>12000</v>
      </c>
      <c r="O8">
        <v>138000</v>
      </c>
      <c r="P8">
        <v>216000</v>
      </c>
      <c r="Q8">
        <v>6800</v>
      </c>
      <c r="R8">
        <v>12500</v>
      </c>
      <c r="S8">
        <v>6300</v>
      </c>
      <c r="T8">
        <v>8556</v>
      </c>
      <c r="U8">
        <v>23698</v>
      </c>
      <c r="V8">
        <v>273854</v>
      </c>
    </row>
    <row r="9" spans="1:22" x14ac:dyDescent="0.25">
      <c r="A9" s="3" t="s">
        <v>12</v>
      </c>
      <c r="B9">
        <v>109000</v>
      </c>
      <c r="C9">
        <v>2800</v>
      </c>
      <c r="D9">
        <v>6500</v>
      </c>
      <c r="E9">
        <v>2300</v>
      </c>
      <c r="F9">
        <v>3556</v>
      </c>
      <c r="G9">
        <v>11698</v>
      </c>
      <c r="H9">
        <v>135854</v>
      </c>
      <c r="I9">
        <v>107000</v>
      </c>
      <c r="J9">
        <v>4000</v>
      </c>
      <c r="K9">
        <v>6000</v>
      </c>
      <c r="L9">
        <v>4000</v>
      </c>
      <c r="M9">
        <v>5000</v>
      </c>
      <c r="N9">
        <v>12000</v>
      </c>
      <c r="O9">
        <v>138000</v>
      </c>
      <c r="P9">
        <v>216000</v>
      </c>
      <c r="Q9">
        <v>6800</v>
      </c>
      <c r="R9">
        <v>12500</v>
      </c>
      <c r="S9">
        <v>6300</v>
      </c>
      <c r="T9">
        <v>8556</v>
      </c>
      <c r="U9">
        <v>23698</v>
      </c>
      <c r="V9">
        <v>273854</v>
      </c>
    </row>
    <row r="10" spans="1:22" hidden="1" x14ac:dyDescent="0.25">
      <c r="A10" s="1">
        <v>3</v>
      </c>
      <c r="B10">
        <v>108500</v>
      </c>
      <c r="C10">
        <v>7800</v>
      </c>
      <c r="D10">
        <v>0</v>
      </c>
      <c r="E10">
        <v>5300</v>
      </c>
      <c r="F10">
        <v>6800</v>
      </c>
      <c r="G10">
        <v>13453</v>
      </c>
      <c r="H10">
        <v>141853</v>
      </c>
      <c r="I10">
        <v>108000</v>
      </c>
      <c r="J10">
        <v>4000</v>
      </c>
      <c r="K10">
        <v>6000</v>
      </c>
      <c r="L10">
        <v>4000</v>
      </c>
      <c r="M10">
        <v>5000</v>
      </c>
      <c r="N10">
        <v>12000</v>
      </c>
      <c r="O10">
        <v>139000</v>
      </c>
      <c r="P10">
        <v>216500</v>
      </c>
      <c r="Q10">
        <v>11800</v>
      </c>
      <c r="R10">
        <v>6000</v>
      </c>
      <c r="S10">
        <v>9300</v>
      </c>
      <c r="T10">
        <v>11800</v>
      </c>
      <c r="U10">
        <v>25453</v>
      </c>
      <c r="V10">
        <v>280853</v>
      </c>
    </row>
    <row r="11" spans="1:22" x14ac:dyDescent="0.25">
      <c r="A11" s="3" t="s">
        <v>9</v>
      </c>
      <c r="B11">
        <v>108500</v>
      </c>
      <c r="C11">
        <v>7800</v>
      </c>
      <c r="D11">
        <v>0</v>
      </c>
      <c r="E11">
        <v>5300</v>
      </c>
      <c r="F11">
        <v>6800</v>
      </c>
      <c r="G11">
        <v>13453</v>
      </c>
      <c r="H11">
        <v>141853</v>
      </c>
      <c r="I11">
        <v>108000</v>
      </c>
      <c r="J11">
        <v>4000</v>
      </c>
      <c r="K11">
        <v>6000</v>
      </c>
      <c r="L11">
        <v>4000</v>
      </c>
      <c r="M11">
        <v>5000</v>
      </c>
      <c r="N11">
        <v>12000</v>
      </c>
      <c r="O11">
        <v>139000</v>
      </c>
      <c r="P11">
        <v>216500</v>
      </c>
      <c r="Q11">
        <v>11800</v>
      </c>
      <c r="R11">
        <v>6000</v>
      </c>
      <c r="S11">
        <v>9300</v>
      </c>
      <c r="T11">
        <v>11800</v>
      </c>
      <c r="U11">
        <v>25453</v>
      </c>
      <c r="V11">
        <v>280853</v>
      </c>
    </row>
    <row r="12" spans="1:22" hidden="1" x14ac:dyDescent="0.25">
      <c r="A12" s="1">
        <v>4</v>
      </c>
      <c r="B12">
        <v>109900</v>
      </c>
      <c r="C12">
        <v>5700</v>
      </c>
      <c r="D12">
        <v>4000</v>
      </c>
      <c r="E12">
        <v>2200</v>
      </c>
      <c r="F12">
        <v>11400</v>
      </c>
      <c r="G12">
        <v>15790</v>
      </c>
      <c r="H12">
        <v>148990</v>
      </c>
      <c r="I12">
        <v>107000</v>
      </c>
      <c r="J12">
        <v>4000</v>
      </c>
      <c r="K12">
        <v>6000</v>
      </c>
      <c r="L12">
        <v>4000</v>
      </c>
      <c r="M12">
        <v>10000</v>
      </c>
      <c r="N12">
        <v>12000</v>
      </c>
      <c r="O12">
        <v>143000</v>
      </c>
      <c r="P12">
        <v>216900</v>
      </c>
      <c r="Q12">
        <v>9700</v>
      </c>
      <c r="R12">
        <v>10000</v>
      </c>
      <c r="S12">
        <v>6200</v>
      </c>
      <c r="T12">
        <v>21400</v>
      </c>
      <c r="U12">
        <v>27790</v>
      </c>
      <c r="V12">
        <v>291990</v>
      </c>
    </row>
    <row r="13" spans="1:22" x14ac:dyDescent="0.25">
      <c r="A13" s="3" t="s">
        <v>13</v>
      </c>
      <c r="B13">
        <v>109900</v>
      </c>
      <c r="C13">
        <v>5700</v>
      </c>
      <c r="D13">
        <v>4000</v>
      </c>
      <c r="E13">
        <v>2200</v>
      </c>
      <c r="F13">
        <v>11400</v>
      </c>
      <c r="G13">
        <v>15790</v>
      </c>
      <c r="H13">
        <v>148990</v>
      </c>
      <c r="I13">
        <v>107000</v>
      </c>
      <c r="J13">
        <v>4000</v>
      </c>
      <c r="K13">
        <v>6000</v>
      </c>
      <c r="L13">
        <v>4000</v>
      </c>
      <c r="M13">
        <v>10000</v>
      </c>
      <c r="N13">
        <v>12000</v>
      </c>
      <c r="O13">
        <v>143000</v>
      </c>
      <c r="P13">
        <v>216900</v>
      </c>
      <c r="Q13">
        <v>9700</v>
      </c>
      <c r="R13">
        <v>10000</v>
      </c>
      <c r="S13">
        <v>6200</v>
      </c>
      <c r="T13">
        <v>21400</v>
      </c>
      <c r="U13">
        <v>27790</v>
      </c>
      <c r="V13">
        <v>291990</v>
      </c>
    </row>
    <row r="14" spans="1:22" hidden="1" x14ac:dyDescent="0.25">
      <c r="A14" s="1">
        <v>5</v>
      </c>
      <c r="B14">
        <v>111760</v>
      </c>
      <c r="C14">
        <v>4600</v>
      </c>
      <c r="D14">
        <v>6000</v>
      </c>
      <c r="E14">
        <v>1200</v>
      </c>
      <c r="F14">
        <v>2900</v>
      </c>
      <c r="G14">
        <v>11508</v>
      </c>
      <c r="H14">
        <v>137968</v>
      </c>
      <c r="I14">
        <v>111100</v>
      </c>
      <c r="J14">
        <v>4000</v>
      </c>
      <c r="K14">
        <v>6000</v>
      </c>
      <c r="L14">
        <v>4000</v>
      </c>
      <c r="M14">
        <v>4000</v>
      </c>
      <c r="N14">
        <v>12000</v>
      </c>
      <c r="O14">
        <v>141100</v>
      </c>
      <c r="P14">
        <v>222860</v>
      </c>
      <c r="Q14">
        <v>8600</v>
      </c>
      <c r="R14">
        <v>12000</v>
      </c>
      <c r="S14">
        <v>5200</v>
      </c>
      <c r="T14">
        <v>6900</v>
      </c>
      <c r="U14">
        <v>23508</v>
      </c>
      <c r="V14">
        <v>279068</v>
      </c>
    </row>
    <row r="15" spans="1:22" x14ac:dyDescent="0.25">
      <c r="A15" s="3" t="s">
        <v>10</v>
      </c>
      <c r="B15">
        <v>111760</v>
      </c>
      <c r="C15">
        <v>4600</v>
      </c>
      <c r="D15">
        <v>6000</v>
      </c>
      <c r="E15">
        <v>1200</v>
      </c>
      <c r="F15">
        <v>2900</v>
      </c>
      <c r="G15">
        <v>11508</v>
      </c>
      <c r="H15">
        <v>137968</v>
      </c>
      <c r="I15">
        <v>111100</v>
      </c>
      <c r="J15">
        <v>4000</v>
      </c>
      <c r="K15">
        <v>6000</v>
      </c>
      <c r="L15">
        <v>4000</v>
      </c>
      <c r="M15">
        <v>4000</v>
      </c>
      <c r="N15">
        <v>12000</v>
      </c>
      <c r="O15">
        <v>141100</v>
      </c>
      <c r="P15">
        <v>222860</v>
      </c>
      <c r="Q15">
        <v>8600</v>
      </c>
      <c r="R15">
        <v>12000</v>
      </c>
      <c r="S15">
        <v>5200</v>
      </c>
      <c r="T15">
        <v>6900</v>
      </c>
      <c r="U15">
        <v>23508</v>
      </c>
      <c r="V15">
        <v>279068</v>
      </c>
    </row>
    <row r="16" spans="1:22" hidden="1" x14ac:dyDescent="0.25">
      <c r="A16" s="1">
        <v>6</v>
      </c>
      <c r="B16">
        <v>111760</v>
      </c>
      <c r="C16">
        <v>5500</v>
      </c>
      <c r="D16">
        <v>6500</v>
      </c>
      <c r="E16">
        <v>4200</v>
      </c>
      <c r="F16">
        <v>3500</v>
      </c>
      <c r="G16">
        <v>15500</v>
      </c>
      <c r="H16">
        <v>146960</v>
      </c>
      <c r="I16">
        <v>111100</v>
      </c>
      <c r="J16">
        <v>4000</v>
      </c>
      <c r="K16">
        <v>8000</v>
      </c>
      <c r="L16">
        <v>4000</v>
      </c>
      <c r="M16">
        <v>4000</v>
      </c>
      <c r="N16">
        <v>15000</v>
      </c>
      <c r="O16">
        <v>146100</v>
      </c>
      <c r="P16">
        <v>222860</v>
      </c>
      <c r="Q16">
        <v>9500</v>
      </c>
      <c r="R16">
        <v>14500</v>
      </c>
      <c r="S16">
        <v>8200</v>
      </c>
      <c r="T16">
        <v>7500</v>
      </c>
      <c r="U16">
        <v>30500</v>
      </c>
      <c r="V16">
        <v>293060</v>
      </c>
    </row>
    <row r="17" spans="1:22" x14ac:dyDescent="0.25">
      <c r="A17" s="3" t="s">
        <v>14</v>
      </c>
      <c r="B17">
        <v>111760</v>
      </c>
      <c r="C17">
        <v>5500</v>
      </c>
      <c r="D17">
        <v>6500</v>
      </c>
      <c r="E17">
        <v>4200</v>
      </c>
      <c r="F17">
        <v>3500</v>
      </c>
      <c r="G17">
        <v>15500</v>
      </c>
      <c r="H17">
        <v>146960</v>
      </c>
      <c r="I17">
        <v>111100</v>
      </c>
      <c r="J17">
        <v>4000</v>
      </c>
      <c r="K17">
        <v>8000</v>
      </c>
      <c r="L17">
        <v>4000</v>
      </c>
      <c r="M17">
        <v>4000</v>
      </c>
      <c r="N17">
        <v>15000</v>
      </c>
      <c r="O17">
        <v>146100</v>
      </c>
      <c r="P17">
        <v>222860</v>
      </c>
      <c r="Q17">
        <v>9500</v>
      </c>
      <c r="R17">
        <v>14500</v>
      </c>
      <c r="S17">
        <v>8200</v>
      </c>
      <c r="T17">
        <v>7500</v>
      </c>
      <c r="U17">
        <v>30500</v>
      </c>
      <c r="V17">
        <v>293060</v>
      </c>
    </row>
    <row r="18" spans="1:22" hidden="1" x14ac:dyDescent="0.25">
      <c r="A18" s="1">
        <v>7</v>
      </c>
      <c r="B18">
        <v>102000</v>
      </c>
      <c r="C18">
        <v>4000</v>
      </c>
      <c r="D18">
        <v>7500</v>
      </c>
      <c r="E18">
        <v>2900</v>
      </c>
      <c r="F18">
        <v>3000</v>
      </c>
      <c r="G18">
        <v>14333</v>
      </c>
      <c r="H18">
        <v>133733</v>
      </c>
      <c r="I18">
        <v>110000</v>
      </c>
      <c r="J18">
        <v>4000</v>
      </c>
      <c r="K18">
        <v>8000</v>
      </c>
      <c r="L18">
        <v>4000</v>
      </c>
      <c r="M18">
        <v>8000</v>
      </c>
      <c r="N18">
        <v>15000</v>
      </c>
      <c r="O18">
        <v>149000</v>
      </c>
      <c r="P18">
        <v>212000</v>
      </c>
      <c r="Q18">
        <v>8000</v>
      </c>
      <c r="R18">
        <v>15500</v>
      </c>
      <c r="S18">
        <v>6900</v>
      </c>
      <c r="T18">
        <v>11000</v>
      </c>
      <c r="U18">
        <v>29333</v>
      </c>
      <c r="V18">
        <v>282733</v>
      </c>
    </row>
    <row r="19" spans="1:22" x14ac:dyDescent="0.25">
      <c r="A19" s="3" t="s">
        <v>15</v>
      </c>
      <c r="B19">
        <v>102000</v>
      </c>
      <c r="C19">
        <v>4000</v>
      </c>
      <c r="D19">
        <v>7500</v>
      </c>
      <c r="E19">
        <v>2900</v>
      </c>
      <c r="F19">
        <v>3000</v>
      </c>
      <c r="G19">
        <v>14333</v>
      </c>
      <c r="H19">
        <v>133733</v>
      </c>
      <c r="I19">
        <v>110000</v>
      </c>
      <c r="J19">
        <v>4000</v>
      </c>
      <c r="K19">
        <v>8000</v>
      </c>
      <c r="L19">
        <v>4000</v>
      </c>
      <c r="M19">
        <v>8000</v>
      </c>
      <c r="N19">
        <v>15000</v>
      </c>
      <c r="O19">
        <v>149000</v>
      </c>
      <c r="P19">
        <v>212000</v>
      </c>
      <c r="Q19">
        <v>8000</v>
      </c>
      <c r="R19">
        <v>15500</v>
      </c>
      <c r="S19">
        <v>6900</v>
      </c>
      <c r="T19">
        <v>11000</v>
      </c>
      <c r="U19">
        <v>29333</v>
      </c>
      <c r="V19">
        <v>282733</v>
      </c>
    </row>
    <row r="20" spans="1:22" hidden="1" x14ac:dyDescent="0.25">
      <c r="A20" s="1">
        <v>8</v>
      </c>
      <c r="B20">
        <v>108100</v>
      </c>
      <c r="C20">
        <v>3100</v>
      </c>
      <c r="D20">
        <v>6000</v>
      </c>
      <c r="E20">
        <v>4300</v>
      </c>
      <c r="F20">
        <v>5800</v>
      </c>
      <c r="G20">
        <v>16500</v>
      </c>
      <c r="H20">
        <v>143800</v>
      </c>
      <c r="I20">
        <v>117000</v>
      </c>
      <c r="J20">
        <v>4000</v>
      </c>
      <c r="K20">
        <v>8000</v>
      </c>
      <c r="L20">
        <v>4000</v>
      </c>
      <c r="M20">
        <v>6000</v>
      </c>
      <c r="N20">
        <v>15000</v>
      </c>
      <c r="O20">
        <v>154000</v>
      </c>
      <c r="P20">
        <v>225100</v>
      </c>
      <c r="Q20">
        <v>7100</v>
      </c>
      <c r="R20">
        <v>14000</v>
      </c>
      <c r="S20">
        <v>8300</v>
      </c>
      <c r="T20">
        <v>11800</v>
      </c>
      <c r="U20">
        <v>31500</v>
      </c>
      <c r="V20">
        <v>297800</v>
      </c>
    </row>
    <row r="21" spans="1:22" x14ac:dyDescent="0.25">
      <c r="A21" s="3" t="s">
        <v>16</v>
      </c>
      <c r="B21">
        <v>108100</v>
      </c>
      <c r="C21">
        <v>3100</v>
      </c>
      <c r="D21">
        <v>6000</v>
      </c>
      <c r="E21">
        <v>4300</v>
      </c>
      <c r="F21">
        <v>5800</v>
      </c>
      <c r="G21">
        <v>16500</v>
      </c>
      <c r="H21">
        <v>143800</v>
      </c>
      <c r="I21">
        <v>117000</v>
      </c>
      <c r="J21">
        <v>4000</v>
      </c>
      <c r="K21">
        <v>8000</v>
      </c>
      <c r="L21">
        <v>4000</v>
      </c>
      <c r="M21">
        <v>6000</v>
      </c>
      <c r="N21">
        <v>15000</v>
      </c>
      <c r="O21">
        <v>154000</v>
      </c>
      <c r="P21">
        <v>225100</v>
      </c>
      <c r="Q21">
        <v>7100</v>
      </c>
      <c r="R21">
        <v>14000</v>
      </c>
      <c r="S21">
        <v>8300</v>
      </c>
      <c r="T21">
        <v>11800</v>
      </c>
      <c r="U21">
        <v>31500</v>
      </c>
      <c r="V21">
        <v>297800</v>
      </c>
    </row>
    <row r="22" spans="1:22" hidden="1" x14ac:dyDescent="0.25">
      <c r="A22" s="1">
        <v>9</v>
      </c>
      <c r="B22">
        <v>114070</v>
      </c>
      <c r="C22">
        <v>2400</v>
      </c>
      <c r="D22">
        <v>7000</v>
      </c>
      <c r="E22">
        <v>2700</v>
      </c>
      <c r="F22">
        <v>3000</v>
      </c>
      <c r="G22">
        <v>10900</v>
      </c>
      <c r="H22">
        <v>140070</v>
      </c>
      <c r="I22">
        <v>118000</v>
      </c>
      <c r="J22">
        <v>4000</v>
      </c>
      <c r="K22">
        <v>8000</v>
      </c>
      <c r="L22">
        <v>4000</v>
      </c>
      <c r="M22">
        <v>3000</v>
      </c>
      <c r="N22">
        <v>15000</v>
      </c>
      <c r="O22">
        <v>152000</v>
      </c>
      <c r="P22">
        <v>232070</v>
      </c>
      <c r="Q22">
        <v>6400</v>
      </c>
      <c r="R22">
        <v>15000</v>
      </c>
      <c r="S22">
        <v>6700</v>
      </c>
      <c r="T22">
        <v>6000</v>
      </c>
      <c r="U22">
        <v>25900</v>
      </c>
      <c r="V22">
        <v>292070</v>
      </c>
    </row>
    <row r="23" spans="1:22" x14ac:dyDescent="0.25">
      <c r="A23" s="3" t="s">
        <v>17</v>
      </c>
      <c r="B23">
        <v>114070</v>
      </c>
      <c r="C23">
        <v>2400</v>
      </c>
      <c r="D23">
        <v>7000</v>
      </c>
      <c r="E23">
        <v>2700</v>
      </c>
      <c r="F23">
        <v>3000</v>
      </c>
      <c r="G23">
        <v>10900</v>
      </c>
      <c r="H23">
        <v>140070</v>
      </c>
      <c r="I23">
        <v>118000</v>
      </c>
      <c r="J23">
        <v>4000</v>
      </c>
      <c r="K23">
        <v>8000</v>
      </c>
      <c r="L23">
        <v>4000</v>
      </c>
      <c r="M23">
        <v>3000</v>
      </c>
      <c r="N23">
        <v>15000</v>
      </c>
      <c r="O23">
        <v>152000</v>
      </c>
      <c r="P23">
        <v>232070</v>
      </c>
      <c r="Q23">
        <v>6400</v>
      </c>
      <c r="R23">
        <v>15000</v>
      </c>
      <c r="S23">
        <v>6700</v>
      </c>
      <c r="T23">
        <v>6000</v>
      </c>
      <c r="U23">
        <v>25900</v>
      </c>
      <c r="V23">
        <v>292070</v>
      </c>
    </row>
    <row r="24" spans="1:22" hidden="1" x14ac:dyDescent="0.25">
      <c r="A24" s="1">
        <v>10</v>
      </c>
      <c r="B24">
        <v>104040</v>
      </c>
      <c r="C24">
        <v>1398</v>
      </c>
      <c r="D24">
        <v>5500</v>
      </c>
      <c r="E24">
        <v>3700</v>
      </c>
      <c r="F24">
        <v>9800</v>
      </c>
      <c r="G24">
        <v>17800</v>
      </c>
      <c r="H24">
        <v>142238</v>
      </c>
      <c r="I24">
        <v>110000</v>
      </c>
      <c r="J24">
        <v>4000</v>
      </c>
      <c r="K24">
        <v>8000</v>
      </c>
      <c r="L24">
        <v>4000</v>
      </c>
      <c r="M24">
        <v>10000</v>
      </c>
      <c r="N24">
        <v>15000</v>
      </c>
      <c r="O24">
        <v>151000</v>
      </c>
      <c r="P24">
        <v>214040</v>
      </c>
      <c r="Q24">
        <v>5398</v>
      </c>
      <c r="R24">
        <v>13500</v>
      </c>
      <c r="S24">
        <v>7700</v>
      </c>
      <c r="T24">
        <v>19800</v>
      </c>
      <c r="U24">
        <v>32800</v>
      </c>
      <c r="V24">
        <v>293238</v>
      </c>
    </row>
    <row r="25" spans="1:22" x14ac:dyDescent="0.25">
      <c r="A25" s="3" t="s">
        <v>18</v>
      </c>
      <c r="B25">
        <v>104040</v>
      </c>
      <c r="C25">
        <v>1398</v>
      </c>
      <c r="D25">
        <v>5500</v>
      </c>
      <c r="E25">
        <v>3700</v>
      </c>
      <c r="F25">
        <v>9800</v>
      </c>
      <c r="G25">
        <v>17800</v>
      </c>
      <c r="H25">
        <v>142238</v>
      </c>
      <c r="I25">
        <v>110000</v>
      </c>
      <c r="J25">
        <v>4000</v>
      </c>
      <c r="K25">
        <v>8000</v>
      </c>
      <c r="L25">
        <v>4000</v>
      </c>
      <c r="M25">
        <v>10000</v>
      </c>
      <c r="N25">
        <v>15000</v>
      </c>
      <c r="O25">
        <v>151000</v>
      </c>
      <c r="P25">
        <v>214040</v>
      </c>
      <c r="Q25">
        <v>5398</v>
      </c>
      <c r="R25">
        <v>13500</v>
      </c>
      <c r="S25">
        <v>7700</v>
      </c>
      <c r="T25">
        <v>19800</v>
      </c>
      <c r="U25">
        <v>32800</v>
      </c>
      <c r="V25">
        <v>293238</v>
      </c>
    </row>
    <row r="26" spans="1:22" hidden="1" x14ac:dyDescent="0.25">
      <c r="A26" s="1">
        <v>11</v>
      </c>
      <c r="B26">
        <v>115555</v>
      </c>
      <c r="C26">
        <v>5399</v>
      </c>
      <c r="D26">
        <v>6000</v>
      </c>
      <c r="E26">
        <v>4500</v>
      </c>
      <c r="F26">
        <v>2900</v>
      </c>
      <c r="G26">
        <v>16800</v>
      </c>
      <c r="H26">
        <v>151154</v>
      </c>
      <c r="I26">
        <v>117000</v>
      </c>
      <c r="J26">
        <v>4000</v>
      </c>
      <c r="K26">
        <v>8000</v>
      </c>
      <c r="L26">
        <v>4000</v>
      </c>
      <c r="M26">
        <v>3000</v>
      </c>
      <c r="N26">
        <v>15000</v>
      </c>
      <c r="O26">
        <v>151000</v>
      </c>
      <c r="P26">
        <v>232555</v>
      </c>
      <c r="Q26">
        <v>9399</v>
      </c>
      <c r="R26">
        <v>14000</v>
      </c>
      <c r="S26">
        <v>8500</v>
      </c>
      <c r="T26">
        <v>5900</v>
      </c>
      <c r="U26">
        <v>31800</v>
      </c>
      <c r="V26">
        <v>302154</v>
      </c>
    </row>
    <row r="27" spans="1:22" x14ac:dyDescent="0.25">
      <c r="A27" s="3" t="s">
        <v>19</v>
      </c>
      <c r="B27">
        <v>115555</v>
      </c>
      <c r="C27">
        <v>5399</v>
      </c>
      <c r="D27">
        <v>6000</v>
      </c>
      <c r="E27">
        <v>4500</v>
      </c>
      <c r="F27">
        <v>2900</v>
      </c>
      <c r="G27">
        <v>16800</v>
      </c>
      <c r="H27">
        <v>151154</v>
      </c>
      <c r="I27">
        <v>117000</v>
      </c>
      <c r="J27">
        <v>4000</v>
      </c>
      <c r="K27">
        <v>8000</v>
      </c>
      <c r="L27">
        <v>4000</v>
      </c>
      <c r="M27">
        <v>3000</v>
      </c>
      <c r="N27">
        <v>15000</v>
      </c>
      <c r="O27">
        <v>151000</v>
      </c>
      <c r="P27">
        <v>232555</v>
      </c>
      <c r="Q27">
        <v>9399</v>
      </c>
      <c r="R27">
        <v>14000</v>
      </c>
      <c r="S27">
        <v>8500</v>
      </c>
      <c r="T27">
        <v>5900</v>
      </c>
      <c r="U27">
        <v>31800</v>
      </c>
      <c r="V27">
        <v>302154</v>
      </c>
    </row>
    <row r="28" spans="1:22" hidden="1" x14ac:dyDescent="0.25">
      <c r="A28" s="1">
        <v>12</v>
      </c>
      <c r="B28">
        <v>113000</v>
      </c>
      <c r="C28">
        <v>4590</v>
      </c>
      <c r="D28">
        <v>7500</v>
      </c>
      <c r="E28">
        <v>4800</v>
      </c>
      <c r="F28">
        <v>7200</v>
      </c>
      <c r="G28">
        <v>14200</v>
      </c>
      <c r="H28">
        <v>151290</v>
      </c>
      <c r="I28">
        <v>117000</v>
      </c>
      <c r="J28">
        <v>4000</v>
      </c>
      <c r="K28">
        <v>8000</v>
      </c>
      <c r="L28">
        <v>4000</v>
      </c>
      <c r="M28">
        <v>7000</v>
      </c>
      <c r="N28">
        <v>15000</v>
      </c>
      <c r="O28">
        <v>155000</v>
      </c>
      <c r="P28">
        <v>230000</v>
      </c>
      <c r="Q28">
        <v>8590</v>
      </c>
      <c r="R28">
        <v>15500</v>
      </c>
      <c r="S28">
        <v>8800</v>
      </c>
      <c r="T28">
        <v>14200</v>
      </c>
      <c r="U28">
        <v>29200</v>
      </c>
      <c r="V28">
        <v>306290</v>
      </c>
    </row>
    <row r="29" spans="1:22" x14ac:dyDescent="0.25">
      <c r="A29" s="3" t="s">
        <v>20</v>
      </c>
      <c r="B29">
        <v>113000</v>
      </c>
      <c r="C29">
        <v>4590</v>
      </c>
      <c r="D29">
        <v>7500</v>
      </c>
      <c r="E29">
        <v>4800</v>
      </c>
      <c r="F29">
        <v>7200</v>
      </c>
      <c r="G29">
        <v>14200</v>
      </c>
      <c r="H29">
        <v>151290</v>
      </c>
      <c r="I29">
        <v>117000</v>
      </c>
      <c r="J29">
        <v>4000</v>
      </c>
      <c r="K29">
        <v>8000</v>
      </c>
      <c r="L29">
        <v>4000</v>
      </c>
      <c r="M29">
        <v>7000</v>
      </c>
      <c r="N29">
        <v>15000</v>
      </c>
      <c r="O29">
        <v>155000</v>
      </c>
      <c r="P29">
        <v>230000</v>
      </c>
      <c r="Q29">
        <v>8590</v>
      </c>
      <c r="R29">
        <v>15500</v>
      </c>
      <c r="S29">
        <v>8800</v>
      </c>
      <c r="T29">
        <v>14200</v>
      </c>
      <c r="U29">
        <v>29200</v>
      </c>
      <c r="V29">
        <v>306290</v>
      </c>
    </row>
    <row r="30" spans="1:22" x14ac:dyDescent="0.25">
      <c r="A30" s="1" t="s">
        <v>24</v>
      </c>
      <c r="B30">
        <v>1314635</v>
      </c>
      <c r="C30">
        <v>50487</v>
      </c>
      <c r="D30">
        <v>68000</v>
      </c>
      <c r="E30">
        <v>41300</v>
      </c>
      <c r="F30">
        <v>69676</v>
      </c>
      <c r="G30">
        <v>174082</v>
      </c>
      <c r="H30">
        <v>1718180</v>
      </c>
      <c r="I30">
        <v>1344960</v>
      </c>
      <c r="J30">
        <v>48000</v>
      </c>
      <c r="K30">
        <v>86000</v>
      </c>
      <c r="L30">
        <v>45200</v>
      </c>
      <c r="M30">
        <v>67900</v>
      </c>
      <c r="N30">
        <v>164508</v>
      </c>
      <c r="O30">
        <v>1756568</v>
      </c>
      <c r="P30">
        <v>2659595</v>
      </c>
      <c r="Q30">
        <v>98487</v>
      </c>
      <c r="R30">
        <v>154000</v>
      </c>
      <c r="S30">
        <v>86500</v>
      </c>
      <c r="T30">
        <v>137576</v>
      </c>
      <c r="U30">
        <v>338590</v>
      </c>
      <c r="V30">
        <v>3474748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65D5C-41E4-40B6-8D19-596B39938AF3}">
  <dimension ref="A3:F28"/>
  <sheetViews>
    <sheetView zoomScale="70" zoomScaleNormal="70" workbookViewId="0">
      <selection activeCell="A10" sqref="A10"/>
    </sheetView>
  </sheetViews>
  <sheetFormatPr defaultRowHeight="15" x14ac:dyDescent="0.25"/>
  <cols>
    <col min="1" max="1" width="24.5703125" bestFit="1" customWidth="1"/>
    <col min="2" max="2" width="17" bestFit="1" customWidth="1"/>
    <col min="3" max="3" width="8.5703125" bestFit="1" customWidth="1"/>
    <col min="4" max="4" width="11.28515625" bestFit="1" customWidth="1"/>
    <col min="5" max="5" width="13.85546875" customWidth="1"/>
    <col min="6" max="6" width="15.42578125" customWidth="1"/>
    <col min="7" max="14" width="26.28515625" bestFit="1" customWidth="1"/>
    <col min="15" max="15" width="31.28515625" bestFit="1" customWidth="1"/>
    <col min="16" max="16" width="23.140625" bestFit="1" customWidth="1"/>
    <col min="17" max="17" width="29.42578125" bestFit="1" customWidth="1"/>
    <col min="18" max="18" width="24.85546875" bestFit="1" customWidth="1"/>
    <col min="19" max="19" width="26.5703125" bestFit="1" customWidth="1"/>
    <col min="20" max="20" width="27.7109375" bestFit="1" customWidth="1"/>
    <col min="21" max="22" width="28.28515625" bestFit="1" customWidth="1"/>
  </cols>
  <sheetData>
    <row r="3" spans="1:6" x14ac:dyDescent="0.25">
      <c r="A3" s="6"/>
      <c r="B3" s="6" t="s">
        <v>23</v>
      </c>
      <c r="C3" s="6"/>
      <c r="D3" s="6"/>
      <c r="E3" s="6"/>
      <c r="F3" s="6"/>
    </row>
    <row r="4" spans="1:6" x14ac:dyDescent="0.25">
      <c r="A4" s="6" t="s">
        <v>41</v>
      </c>
      <c r="B4" s="6" t="s">
        <v>8</v>
      </c>
      <c r="C4" s="6" t="s">
        <v>7</v>
      </c>
      <c r="D4" s="6" t="s">
        <v>24</v>
      </c>
      <c r="E4" s="7" t="s">
        <v>42</v>
      </c>
      <c r="F4" s="8" t="s">
        <v>43</v>
      </c>
    </row>
    <row r="5" spans="1:6" x14ac:dyDescent="0.25">
      <c r="A5" s="1" t="s">
        <v>25</v>
      </c>
      <c r="B5">
        <v>1314635</v>
      </c>
      <c r="C5">
        <v>1344960</v>
      </c>
      <c r="D5">
        <v>2659595</v>
      </c>
      <c r="E5">
        <f>C5-B5</f>
        <v>30325</v>
      </c>
      <c r="F5">
        <f>(C5-B5)/B5</f>
        <v>2.3067239195670282E-2</v>
      </c>
    </row>
    <row r="6" spans="1:6" x14ac:dyDescent="0.25">
      <c r="A6" s="1" t="s">
        <v>28</v>
      </c>
      <c r="B6">
        <v>174082</v>
      </c>
      <c r="C6">
        <v>164508</v>
      </c>
      <c r="D6">
        <v>338590</v>
      </c>
      <c r="E6">
        <f t="shared" ref="E6:E11" si="0">C6-B6</f>
        <v>-9574</v>
      </c>
      <c r="F6">
        <f t="shared" ref="F6:F11" si="1">(C6-B6)/B6</f>
        <v>-5.4997070346158708E-2</v>
      </c>
    </row>
    <row r="7" spans="1:6" x14ac:dyDescent="0.25">
      <c r="A7" s="1" t="s">
        <v>30</v>
      </c>
      <c r="B7">
        <v>69676</v>
      </c>
      <c r="C7">
        <v>67900</v>
      </c>
      <c r="D7">
        <v>137576</v>
      </c>
      <c r="E7">
        <f t="shared" si="0"/>
        <v>-1776</v>
      </c>
      <c r="F7">
        <f t="shared" si="1"/>
        <v>-2.5489408117572766E-2</v>
      </c>
    </row>
    <row r="8" spans="1:6" x14ac:dyDescent="0.25">
      <c r="A8" s="1" t="s">
        <v>32</v>
      </c>
      <c r="B8">
        <v>41300</v>
      </c>
      <c r="C8">
        <v>45200</v>
      </c>
      <c r="D8">
        <v>86500</v>
      </c>
      <c r="E8">
        <f t="shared" si="0"/>
        <v>3900</v>
      </c>
      <c r="F8">
        <f t="shared" si="1"/>
        <v>9.4430992736077482E-2</v>
      </c>
    </row>
    <row r="9" spans="1:6" x14ac:dyDescent="0.25">
      <c r="A9" s="1" t="s">
        <v>34</v>
      </c>
      <c r="B9">
        <v>68000</v>
      </c>
      <c r="C9">
        <v>86000</v>
      </c>
      <c r="D9">
        <v>154000</v>
      </c>
      <c r="E9">
        <f t="shared" si="0"/>
        <v>18000</v>
      </c>
      <c r="F9">
        <f t="shared" si="1"/>
        <v>0.26470588235294118</v>
      </c>
    </row>
    <row r="10" spans="1:6" x14ac:dyDescent="0.25">
      <c r="A10" s="1" t="s">
        <v>36</v>
      </c>
      <c r="B10">
        <v>50487</v>
      </c>
      <c r="C10">
        <v>48000</v>
      </c>
      <c r="D10">
        <v>98487</v>
      </c>
      <c r="E10">
        <f t="shared" si="0"/>
        <v>-2487</v>
      </c>
      <c r="F10">
        <f t="shared" si="1"/>
        <v>-4.9260205597480539E-2</v>
      </c>
    </row>
    <row r="11" spans="1:6" x14ac:dyDescent="0.25">
      <c r="A11" s="4" t="s">
        <v>38</v>
      </c>
      <c r="B11" s="5">
        <v>1718180</v>
      </c>
      <c r="C11" s="5">
        <v>1756568</v>
      </c>
      <c r="D11" s="5">
        <v>3474748</v>
      </c>
      <c r="E11" s="5">
        <f t="shared" si="0"/>
        <v>38388</v>
      </c>
      <c r="F11" s="5">
        <f t="shared" si="1"/>
        <v>2.2342245864810439E-2</v>
      </c>
    </row>
    <row r="14" spans="1:6" hidden="1" x14ac:dyDescent="0.25"/>
    <row r="16" spans="1:6" hidden="1" x14ac:dyDescent="0.25"/>
    <row r="18" hidden="1" x14ac:dyDescent="0.25"/>
    <row r="20" hidden="1" x14ac:dyDescent="0.25"/>
    <row r="22" hidden="1" x14ac:dyDescent="0.25"/>
    <row r="24" hidden="1" x14ac:dyDescent="0.25"/>
    <row r="26" hidden="1" x14ac:dyDescent="0.25"/>
    <row r="28" hidden="1" x14ac:dyDescent="0.25"/>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49D3C-440F-410F-AA31-8D909982BFB9}">
  <dimension ref="A1"/>
  <sheetViews>
    <sheetView zoomScale="80" zoomScaleNormal="80" workbookViewId="0">
      <selection activeCell="W17" sqref="W17"/>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893C3-0685-4766-BBFB-77389FC6A087}">
  <dimension ref="K3"/>
  <sheetViews>
    <sheetView tabSelected="1" workbookViewId="0">
      <selection activeCell="K11" sqref="K11"/>
    </sheetView>
  </sheetViews>
  <sheetFormatPr defaultRowHeight="15" x14ac:dyDescent="0.25"/>
  <sheetData>
    <row r="3" spans="11:11" x14ac:dyDescent="0.25">
      <c r="K3" s="1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2 o L 4 W t H X H A i l A A A A 9 w A A A B I A H A B D b 2 5 m a W c v U G F j a 2 F n Z S 5 4 b W w g o h g A K K A U A A A A A A A A A A A A A A A A A A A A A A A A A A A A h Y + 9 D o I w A I R f h X S n f 2 o 0 p J T B V R K j x r g 2 p U I j F N M W y 7 s 5 + E i + g h h F 3 R z v 7 r v k 7 n 6 9 s a x v 6 u i i r N O t S Q G B G E T K y L b Q p k x B 5 4 / x A m S c r Y U 8 i V J F A 2 x c 0 j u d g s r 7 c 4 J Q C A G G C W x t i S j G B B 3 y 1 V Z W q h G x N s 4 L I x X 4 t I r / L c D Z / j W G U 0 i m M 0 g w n U P M 0 O i y X J s v Q Y f B z / T H Z M u u 9 p 1 V 3 N t 4 t 2 F o l A y 9 T / A H U E s D B B Q A A g A I A N q C + 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a g v h a K I p H u A 4 A A A A R A A A A E w A c A E Z v c m 1 1 b G F z L 1 N l Y 3 R p b 2 4 x L m 0 g o h g A K K A U A A A A A A A A A A A A A A A A A A A A A A A A A A A A K 0 5 N L s n M z 1 M I h t C G 1 g B Q S w E C L Q A U A A I A C A D a g v h a 0 d c c C K U A A A D 3 A A A A E g A A A A A A A A A A A A A A A A A A A A A A Q 2 9 u Z m l n L 1 B h Y 2 t h Z 2 U u e G 1 s U E s B A i 0 A F A A C A A g A 2 o L 4 W g / K 6 a u k A A A A 6 Q A A A B M A A A A A A A A A A A A A A A A A 8 Q A A A F t D b 2 5 0 Z W 5 0 X 1 R 5 c G V z X S 5 4 b W x Q S w E C L Q A U A A I A C A D a g v h a 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J a V e 7 B K K E G x 4 P L / n b I 3 o w A A A A A C A A A A A A A Q Z g A A A A E A A C A A A A B F w M m 8 u c U b H e y w N n g s m 4 L m 0 x H 8 J 4 3 b T y 7 A Q 2 d Q z / 5 u W Q A A A A A O g A A A A A I A A C A A A A C q N O 6 u 9 N O N 1 e S J o W F D h 1 j k i J K s x s d O b I x h A 2 R 1 T 0 I Z f V A A A A B U 3 u k q f r 7 T 8 / / K R Q H g B F J 6 i 0 y J y l d d P h H V b 6 f a 0 e Z Q i 4 0 x f U 3 x i e t x s i N K k t x L G d N j p Y U S W R N x E P 0 w c 5 T P R J 6 5 m u l 7 N m i W 6 X j G o F q M S 8 8 + 6 E A A A A A J Y l D V u K / 5 T j G s T g U 5 t o y H n z x I 0 y F M s r C 4 1 n k + 6 B z x q b z x 1 b W 8 L s / n j j x d G G B I h N x t g Y B 0 L Q n A x u + 8 b T M D z D x m < / D a t a M a s h u p > 
</file>

<file path=customXml/itemProps1.xml><?xml version="1.0" encoding="utf-8"?>
<ds:datastoreItem xmlns:ds="http://schemas.openxmlformats.org/officeDocument/2006/customXml" ds:itemID="{3103BB26-40C5-4D28-8B28-779B109B216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Budget Data</vt:lpstr>
      <vt:lpstr>Pivot Analysis</vt:lpstr>
      <vt:lpstr>Annual Data And Charts</vt:lpstr>
      <vt:lpstr>Insıghts And Analysis</vt:lpstr>
      <vt:lpstr>Sources and 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Buse Barutcu</dc:creator>
  <cp:lastModifiedBy>Buse Barutcu</cp:lastModifiedBy>
  <dcterms:created xsi:type="dcterms:W3CDTF">2025-07-23T19:49:34Z</dcterms:created>
  <dcterms:modified xsi:type="dcterms:W3CDTF">2025-07-24T21:27:18Z</dcterms:modified>
</cp:coreProperties>
</file>