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Нейросеть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D21" i="1"/>
  <c r="D20" i="1"/>
  <c r="D19" i="1"/>
  <c r="D18" i="1"/>
  <c r="J7" i="1" l="1"/>
  <c r="J6" i="1"/>
  <c r="J5" i="1"/>
  <c r="J4" i="1"/>
  <c r="F15" i="1"/>
  <c r="D14" i="1"/>
  <c r="D13" i="1"/>
  <c r="D12" i="1" l="1"/>
  <c r="D11" i="1"/>
  <c r="F8" i="1"/>
  <c r="D7" i="1"/>
  <c r="D6" i="1"/>
  <c r="D5" i="1"/>
  <c r="D4" i="1"/>
  <c r="G11" i="1" l="1"/>
  <c r="H11" i="1" s="1"/>
  <c r="G4" i="1"/>
  <c r="H4" i="1" s="1"/>
  <c r="K4" i="1" s="1"/>
  <c r="L4" i="1" s="1"/>
</calcChain>
</file>

<file path=xl/sharedStrings.xml><?xml version="1.0" encoding="utf-8"?>
<sst xmlns="http://schemas.openxmlformats.org/spreadsheetml/2006/main" count="55" uniqueCount="39">
  <si>
    <t>Критерий</t>
  </si>
  <si>
    <t>Пояснение</t>
  </si>
  <si>
    <t>Входное значение</t>
  </si>
  <si>
    <t>Нормализация</t>
  </si>
  <si>
    <t>Чек-лист</t>
  </si>
  <si>
    <t>1-ый слой</t>
  </si>
  <si>
    <t>Вес</t>
  </si>
  <si>
    <t>Сумматор</t>
  </si>
  <si>
    <t>1-ый нейрон (экономика продукта)</t>
  </si>
  <si>
    <t>Маржинальная рентабельность компонента</t>
  </si>
  <si>
    <t>Принимает значение от 5% до 150%</t>
  </si>
  <si>
    <t>Доля чистой прибыли в маржинальной рентабельности компонента</t>
  </si>
  <si>
    <t>Принимает значение от 0% до 100%</t>
  </si>
  <si>
    <t>Доля полезных затрат в постоянных издержках компонента</t>
  </si>
  <si>
    <t>Принимает значение от 10% до 100%</t>
  </si>
  <si>
    <t>Поведение затрат на покупку компонента у поставщиков</t>
  </si>
  <si>
    <t>Баллы: 0 - дегрессивные, 1 - пропорциональные, 2 - прогрессивные.</t>
  </si>
  <si>
    <t>2-ой нейрон (стратегия)</t>
  </si>
  <si>
    <t>Функция активации
(пороговая)</t>
  </si>
  <si>
    <t>Перспективы производства компонента</t>
  </si>
  <si>
    <t>Баллы: 0 - краткосрочные, 1 - среднесрочные, 2 - долгосрочные.</t>
  </si>
  <si>
    <t>Значимость компонента для бренда</t>
  </si>
  <si>
    <t>Баллы: 0 - слабая, 1 - средняя, 2 - сильная.</t>
  </si>
  <si>
    <t>Количество аутсорсеров на рынке</t>
  </si>
  <si>
    <t>От 1-го до 10-ти (если больше, то также выставляется значение 10)</t>
  </si>
  <si>
    <t>Территориальное расположение аутсорсеров</t>
  </si>
  <si>
    <t>Баллы: 0 - зарубежные (большая часть), 1 - удалённый регион страны (большая часть), 2 - местные (большая часть).</t>
  </si>
  <si>
    <t>Опыт производства компонента</t>
  </si>
  <si>
    <t>Баллы: 0 - нет, 1 - есть, по обходным технологиям, 2 - есть, предудыщего поколения/серии, 3 - есть.</t>
  </si>
  <si>
    <t>Баллы: 0 - да, 1 - нет.</t>
  </si>
  <si>
    <t>Уровень рекламаций</t>
  </si>
  <si>
    <t>Функция активации
(линейная)</t>
  </si>
  <si>
    <t>2-ой слой</t>
  </si>
  <si>
    <t>4-ый нейрон (make or buy)</t>
  </si>
  <si>
    <t>3-ий нейрон (качество и потребительские свойства)</t>
  </si>
  <si>
    <t>Является ли компонент элементом, которой потребитель отключает/снимает/заменяет/ тюнингует</t>
  </si>
  <si>
    <t>Является ли компонент конструктивно удачным</t>
  </si>
  <si>
    <t>Характеристики ощутимо превышают заданных в ТЗ (на компонент или продукт целиком, хотя бы по некоторым показателям).
Баллы: 0 - нет, 1 - да.</t>
  </si>
  <si>
    <t>Баллы: 0-высокий, 1-средний, 2-слабый. При отсуствии опыта производства выставляется значение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</si>
</sst>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2" fillId="0" borderId="5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2" fontId="2" fillId="0" borderId="9" xfId="0" applyNumberFormat="1" applyFont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9" fontId="2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2" borderId="10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17</xdr:row>
      <xdr:rowOff>342900</xdr:rowOff>
    </xdr:from>
    <xdr:to>
      <xdr:col>5</xdr:col>
      <xdr:colOff>333375</xdr:colOff>
      <xdr:row>17</xdr:row>
      <xdr:rowOff>342900</xdr:rowOff>
    </xdr:to>
    <xdr:cxnSp macro="">
      <xdr:nvCxnSpPr>
        <xdr:cNvPr id="2" name="Прямая со стрелкой 1"/>
        <xdr:cNvCxnSpPr/>
      </xdr:nvCxnSpPr>
      <xdr:spPr>
        <a:xfrm>
          <a:off x="5800725" y="655320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18</xdr:row>
      <xdr:rowOff>428625</xdr:rowOff>
    </xdr:from>
    <xdr:to>
      <xdr:col>5</xdr:col>
      <xdr:colOff>333375</xdr:colOff>
      <xdr:row>18</xdr:row>
      <xdr:rowOff>428625</xdr:rowOff>
    </xdr:to>
    <xdr:cxnSp macro="">
      <xdr:nvCxnSpPr>
        <xdr:cNvPr id="3" name="Прямая со стрелкой 2"/>
        <xdr:cNvCxnSpPr/>
      </xdr:nvCxnSpPr>
      <xdr:spPr>
        <a:xfrm>
          <a:off x="5800725" y="728662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20</xdr:row>
      <xdr:rowOff>295275</xdr:rowOff>
    </xdr:from>
    <xdr:to>
      <xdr:col>5</xdr:col>
      <xdr:colOff>323850</xdr:colOff>
      <xdr:row>20</xdr:row>
      <xdr:rowOff>295275</xdr:rowOff>
    </xdr:to>
    <xdr:cxnSp macro="">
      <xdr:nvCxnSpPr>
        <xdr:cNvPr id="4" name="Прямая со стрелкой 3"/>
        <xdr:cNvCxnSpPr/>
      </xdr:nvCxnSpPr>
      <xdr:spPr>
        <a:xfrm>
          <a:off x="5791200" y="893445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19</xdr:row>
      <xdr:rowOff>438150</xdr:rowOff>
    </xdr:from>
    <xdr:to>
      <xdr:col>5</xdr:col>
      <xdr:colOff>342900</xdr:colOff>
      <xdr:row>19</xdr:row>
      <xdr:rowOff>438150</xdr:rowOff>
    </xdr:to>
    <xdr:cxnSp macro="">
      <xdr:nvCxnSpPr>
        <xdr:cNvPr id="5" name="Прямая со стрелкой 4"/>
        <xdr:cNvCxnSpPr/>
      </xdr:nvCxnSpPr>
      <xdr:spPr>
        <a:xfrm>
          <a:off x="5810250" y="810577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3</xdr:row>
      <xdr:rowOff>171450</xdr:rowOff>
    </xdr:from>
    <xdr:to>
      <xdr:col>5</xdr:col>
      <xdr:colOff>400050</xdr:colOff>
      <xdr:row>3</xdr:row>
      <xdr:rowOff>171450</xdr:rowOff>
    </xdr:to>
    <xdr:cxnSp macro="">
      <xdr:nvCxnSpPr>
        <xdr:cNvPr id="6" name="Прямая со стрелкой 5"/>
        <xdr:cNvCxnSpPr/>
      </xdr:nvCxnSpPr>
      <xdr:spPr>
        <a:xfrm>
          <a:off x="5867400" y="98107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4</xdr:row>
      <xdr:rowOff>247650</xdr:rowOff>
    </xdr:from>
    <xdr:to>
      <xdr:col>5</xdr:col>
      <xdr:colOff>400050</xdr:colOff>
      <xdr:row>4</xdr:row>
      <xdr:rowOff>247650</xdr:rowOff>
    </xdr:to>
    <xdr:cxnSp macro="">
      <xdr:nvCxnSpPr>
        <xdr:cNvPr id="7" name="Прямая со стрелкой 6"/>
        <xdr:cNvCxnSpPr/>
      </xdr:nvCxnSpPr>
      <xdr:spPr>
        <a:xfrm>
          <a:off x="5867400" y="138112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238125</xdr:rowOff>
    </xdr:from>
    <xdr:to>
      <xdr:col>5</xdr:col>
      <xdr:colOff>400050</xdr:colOff>
      <xdr:row>5</xdr:row>
      <xdr:rowOff>238125</xdr:rowOff>
    </xdr:to>
    <xdr:cxnSp macro="">
      <xdr:nvCxnSpPr>
        <xdr:cNvPr id="8" name="Прямая со стрелкой 7"/>
        <xdr:cNvCxnSpPr/>
      </xdr:nvCxnSpPr>
      <xdr:spPr>
        <a:xfrm>
          <a:off x="5867400" y="185737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6</xdr:row>
      <xdr:rowOff>238125</xdr:rowOff>
    </xdr:from>
    <xdr:to>
      <xdr:col>5</xdr:col>
      <xdr:colOff>400050</xdr:colOff>
      <xdr:row>6</xdr:row>
      <xdr:rowOff>238125</xdr:rowOff>
    </xdr:to>
    <xdr:cxnSp macro="">
      <xdr:nvCxnSpPr>
        <xdr:cNvPr id="9" name="Прямая со стрелкой 8"/>
        <xdr:cNvCxnSpPr/>
      </xdr:nvCxnSpPr>
      <xdr:spPr>
        <a:xfrm>
          <a:off x="5867400" y="234315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257175</xdr:rowOff>
    </xdr:from>
    <xdr:to>
      <xdr:col>5</xdr:col>
      <xdr:colOff>333375</xdr:colOff>
      <xdr:row>10</xdr:row>
      <xdr:rowOff>257175</xdr:rowOff>
    </xdr:to>
    <xdr:cxnSp macro="">
      <xdr:nvCxnSpPr>
        <xdr:cNvPr id="10" name="Прямая со стрелкой 9"/>
        <xdr:cNvCxnSpPr/>
      </xdr:nvCxnSpPr>
      <xdr:spPr>
        <a:xfrm>
          <a:off x="5800725" y="365760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171450</xdr:rowOff>
    </xdr:from>
    <xdr:to>
      <xdr:col>5</xdr:col>
      <xdr:colOff>333375</xdr:colOff>
      <xdr:row>11</xdr:row>
      <xdr:rowOff>171450</xdr:rowOff>
    </xdr:to>
    <xdr:cxnSp macro="">
      <xdr:nvCxnSpPr>
        <xdr:cNvPr id="11" name="Прямая со стрелкой 10"/>
        <xdr:cNvCxnSpPr/>
      </xdr:nvCxnSpPr>
      <xdr:spPr>
        <a:xfrm>
          <a:off x="5800725" y="405765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12</xdr:row>
      <xdr:rowOff>200025</xdr:rowOff>
    </xdr:from>
    <xdr:to>
      <xdr:col>5</xdr:col>
      <xdr:colOff>333375</xdr:colOff>
      <xdr:row>12</xdr:row>
      <xdr:rowOff>200025</xdr:rowOff>
    </xdr:to>
    <xdr:cxnSp macro="">
      <xdr:nvCxnSpPr>
        <xdr:cNvPr id="12" name="Прямая со стрелкой 11"/>
        <xdr:cNvCxnSpPr/>
      </xdr:nvCxnSpPr>
      <xdr:spPr>
        <a:xfrm>
          <a:off x="5800725" y="4410075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13</xdr:row>
      <xdr:rowOff>323850</xdr:rowOff>
    </xdr:from>
    <xdr:to>
      <xdr:col>5</xdr:col>
      <xdr:colOff>333375</xdr:colOff>
      <xdr:row>13</xdr:row>
      <xdr:rowOff>323850</xdr:rowOff>
    </xdr:to>
    <xdr:cxnSp macro="">
      <xdr:nvCxnSpPr>
        <xdr:cNvPr id="13" name="Прямая со стрелкой 12"/>
        <xdr:cNvCxnSpPr/>
      </xdr:nvCxnSpPr>
      <xdr:spPr>
        <a:xfrm>
          <a:off x="5800725" y="4857750"/>
          <a:ext cx="857250" cy="0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3</xdr:row>
      <xdr:rowOff>180975</xdr:rowOff>
    </xdr:from>
    <xdr:to>
      <xdr:col>9</xdr:col>
      <xdr:colOff>457200</xdr:colOff>
      <xdr:row>5</xdr:row>
      <xdr:rowOff>85725</xdr:rowOff>
    </xdr:to>
    <xdr:cxnSp macro="">
      <xdr:nvCxnSpPr>
        <xdr:cNvPr id="14" name="Прямая со стрелкой 13"/>
        <xdr:cNvCxnSpPr/>
      </xdr:nvCxnSpPr>
      <xdr:spPr>
        <a:xfrm flipV="1">
          <a:off x="8553450" y="990600"/>
          <a:ext cx="1266825" cy="714375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4</xdr:row>
      <xdr:rowOff>266700</xdr:rowOff>
    </xdr:from>
    <xdr:to>
      <xdr:col>9</xdr:col>
      <xdr:colOff>485775</xdr:colOff>
      <xdr:row>11</xdr:row>
      <xdr:rowOff>314326</xdr:rowOff>
    </xdr:to>
    <xdr:cxnSp macro="">
      <xdr:nvCxnSpPr>
        <xdr:cNvPr id="16" name="Прямая со стрелкой 15"/>
        <xdr:cNvCxnSpPr/>
      </xdr:nvCxnSpPr>
      <xdr:spPr>
        <a:xfrm flipV="1">
          <a:off x="8496300" y="1400175"/>
          <a:ext cx="1352550" cy="2800351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5</xdr:row>
      <xdr:rowOff>342900</xdr:rowOff>
    </xdr:from>
    <xdr:to>
      <xdr:col>9</xdr:col>
      <xdr:colOff>542925</xdr:colOff>
      <xdr:row>18</xdr:row>
      <xdr:rowOff>714377</xdr:rowOff>
    </xdr:to>
    <xdr:cxnSp macro="">
      <xdr:nvCxnSpPr>
        <xdr:cNvPr id="18" name="Прямая со стрелкой 17"/>
        <xdr:cNvCxnSpPr/>
      </xdr:nvCxnSpPr>
      <xdr:spPr>
        <a:xfrm flipV="1">
          <a:off x="8505825" y="1962150"/>
          <a:ext cx="1400175" cy="5391152"/>
        </a:xfrm>
        <a:prstGeom prst="straightConnector1">
          <a:avLst/>
        </a:prstGeom>
        <a:ln w="19050">
          <a:solidFill>
            <a:srgbClr val="00206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57150</xdr:colOff>
      <xdr:row>3</xdr:row>
      <xdr:rowOff>187003</xdr:rowOff>
    </xdr:from>
    <xdr:ext cx="4603504" cy="971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1849100" y="996628"/>
              <a:ext cx="4603504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≥0,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75, инсорсинг</m:t>
                            </m:r>
                          </m:e>
                          <m:e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0,75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≥0,5, внутр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енний сингл−аутсорсинг</m:t>
                            </m:r>
                          </m:e>
                          <m:e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0,5&gt;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≥0,25,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внешний</m:t>
                            </m:r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сингл−аутсорсинг</m:t>
                            </m:r>
                          </m:e>
                          <m:e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0,25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мульти−аутсорсинг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1849100" y="996628"/>
              <a:ext cx="4603504" cy="971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𝐹(𝑥)={█(𝑥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≥0,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75, инсорсинг@</a:t>
              </a:r>
              <a:r>
                <a:rPr lang="ru-RU" sz="1400" b="0" i="0">
                  <a:latin typeface="Cambria Math" panose="02040503050406030204" pitchFamily="18" charset="0"/>
                </a:rPr>
                <a:t>0,75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𝑥≥0,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внутренний сингл−аутсорсинг@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0,5&gt;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𝑥≥0,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5, в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н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ешний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сингл−аутсорсинг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@</a:t>
              </a:r>
              <a:r>
                <a:rPr lang="ru-RU" sz="1400" b="0" i="0">
                  <a:latin typeface="Cambria Math" panose="02040503050406030204" pitchFamily="18" charset="0"/>
                </a:rPr>
                <a:t>0,25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мульти−аутсорсинг)┤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9</xdr:col>
      <xdr:colOff>714375</xdr:colOff>
      <xdr:row>13</xdr:row>
      <xdr:rowOff>257175</xdr:rowOff>
    </xdr:from>
    <xdr:to>
      <xdr:col>11</xdr:col>
      <xdr:colOff>114300</xdr:colOff>
      <xdr:row>16</xdr:row>
      <xdr:rowOff>85725</xdr:rowOff>
    </xdr:to>
    <xdr:sp macro="" textlink="">
      <xdr:nvSpPr>
        <xdr:cNvPr id="15" name="Овал 14"/>
        <xdr:cNvSpPr/>
      </xdr:nvSpPr>
      <xdr:spPr>
        <a:xfrm>
          <a:off x="10077450" y="4791075"/>
          <a:ext cx="1019175" cy="97155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1"/>
  <sheetViews>
    <sheetView tabSelected="1" workbookViewId="0">
      <selection activeCell="B4" sqref="B4"/>
    </sheetView>
  </sheetViews>
  <sheetFormatPr defaultRowHeight="12.75" x14ac:dyDescent="0.25"/>
  <cols>
    <col min="1" max="1" width="27.85546875" style="1" customWidth="1"/>
    <col min="2" max="2" width="28.5703125" style="1" customWidth="1"/>
    <col min="3" max="3" width="12.85546875" style="1" customWidth="1"/>
    <col min="4" max="4" width="16.42578125" style="1" customWidth="1"/>
    <col min="5" max="5" width="9.140625" style="1"/>
    <col min="6" max="8" width="12.140625" style="1" customWidth="1"/>
    <col min="9" max="9" width="9.140625" style="1"/>
    <col min="10" max="12" width="12.140625" style="1" customWidth="1"/>
    <col min="13" max="16384" width="9.140625" style="1"/>
  </cols>
  <sheetData>
    <row r="1" spans="1:12" x14ac:dyDescent="0.25">
      <c r="A1" s="28" t="s">
        <v>4</v>
      </c>
      <c r="B1" s="29"/>
      <c r="C1" s="29"/>
      <c r="D1" s="30"/>
      <c r="F1" s="28" t="s">
        <v>5</v>
      </c>
      <c r="G1" s="29"/>
      <c r="H1" s="30"/>
      <c r="J1" s="28" t="s">
        <v>32</v>
      </c>
      <c r="K1" s="29"/>
      <c r="L1" s="30"/>
    </row>
    <row r="2" spans="1:12" x14ac:dyDescent="0.25">
      <c r="A2" s="31"/>
      <c r="B2" s="32"/>
      <c r="C2" s="32"/>
      <c r="D2" s="33"/>
      <c r="F2" s="31" t="s">
        <v>8</v>
      </c>
      <c r="G2" s="32"/>
      <c r="H2" s="33"/>
      <c r="J2" s="31" t="s">
        <v>33</v>
      </c>
      <c r="K2" s="32"/>
      <c r="L2" s="33"/>
    </row>
    <row r="3" spans="1:12" ht="38.25" x14ac:dyDescent="0.25">
      <c r="A3" s="19" t="s">
        <v>0</v>
      </c>
      <c r="B3" s="19" t="s">
        <v>1</v>
      </c>
      <c r="C3" s="19" t="s">
        <v>2</v>
      </c>
      <c r="D3" s="19" t="s">
        <v>3</v>
      </c>
      <c r="F3" s="4" t="s">
        <v>6</v>
      </c>
      <c r="G3" s="5" t="s">
        <v>7</v>
      </c>
      <c r="H3" s="6" t="s">
        <v>31</v>
      </c>
      <c r="J3" s="4" t="s">
        <v>6</v>
      </c>
      <c r="K3" s="5" t="s">
        <v>7</v>
      </c>
      <c r="L3" s="6" t="s">
        <v>18</v>
      </c>
    </row>
    <row r="4" spans="1:12" ht="25.5" x14ac:dyDescent="0.25">
      <c r="A4" s="7" t="s">
        <v>9</v>
      </c>
      <c r="B4" s="11" t="s">
        <v>10</v>
      </c>
      <c r="C4" s="20">
        <v>1.5</v>
      </c>
      <c r="D4" s="12">
        <f>((C4-5%)/145%)/100%</f>
        <v>1</v>
      </c>
      <c r="F4" s="7">
        <v>0.25</v>
      </c>
      <c r="G4" s="22">
        <f>D4*F4+D5*F5+D6*F6+D7*F7</f>
        <v>1</v>
      </c>
      <c r="H4" s="24">
        <f>G4</f>
        <v>1</v>
      </c>
      <c r="J4" s="9">
        <f>1/3</f>
        <v>0.33333333333333331</v>
      </c>
      <c r="K4" s="34">
        <f>H4*J4+H11*J5+H18*J6</f>
        <v>0.56944444444444442</v>
      </c>
      <c r="L4" s="25" t="str">
        <f>IF(K4&gt;=0.75,"Инсорсинг",(IF(K4&gt;=0.5,"Внутренний сингл-аутсорсинг",(IF(K4&gt;=0.25,"Внешний сингл-аутсорсинг","Мульти-аутсорсинг")))))</f>
        <v>Внутренний сингл-аутсорсинг</v>
      </c>
    </row>
    <row r="5" spans="1:12" ht="38.25" x14ac:dyDescent="0.25">
      <c r="A5" s="7" t="s">
        <v>11</v>
      </c>
      <c r="B5" s="11" t="s">
        <v>12</v>
      </c>
      <c r="C5" s="17">
        <v>1</v>
      </c>
      <c r="D5" s="12">
        <f>((C5-0%)/100%)/100%</f>
        <v>1</v>
      </c>
      <c r="F5" s="7">
        <v>0.25</v>
      </c>
      <c r="G5" s="22"/>
      <c r="H5" s="25"/>
      <c r="J5" s="9">
        <f>1/3</f>
        <v>0.33333333333333331</v>
      </c>
      <c r="K5" s="34"/>
      <c r="L5" s="25"/>
    </row>
    <row r="6" spans="1:12" ht="38.25" x14ac:dyDescent="0.25">
      <c r="A6" s="7" t="s">
        <v>13</v>
      </c>
      <c r="B6" s="11" t="s">
        <v>14</v>
      </c>
      <c r="C6" s="17">
        <v>1</v>
      </c>
      <c r="D6" s="12">
        <f>((C6-10%)/90%)/100%</f>
        <v>1</v>
      </c>
      <c r="F6" s="7">
        <v>0.25</v>
      </c>
      <c r="G6" s="22"/>
      <c r="H6" s="25"/>
      <c r="J6" s="10">
        <f>1/3</f>
        <v>0.33333333333333331</v>
      </c>
      <c r="K6" s="35"/>
      <c r="L6" s="26"/>
    </row>
    <row r="7" spans="1:12" ht="38.25" x14ac:dyDescent="0.25">
      <c r="A7" s="7" t="s">
        <v>15</v>
      </c>
      <c r="B7" s="11" t="s">
        <v>16</v>
      </c>
      <c r="C7" s="18">
        <v>2</v>
      </c>
      <c r="D7" s="12">
        <f>(C7/2)/100%</f>
        <v>1</v>
      </c>
      <c r="F7" s="8">
        <v>0.25</v>
      </c>
      <c r="G7" s="23"/>
      <c r="H7" s="26"/>
      <c r="J7" s="3">
        <f>SUM(J4:J6)</f>
        <v>1</v>
      </c>
    </row>
    <row r="8" spans="1:12" x14ac:dyDescent="0.25">
      <c r="A8" s="7"/>
      <c r="B8" s="11"/>
      <c r="C8" s="11"/>
      <c r="D8" s="13"/>
      <c r="F8" s="2">
        <f>SUM(F4:F7)</f>
        <v>1</v>
      </c>
    </row>
    <row r="9" spans="1:12" x14ac:dyDescent="0.25">
      <c r="A9" s="7"/>
      <c r="B9" s="11"/>
      <c r="C9" s="11"/>
      <c r="D9" s="13"/>
      <c r="F9" s="28" t="s">
        <v>17</v>
      </c>
      <c r="G9" s="29"/>
      <c r="H9" s="30"/>
    </row>
    <row r="10" spans="1:12" ht="38.25" x14ac:dyDescent="0.25">
      <c r="A10" s="19" t="s">
        <v>0</v>
      </c>
      <c r="B10" s="19" t="s">
        <v>1</v>
      </c>
      <c r="C10" s="19" t="s">
        <v>2</v>
      </c>
      <c r="D10" s="19" t="s">
        <v>3</v>
      </c>
      <c r="F10" s="4" t="s">
        <v>6</v>
      </c>
      <c r="G10" s="5" t="s">
        <v>7</v>
      </c>
      <c r="H10" s="6" t="s">
        <v>31</v>
      </c>
    </row>
    <row r="11" spans="1:12" ht="38.25" x14ac:dyDescent="0.25">
      <c r="A11" s="7" t="s">
        <v>19</v>
      </c>
      <c r="B11" s="11" t="s">
        <v>20</v>
      </c>
      <c r="C11" s="16">
        <v>0</v>
      </c>
      <c r="D11" s="12">
        <f>(C11/2)/100%</f>
        <v>0</v>
      </c>
      <c r="F11" s="7">
        <v>0.25</v>
      </c>
      <c r="G11" s="22">
        <f>D11*F11+D12*F12+D13*F13+D14*F14</f>
        <v>0.25</v>
      </c>
      <c r="H11" s="24">
        <f>G11</f>
        <v>0.25</v>
      </c>
    </row>
    <row r="12" spans="1:12" ht="25.5" x14ac:dyDescent="0.25">
      <c r="A12" s="7" t="s">
        <v>21</v>
      </c>
      <c r="B12" s="11" t="s">
        <v>22</v>
      </c>
      <c r="C12" s="18">
        <v>0</v>
      </c>
      <c r="D12" s="12">
        <f>(C12/2)/100%</f>
        <v>0</v>
      </c>
      <c r="F12" s="7">
        <v>0.25</v>
      </c>
      <c r="G12" s="22"/>
      <c r="H12" s="25"/>
    </row>
    <row r="13" spans="1:12" ht="25.5" x14ac:dyDescent="0.25">
      <c r="A13" s="7" t="s">
        <v>23</v>
      </c>
      <c r="B13" s="11" t="s">
        <v>24</v>
      </c>
      <c r="C13" s="18">
        <v>1</v>
      </c>
      <c r="D13" s="12">
        <f>((C13-10)/(1-10))/100%</f>
        <v>1</v>
      </c>
      <c r="F13" s="7">
        <v>0.25</v>
      </c>
      <c r="G13" s="22"/>
      <c r="H13" s="25"/>
    </row>
    <row r="14" spans="1:12" ht="51" x14ac:dyDescent="0.25">
      <c r="A14" s="7" t="s">
        <v>25</v>
      </c>
      <c r="B14" s="11" t="s">
        <v>26</v>
      </c>
      <c r="C14" s="18">
        <v>0</v>
      </c>
      <c r="D14" s="12">
        <f>(C14/2)/100%</f>
        <v>0</v>
      </c>
      <c r="F14" s="8">
        <v>0.25</v>
      </c>
      <c r="G14" s="23"/>
      <c r="H14" s="26"/>
    </row>
    <row r="15" spans="1:12" x14ac:dyDescent="0.25">
      <c r="A15" s="7"/>
      <c r="B15" s="11"/>
      <c r="C15" s="11"/>
      <c r="D15" s="13"/>
      <c r="F15" s="2">
        <f>SUM(F11:F14)</f>
        <v>1</v>
      </c>
    </row>
    <row r="16" spans="1:12" ht="26.25" customHeight="1" x14ac:dyDescent="0.25">
      <c r="A16" s="7"/>
      <c r="B16" s="11"/>
      <c r="C16" s="11"/>
      <c r="D16" s="13"/>
      <c r="F16" s="28" t="s">
        <v>34</v>
      </c>
      <c r="G16" s="29"/>
      <c r="H16" s="30"/>
    </row>
    <row r="17" spans="1:8" ht="38.25" x14ac:dyDescent="0.25">
      <c r="A17" s="19" t="s">
        <v>0</v>
      </c>
      <c r="B17" s="19" t="s">
        <v>1</v>
      </c>
      <c r="C17" s="19" t="s">
        <v>2</v>
      </c>
      <c r="D17" s="19" t="s">
        <v>3</v>
      </c>
      <c r="F17" s="4" t="s">
        <v>6</v>
      </c>
      <c r="G17" s="5" t="s">
        <v>7</v>
      </c>
      <c r="H17" s="21" t="s">
        <v>31</v>
      </c>
    </row>
    <row r="18" spans="1:8" ht="51" x14ac:dyDescent="0.25">
      <c r="A18" s="7" t="s">
        <v>27</v>
      </c>
      <c r="B18" s="11" t="s">
        <v>28</v>
      </c>
      <c r="C18" s="16">
        <v>1</v>
      </c>
      <c r="D18" s="12">
        <f>(C18/3)/100%</f>
        <v>0.33333333333333331</v>
      </c>
      <c r="F18" s="9">
        <v>0.25</v>
      </c>
      <c r="G18" s="22">
        <f>D18*F18+D19*F19+D21*F21+D20*F20</f>
        <v>0.45833333333333331</v>
      </c>
      <c r="H18" s="24">
        <f>G18</f>
        <v>0.45833333333333331</v>
      </c>
    </row>
    <row r="19" spans="1:8" ht="63.75" x14ac:dyDescent="0.25">
      <c r="A19" s="7" t="s">
        <v>35</v>
      </c>
      <c r="B19" s="11" t="s">
        <v>29</v>
      </c>
      <c r="C19" s="18">
        <v>1</v>
      </c>
      <c r="D19" s="12">
        <f>(C19/1)/100%</f>
        <v>1</v>
      </c>
      <c r="F19" s="9">
        <v>0.25</v>
      </c>
      <c r="G19" s="22"/>
      <c r="H19" s="24"/>
    </row>
    <row r="20" spans="1:8" ht="76.5" x14ac:dyDescent="0.25">
      <c r="A20" s="7" t="s">
        <v>36</v>
      </c>
      <c r="B20" s="11" t="s">
        <v>37</v>
      </c>
      <c r="C20" s="18">
        <v>0</v>
      </c>
      <c r="D20" s="12">
        <f>(C20/1)/100%</f>
        <v>0</v>
      </c>
      <c r="F20" s="9">
        <v>0.25</v>
      </c>
      <c r="G20" s="22"/>
      <c r="H20" s="24"/>
    </row>
    <row r="21" spans="1:8" ht="51" x14ac:dyDescent="0.25">
      <c r="A21" s="8" t="s">
        <v>30</v>
      </c>
      <c r="B21" s="14" t="s">
        <v>38</v>
      </c>
      <c r="C21" s="18">
        <v>1</v>
      </c>
      <c r="D21" s="15">
        <f>(C21/2)/100%</f>
        <v>0.5</v>
      </c>
      <c r="F21" s="10">
        <v>0.25</v>
      </c>
      <c r="G21" s="23"/>
      <c r="H21" s="27"/>
    </row>
  </sheetData>
  <mergeCells count="15">
    <mergeCell ref="A1:D2"/>
    <mergeCell ref="F1:H1"/>
    <mergeCell ref="F2:H2"/>
    <mergeCell ref="G4:G7"/>
    <mergeCell ref="H4:H7"/>
    <mergeCell ref="G11:G14"/>
    <mergeCell ref="H11:H14"/>
    <mergeCell ref="G18:G21"/>
    <mergeCell ref="H18:H21"/>
    <mergeCell ref="J1:L1"/>
    <mergeCell ref="J2:L2"/>
    <mergeCell ref="K4:K6"/>
    <mergeCell ref="L4:L6"/>
    <mergeCell ref="F16:H16"/>
    <mergeCell ref="F9:H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Нейросеть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2019-09-16T05:44:48Z</dcterms:modified>
</cp:coreProperties>
</file>