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4" sheetId="4" r:id="rId1"/>
  </sheets>
  <calcPr calcId="152511"/>
</workbook>
</file>

<file path=xl/calcChain.xml><?xml version="1.0" encoding="utf-8"?>
<calcChain xmlns="http://schemas.openxmlformats.org/spreadsheetml/2006/main">
  <c r="F66" i="4" l="1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7" i="4"/>
  <c r="N32" i="4"/>
  <c r="O32" i="4" s="1"/>
  <c r="N33" i="4"/>
  <c r="P33" i="4" s="1"/>
  <c r="N34" i="4"/>
  <c r="O34" i="4" s="1"/>
  <c r="N35" i="4"/>
  <c r="O35" i="4" s="1"/>
  <c r="N36" i="4"/>
  <c r="O36" i="4" s="1"/>
  <c r="N37" i="4"/>
  <c r="P37" i="4" s="1"/>
  <c r="N38" i="4"/>
  <c r="O38" i="4" s="1"/>
  <c r="N39" i="4"/>
  <c r="O39" i="4" s="1"/>
  <c r="N40" i="4"/>
  <c r="O40" i="4" s="1"/>
  <c r="N41" i="4"/>
  <c r="P41" i="4" s="1"/>
  <c r="N42" i="4"/>
  <c r="P42" i="4" s="1"/>
  <c r="N43" i="4"/>
  <c r="O43" i="4" s="1"/>
  <c r="N44" i="4"/>
  <c r="P44" i="4" s="1"/>
  <c r="N45" i="4"/>
  <c r="P45" i="4" s="1"/>
  <c r="N46" i="4"/>
  <c r="O46" i="4" s="1"/>
  <c r="N47" i="4"/>
  <c r="O47" i="4" s="1"/>
  <c r="N48" i="4"/>
  <c r="O48" i="4" s="1"/>
  <c r="N49" i="4"/>
  <c r="P49" i="4" s="1"/>
  <c r="N50" i="4"/>
  <c r="P50" i="4" s="1"/>
  <c r="N51" i="4"/>
  <c r="O51" i="4" s="1"/>
  <c r="N52" i="4"/>
  <c r="P52" i="4" s="1"/>
  <c r="N53" i="4"/>
  <c r="P53" i="4" s="1"/>
  <c r="N54" i="4"/>
  <c r="O54" i="4" s="1"/>
  <c r="N55" i="4"/>
  <c r="O55" i="4" s="1"/>
  <c r="N56" i="4"/>
  <c r="O56" i="4" s="1"/>
  <c r="N57" i="4"/>
  <c r="P57" i="4" s="1"/>
  <c r="N58" i="4"/>
  <c r="O58" i="4" s="1"/>
  <c r="N59" i="4"/>
  <c r="O59" i="4" s="1"/>
  <c r="N60" i="4"/>
  <c r="O60" i="4" s="1"/>
  <c r="N61" i="4"/>
  <c r="P61" i="4" s="1"/>
  <c r="N62" i="4"/>
  <c r="O62" i="4" s="1"/>
  <c r="N63" i="4"/>
  <c r="O63" i="4" s="1"/>
  <c r="N64" i="4"/>
  <c r="O64" i="4" s="1"/>
  <c r="N65" i="4"/>
  <c r="P65" i="4" s="1"/>
  <c r="N66" i="4"/>
  <c r="O66" i="4" s="1"/>
  <c r="N31" i="4"/>
  <c r="P31" i="4" s="1"/>
  <c r="P34" i="4"/>
  <c r="P35" i="4"/>
  <c r="O42" i="4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7" i="4"/>
  <c r="P7" i="4" s="1"/>
  <c r="T66" i="4"/>
  <c r="S66" i="4" s="1"/>
  <c r="T65" i="4"/>
  <c r="S65" i="4" s="1"/>
  <c r="T64" i="4"/>
  <c r="S64" i="4" s="1"/>
  <c r="T63" i="4"/>
  <c r="S63" i="4" s="1"/>
  <c r="T62" i="4"/>
  <c r="S62" i="4" s="1"/>
  <c r="T61" i="4"/>
  <c r="S61" i="4" s="1"/>
  <c r="T60" i="4"/>
  <c r="S60" i="4" s="1"/>
  <c r="T59" i="4"/>
  <c r="S59" i="4" s="1"/>
  <c r="T58" i="4"/>
  <c r="S58" i="4" s="1"/>
  <c r="T57" i="4"/>
  <c r="S57" i="4" s="1"/>
  <c r="T56" i="4"/>
  <c r="S56" i="4" s="1"/>
  <c r="T55" i="4"/>
  <c r="S55" i="4" s="1"/>
  <c r="T54" i="4"/>
  <c r="S54" i="4" s="1"/>
  <c r="T53" i="4"/>
  <c r="S53" i="4" s="1"/>
  <c r="T52" i="4"/>
  <c r="S52" i="4" s="1"/>
  <c r="T51" i="4"/>
  <c r="S51" i="4" s="1"/>
  <c r="T50" i="4"/>
  <c r="S50" i="4" s="1"/>
  <c r="T49" i="4"/>
  <c r="S49" i="4" s="1"/>
  <c r="T48" i="4"/>
  <c r="S48" i="4" s="1"/>
  <c r="T47" i="4"/>
  <c r="S47" i="4" s="1"/>
  <c r="T46" i="4"/>
  <c r="S46" i="4" s="1"/>
  <c r="T45" i="4"/>
  <c r="S45" i="4" s="1"/>
  <c r="T44" i="4"/>
  <c r="S44" i="4" s="1"/>
  <c r="T43" i="4"/>
  <c r="S43" i="4" s="1"/>
  <c r="T42" i="4"/>
  <c r="S42" i="4" s="1"/>
  <c r="T41" i="4"/>
  <c r="S41" i="4" s="1"/>
  <c r="T40" i="4"/>
  <c r="S40" i="4" s="1"/>
  <c r="T39" i="4"/>
  <c r="S39" i="4" s="1"/>
  <c r="T38" i="4"/>
  <c r="S38" i="4" s="1"/>
  <c r="T37" i="4"/>
  <c r="S37" i="4" s="1"/>
  <c r="T36" i="4"/>
  <c r="S36" i="4" s="1"/>
  <c r="T35" i="4"/>
  <c r="S35" i="4" s="1"/>
  <c r="T34" i="4"/>
  <c r="S34" i="4" s="1"/>
  <c r="T33" i="4"/>
  <c r="S33" i="4" s="1"/>
  <c r="T32" i="4"/>
  <c r="S32" i="4" s="1"/>
  <c r="T31" i="4"/>
  <c r="S31" i="4" s="1"/>
  <c r="T30" i="4"/>
  <c r="S30" i="4" s="1"/>
  <c r="T29" i="4"/>
  <c r="S29" i="4" s="1"/>
  <c r="T28" i="4"/>
  <c r="S28" i="4" s="1"/>
  <c r="T27" i="4"/>
  <c r="S27" i="4" s="1"/>
  <c r="T26" i="4"/>
  <c r="S26" i="4" s="1"/>
  <c r="T25" i="4"/>
  <c r="S25" i="4" s="1"/>
  <c r="T24" i="4"/>
  <c r="S24" i="4" s="1"/>
  <c r="T23" i="4"/>
  <c r="S23" i="4" s="1"/>
  <c r="T22" i="4"/>
  <c r="S22" i="4" s="1"/>
  <c r="T21" i="4"/>
  <c r="S21" i="4" s="1"/>
  <c r="T20" i="4"/>
  <c r="S20" i="4" s="1"/>
  <c r="T19" i="4"/>
  <c r="S19" i="4" s="1"/>
  <c r="T18" i="4"/>
  <c r="S18" i="4" s="1"/>
  <c r="T17" i="4"/>
  <c r="S17" i="4" s="1"/>
  <c r="T16" i="4"/>
  <c r="S16" i="4" s="1"/>
  <c r="T15" i="4"/>
  <c r="S15" i="4" s="1"/>
  <c r="T14" i="4"/>
  <c r="S14" i="4" s="1"/>
  <c r="T13" i="4"/>
  <c r="S13" i="4" s="1"/>
  <c r="T12" i="4"/>
  <c r="S12" i="4" s="1"/>
  <c r="T11" i="4"/>
  <c r="S11" i="4" s="1"/>
  <c r="T10" i="4"/>
  <c r="S10" i="4" s="1"/>
  <c r="T9" i="4"/>
  <c r="S9" i="4" s="1"/>
  <c r="T8" i="4"/>
  <c r="S8" i="4" s="1"/>
  <c r="T7" i="4"/>
  <c r="S7" i="4" s="1"/>
  <c r="G32" i="4"/>
  <c r="I32" i="4" s="1"/>
  <c r="G33" i="4"/>
  <c r="I33" i="4" s="1"/>
  <c r="G34" i="4"/>
  <c r="I34" i="4" s="1"/>
  <c r="G35" i="4"/>
  <c r="I35" i="4" s="1"/>
  <c r="G36" i="4"/>
  <c r="I36" i="4" s="1"/>
  <c r="G37" i="4"/>
  <c r="I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I43" i="4" s="1"/>
  <c r="G44" i="4"/>
  <c r="I44" i="4" s="1"/>
  <c r="G45" i="4"/>
  <c r="I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I51" i="4" s="1"/>
  <c r="G52" i="4"/>
  <c r="I52" i="4" s="1"/>
  <c r="G53" i="4"/>
  <c r="I53" i="4" s="1"/>
  <c r="G54" i="4"/>
  <c r="I54" i="4" s="1"/>
  <c r="G55" i="4"/>
  <c r="I55" i="4" s="1"/>
  <c r="G56" i="4"/>
  <c r="I56" i="4" s="1"/>
  <c r="G57" i="4"/>
  <c r="I57" i="4" s="1"/>
  <c r="G58" i="4"/>
  <c r="I58" i="4" s="1"/>
  <c r="G59" i="4"/>
  <c r="I59" i="4" s="1"/>
  <c r="G60" i="4"/>
  <c r="H60" i="4" s="1"/>
  <c r="G61" i="4"/>
  <c r="I61" i="4" s="1"/>
  <c r="G62" i="4"/>
  <c r="I62" i="4" s="1"/>
  <c r="G63" i="4"/>
  <c r="I63" i="4" s="1"/>
  <c r="G64" i="4"/>
  <c r="I64" i="4" s="1"/>
  <c r="G65" i="4"/>
  <c r="I65" i="4" s="1"/>
  <c r="G66" i="4"/>
  <c r="I66" i="4" s="1"/>
  <c r="G31" i="4"/>
  <c r="I31" i="4" s="1"/>
  <c r="G8" i="4"/>
  <c r="H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H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23" i="4"/>
  <c r="I23" i="4" s="1"/>
  <c r="G24" i="4"/>
  <c r="H24" i="4" s="1"/>
  <c r="G25" i="4"/>
  <c r="I25" i="4" s="1"/>
  <c r="G26" i="4"/>
  <c r="I26" i="4" s="1"/>
  <c r="G27" i="4"/>
  <c r="I27" i="4" s="1"/>
  <c r="G28" i="4"/>
  <c r="I28" i="4" s="1"/>
  <c r="G29" i="4"/>
  <c r="I29" i="4" s="1"/>
  <c r="G30" i="4"/>
  <c r="I30" i="4" s="1"/>
  <c r="G7" i="4"/>
  <c r="I7" i="4" s="1"/>
  <c r="M31" i="4"/>
  <c r="L31" i="4" s="1"/>
  <c r="M32" i="4"/>
  <c r="L32" i="4" s="1"/>
  <c r="M33" i="4"/>
  <c r="L33" i="4" s="1"/>
  <c r="M34" i="4"/>
  <c r="L34" i="4" s="1"/>
  <c r="M35" i="4"/>
  <c r="L35" i="4" s="1"/>
  <c r="M36" i="4"/>
  <c r="L36" i="4" s="1"/>
  <c r="M37" i="4"/>
  <c r="L37" i="4" s="1"/>
  <c r="M38" i="4"/>
  <c r="L38" i="4" s="1"/>
  <c r="M39" i="4"/>
  <c r="L39" i="4" s="1"/>
  <c r="M40" i="4"/>
  <c r="L40" i="4" s="1"/>
  <c r="M41" i="4"/>
  <c r="L41" i="4" s="1"/>
  <c r="M42" i="4"/>
  <c r="L42" i="4" s="1"/>
  <c r="M43" i="4"/>
  <c r="L43" i="4" s="1"/>
  <c r="M44" i="4"/>
  <c r="L44" i="4" s="1"/>
  <c r="M45" i="4"/>
  <c r="L45" i="4" s="1"/>
  <c r="M46" i="4"/>
  <c r="L46" i="4" s="1"/>
  <c r="M47" i="4"/>
  <c r="L47" i="4" s="1"/>
  <c r="M48" i="4"/>
  <c r="L48" i="4" s="1"/>
  <c r="M49" i="4"/>
  <c r="L49" i="4" s="1"/>
  <c r="M50" i="4"/>
  <c r="L50" i="4" s="1"/>
  <c r="M51" i="4"/>
  <c r="L51" i="4" s="1"/>
  <c r="M52" i="4"/>
  <c r="L52" i="4" s="1"/>
  <c r="M53" i="4"/>
  <c r="L53" i="4" s="1"/>
  <c r="M54" i="4"/>
  <c r="L54" i="4" s="1"/>
  <c r="M55" i="4"/>
  <c r="L55" i="4" s="1"/>
  <c r="M56" i="4"/>
  <c r="L56" i="4" s="1"/>
  <c r="M57" i="4"/>
  <c r="L57" i="4" s="1"/>
  <c r="M58" i="4"/>
  <c r="L58" i="4" s="1"/>
  <c r="M59" i="4"/>
  <c r="L59" i="4" s="1"/>
  <c r="M60" i="4"/>
  <c r="L60" i="4" s="1"/>
  <c r="M61" i="4"/>
  <c r="L61" i="4" s="1"/>
  <c r="M62" i="4"/>
  <c r="L62" i="4" s="1"/>
  <c r="M63" i="4"/>
  <c r="L63" i="4" s="1"/>
  <c r="M64" i="4"/>
  <c r="L64" i="4" s="1"/>
  <c r="M65" i="4"/>
  <c r="L65" i="4" s="1"/>
  <c r="M66" i="4"/>
  <c r="L66" i="4" s="1"/>
  <c r="M7" i="4"/>
  <c r="L7" i="4" s="1"/>
  <c r="M8" i="4"/>
  <c r="L8" i="4" s="1"/>
  <c r="M9" i="4"/>
  <c r="L9" i="4" s="1"/>
  <c r="M10" i="4"/>
  <c r="L10" i="4" s="1"/>
  <c r="M11" i="4"/>
  <c r="L11" i="4" s="1"/>
  <c r="M12" i="4"/>
  <c r="L12" i="4" s="1"/>
  <c r="M13" i="4"/>
  <c r="L13" i="4" s="1"/>
  <c r="M14" i="4"/>
  <c r="L14" i="4" s="1"/>
  <c r="M15" i="4"/>
  <c r="L15" i="4" s="1"/>
  <c r="M16" i="4"/>
  <c r="L16" i="4" s="1"/>
  <c r="M17" i="4"/>
  <c r="L17" i="4" s="1"/>
  <c r="M18" i="4"/>
  <c r="L18" i="4" s="1"/>
  <c r="M19" i="4"/>
  <c r="L19" i="4" s="1"/>
  <c r="M20" i="4"/>
  <c r="L20" i="4" s="1"/>
  <c r="M21" i="4"/>
  <c r="L21" i="4" s="1"/>
  <c r="M22" i="4"/>
  <c r="L22" i="4" s="1"/>
  <c r="M23" i="4"/>
  <c r="L23" i="4" s="1"/>
  <c r="M24" i="4"/>
  <c r="L24" i="4" s="1"/>
  <c r="M25" i="4"/>
  <c r="L25" i="4" s="1"/>
  <c r="M26" i="4"/>
  <c r="L26" i="4" s="1"/>
  <c r="M27" i="4"/>
  <c r="L27" i="4" s="1"/>
  <c r="M28" i="4"/>
  <c r="L28" i="4" s="1"/>
  <c r="M29" i="4"/>
  <c r="L29" i="4" s="1"/>
  <c r="M30" i="4"/>
  <c r="L30" i="4" s="1"/>
  <c r="O44" i="4" l="1"/>
  <c r="O41" i="4"/>
  <c r="P36" i="4"/>
  <c r="O61" i="4"/>
  <c r="O52" i="4"/>
  <c r="P40" i="4"/>
  <c r="P60" i="4"/>
  <c r="O53" i="4"/>
  <c r="P39" i="4"/>
  <c r="O50" i="4"/>
  <c r="P66" i="4"/>
  <c r="P58" i="4"/>
  <c r="O45" i="4"/>
  <c r="O31" i="4"/>
  <c r="P59" i="4"/>
  <c r="O37" i="4"/>
  <c r="P15" i="4"/>
  <c r="P51" i="4"/>
  <c r="H28" i="4"/>
  <c r="P64" i="4"/>
  <c r="P43" i="4"/>
  <c r="H56" i="4"/>
  <c r="P30" i="4"/>
  <c r="P14" i="4"/>
  <c r="H32" i="4"/>
  <c r="H64" i="4"/>
  <c r="P23" i="4"/>
  <c r="H12" i="4"/>
  <c r="H40" i="4"/>
  <c r="P63" i="4"/>
  <c r="P55" i="4"/>
  <c r="P47" i="4"/>
  <c r="P22" i="4"/>
  <c r="H20" i="4"/>
  <c r="H48" i="4"/>
  <c r="H36" i="4"/>
  <c r="H52" i="4"/>
  <c r="I60" i="4"/>
  <c r="O57" i="4"/>
  <c r="P29" i="4"/>
  <c r="P25" i="4"/>
  <c r="P21" i="4"/>
  <c r="P17" i="4"/>
  <c r="P13" i="4"/>
  <c r="P9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H61" i="4"/>
  <c r="H65" i="4"/>
  <c r="P10" i="4"/>
  <c r="H44" i="4"/>
  <c r="I16" i="4"/>
  <c r="O7" i="4"/>
  <c r="P56" i="4"/>
  <c r="O33" i="4"/>
  <c r="P18" i="4"/>
  <c r="I8" i="4"/>
  <c r="P32" i="4"/>
  <c r="P28" i="4"/>
  <c r="P24" i="4"/>
  <c r="P20" i="4"/>
  <c r="P16" i="4"/>
  <c r="P12" i="4"/>
  <c r="P8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P26" i="4"/>
  <c r="I24" i="4"/>
  <c r="O49" i="4"/>
  <c r="P48" i="4"/>
  <c r="P27" i="4"/>
  <c r="P19" i="4"/>
  <c r="P11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O65" i="4"/>
  <c r="P62" i="4"/>
  <c r="P54" i="4"/>
  <c r="P46" i="4"/>
  <c r="P38" i="4"/>
</calcChain>
</file>

<file path=xl/sharedStrings.xml><?xml version="1.0" encoding="utf-8"?>
<sst xmlns="http://schemas.openxmlformats.org/spreadsheetml/2006/main" count="108" uniqueCount="19">
  <si>
    <t>a</t>
  </si>
  <si>
    <t>cash</t>
  </si>
  <si>
    <t>year</t>
  </si>
  <si>
    <t>month</t>
  </si>
  <si>
    <t>qtr</t>
  </si>
  <si>
    <t>scenario</t>
  </si>
  <si>
    <t>actual</t>
  </si>
  <si>
    <t>sales</t>
  </si>
  <si>
    <t>budget</t>
  </si>
  <si>
    <t>b</t>
  </si>
  <si>
    <t>revenue</t>
  </si>
  <si>
    <t>assets</t>
  </si>
  <si>
    <t>bank</t>
  </si>
  <si>
    <t>returns%</t>
  </si>
  <si>
    <t>total assets</t>
  </si>
  <si>
    <t>net-sales</t>
  </si>
  <si>
    <t>sales-returns</t>
  </si>
  <si>
    <t>year-qtr</t>
  </si>
  <si>
    <t>year-qtr-month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</si>
</sst>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4" fontId="0" fillId="2" borderId="2" xfId="1" applyNumberFormat="1" applyFont="1" applyFill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164" fontId="0" fillId="0" borderId="2" xfId="1" applyNumberFormat="1" applyFont="1" applyBorder="1"/>
    <xf numFmtId="2" fontId="0" fillId="0" borderId="2" xfId="0" applyNumberFormat="1" applyFont="1" applyBorder="1"/>
    <xf numFmtId="2" fontId="0" fillId="0" borderId="3" xfId="0" applyNumberFormat="1" applyFont="1" applyBorder="1"/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Balance" displayName="Balance" ref="A2:T66" headerRowCount="0" totalsRowShown="0" tableBorderDxfId="20">
  <tableColumns count="20">
    <tableColumn id="1" name="Column1" dataDxfId="19"/>
    <tableColumn id="2" name="Column2" dataDxfId="18"/>
    <tableColumn id="3" name="Column3" dataDxfId="17"/>
    <tableColumn id="4" name="Column4" dataDxfId="16"/>
    <tableColumn id="5" name="Column5" dataDxfId="15">
      <calculatedColumnFormula>CONCATENATE(B2, "-",C2)</calculatedColumnFormula>
    </tableColumn>
    <tableColumn id="6" name="Column6" dataDxfId="14">
      <calculatedColumnFormula>CONCATENATE(B2, "-",C2, "-", D2)</calculatedColumnFormula>
    </tableColumn>
    <tableColumn id="7" name="Column7" dataDxfId="13">
      <calculatedColumnFormula>100+SUM(J$31:J2)</calculatedColumnFormula>
    </tableColumn>
    <tableColumn id="8" name="Column8" dataDxfId="12">
      <calculatedColumnFormula>G2*0.25</calculatedColumnFormula>
    </tableColumn>
    <tableColumn id="9" name="Column9" dataDxfId="11">
      <calculatedColumnFormula>G2*0.75</calculatedColumnFormula>
    </tableColumn>
    <tableColumn id="10" name="Column10" dataDxfId="10"/>
    <tableColumn id="11" name="Column11" dataDxfId="9" dataCellStyle="Percent"/>
    <tableColumn id="12" name="Column12" dataDxfId="8">
      <calculatedColumnFormula>M2-J2</calculatedColumnFormula>
    </tableColumn>
    <tableColumn id="13" name="Column13" dataDxfId="7">
      <calculatedColumnFormula>J2*(1+K2)</calculatedColumnFormula>
    </tableColumn>
    <tableColumn id="14" name="Column14" dataDxfId="6">
      <calculatedColumnFormula>1000+SUM(Q$31:Q2)</calculatedColumnFormula>
    </tableColumn>
    <tableColumn id="15" name="Column15" dataDxfId="5">
      <calculatedColumnFormula>N2*0.25</calculatedColumnFormula>
    </tableColumn>
    <tableColumn id="16" name="Column16" dataDxfId="4">
      <calculatedColumnFormula>N2*0.75</calculatedColumnFormula>
    </tableColumn>
    <tableColumn id="17" name="Column17" dataDxfId="3"/>
    <tableColumn id="18" name="Column18" dataDxfId="2" dataCellStyle="Percent"/>
    <tableColumn id="19" name="Column19" dataDxfId="1">
      <calculatedColumnFormula>T2-Q2</calculatedColumnFormula>
    </tableColumn>
    <tableColumn id="20" name="Column20" dataDxfId="0">
      <calculatedColumnFormula>Q2*(1+R2)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66"/>
  <sheetViews>
    <sheetView tabSelected="1" workbookViewId="0">
      <selection activeCell="T6" sqref="T6"/>
    </sheetView>
  </sheetViews>
  <sheetFormatPr defaultColWidth="15.7109375" defaultRowHeight="15" x14ac:dyDescent="0.25"/>
  <sheetData>
    <row r="3" spans="1:20" x14ac:dyDescent="0.25">
      <c r="A3" s="1"/>
      <c r="B3" s="2"/>
      <c r="C3" s="2"/>
      <c r="D3" s="2"/>
      <c r="E3" s="2"/>
      <c r="F3" s="2"/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3" t="s">
        <v>9</v>
      </c>
    </row>
    <row r="4" spans="1:20" x14ac:dyDescent="0.25">
      <c r="A4" s="4"/>
      <c r="B4" s="5"/>
      <c r="C4" s="5"/>
      <c r="D4" s="5"/>
      <c r="E4" s="5"/>
      <c r="F4" s="5"/>
      <c r="G4" s="5" t="s">
        <v>11</v>
      </c>
      <c r="H4" s="5" t="s">
        <v>11</v>
      </c>
      <c r="I4" s="5" t="s">
        <v>11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11</v>
      </c>
      <c r="O4" s="5" t="s">
        <v>11</v>
      </c>
      <c r="P4" s="5" t="s">
        <v>11</v>
      </c>
      <c r="Q4" s="5" t="s">
        <v>10</v>
      </c>
      <c r="R4" s="5" t="s">
        <v>10</v>
      </c>
      <c r="S4" s="5" t="s">
        <v>10</v>
      </c>
      <c r="T4" s="6" t="s">
        <v>10</v>
      </c>
    </row>
    <row r="5" spans="1:20" x14ac:dyDescent="0.25">
      <c r="A5" s="1"/>
      <c r="B5" s="2"/>
      <c r="C5" s="2"/>
      <c r="D5" s="2"/>
      <c r="E5" s="2"/>
      <c r="F5" s="2"/>
      <c r="G5" s="2" t="s">
        <v>14</v>
      </c>
      <c r="H5" s="2" t="s">
        <v>1</v>
      </c>
      <c r="I5" s="2" t="s">
        <v>12</v>
      </c>
      <c r="J5" s="2" t="s">
        <v>15</v>
      </c>
      <c r="K5" s="2" t="s">
        <v>13</v>
      </c>
      <c r="L5" s="2" t="s">
        <v>16</v>
      </c>
      <c r="M5" s="2" t="s">
        <v>7</v>
      </c>
      <c r="N5" s="2" t="s">
        <v>14</v>
      </c>
      <c r="O5" s="2" t="s">
        <v>1</v>
      </c>
      <c r="P5" s="2" t="s">
        <v>12</v>
      </c>
      <c r="Q5" s="2" t="s">
        <v>15</v>
      </c>
      <c r="R5" s="2" t="s">
        <v>13</v>
      </c>
      <c r="S5" s="2" t="s">
        <v>16</v>
      </c>
      <c r="T5" s="3" t="s">
        <v>7</v>
      </c>
    </row>
    <row r="6" spans="1:20" x14ac:dyDescent="0.25">
      <c r="A6" s="4" t="s">
        <v>5</v>
      </c>
      <c r="B6" s="5" t="s">
        <v>2</v>
      </c>
      <c r="C6" s="5" t="s">
        <v>4</v>
      </c>
      <c r="D6" s="5" t="s">
        <v>3</v>
      </c>
      <c r="E6" s="5" t="s">
        <v>17</v>
      </c>
      <c r="F6" s="5" t="s">
        <v>18</v>
      </c>
      <c r="G6" s="5">
        <v>1</v>
      </c>
      <c r="H6" s="5">
        <v>1</v>
      </c>
      <c r="I6" s="5">
        <v>1</v>
      </c>
      <c r="J6" s="5">
        <v>2</v>
      </c>
      <c r="K6" s="5">
        <v>2</v>
      </c>
      <c r="L6" s="5">
        <v>2</v>
      </c>
      <c r="M6" s="5">
        <v>2</v>
      </c>
      <c r="N6" s="5">
        <v>1</v>
      </c>
      <c r="O6" s="5">
        <v>1</v>
      </c>
      <c r="P6" s="5">
        <v>1</v>
      </c>
      <c r="Q6" s="5">
        <v>2</v>
      </c>
      <c r="R6" s="5">
        <v>2</v>
      </c>
      <c r="S6" s="5">
        <v>2</v>
      </c>
      <c r="T6" s="6">
        <v>2</v>
      </c>
    </row>
    <row r="7" spans="1:20" x14ac:dyDescent="0.25">
      <c r="A7" s="1" t="s">
        <v>6</v>
      </c>
      <c r="B7" s="2">
        <v>2019</v>
      </c>
      <c r="C7" s="2">
        <v>1</v>
      </c>
      <c r="D7" s="2">
        <v>1</v>
      </c>
      <c r="E7" s="2" t="str">
        <f>CONCATENATE(B7, "-",C7)</f>
        <v>2019-1</v>
      </c>
      <c r="F7" s="2" t="str">
        <f>CONCATENATE(B7, "-",C7, "-", D7)</f>
        <v>2019-1-1</v>
      </c>
      <c r="G7" s="2">
        <f>100+SUM(J$7:J7)</f>
        <v>108</v>
      </c>
      <c r="H7" s="2">
        <f>G7*0.25</f>
        <v>27</v>
      </c>
      <c r="I7" s="2">
        <f>G7*0.75</f>
        <v>81</v>
      </c>
      <c r="J7" s="2">
        <v>8</v>
      </c>
      <c r="K7" s="7">
        <v>4.0000000000000001E-3</v>
      </c>
      <c r="L7" s="8">
        <f>M7-J7</f>
        <v>3.2000000000000028E-2</v>
      </c>
      <c r="M7" s="8">
        <f t="shared" ref="M7:M66" si="0">J7*(1+K7)</f>
        <v>8.032</v>
      </c>
      <c r="N7" s="2">
        <f>1000+SUM(Q$7:Q7)</f>
        <v>1800</v>
      </c>
      <c r="O7" s="2">
        <f>N7*0.25</f>
        <v>450</v>
      </c>
      <c r="P7" s="2">
        <f>N7*0.75</f>
        <v>1350</v>
      </c>
      <c r="Q7" s="2">
        <v>800</v>
      </c>
      <c r="R7" s="7">
        <v>4.0000000000000001E-3</v>
      </c>
      <c r="S7" s="8">
        <f>T7-Q7</f>
        <v>3.2000000000000455</v>
      </c>
      <c r="T7" s="9">
        <f t="shared" ref="T7:T66" si="1">Q7*(1+R7)</f>
        <v>803.2</v>
      </c>
    </row>
    <row r="8" spans="1:20" x14ac:dyDescent="0.25">
      <c r="A8" s="4" t="s">
        <v>6</v>
      </c>
      <c r="B8" s="5">
        <v>2019</v>
      </c>
      <c r="C8" s="5">
        <v>1</v>
      </c>
      <c r="D8" s="5">
        <v>2</v>
      </c>
      <c r="E8" s="5" t="str">
        <f t="shared" ref="E8:E66" si="2">CONCATENATE(B8, "-",C8)</f>
        <v>2019-1</v>
      </c>
      <c r="F8" s="5" t="str">
        <f t="shared" ref="F8:F66" si="3">CONCATENATE(B8, "-",C8, "-", D8)</f>
        <v>2019-1-2</v>
      </c>
      <c r="G8" s="5">
        <f>100+SUM(J$7:J8)</f>
        <v>120</v>
      </c>
      <c r="H8" s="5">
        <f t="shared" ref="H8:H66" si="4">G8*0.25</f>
        <v>30</v>
      </c>
      <c r="I8" s="5">
        <f t="shared" ref="I8:I66" si="5">G8*0.75</f>
        <v>90</v>
      </c>
      <c r="J8" s="5">
        <v>12</v>
      </c>
      <c r="K8" s="10">
        <v>4.0000000000000001E-3</v>
      </c>
      <c r="L8" s="11">
        <f t="shared" ref="L8:L66" si="6">M8-J8</f>
        <v>4.8000000000000043E-2</v>
      </c>
      <c r="M8" s="11">
        <f t="shared" si="0"/>
        <v>12.048</v>
      </c>
      <c r="N8" s="5">
        <f>1000+SUM(Q$7:Q8)</f>
        <v>3000</v>
      </c>
      <c r="O8" s="5">
        <f t="shared" ref="O8:O66" si="7">N8*0.25</f>
        <v>750</v>
      </c>
      <c r="P8" s="5">
        <f t="shared" ref="P8:P66" si="8">N8*0.75</f>
        <v>2250</v>
      </c>
      <c r="Q8" s="5">
        <v>1200</v>
      </c>
      <c r="R8" s="10">
        <v>4.0000000000000001E-3</v>
      </c>
      <c r="S8" s="11">
        <f t="shared" ref="S8:S66" si="9">T8-Q8</f>
        <v>4.7999999999999545</v>
      </c>
      <c r="T8" s="12">
        <f t="shared" si="1"/>
        <v>1204.8</v>
      </c>
    </row>
    <row r="9" spans="1:20" x14ac:dyDescent="0.25">
      <c r="A9" s="1" t="s">
        <v>6</v>
      </c>
      <c r="B9" s="2">
        <v>2019</v>
      </c>
      <c r="C9" s="2">
        <v>1</v>
      </c>
      <c r="D9" s="2">
        <v>3</v>
      </c>
      <c r="E9" s="2" t="str">
        <f t="shared" si="2"/>
        <v>2019-1</v>
      </c>
      <c r="F9" s="2" t="str">
        <f t="shared" si="3"/>
        <v>2019-1-3</v>
      </c>
      <c r="G9" s="2">
        <f>100+SUM(J$7:J9)</f>
        <v>137</v>
      </c>
      <c r="H9" s="2">
        <f t="shared" si="4"/>
        <v>34.25</v>
      </c>
      <c r="I9" s="2">
        <f t="shared" si="5"/>
        <v>102.75</v>
      </c>
      <c r="J9" s="2">
        <v>17</v>
      </c>
      <c r="K9" s="7">
        <v>4.0000000000000001E-3</v>
      </c>
      <c r="L9" s="8">
        <f t="shared" si="6"/>
        <v>6.8000000000001393E-2</v>
      </c>
      <c r="M9" s="8">
        <f t="shared" si="0"/>
        <v>17.068000000000001</v>
      </c>
      <c r="N9" s="2">
        <f>1000+SUM(Q$7:Q9)</f>
        <v>4700</v>
      </c>
      <c r="O9" s="2">
        <f t="shared" si="7"/>
        <v>1175</v>
      </c>
      <c r="P9" s="2">
        <f t="shared" si="8"/>
        <v>3525</v>
      </c>
      <c r="Q9" s="2">
        <v>1700</v>
      </c>
      <c r="R9" s="7">
        <v>4.0000000000000001E-3</v>
      </c>
      <c r="S9" s="8">
        <f t="shared" si="9"/>
        <v>6.7999999999999545</v>
      </c>
      <c r="T9" s="9">
        <f t="shared" si="1"/>
        <v>1706.8</v>
      </c>
    </row>
    <row r="10" spans="1:20" x14ac:dyDescent="0.25">
      <c r="A10" s="4" t="s">
        <v>6</v>
      </c>
      <c r="B10" s="5">
        <v>2019</v>
      </c>
      <c r="C10" s="5">
        <v>2</v>
      </c>
      <c r="D10" s="5">
        <v>4</v>
      </c>
      <c r="E10" s="5" t="str">
        <f t="shared" si="2"/>
        <v>2019-2</v>
      </c>
      <c r="F10" s="5" t="str">
        <f t="shared" si="3"/>
        <v>2019-2-4</v>
      </c>
      <c r="G10" s="5">
        <f>100+SUM(J$7:J10)</f>
        <v>160</v>
      </c>
      <c r="H10" s="5">
        <f t="shared" si="4"/>
        <v>40</v>
      </c>
      <c r="I10" s="5">
        <f t="shared" si="5"/>
        <v>120</v>
      </c>
      <c r="J10" s="5">
        <v>23</v>
      </c>
      <c r="K10" s="10">
        <v>4.0000000000000001E-3</v>
      </c>
      <c r="L10" s="11">
        <f t="shared" si="6"/>
        <v>9.1999999999998749E-2</v>
      </c>
      <c r="M10" s="11">
        <f t="shared" si="0"/>
        <v>23.091999999999999</v>
      </c>
      <c r="N10" s="5">
        <f>1000+SUM(Q$7:Q10)</f>
        <v>7000</v>
      </c>
      <c r="O10" s="5">
        <f t="shared" si="7"/>
        <v>1750</v>
      </c>
      <c r="P10" s="5">
        <f t="shared" si="8"/>
        <v>5250</v>
      </c>
      <c r="Q10" s="5">
        <v>2300</v>
      </c>
      <c r="R10" s="10">
        <v>4.0000000000000001E-3</v>
      </c>
      <c r="S10" s="11">
        <f t="shared" si="9"/>
        <v>9.1999999999998181</v>
      </c>
      <c r="T10" s="12">
        <f t="shared" si="1"/>
        <v>2309.1999999999998</v>
      </c>
    </row>
    <row r="11" spans="1:20" x14ac:dyDescent="0.25">
      <c r="A11" s="1" t="s">
        <v>6</v>
      </c>
      <c r="B11" s="2">
        <v>2019</v>
      </c>
      <c r="C11" s="2">
        <v>2</v>
      </c>
      <c r="D11" s="2">
        <v>5</v>
      </c>
      <c r="E11" s="2" t="str">
        <f t="shared" si="2"/>
        <v>2019-2</v>
      </c>
      <c r="F11" s="2" t="str">
        <f t="shared" si="3"/>
        <v>2019-2-5</v>
      </c>
      <c r="G11" s="2">
        <f>100+SUM(J$7:J11)</f>
        <v>171</v>
      </c>
      <c r="H11" s="2">
        <f t="shared" si="4"/>
        <v>42.75</v>
      </c>
      <c r="I11" s="2">
        <f t="shared" si="5"/>
        <v>128.25</v>
      </c>
      <c r="J11" s="2">
        <v>11</v>
      </c>
      <c r="K11" s="7">
        <v>4.0000000000000001E-3</v>
      </c>
      <c r="L11" s="8">
        <f t="shared" si="6"/>
        <v>4.4000000000000483E-2</v>
      </c>
      <c r="M11" s="8">
        <f t="shared" si="0"/>
        <v>11.044</v>
      </c>
      <c r="N11" s="2">
        <f>1000+SUM(Q$7:Q11)</f>
        <v>8100</v>
      </c>
      <c r="O11" s="2">
        <f t="shared" si="7"/>
        <v>2025</v>
      </c>
      <c r="P11" s="2">
        <f t="shared" si="8"/>
        <v>6075</v>
      </c>
      <c r="Q11" s="2">
        <v>1100</v>
      </c>
      <c r="R11" s="7">
        <v>4.0000000000000001E-3</v>
      </c>
      <c r="S11" s="8">
        <f t="shared" si="9"/>
        <v>4.4000000000000909</v>
      </c>
      <c r="T11" s="9">
        <f t="shared" si="1"/>
        <v>1104.4000000000001</v>
      </c>
    </row>
    <row r="12" spans="1:20" x14ac:dyDescent="0.25">
      <c r="A12" s="4" t="s">
        <v>6</v>
      </c>
      <c r="B12" s="5">
        <v>2019</v>
      </c>
      <c r="C12" s="5">
        <v>2</v>
      </c>
      <c r="D12" s="5">
        <v>6</v>
      </c>
      <c r="E12" s="5" t="str">
        <f t="shared" si="2"/>
        <v>2019-2</v>
      </c>
      <c r="F12" s="5" t="str">
        <f t="shared" si="3"/>
        <v>2019-2-6</v>
      </c>
      <c r="G12" s="5">
        <f>100+SUM(J$7:J12)</f>
        <v>195</v>
      </c>
      <c r="H12" s="5">
        <f t="shared" si="4"/>
        <v>48.75</v>
      </c>
      <c r="I12" s="5">
        <f t="shared" si="5"/>
        <v>146.25</v>
      </c>
      <c r="J12" s="5">
        <v>24</v>
      </c>
      <c r="K12" s="10">
        <v>4.0000000000000001E-3</v>
      </c>
      <c r="L12" s="11">
        <f t="shared" si="6"/>
        <v>9.6000000000000085E-2</v>
      </c>
      <c r="M12" s="11">
        <f t="shared" si="0"/>
        <v>24.096</v>
      </c>
      <c r="N12" s="5">
        <f>1000+SUM(Q$7:Q12)</f>
        <v>10500</v>
      </c>
      <c r="O12" s="5">
        <f t="shared" si="7"/>
        <v>2625</v>
      </c>
      <c r="P12" s="5">
        <f t="shared" si="8"/>
        <v>7875</v>
      </c>
      <c r="Q12" s="5">
        <v>2400</v>
      </c>
      <c r="R12" s="10">
        <v>4.0000000000000001E-3</v>
      </c>
      <c r="S12" s="11">
        <f t="shared" si="9"/>
        <v>9.5999999999999091</v>
      </c>
      <c r="T12" s="12">
        <f t="shared" si="1"/>
        <v>2409.6</v>
      </c>
    </row>
    <row r="13" spans="1:20" x14ac:dyDescent="0.25">
      <c r="A13" s="1" t="s">
        <v>6</v>
      </c>
      <c r="B13" s="2">
        <v>2019</v>
      </c>
      <c r="C13" s="2">
        <v>3</v>
      </c>
      <c r="D13" s="2">
        <v>7</v>
      </c>
      <c r="E13" s="2" t="str">
        <f t="shared" si="2"/>
        <v>2019-3</v>
      </c>
      <c r="F13" s="2" t="str">
        <f t="shared" si="3"/>
        <v>2019-3-7</v>
      </c>
      <c r="G13" s="2">
        <f>100+SUM(J$7:J13)</f>
        <v>230</v>
      </c>
      <c r="H13" s="2">
        <f t="shared" si="4"/>
        <v>57.5</v>
      </c>
      <c r="I13" s="2">
        <f t="shared" si="5"/>
        <v>172.5</v>
      </c>
      <c r="J13" s="2">
        <v>35</v>
      </c>
      <c r="K13" s="7">
        <v>4.0000000000000001E-3</v>
      </c>
      <c r="L13" s="8">
        <f t="shared" si="6"/>
        <v>0.14000000000000057</v>
      </c>
      <c r="M13" s="8">
        <f t="shared" si="0"/>
        <v>35.14</v>
      </c>
      <c r="N13" s="2">
        <f>1000+SUM(Q$7:Q13)</f>
        <v>14000</v>
      </c>
      <c r="O13" s="2">
        <f t="shared" si="7"/>
        <v>3500</v>
      </c>
      <c r="P13" s="2">
        <f t="shared" si="8"/>
        <v>10500</v>
      </c>
      <c r="Q13" s="2">
        <v>3500</v>
      </c>
      <c r="R13" s="7">
        <v>4.0000000000000001E-3</v>
      </c>
      <c r="S13" s="8">
        <f t="shared" si="9"/>
        <v>14</v>
      </c>
      <c r="T13" s="9">
        <f t="shared" si="1"/>
        <v>3514</v>
      </c>
    </row>
    <row r="14" spans="1:20" x14ac:dyDescent="0.25">
      <c r="A14" s="4" t="s">
        <v>6</v>
      </c>
      <c r="B14" s="5">
        <v>2019</v>
      </c>
      <c r="C14" s="5">
        <v>3</v>
      </c>
      <c r="D14" s="5">
        <v>8</v>
      </c>
      <c r="E14" s="5" t="str">
        <f t="shared" si="2"/>
        <v>2019-3</v>
      </c>
      <c r="F14" s="5" t="str">
        <f t="shared" si="3"/>
        <v>2019-3-8</v>
      </c>
      <c r="G14" s="5">
        <f>100+SUM(J$7:J14)</f>
        <v>260</v>
      </c>
      <c r="H14" s="5">
        <f t="shared" si="4"/>
        <v>65</v>
      </c>
      <c r="I14" s="5">
        <f t="shared" si="5"/>
        <v>195</v>
      </c>
      <c r="J14" s="5">
        <v>30</v>
      </c>
      <c r="K14" s="10">
        <v>4.0000000000000001E-3</v>
      </c>
      <c r="L14" s="11">
        <f t="shared" si="6"/>
        <v>0.12000000000000099</v>
      </c>
      <c r="M14" s="11">
        <f t="shared" si="0"/>
        <v>30.12</v>
      </c>
      <c r="N14" s="5">
        <f>1000+SUM(Q$7:Q14)</f>
        <v>17000</v>
      </c>
      <c r="O14" s="5">
        <f t="shared" si="7"/>
        <v>4250</v>
      </c>
      <c r="P14" s="5">
        <f t="shared" si="8"/>
        <v>12750</v>
      </c>
      <c r="Q14" s="5">
        <v>3000</v>
      </c>
      <c r="R14" s="10">
        <v>4.0000000000000001E-3</v>
      </c>
      <c r="S14" s="11">
        <f t="shared" si="9"/>
        <v>12</v>
      </c>
      <c r="T14" s="12">
        <f t="shared" si="1"/>
        <v>3012</v>
      </c>
    </row>
    <row r="15" spans="1:20" x14ac:dyDescent="0.25">
      <c r="A15" s="1" t="s">
        <v>6</v>
      </c>
      <c r="B15" s="2">
        <v>2019</v>
      </c>
      <c r="C15" s="2">
        <v>3</v>
      </c>
      <c r="D15" s="2">
        <v>9</v>
      </c>
      <c r="E15" s="2" t="str">
        <f t="shared" si="2"/>
        <v>2019-3</v>
      </c>
      <c r="F15" s="2" t="str">
        <f t="shared" si="3"/>
        <v>2019-3-9</v>
      </c>
      <c r="G15" s="2">
        <f>100+SUM(J$7:J15)</f>
        <v>285</v>
      </c>
      <c r="H15" s="2">
        <f t="shared" si="4"/>
        <v>71.25</v>
      </c>
      <c r="I15" s="2">
        <f t="shared" si="5"/>
        <v>213.75</v>
      </c>
      <c r="J15" s="2">
        <v>25</v>
      </c>
      <c r="K15" s="7">
        <v>4.0000000000000001E-3</v>
      </c>
      <c r="L15" s="8">
        <f t="shared" si="6"/>
        <v>0.10000000000000142</v>
      </c>
      <c r="M15" s="8">
        <f t="shared" si="0"/>
        <v>25.1</v>
      </c>
      <c r="N15" s="2">
        <f>1000+SUM(Q$7:Q15)</f>
        <v>19500</v>
      </c>
      <c r="O15" s="2">
        <f t="shared" si="7"/>
        <v>4875</v>
      </c>
      <c r="P15" s="2">
        <f t="shared" si="8"/>
        <v>14625</v>
      </c>
      <c r="Q15" s="2">
        <v>2500</v>
      </c>
      <c r="R15" s="7">
        <v>4.0000000000000001E-3</v>
      </c>
      <c r="S15" s="8">
        <f t="shared" si="9"/>
        <v>10</v>
      </c>
      <c r="T15" s="9">
        <f t="shared" si="1"/>
        <v>2510</v>
      </c>
    </row>
    <row r="16" spans="1:20" x14ac:dyDescent="0.25">
      <c r="A16" s="4" t="s">
        <v>6</v>
      </c>
      <c r="B16" s="5">
        <v>2019</v>
      </c>
      <c r="C16" s="5">
        <v>4</v>
      </c>
      <c r="D16" s="5">
        <v>10</v>
      </c>
      <c r="E16" s="5" t="str">
        <f t="shared" si="2"/>
        <v>2019-4</v>
      </c>
      <c r="F16" s="5" t="str">
        <f t="shared" si="3"/>
        <v>2019-4-10</v>
      </c>
      <c r="G16" s="5">
        <f>100+SUM(J$7:J16)</f>
        <v>303</v>
      </c>
      <c r="H16" s="5">
        <f t="shared" si="4"/>
        <v>75.75</v>
      </c>
      <c r="I16" s="5">
        <f t="shared" si="5"/>
        <v>227.25</v>
      </c>
      <c r="J16" s="5">
        <v>18</v>
      </c>
      <c r="K16" s="10">
        <v>4.0000000000000001E-3</v>
      </c>
      <c r="L16" s="11">
        <f t="shared" si="6"/>
        <v>7.1999999999999176E-2</v>
      </c>
      <c r="M16" s="11">
        <f t="shared" si="0"/>
        <v>18.071999999999999</v>
      </c>
      <c r="N16" s="5">
        <f>1000+SUM(Q$7:Q16)</f>
        <v>21300</v>
      </c>
      <c r="O16" s="5">
        <f t="shared" si="7"/>
        <v>5325</v>
      </c>
      <c r="P16" s="5">
        <f t="shared" si="8"/>
        <v>15975</v>
      </c>
      <c r="Q16" s="5">
        <v>1800</v>
      </c>
      <c r="R16" s="10">
        <v>4.0000000000000001E-3</v>
      </c>
      <c r="S16" s="11">
        <f t="shared" si="9"/>
        <v>7.2000000000000455</v>
      </c>
      <c r="T16" s="12">
        <f t="shared" si="1"/>
        <v>1807.2</v>
      </c>
    </row>
    <row r="17" spans="1:20" x14ac:dyDescent="0.25">
      <c r="A17" s="1" t="s">
        <v>6</v>
      </c>
      <c r="B17" s="2">
        <v>2019</v>
      </c>
      <c r="C17" s="2">
        <v>4</v>
      </c>
      <c r="D17" s="2">
        <v>11</v>
      </c>
      <c r="E17" s="2" t="str">
        <f t="shared" si="2"/>
        <v>2019-4</v>
      </c>
      <c r="F17" s="2" t="str">
        <f t="shared" si="3"/>
        <v>2019-4-11</v>
      </c>
      <c r="G17" s="2">
        <f>100+SUM(J$7:J17)</f>
        <v>323</v>
      </c>
      <c r="H17" s="2">
        <f t="shared" si="4"/>
        <v>80.75</v>
      </c>
      <c r="I17" s="2">
        <f t="shared" si="5"/>
        <v>242.25</v>
      </c>
      <c r="J17" s="2">
        <v>20</v>
      </c>
      <c r="K17" s="7">
        <v>4.0000000000000001E-3</v>
      </c>
      <c r="L17" s="8">
        <f t="shared" si="6"/>
        <v>7.9999999999998295E-2</v>
      </c>
      <c r="M17" s="8">
        <f t="shared" si="0"/>
        <v>20.079999999999998</v>
      </c>
      <c r="N17" s="2">
        <f>1000+SUM(Q$7:Q17)</f>
        <v>23300</v>
      </c>
      <c r="O17" s="2">
        <f t="shared" si="7"/>
        <v>5825</v>
      </c>
      <c r="P17" s="2">
        <f t="shared" si="8"/>
        <v>17475</v>
      </c>
      <c r="Q17" s="2">
        <v>2000</v>
      </c>
      <c r="R17" s="7">
        <v>4.0000000000000001E-3</v>
      </c>
      <c r="S17" s="8">
        <f t="shared" si="9"/>
        <v>8</v>
      </c>
      <c r="T17" s="9">
        <f t="shared" si="1"/>
        <v>2008</v>
      </c>
    </row>
    <row r="18" spans="1:20" x14ac:dyDescent="0.25">
      <c r="A18" s="4" t="s">
        <v>6</v>
      </c>
      <c r="B18" s="5">
        <v>2019</v>
      </c>
      <c r="C18" s="5">
        <v>4</v>
      </c>
      <c r="D18" s="5">
        <v>12</v>
      </c>
      <c r="E18" s="5" t="str">
        <f t="shared" si="2"/>
        <v>2019-4</v>
      </c>
      <c r="F18" s="5" t="str">
        <f t="shared" si="3"/>
        <v>2019-4-12</v>
      </c>
      <c r="G18" s="5">
        <f>100+SUM(J$7:J18)</f>
        <v>334</v>
      </c>
      <c r="H18" s="5">
        <f t="shared" si="4"/>
        <v>83.5</v>
      </c>
      <c r="I18" s="5">
        <f t="shared" si="5"/>
        <v>250.5</v>
      </c>
      <c r="J18" s="5">
        <v>11</v>
      </c>
      <c r="K18" s="10">
        <v>4.0000000000000001E-3</v>
      </c>
      <c r="L18" s="11">
        <f t="shared" si="6"/>
        <v>4.4000000000000483E-2</v>
      </c>
      <c r="M18" s="11">
        <f t="shared" si="0"/>
        <v>11.044</v>
      </c>
      <c r="N18" s="5">
        <f>1000+SUM(Q$7:Q18)</f>
        <v>24400</v>
      </c>
      <c r="O18" s="5">
        <f t="shared" si="7"/>
        <v>6100</v>
      </c>
      <c r="P18" s="5">
        <f t="shared" si="8"/>
        <v>18300</v>
      </c>
      <c r="Q18" s="5">
        <v>1100</v>
      </c>
      <c r="R18" s="10">
        <v>4.0000000000000001E-3</v>
      </c>
      <c r="S18" s="11">
        <f t="shared" si="9"/>
        <v>4.4000000000000909</v>
      </c>
      <c r="T18" s="12">
        <f t="shared" si="1"/>
        <v>1104.4000000000001</v>
      </c>
    </row>
    <row r="19" spans="1:20" x14ac:dyDescent="0.25">
      <c r="A19" s="1" t="s">
        <v>6</v>
      </c>
      <c r="B19" s="2">
        <v>2020</v>
      </c>
      <c r="C19" s="2">
        <v>1</v>
      </c>
      <c r="D19" s="2">
        <v>1</v>
      </c>
      <c r="E19" s="2" t="str">
        <f t="shared" si="2"/>
        <v>2020-1</v>
      </c>
      <c r="F19" s="2" t="str">
        <f t="shared" si="3"/>
        <v>2020-1-1</v>
      </c>
      <c r="G19" s="2">
        <f>100+SUM(J$7:J19)</f>
        <v>344</v>
      </c>
      <c r="H19" s="2">
        <f t="shared" si="4"/>
        <v>86</v>
      </c>
      <c r="I19" s="2">
        <f t="shared" si="5"/>
        <v>258</v>
      </c>
      <c r="J19" s="2">
        <v>10</v>
      </c>
      <c r="K19" s="7">
        <v>4.0000000000000001E-3</v>
      </c>
      <c r="L19" s="8">
        <f t="shared" si="6"/>
        <v>3.9999999999999147E-2</v>
      </c>
      <c r="M19" s="8">
        <f t="shared" si="0"/>
        <v>10.039999999999999</v>
      </c>
      <c r="N19" s="2">
        <f>1000+SUM(Q$7:Q19)</f>
        <v>25400</v>
      </c>
      <c r="O19" s="2">
        <f t="shared" si="7"/>
        <v>6350</v>
      </c>
      <c r="P19" s="2">
        <f t="shared" si="8"/>
        <v>19050</v>
      </c>
      <c r="Q19" s="2">
        <v>1000</v>
      </c>
      <c r="R19" s="7">
        <v>4.0000000000000001E-3</v>
      </c>
      <c r="S19" s="8">
        <f t="shared" si="9"/>
        <v>4</v>
      </c>
      <c r="T19" s="9">
        <f t="shared" si="1"/>
        <v>1004</v>
      </c>
    </row>
    <row r="20" spans="1:20" x14ac:dyDescent="0.25">
      <c r="A20" s="4" t="s">
        <v>6</v>
      </c>
      <c r="B20" s="5">
        <v>2020</v>
      </c>
      <c r="C20" s="5">
        <v>1</v>
      </c>
      <c r="D20" s="5">
        <v>2</v>
      </c>
      <c r="E20" s="5" t="str">
        <f t="shared" si="2"/>
        <v>2020-1</v>
      </c>
      <c r="F20" s="5" t="str">
        <f t="shared" si="3"/>
        <v>2020-1-2</v>
      </c>
      <c r="G20" s="5">
        <f>100+SUM(J$7:J20)</f>
        <v>366</v>
      </c>
      <c r="H20" s="5">
        <f t="shared" si="4"/>
        <v>91.5</v>
      </c>
      <c r="I20" s="5">
        <f t="shared" si="5"/>
        <v>274.5</v>
      </c>
      <c r="J20" s="5">
        <v>22</v>
      </c>
      <c r="K20" s="10">
        <v>4.0000000000000001E-3</v>
      </c>
      <c r="L20" s="11">
        <f t="shared" si="6"/>
        <v>8.8000000000000966E-2</v>
      </c>
      <c r="M20" s="11">
        <f t="shared" si="0"/>
        <v>22.088000000000001</v>
      </c>
      <c r="N20" s="5">
        <f>1000+SUM(Q$7:Q20)</f>
        <v>27600</v>
      </c>
      <c r="O20" s="5">
        <f t="shared" si="7"/>
        <v>6900</v>
      </c>
      <c r="P20" s="5">
        <f t="shared" si="8"/>
        <v>20700</v>
      </c>
      <c r="Q20" s="5">
        <v>2200</v>
      </c>
      <c r="R20" s="10">
        <v>4.0000000000000001E-3</v>
      </c>
      <c r="S20" s="11">
        <f t="shared" si="9"/>
        <v>8.8000000000001819</v>
      </c>
      <c r="T20" s="12">
        <f t="shared" si="1"/>
        <v>2208.8000000000002</v>
      </c>
    </row>
    <row r="21" spans="1:20" x14ac:dyDescent="0.25">
      <c r="A21" s="1" t="s">
        <v>6</v>
      </c>
      <c r="B21" s="2">
        <v>2020</v>
      </c>
      <c r="C21" s="2">
        <v>1</v>
      </c>
      <c r="D21" s="2">
        <v>3</v>
      </c>
      <c r="E21" s="2" t="str">
        <f t="shared" si="2"/>
        <v>2020-1</v>
      </c>
      <c r="F21" s="2" t="str">
        <f t="shared" si="3"/>
        <v>2020-1-3</v>
      </c>
      <c r="G21" s="2">
        <f>100+SUM(J$7:J21)</f>
        <v>401</v>
      </c>
      <c r="H21" s="2">
        <f t="shared" si="4"/>
        <v>100.25</v>
      </c>
      <c r="I21" s="2">
        <f t="shared" si="5"/>
        <v>300.75</v>
      </c>
      <c r="J21" s="2">
        <v>35</v>
      </c>
      <c r="K21" s="7">
        <v>4.0000000000000001E-3</v>
      </c>
      <c r="L21" s="8">
        <f t="shared" si="6"/>
        <v>0.14000000000000057</v>
      </c>
      <c r="M21" s="8">
        <f t="shared" si="0"/>
        <v>35.14</v>
      </c>
      <c r="N21" s="2">
        <f>1000+SUM(Q$7:Q21)</f>
        <v>31100</v>
      </c>
      <c r="O21" s="2">
        <f t="shared" si="7"/>
        <v>7775</v>
      </c>
      <c r="P21" s="2">
        <f t="shared" si="8"/>
        <v>23325</v>
      </c>
      <c r="Q21" s="2">
        <v>3500</v>
      </c>
      <c r="R21" s="7">
        <v>4.0000000000000001E-3</v>
      </c>
      <c r="S21" s="8">
        <f t="shared" si="9"/>
        <v>14</v>
      </c>
      <c r="T21" s="9">
        <f t="shared" si="1"/>
        <v>3514</v>
      </c>
    </row>
    <row r="22" spans="1:20" x14ac:dyDescent="0.25">
      <c r="A22" s="4" t="s">
        <v>6</v>
      </c>
      <c r="B22" s="5">
        <v>2020</v>
      </c>
      <c r="C22" s="5">
        <v>2</v>
      </c>
      <c r="D22" s="5">
        <v>4</v>
      </c>
      <c r="E22" s="5" t="str">
        <f t="shared" si="2"/>
        <v>2020-2</v>
      </c>
      <c r="F22" s="5" t="str">
        <f t="shared" si="3"/>
        <v>2020-2-4</v>
      </c>
      <c r="G22" s="5">
        <f>100+SUM(J$7:J22)</f>
        <v>429</v>
      </c>
      <c r="H22" s="5">
        <f t="shared" si="4"/>
        <v>107.25</v>
      </c>
      <c r="I22" s="5">
        <f t="shared" si="5"/>
        <v>321.75</v>
      </c>
      <c r="J22" s="5">
        <v>28</v>
      </c>
      <c r="K22" s="10">
        <v>4.0000000000000001E-3</v>
      </c>
      <c r="L22" s="11">
        <f t="shared" si="6"/>
        <v>0.11200000000000188</v>
      </c>
      <c r="M22" s="11">
        <f t="shared" si="0"/>
        <v>28.112000000000002</v>
      </c>
      <c r="N22" s="5">
        <f>1000+SUM(Q$7:Q22)</f>
        <v>33900</v>
      </c>
      <c r="O22" s="5">
        <f t="shared" si="7"/>
        <v>8475</v>
      </c>
      <c r="P22" s="5">
        <f t="shared" si="8"/>
        <v>25425</v>
      </c>
      <c r="Q22" s="5">
        <v>2800</v>
      </c>
      <c r="R22" s="10">
        <v>4.0000000000000001E-3</v>
      </c>
      <c r="S22" s="11">
        <f t="shared" si="9"/>
        <v>11.199999999999818</v>
      </c>
      <c r="T22" s="12">
        <f t="shared" si="1"/>
        <v>2811.2</v>
      </c>
    </row>
    <row r="23" spans="1:20" x14ac:dyDescent="0.25">
      <c r="A23" s="1" t="s">
        <v>6</v>
      </c>
      <c r="B23" s="2">
        <v>2020</v>
      </c>
      <c r="C23" s="2">
        <v>2</v>
      </c>
      <c r="D23" s="2">
        <v>5</v>
      </c>
      <c r="E23" s="2" t="str">
        <f t="shared" si="2"/>
        <v>2020-2</v>
      </c>
      <c r="F23" s="2" t="str">
        <f t="shared" si="3"/>
        <v>2020-2-5</v>
      </c>
      <c r="G23" s="2">
        <f>100+SUM(J$7:J23)</f>
        <v>449</v>
      </c>
      <c r="H23" s="2">
        <f t="shared" si="4"/>
        <v>112.25</v>
      </c>
      <c r="I23" s="2">
        <f t="shared" si="5"/>
        <v>336.75</v>
      </c>
      <c r="J23" s="2">
        <v>20</v>
      </c>
      <c r="K23" s="7">
        <v>4.0000000000000001E-3</v>
      </c>
      <c r="L23" s="8">
        <f t="shared" si="6"/>
        <v>7.9999999999998295E-2</v>
      </c>
      <c r="M23" s="8">
        <f t="shared" si="0"/>
        <v>20.079999999999998</v>
      </c>
      <c r="N23" s="2">
        <f>1000+SUM(Q$7:Q23)</f>
        <v>35900</v>
      </c>
      <c r="O23" s="2">
        <f t="shared" si="7"/>
        <v>8975</v>
      </c>
      <c r="P23" s="2">
        <f t="shared" si="8"/>
        <v>26925</v>
      </c>
      <c r="Q23" s="2">
        <v>2000</v>
      </c>
      <c r="R23" s="7">
        <v>4.0000000000000001E-3</v>
      </c>
      <c r="S23" s="8">
        <f t="shared" si="9"/>
        <v>8</v>
      </c>
      <c r="T23" s="9">
        <f t="shared" si="1"/>
        <v>2008</v>
      </c>
    </row>
    <row r="24" spans="1:20" x14ac:dyDescent="0.25">
      <c r="A24" s="4" t="s">
        <v>6</v>
      </c>
      <c r="B24" s="5">
        <v>2020</v>
      </c>
      <c r="C24" s="5">
        <v>2</v>
      </c>
      <c r="D24" s="5">
        <v>6</v>
      </c>
      <c r="E24" s="5" t="str">
        <f t="shared" si="2"/>
        <v>2020-2</v>
      </c>
      <c r="F24" s="5" t="str">
        <f t="shared" si="3"/>
        <v>2020-2-6</v>
      </c>
      <c r="G24" s="5">
        <f>100+SUM(J$7:J24)</f>
        <v>484</v>
      </c>
      <c r="H24" s="5">
        <f t="shared" si="4"/>
        <v>121</v>
      </c>
      <c r="I24" s="5">
        <f t="shared" si="5"/>
        <v>363</v>
      </c>
      <c r="J24" s="5">
        <v>35</v>
      </c>
      <c r="K24" s="10">
        <v>4.0000000000000001E-3</v>
      </c>
      <c r="L24" s="11">
        <f t="shared" si="6"/>
        <v>0.14000000000000057</v>
      </c>
      <c r="M24" s="11">
        <f t="shared" si="0"/>
        <v>35.14</v>
      </c>
      <c r="N24" s="5">
        <f>1000+SUM(Q$7:Q24)</f>
        <v>39400</v>
      </c>
      <c r="O24" s="5">
        <f t="shared" si="7"/>
        <v>9850</v>
      </c>
      <c r="P24" s="5">
        <f t="shared" si="8"/>
        <v>29550</v>
      </c>
      <c r="Q24" s="5">
        <v>3500</v>
      </c>
      <c r="R24" s="10">
        <v>4.0000000000000001E-3</v>
      </c>
      <c r="S24" s="11">
        <f t="shared" si="9"/>
        <v>14</v>
      </c>
      <c r="T24" s="12">
        <f t="shared" si="1"/>
        <v>3514</v>
      </c>
    </row>
    <row r="25" spans="1:20" x14ac:dyDescent="0.25">
      <c r="A25" s="1" t="s">
        <v>6</v>
      </c>
      <c r="B25" s="2">
        <v>2020</v>
      </c>
      <c r="C25" s="2">
        <v>3</v>
      </c>
      <c r="D25" s="2">
        <v>7</v>
      </c>
      <c r="E25" s="2" t="str">
        <f t="shared" si="2"/>
        <v>2020-3</v>
      </c>
      <c r="F25" s="2" t="str">
        <f t="shared" si="3"/>
        <v>2020-3-7</v>
      </c>
      <c r="G25" s="2">
        <f>100+SUM(J$7:J25)</f>
        <v>549</v>
      </c>
      <c r="H25" s="2">
        <f t="shared" si="4"/>
        <v>137.25</v>
      </c>
      <c r="I25" s="2">
        <f t="shared" si="5"/>
        <v>411.75</v>
      </c>
      <c r="J25" s="2">
        <v>65</v>
      </c>
      <c r="K25" s="7">
        <v>4.0000000000000001E-3</v>
      </c>
      <c r="L25" s="8">
        <f t="shared" si="6"/>
        <v>0.26000000000000512</v>
      </c>
      <c r="M25" s="8">
        <f t="shared" si="0"/>
        <v>65.260000000000005</v>
      </c>
      <c r="N25" s="2">
        <f>1000+SUM(Q$7:Q25)</f>
        <v>45900</v>
      </c>
      <c r="O25" s="2">
        <f t="shared" si="7"/>
        <v>11475</v>
      </c>
      <c r="P25" s="2">
        <f t="shared" si="8"/>
        <v>34425</v>
      </c>
      <c r="Q25" s="2">
        <v>6500</v>
      </c>
      <c r="R25" s="7">
        <v>4.0000000000000001E-3</v>
      </c>
      <c r="S25" s="8">
        <f t="shared" si="9"/>
        <v>26</v>
      </c>
      <c r="T25" s="9">
        <f t="shared" si="1"/>
        <v>6526</v>
      </c>
    </row>
    <row r="26" spans="1:20" x14ac:dyDescent="0.25">
      <c r="A26" s="4" t="s">
        <v>6</v>
      </c>
      <c r="B26" s="5">
        <v>2020</v>
      </c>
      <c r="C26" s="5">
        <v>3</v>
      </c>
      <c r="D26" s="5">
        <v>8</v>
      </c>
      <c r="E26" s="5" t="str">
        <f t="shared" si="2"/>
        <v>2020-3</v>
      </c>
      <c r="F26" s="5" t="str">
        <f t="shared" si="3"/>
        <v>2020-3-8</v>
      </c>
      <c r="G26" s="5">
        <f>100+SUM(J$7:J26)</f>
        <v>619</v>
      </c>
      <c r="H26" s="5">
        <f t="shared" si="4"/>
        <v>154.75</v>
      </c>
      <c r="I26" s="5">
        <f t="shared" si="5"/>
        <v>464.25</v>
      </c>
      <c r="J26" s="5">
        <v>70</v>
      </c>
      <c r="K26" s="10">
        <v>4.0000000000000001E-3</v>
      </c>
      <c r="L26" s="11">
        <f t="shared" si="6"/>
        <v>0.28000000000000114</v>
      </c>
      <c r="M26" s="11">
        <f t="shared" si="0"/>
        <v>70.28</v>
      </c>
      <c r="N26" s="5">
        <f>1000+SUM(Q$7:Q26)</f>
        <v>52900</v>
      </c>
      <c r="O26" s="5">
        <f t="shared" si="7"/>
        <v>13225</v>
      </c>
      <c r="P26" s="5">
        <f t="shared" si="8"/>
        <v>39675</v>
      </c>
      <c r="Q26" s="5">
        <v>7000</v>
      </c>
      <c r="R26" s="10">
        <v>4.0000000000000001E-3</v>
      </c>
      <c r="S26" s="11">
        <f t="shared" si="9"/>
        <v>28</v>
      </c>
      <c r="T26" s="12">
        <f t="shared" si="1"/>
        <v>7028</v>
      </c>
    </row>
    <row r="27" spans="1:20" x14ac:dyDescent="0.25">
      <c r="A27" s="1" t="s">
        <v>6</v>
      </c>
      <c r="B27" s="2">
        <v>2020</v>
      </c>
      <c r="C27" s="2">
        <v>3</v>
      </c>
      <c r="D27" s="2">
        <v>9</v>
      </c>
      <c r="E27" s="2" t="str">
        <f t="shared" si="2"/>
        <v>2020-3</v>
      </c>
      <c r="F27" s="2" t="str">
        <f t="shared" si="3"/>
        <v>2020-3-9</v>
      </c>
      <c r="G27" s="2">
        <f>100+SUM(J$7:J27)</f>
        <v>639</v>
      </c>
      <c r="H27" s="2">
        <f t="shared" si="4"/>
        <v>159.75</v>
      </c>
      <c r="I27" s="2">
        <f t="shared" si="5"/>
        <v>479.25</v>
      </c>
      <c r="J27" s="2">
        <v>20</v>
      </c>
      <c r="K27" s="7">
        <v>4.0000000000000001E-3</v>
      </c>
      <c r="L27" s="8">
        <f t="shared" si="6"/>
        <v>7.9999999999998295E-2</v>
      </c>
      <c r="M27" s="8">
        <f t="shared" si="0"/>
        <v>20.079999999999998</v>
      </c>
      <c r="N27" s="2">
        <f>1000+SUM(Q$7:Q27)</f>
        <v>54900</v>
      </c>
      <c r="O27" s="2">
        <f t="shared" si="7"/>
        <v>13725</v>
      </c>
      <c r="P27" s="2">
        <f t="shared" si="8"/>
        <v>41175</v>
      </c>
      <c r="Q27" s="2">
        <v>2000</v>
      </c>
      <c r="R27" s="7">
        <v>4.0000000000000001E-3</v>
      </c>
      <c r="S27" s="8">
        <f t="shared" si="9"/>
        <v>8</v>
      </c>
      <c r="T27" s="9">
        <f t="shared" si="1"/>
        <v>2008</v>
      </c>
    </row>
    <row r="28" spans="1:20" x14ac:dyDescent="0.25">
      <c r="A28" s="4" t="s">
        <v>6</v>
      </c>
      <c r="B28" s="5">
        <v>2020</v>
      </c>
      <c r="C28" s="5">
        <v>4</v>
      </c>
      <c r="D28" s="5">
        <v>10</v>
      </c>
      <c r="E28" s="5" t="str">
        <f t="shared" si="2"/>
        <v>2020-4</v>
      </c>
      <c r="F28" s="5" t="str">
        <f t="shared" si="3"/>
        <v>2020-4-10</v>
      </c>
      <c r="G28" s="5">
        <f>100+SUM(J$7:J28)</f>
        <v>664</v>
      </c>
      <c r="H28" s="5">
        <f t="shared" si="4"/>
        <v>166</v>
      </c>
      <c r="I28" s="5">
        <f t="shared" si="5"/>
        <v>498</v>
      </c>
      <c r="J28" s="5">
        <v>25</v>
      </c>
      <c r="K28" s="10">
        <v>4.0000000000000001E-3</v>
      </c>
      <c r="L28" s="11">
        <f t="shared" si="6"/>
        <v>0.10000000000000142</v>
      </c>
      <c r="M28" s="11">
        <f t="shared" si="0"/>
        <v>25.1</v>
      </c>
      <c r="N28" s="5">
        <f>1000+SUM(Q$7:Q28)</f>
        <v>57400</v>
      </c>
      <c r="O28" s="5">
        <f t="shared" si="7"/>
        <v>14350</v>
      </c>
      <c r="P28" s="5">
        <f t="shared" si="8"/>
        <v>43050</v>
      </c>
      <c r="Q28" s="5">
        <v>2500</v>
      </c>
      <c r="R28" s="10">
        <v>4.0000000000000001E-3</v>
      </c>
      <c r="S28" s="11">
        <f t="shared" si="9"/>
        <v>10</v>
      </c>
      <c r="T28" s="12">
        <f t="shared" si="1"/>
        <v>2510</v>
      </c>
    </row>
    <row r="29" spans="1:20" x14ac:dyDescent="0.25">
      <c r="A29" s="1" t="s">
        <v>6</v>
      </c>
      <c r="B29" s="2">
        <v>2020</v>
      </c>
      <c r="C29" s="2">
        <v>4</v>
      </c>
      <c r="D29" s="2">
        <v>11</v>
      </c>
      <c r="E29" s="2" t="str">
        <f t="shared" si="2"/>
        <v>2020-4</v>
      </c>
      <c r="F29" s="2" t="str">
        <f t="shared" si="3"/>
        <v>2020-4-11</v>
      </c>
      <c r="G29" s="2">
        <f>100+SUM(J$7:J29)</f>
        <v>686</v>
      </c>
      <c r="H29" s="2">
        <f t="shared" si="4"/>
        <v>171.5</v>
      </c>
      <c r="I29" s="2">
        <f t="shared" si="5"/>
        <v>514.5</v>
      </c>
      <c r="J29" s="2">
        <v>22</v>
      </c>
      <c r="K29" s="7">
        <v>4.0000000000000001E-3</v>
      </c>
      <c r="L29" s="8">
        <f t="shared" si="6"/>
        <v>8.8000000000000966E-2</v>
      </c>
      <c r="M29" s="8">
        <f t="shared" si="0"/>
        <v>22.088000000000001</v>
      </c>
      <c r="N29" s="2">
        <f>1000+SUM(Q$7:Q29)</f>
        <v>59600</v>
      </c>
      <c r="O29" s="2">
        <f t="shared" si="7"/>
        <v>14900</v>
      </c>
      <c r="P29" s="2">
        <f t="shared" si="8"/>
        <v>44700</v>
      </c>
      <c r="Q29" s="2">
        <v>2200</v>
      </c>
      <c r="R29" s="7">
        <v>4.0000000000000001E-3</v>
      </c>
      <c r="S29" s="8">
        <f t="shared" si="9"/>
        <v>8.8000000000001819</v>
      </c>
      <c r="T29" s="9">
        <f t="shared" si="1"/>
        <v>2208.8000000000002</v>
      </c>
    </row>
    <row r="30" spans="1:20" x14ac:dyDescent="0.25">
      <c r="A30" s="4" t="s">
        <v>6</v>
      </c>
      <c r="B30" s="5">
        <v>2020</v>
      </c>
      <c r="C30" s="5">
        <v>4</v>
      </c>
      <c r="D30" s="5">
        <v>12</v>
      </c>
      <c r="E30" s="5" t="str">
        <f t="shared" si="2"/>
        <v>2020-4</v>
      </c>
      <c r="F30" s="5" t="str">
        <f t="shared" si="3"/>
        <v>2020-4-12</v>
      </c>
      <c r="G30" s="5">
        <f>100+SUM(J$7:J30)</f>
        <v>706</v>
      </c>
      <c r="H30" s="5">
        <f t="shared" si="4"/>
        <v>176.5</v>
      </c>
      <c r="I30" s="5">
        <f t="shared" si="5"/>
        <v>529.5</v>
      </c>
      <c r="J30" s="5">
        <v>20</v>
      </c>
      <c r="K30" s="10">
        <v>4.0000000000000001E-3</v>
      </c>
      <c r="L30" s="11">
        <f t="shared" si="6"/>
        <v>7.9999999999998295E-2</v>
      </c>
      <c r="M30" s="11">
        <f t="shared" si="0"/>
        <v>20.079999999999998</v>
      </c>
      <c r="N30" s="5">
        <f>1000+SUM(Q$7:Q30)</f>
        <v>61600</v>
      </c>
      <c r="O30" s="5">
        <f t="shared" si="7"/>
        <v>15400</v>
      </c>
      <c r="P30" s="5">
        <f t="shared" si="8"/>
        <v>46200</v>
      </c>
      <c r="Q30" s="5">
        <v>2000</v>
      </c>
      <c r="R30" s="10">
        <v>4.0000000000000001E-3</v>
      </c>
      <c r="S30" s="11">
        <f t="shared" si="9"/>
        <v>8</v>
      </c>
      <c r="T30" s="12">
        <f t="shared" si="1"/>
        <v>2008</v>
      </c>
    </row>
    <row r="31" spans="1:20" x14ac:dyDescent="0.25">
      <c r="A31" s="1" t="s">
        <v>8</v>
      </c>
      <c r="B31" s="2">
        <v>2019</v>
      </c>
      <c r="C31" s="2">
        <v>1</v>
      </c>
      <c r="D31" s="2">
        <v>1</v>
      </c>
      <c r="E31" s="2" t="str">
        <f t="shared" si="2"/>
        <v>2019-1</v>
      </c>
      <c r="F31" s="2" t="str">
        <f t="shared" si="3"/>
        <v>2019-1-1</v>
      </c>
      <c r="G31" s="2">
        <f>100+SUM(J$31:J31)</f>
        <v>110</v>
      </c>
      <c r="H31" s="2">
        <f t="shared" si="4"/>
        <v>27.5</v>
      </c>
      <c r="I31" s="2">
        <f t="shared" si="5"/>
        <v>82.5</v>
      </c>
      <c r="J31" s="2">
        <v>10</v>
      </c>
      <c r="K31" s="7">
        <v>5.0000000000000001E-3</v>
      </c>
      <c r="L31" s="8">
        <f t="shared" si="6"/>
        <v>4.9999999999998934E-2</v>
      </c>
      <c r="M31" s="8">
        <f t="shared" si="0"/>
        <v>10.049999999999999</v>
      </c>
      <c r="N31" s="2">
        <f>1000+SUM(Q$31:Q31)</f>
        <v>2000</v>
      </c>
      <c r="O31" s="2">
        <f t="shared" si="7"/>
        <v>500</v>
      </c>
      <c r="P31" s="2">
        <f t="shared" si="8"/>
        <v>1500</v>
      </c>
      <c r="Q31" s="2">
        <v>1000</v>
      </c>
      <c r="R31" s="7">
        <v>5.0000000000000001E-3</v>
      </c>
      <c r="S31" s="8">
        <f t="shared" si="9"/>
        <v>4.9999999999998863</v>
      </c>
      <c r="T31" s="9">
        <f t="shared" si="1"/>
        <v>1004.9999999999999</v>
      </c>
    </row>
    <row r="32" spans="1:20" x14ac:dyDescent="0.25">
      <c r="A32" s="4" t="s">
        <v>8</v>
      </c>
      <c r="B32" s="5">
        <v>2019</v>
      </c>
      <c r="C32" s="5">
        <v>1</v>
      </c>
      <c r="D32" s="5">
        <v>2</v>
      </c>
      <c r="E32" s="5" t="str">
        <f t="shared" si="2"/>
        <v>2019-1</v>
      </c>
      <c r="F32" s="5" t="str">
        <f t="shared" si="3"/>
        <v>2019-1-2</v>
      </c>
      <c r="G32" s="5">
        <f>100+SUM(J$31:J32)</f>
        <v>125</v>
      </c>
      <c r="H32" s="5">
        <f t="shared" si="4"/>
        <v>31.25</v>
      </c>
      <c r="I32" s="5">
        <f t="shared" si="5"/>
        <v>93.75</v>
      </c>
      <c r="J32" s="5">
        <v>15</v>
      </c>
      <c r="K32" s="10">
        <v>5.0000000000000001E-3</v>
      </c>
      <c r="L32" s="11">
        <f t="shared" si="6"/>
        <v>7.4999999999999289E-2</v>
      </c>
      <c r="M32" s="11">
        <f t="shared" si="0"/>
        <v>15.074999999999999</v>
      </c>
      <c r="N32" s="5">
        <f>1000+SUM(Q$31:Q32)</f>
        <v>3500</v>
      </c>
      <c r="O32" s="5">
        <f t="shared" si="7"/>
        <v>875</v>
      </c>
      <c r="P32" s="5">
        <f t="shared" si="8"/>
        <v>2625</v>
      </c>
      <c r="Q32" s="5">
        <v>1500</v>
      </c>
      <c r="R32" s="10">
        <v>5.0000000000000001E-3</v>
      </c>
      <c r="S32" s="11">
        <f t="shared" si="9"/>
        <v>7.4999999999997726</v>
      </c>
      <c r="T32" s="12">
        <f t="shared" si="1"/>
        <v>1507.4999999999998</v>
      </c>
    </row>
    <row r="33" spans="1:20" x14ac:dyDescent="0.25">
      <c r="A33" s="1" t="s">
        <v>8</v>
      </c>
      <c r="B33" s="2">
        <v>2019</v>
      </c>
      <c r="C33" s="2">
        <v>1</v>
      </c>
      <c r="D33" s="2">
        <v>3</v>
      </c>
      <c r="E33" s="2" t="str">
        <f t="shared" si="2"/>
        <v>2019-1</v>
      </c>
      <c r="F33" s="2" t="str">
        <f t="shared" si="3"/>
        <v>2019-1-3</v>
      </c>
      <c r="G33" s="2">
        <f>100+SUM(J$31:J33)</f>
        <v>140</v>
      </c>
      <c r="H33" s="2">
        <f t="shared" si="4"/>
        <v>35</v>
      </c>
      <c r="I33" s="2">
        <f t="shared" si="5"/>
        <v>105</v>
      </c>
      <c r="J33" s="2">
        <v>15</v>
      </c>
      <c r="K33" s="7">
        <v>5.0000000000000001E-3</v>
      </c>
      <c r="L33" s="8">
        <f t="shared" si="6"/>
        <v>7.4999999999999289E-2</v>
      </c>
      <c r="M33" s="8">
        <f t="shared" si="0"/>
        <v>15.074999999999999</v>
      </c>
      <c r="N33" s="2">
        <f>1000+SUM(Q$31:Q33)</f>
        <v>5000</v>
      </c>
      <c r="O33" s="2">
        <f t="shared" si="7"/>
        <v>1250</v>
      </c>
      <c r="P33" s="2">
        <f t="shared" si="8"/>
        <v>3750</v>
      </c>
      <c r="Q33" s="2">
        <v>1500</v>
      </c>
      <c r="R33" s="7">
        <v>5.0000000000000001E-3</v>
      </c>
      <c r="S33" s="8">
        <f t="shared" si="9"/>
        <v>7.4999999999997726</v>
      </c>
      <c r="T33" s="9">
        <f t="shared" si="1"/>
        <v>1507.4999999999998</v>
      </c>
    </row>
    <row r="34" spans="1:20" x14ac:dyDescent="0.25">
      <c r="A34" s="4" t="s">
        <v>8</v>
      </c>
      <c r="B34" s="5">
        <v>2019</v>
      </c>
      <c r="C34" s="5">
        <v>2</v>
      </c>
      <c r="D34" s="5">
        <v>4</v>
      </c>
      <c r="E34" s="5" t="str">
        <f t="shared" si="2"/>
        <v>2019-2</v>
      </c>
      <c r="F34" s="5" t="str">
        <f t="shared" si="3"/>
        <v>2019-2-4</v>
      </c>
      <c r="G34" s="5">
        <f>100+SUM(J$31:J34)</f>
        <v>160</v>
      </c>
      <c r="H34" s="5">
        <f t="shared" si="4"/>
        <v>40</v>
      </c>
      <c r="I34" s="5">
        <f t="shared" si="5"/>
        <v>120</v>
      </c>
      <c r="J34" s="5">
        <v>20</v>
      </c>
      <c r="K34" s="10">
        <v>5.0000000000000001E-3</v>
      </c>
      <c r="L34" s="11">
        <f t="shared" si="6"/>
        <v>9.9999999999997868E-2</v>
      </c>
      <c r="M34" s="11">
        <f t="shared" si="0"/>
        <v>20.099999999999998</v>
      </c>
      <c r="N34" s="5">
        <f>1000+SUM(Q$31:Q34)</f>
        <v>7000</v>
      </c>
      <c r="O34" s="5">
        <f t="shared" si="7"/>
        <v>1750</v>
      </c>
      <c r="P34" s="5">
        <f t="shared" si="8"/>
        <v>5250</v>
      </c>
      <c r="Q34" s="5">
        <v>2000</v>
      </c>
      <c r="R34" s="10">
        <v>5.0000000000000001E-3</v>
      </c>
      <c r="S34" s="11">
        <f t="shared" si="9"/>
        <v>9.9999999999997726</v>
      </c>
      <c r="T34" s="12">
        <f t="shared" si="1"/>
        <v>2009.9999999999998</v>
      </c>
    </row>
    <row r="35" spans="1:20" x14ac:dyDescent="0.25">
      <c r="A35" s="1" t="s">
        <v>8</v>
      </c>
      <c r="B35" s="2">
        <v>2019</v>
      </c>
      <c r="C35" s="2">
        <v>2</v>
      </c>
      <c r="D35" s="2">
        <v>5</v>
      </c>
      <c r="E35" s="2" t="str">
        <f t="shared" si="2"/>
        <v>2019-2</v>
      </c>
      <c r="F35" s="2" t="str">
        <f t="shared" si="3"/>
        <v>2019-2-5</v>
      </c>
      <c r="G35" s="2">
        <f>100+SUM(J$31:J35)</f>
        <v>175</v>
      </c>
      <c r="H35" s="2">
        <f t="shared" si="4"/>
        <v>43.75</v>
      </c>
      <c r="I35" s="2">
        <f t="shared" si="5"/>
        <v>131.25</v>
      </c>
      <c r="J35" s="2">
        <v>15</v>
      </c>
      <c r="K35" s="7">
        <v>5.0000000000000001E-3</v>
      </c>
      <c r="L35" s="8">
        <f t="shared" si="6"/>
        <v>7.4999999999999289E-2</v>
      </c>
      <c r="M35" s="8">
        <f t="shared" si="0"/>
        <v>15.074999999999999</v>
      </c>
      <c r="N35" s="2">
        <f>1000+SUM(Q$31:Q35)</f>
        <v>8500</v>
      </c>
      <c r="O35" s="2">
        <f t="shared" si="7"/>
        <v>2125</v>
      </c>
      <c r="P35" s="2">
        <f t="shared" si="8"/>
        <v>6375</v>
      </c>
      <c r="Q35" s="2">
        <v>1500</v>
      </c>
      <c r="R35" s="7">
        <v>5.0000000000000001E-3</v>
      </c>
      <c r="S35" s="8">
        <f t="shared" si="9"/>
        <v>7.4999999999997726</v>
      </c>
      <c r="T35" s="9">
        <f t="shared" si="1"/>
        <v>1507.4999999999998</v>
      </c>
    </row>
    <row r="36" spans="1:20" x14ac:dyDescent="0.25">
      <c r="A36" s="4" t="s">
        <v>8</v>
      </c>
      <c r="B36" s="5">
        <v>2019</v>
      </c>
      <c r="C36" s="5">
        <v>2</v>
      </c>
      <c r="D36" s="5">
        <v>6</v>
      </c>
      <c r="E36" s="5" t="str">
        <f t="shared" si="2"/>
        <v>2019-2</v>
      </c>
      <c r="F36" s="5" t="str">
        <f t="shared" si="3"/>
        <v>2019-2-6</v>
      </c>
      <c r="G36" s="5">
        <f>100+SUM(J$31:J36)</f>
        <v>205</v>
      </c>
      <c r="H36" s="5">
        <f t="shared" si="4"/>
        <v>51.25</v>
      </c>
      <c r="I36" s="5">
        <f t="shared" si="5"/>
        <v>153.75</v>
      </c>
      <c r="J36" s="5">
        <v>30</v>
      </c>
      <c r="K36" s="10">
        <v>5.0000000000000001E-3</v>
      </c>
      <c r="L36" s="11">
        <f t="shared" si="6"/>
        <v>0.14999999999999858</v>
      </c>
      <c r="M36" s="11">
        <f t="shared" si="0"/>
        <v>30.15</v>
      </c>
      <c r="N36" s="5">
        <f>1000+SUM(Q$31:Q36)</f>
        <v>11500</v>
      </c>
      <c r="O36" s="5">
        <f t="shared" si="7"/>
        <v>2875</v>
      </c>
      <c r="P36" s="5">
        <f t="shared" si="8"/>
        <v>8625</v>
      </c>
      <c r="Q36" s="5">
        <v>3000</v>
      </c>
      <c r="R36" s="10">
        <v>5.0000000000000001E-3</v>
      </c>
      <c r="S36" s="11">
        <f t="shared" si="9"/>
        <v>14.999999999999545</v>
      </c>
      <c r="T36" s="12">
        <f t="shared" si="1"/>
        <v>3014.9999999999995</v>
      </c>
    </row>
    <row r="37" spans="1:20" x14ac:dyDescent="0.25">
      <c r="A37" s="1" t="s">
        <v>8</v>
      </c>
      <c r="B37" s="2">
        <v>2019</v>
      </c>
      <c r="C37" s="2">
        <v>3</v>
      </c>
      <c r="D37" s="2">
        <v>7</v>
      </c>
      <c r="E37" s="2" t="str">
        <f t="shared" si="2"/>
        <v>2019-3</v>
      </c>
      <c r="F37" s="2" t="str">
        <f t="shared" si="3"/>
        <v>2019-3-7</v>
      </c>
      <c r="G37" s="2">
        <f>100+SUM(J$31:J37)</f>
        <v>245</v>
      </c>
      <c r="H37" s="2">
        <f t="shared" si="4"/>
        <v>61.25</v>
      </c>
      <c r="I37" s="2">
        <f t="shared" si="5"/>
        <v>183.75</v>
      </c>
      <c r="J37" s="2">
        <v>40</v>
      </c>
      <c r="K37" s="7">
        <v>5.0000000000000001E-3</v>
      </c>
      <c r="L37" s="8">
        <f t="shared" si="6"/>
        <v>0.19999999999999574</v>
      </c>
      <c r="M37" s="8">
        <f t="shared" si="0"/>
        <v>40.199999999999996</v>
      </c>
      <c r="N37" s="2">
        <f>1000+SUM(Q$31:Q37)</f>
        <v>15500</v>
      </c>
      <c r="O37" s="2">
        <f t="shared" si="7"/>
        <v>3875</v>
      </c>
      <c r="P37" s="2">
        <f t="shared" si="8"/>
        <v>11625</v>
      </c>
      <c r="Q37" s="2">
        <v>4000</v>
      </c>
      <c r="R37" s="7">
        <v>5.0000000000000001E-3</v>
      </c>
      <c r="S37" s="8">
        <f t="shared" si="9"/>
        <v>19.999999999999545</v>
      </c>
      <c r="T37" s="9">
        <f t="shared" si="1"/>
        <v>4019.9999999999995</v>
      </c>
    </row>
    <row r="38" spans="1:20" x14ac:dyDescent="0.25">
      <c r="A38" s="4" t="s">
        <v>8</v>
      </c>
      <c r="B38" s="5">
        <v>2019</v>
      </c>
      <c r="C38" s="5">
        <v>3</v>
      </c>
      <c r="D38" s="5">
        <v>8</v>
      </c>
      <c r="E38" s="5" t="str">
        <f t="shared" si="2"/>
        <v>2019-3</v>
      </c>
      <c r="F38" s="5" t="str">
        <f t="shared" si="3"/>
        <v>2019-3-8</v>
      </c>
      <c r="G38" s="5">
        <f>100+SUM(J$31:J38)</f>
        <v>270</v>
      </c>
      <c r="H38" s="5">
        <f t="shared" si="4"/>
        <v>67.5</v>
      </c>
      <c r="I38" s="5">
        <f t="shared" si="5"/>
        <v>202.5</v>
      </c>
      <c r="J38" s="5">
        <v>25</v>
      </c>
      <c r="K38" s="10">
        <v>5.0000000000000001E-3</v>
      </c>
      <c r="L38" s="11">
        <f t="shared" si="6"/>
        <v>0.12499999999999645</v>
      </c>
      <c r="M38" s="11">
        <f t="shared" si="0"/>
        <v>25.124999999999996</v>
      </c>
      <c r="N38" s="5">
        <f>1000+SUM(Q$31:Q38)</f>
        <v>18000</v>
      </c>
      <c r="O38" s="5">
        <f t="shared" si="7"/>
        <v>4500</v>
      </c>
      <c r="P38" s="5">
        <f t="shared" si="8"/>
        <v>13500</v>
      </c>
      <c r="Q38" s="5">
        <v>2500</v>
      </c>
      <c r="R38" s="10">
        <v>5.0000000000000001E-3</v>
      </c>
      <c r="S38" s="11">
        <f t="shared" si="9"/>
        <v>12.499999999999545</v>
      </c>
      <c r="T38" s="12">
        <f t="shared" si="1"/>
        <v>2512.4999999999995</v>
      </c>
    </row>
    <row r="39" spans="1:20" x14ac:dyDescent="0.25">
      <c r="A39" s="1" t="s">
        <v>8</v>
      </c>
      <c r="B39" s="2">
        <v>2019</v>
      </c>
      <c r="C39" s="2">
        <v>3</v>
      </c>
      <c r="D39" s="2">
        <v>9</v>
      </c>
      <c r="E39" s="2" t="str">
        <f t="shared" si="2"/>
        <v>2019-3</v>
      </c>
      <c r="F39" s="2" t="str">
        <f t="shared" si="3"/>
        <v>2019-3-9</v>
      </c>
      <c r="G39" s="2">
        <f>100+SUM(J$31:J39)</f>
        <v>290</v>
      </c>
      <c r="H39" s="2">
        <f t="shared" si="4"/>
        <v>72.5</v>
      </c>
      <c r="I39" s="2">
        <f t="shared" si="5"/>
        <v>217.5</v>
      </c>
      <c r="J39" s="2">
        <v>20</v>
      </c>
      <c r="K39" s="7">
        <v>5.0000000000000001E-3</v>
      </c>
      <c r="L39" s="8">
        <f t="shared" si="6"/>
        <v>9.9999999999997868E-2</v>
      </c>
      <c r="M39" s="8">
        <f t="shared" si="0"/>
        <v>20.099999999999998</v>
      </c>
      <c r="N39" s="2">
        <f>1000+SUM(Q$31:Q39)</f>
        <v>20000</v>
      </c>
      <c r="O39" s="2">
        <f t="shared" si="7"/>
        <v>5000</v>
      </c>
      <c r="P39" s="2">
        <f t="shared" si="8"/>
        <v>15000</v>
      </c>
      <c r="Q39" s="2">
        <v>2000</v>
      </c>
      <c r="R39" s="7">
        <v>5.0000000000000001E-3</v>
      </c>
      <c r="S39" s="8">
        <f t="shared" si="9"/>
        <v>9.9999999999997726</v>
      </c>
      <c r="T39" s="9">
        <f t="shared" si="1"/>
        <v>2009.9999999999998</v>
      </c>
    </row>
    <row r="40" spans="1:20" x14ac:dyDescent="0.25">
      <c r="A40" s="4" t="s">
        <v>8</v>
      </c>
      <c r="B40" s="5">
        <v>2019</v>
      </c>
      <c r="C40" s="5">
        <v>4</v>
      </c>
      <c r="D40" s="5">
        <v>10</v>
      </c>
      <c r="E40" s="5" t="str">
        <f t="shared" si="2"/>
        <v>2019-4</v>
      </c>
      <c r="F40" s="5" t="str">
        <f t="shared" si="3"/>
        <v>2019-4-10</v>
      </c>
      <c r="G40" s="5">
        <f>100+SUM(J$31:J40)</f>
        <v>305</v>
      </c>
      <c r="H40" s="5">
        <f t="shared" si="4"/>
        <v>76.25</v>
      </c>
      <c r="I40" s="5">
        <f t="shared" si="5"/>
        <v>228.75</v>
      </c>
      <c r="J40" s="5">
        <v>15</v>
      </c>
      <c r="K40" s="10">
        <v>5.0000000000000001E-3</v>
      </c>
      <c r="L40" s="11">
        <f t="shared" si="6"/>
        <v>7.4999999999999289E-2</v>
      </c>
      <c r="M40" s="11">
        <f t="shared" si="0"/>
        <v>15.074999999999999</v>
      </c>
      <c r="N40" s="5">
        <f>1000+SUM(Q$31:Q40)</f>
        <v>21500</v>
      </c>
      <c r="O40" s="5">
        <f t="shared" si="7"/>
        <v>5375</v>
      </c>
      <c r="P40" s="5">
        <f t="shared" si="8"/>
        <v>16125</v>
      </c>
      <c r="Q40" s="5">
        <v>1500</v>
      </c>
      <c r="R40" s="10">
        <v>5.0000000000000001E-3</v>
      </c>
      <c r="S40" s="11">
        <f t="shared" si="9"/>
        <v>7.4999999999997726</v>
      </c>
      <c r="T40" s="12">
        <f t="shared" si="1"/>
        <v>1507.4999999999998</v>
      </c>
    </row>
    <row r="41" spans="1:20" x14ac:dyDescent="0.25">
      <c r="A41" s="1" t="s">
        <v>8</v>
      </c>
      <c r="B41" s="2">
        <v>2019</v>
      </c>
      <c r="C41" s="2">
        <v>4</v>
      </c>
      <c r="D41" s="2">
        <v>11</v>
      </c>
      <c r="E41" s="2" t="str">
        <f t="shared" si="2"/>
        <v>2019-4</v>
      </c>
      <c r="F41" s="2" t="str">
        <f t="shared" si="3"/>
        <v>2019-4-11</v>
      </c>
      <c r="G41" s="2">
        <f>100+SUM(J$31:J41)</f>
        <v>315</v>
      </c>
      <c r="H41" s="2">
        <f t="shared" si="4"/>
        <v>78.75</v>
      </c>
      <c r="I41" s="2">
        <f t="shared" si="5"/>
        <v>236.25</v>
      </c>
      <c r="J41" s="2">
        <v>10</v>
      </c>
      <c r="K41" s="7">
        <v>5.0000000000000001E-3</v>
      </c>
      <c r="L41" s="8">
        <f t="shared" si="6"/>
        <v>4.9999999999998934E-2</v>
      </c>
      <c r="M41" s="8">
        <f t="shared" si="0"/>
        <v>10.049999999999999</v>
      </c>
      <c r="N41" s="2">
        <f>1000+SUM(Q$31:Q41)</f>
        <v>22500</v>
      </c>
      <c r="O41" s="2">
        <f t="shared" si="7"/>
        <v>5625</v>
      </c>
      <c r="P41" s="2">
        <f t="shared" si="8"/>
        <v>16875</v>
      </c>
      <c r="Q41" s="2">
        <v>1000</v>
      </c>
      <c r="R41" s="7">
        <v>5.0000000000000001E-3</v>
      </c>
      <c r="S41" s="8">
        <f t="shared" si="9"/>
        <v>4.9999999999998863</v>
      </c>
      <c r="T41" s="9">
        <f t="shared" si="1"/>
        <v>1004.9999999999999</v>
      </c>
    </row>
    <row r="42" spans="1:20" x14ac:dyDescent="0.25">
      <c r="A42" s="4" t="s">
        <v>8</v>
      </c>
      <c r="B42" s="5">
        <v>2019</v>
      </c>
      <c r="C42" s="5">
        <v>4</v>
      </c>
      <c r="D42" s="5">
        <v>12</v>
      </c>
      <c r="E42" s="5" t="str">
        <f t="shared" si="2"/>
        <v>2019-4</v>
      </c>
      <c r="F42" s="5" t="str">
        <f t="shared" si="3"/>
        <v>2019-4-12</v>
      </c>
      <c r="G42" s="5">
        <f>100+SUM(J$31:J42)</f>
        <v>320</v>
      </c>
      <c r="H42" s="5">
        <f t="shared" si="4"/>
        <v>80</v>
      </c>
      <c r="I42" s="5">
        <f t="shared" si="5"/>
        <v>240</v>
      </c>
      <c r="J42" s="5">
        <v>5</v>
      </c>
      <c r="K42" s="10">
        <v>5.0000000000000001E-3</v>
      </c>
      <c r="L42" s="11">
        <f t="shared" si="6"/>
        <v>2.4999999999999467E-2</v>
      </c>
      <c r="M42" s="11">
        <f t="shared" si="0"/>
        <v>5.0249999999999995</v>
      </c>
      <c r="N42" s="5">
        <f>1000+SUM(Q$31:Q42)</f>
        <v>23000</v>
      </c>
      <c r="O42" s="5">
        <f t="shared" si="7"/>
        <v>5750</v>
      </c>
      <c r="P42" s="5">
        <f t="shared" si="8"/>
        <v>17250</v>
      </c>
      <c r="Q42" s="5">
        <v>500</v>
      </c>
      <c r="R42" s="10">
        <v>5.0000000000000001E-3</v>
      </c>
      <c r="S42" s="11">
        <f t="shared" si="9"/>
        <v>2.4999999999999432</v>
      </c>
      <c r="T42" s="12">
        <f t="shared" si="1"/>
        <v>502.49999999999994</v>
      </c>
    </row>
    <row r="43" spans="1:20" x14ac:dyDescent="0.25">
      <c r="A43" s="1" t="s">
        <v>8</v>
      </c>
      <c r="B43" s="2">
        <v>2020</v>
      </c>
      <c r="C43" s="2">
        <v>1</v>
      </c>
      <c r="D43" s="2">
        <v>1</v>
      </c>
      <c r="E43" s="2" t="str">
        <f t="shared" si="2"/>
        <v>2020-1</v>
      </c>
      <c r="F43" s="2" t="str">
        <f t="shared" si="3"/>
        <v>2020-1-1</v>
      </c>
      <c r="G43" s="2">
        <f>100+SUM(J$31:J43)</f>
        <v>335</v>
      </c>
      <c r="H43" s="2">
        <f t="shared" si="4"/>
        <v>83.75</v>
      </c>
      <c r="I43" s="2">
        <f t="shared" si="5"/>
        <v>251.25</v>
      </c>
      <c r="J43" s="2">
        <v>15</v>
      </c>
      <c r="K43" s="7">
        <v>5.0000000000000001E-3</v>
      </c>
      <c r="L43" s="8">
        <f t="shared" si="6"/>
        <v>7.4999999999999289E-2</v>
      </c>
      <c r="M43" s="8">
        <f t="shared" si="0"/>
        <v>15.074999999999999</v>
      </c>
      <c r="N43" s="2">
        <f>1000+SUM(Q$31:Q43)</f>
        <v>24500</v>
      </c>
      <c r="O43" s="2">
        <f t="shared" si="7"/>
        <v>6125</v>
      </c>
      <c r="P43" s="2">
        <f t="shared" si="8"/>
        <v>18375</v>
      </c>
      <c r="Q43" s="2">
        <v>1500</v>
      </c>
      <c r="R43" s="7">
        <v>5.0000000000000001E-3</v>
      </c>
      <c r="S43" s="8">
        <f t="shared" si="9"/>
        <v>7.4999999999997726</v>
      </c>
      <c r="T43" s="9">
        <f t="shared" si="1"/>
        <v>1507.4999999999998</v>
      </c>
    </row>
    <row r="44" spans="1:20" x14ac:dyDescent="0.25">
      <c r="A44" s="4" t="s">
        <v>8</v>
      </c>
      <c r="B44" s="5">
        <v>2020</v>
      </c>
      <c r="C44" s="5">
        <v>1</v>
      </c>
      <c r="D44" s="5">
        <v>2</v>
      </c>
      <c r="E44" s="5" t="str">
        <f t="shared" si="2"/>
        <v>2020-1</v>
      </c>
      <c r="F44" s="5" t="str">
        <f t="shared" si="3"/>
        <v>2020-1-2</v>
      </c>
      <c r="G44" s="5">
        <f>100+SUM(J$31:J44)</f>
        <v>360</v>
      </c>
      <c r="H44" s="5">
        <f t="shared" si="4"/>
        <v>90</v>
      </c>
      <c r="I44" s="5">
        <f t="shared" si="5"/>
        <v>270</v>
      </c>
      <c r="J44" s="5">
        <v>25</v>
      </c>
      <c r="K44" s="10">
        <v>5.0000000000000001E-3</v>
      </c>
      <c r="L44" s="11">
        <f t="shared" si="6"/>
        <v>0.12499999999999645</v>
      </c>
      <c r="M44" s="11">
        <f t="shared" si="0"/>
        <v>25.124999999999996</v>
      </c>
      <c r="N44" s="5">
        <f>1000+SUM(Q$31:Q44)</f>
        <v>27000</v>
      </c>
      <c r="O44" s="5">
        <f t="shared" si="7"/>
        <v>6750</v>
      </c>
      <c r="P44" s="5">
        <f t="shared" si="8"/>
        <v>20250</v>
      </c>
      <c r="Q44" s="5">
        <v>2500</v>
      </c>
      <c r="R44" s="10">
        <v>5.0000000000000001E-3</v>
      </c>
      <c r="S44" s="11">
        <f t="shared" si="9"/>
        <v>12.499999999999545</v>
      </c>
      <c r="T44" s="12">
        <f t="shared" si="1"/>
        <v>2512.4999999999995</v>
      </c>
    </row>
    <row r="45" spans="1:20" x14ac:dyDescent="0.25">
      <c r="A45" s="1" t="s">
        <v>8</v>
      </c>
      <c r="B45" s="2">
        <v>2020</v>
      </c>
      <c r="C45" s="2">
        <v>1</v>
      </c>
      <c r="D45" s="2">
        <v>3</v>
      </c>
      <c r="E45" s="2" t="str">
        <f t="shared" si="2"/>
        <v>2020-1</v>
      </c>
      <c r="F45" s="2" t="str">
        <f t="shared" si="3"/>
        <v>2020-1-3</v>
      </c>
      <c r="G45" s="2">
        <f>100+SUM(J$31:J45)</f>
        <v>390</v>
      </c>
      <c r="H45" s="2">
        <f t="shared" si="4"/>
        <v>97.5</v>
      </c>
      <c r="I45" s="2">
        <f t="shared" si="5"/>
        <v>292.5</v>
      </c>
      <c r="J45" s="2">
        <v>30</v>
      </c>
      <c r="K45" s="7">
        <v>5.0000000000000001E-3</v>
      </c>
      <c r="L45" s="8">
        <f t="shared" si="6"/>
        <v>0.14999999999999858</v>
      </c>
      <c r="M45" s="8">
        <f t="shared" si="0"/>
        <v>30.15</v>
      </c>
      <c r="N45" s="2">
        <f>1000+SUM(Q$31:Q45)</f>
        <v>30000</v>
      </c>
      <c r="O45" s="2">
        <f t="shared" si="7"/>
        <v>7500</v>
      </c>
      <c r="P45" s="2">
        <f t="shared" si="8"/>
        <v>22500</v>
      </c>
      <c r="Q45" s="2">
        <v>3000</v>
      </c>
      <c r="R45" s="7">
        <v>5.0000000000000001E-3</v>
      </c>
      <c r="S45" s="8">
        <f t="shared" si="9"/>
        <v>14.999999999999545</v>
      </c>
      <c r="T45" s="9">
        <f t="shared" si="1"/>
        <v>3014.9999999999995</v>
      </c>
    </row>
    <row r="46" spans="1:20" x14ac:dyDescent="0.25">
      <c r="A46" s="4" t="s">
        <v>8</v>
      </c>
      <c r="B46" s="5">
        <v>2020</v>
      </c>
      <c r="C46" s="5">
        <v>2</v>
      </c>
      <c r="D46" s="5">
        <v>4</v>
      </c>
      <c r="E46" s="5" t="str">
        <f t="shared" si="2"/>
        <v>2020-2</v>
      </c>
      <c r="F46" s="5" t="str">
        <f t="shared" si="3"/>
        <v>2020-2-4</v>
      </c>
      <c r="G46" s="5">
        <f>100+SUM(J$31:J46)</f>
        <v>425</v>
      </c>
      <c r="H46" s="5">
        <f t="shared" si="4"/>
        <v>106.25</v>
      </c>
      <c r="I46" s="5">
        <f t="shared" si="5"/>
        <v>318.75</v>
      </c>
      <c r="J46" s="5">
        <v>35</v>
      </c>
      <c r="K46" s="10">
        <v>5.0000000000000001E-3</v>
      </c>
      <c r="L46" s="11">
        <f t="shared" si="6"/>
        <v>0.17499999999999716</v>
      </c>
      <c r="M46" s="11">
        <f t="shared" si="0"/>
        <v>35.174999999999997</v>
      </c>
      <c r="N46" s="5">
        <f>1000+SUM(Q$31:Q46)</f>
        <v>33500</v>
      </c>
      <c r="O46" s="5">
        <f t="shared" si="7"/>
        <v>8375</v>
      </c>
      <c r="P46" s="5">
        <f t="shared" si="8"/>
        <v>25125</v>
      </c>
      <c r="Q46" s="5">
        <v>3500</v>
      </c>
      <c r="R46" s="10">
        <v>5.0000000000000001E-3</v>
      </c>
      <c r="S46" s="11">
        <f t="shared" si="9"/>
        <v>17.499999999999545</v>
      </c>
      <c r="T46" s="12">
        <f t="shared" si="1"/>
        <v>3517.4999999999995</v>
      </c>
    </row>
    <row r="47" spans="1:20" x14ac:dyDescent="0.25">
      <c r="A47" s="1" t="s">
        <v>8</v>
      </c>
      <c r="B47" s="2">
        <v>2020</v>
      </c>
      <c r="C47" s="2">
        <v>2</v>
      </c>
      <c r="D47" s="2">
        <v>5</v>
      </c>
      <c r="E47" s="2" t="str">
        <f t="shared" si="2"/>
        <v>2020-2</v>
      </c>
      <c r="F47" s="2" t="str">
        <f t="shared" si="3"/>
        <v>2020-2-5</v>
      </c>
      <c r="G47" s="2">
        <f>100+SUM(J$31:J47)</f>
        <v>455</v>
      </c>
      <c r="H47" s="2">
        <f t="shared" si="4"/>
        <v>113.75</v>
      </c>
      <c r="I47" s="2">
        <f t="shared" si="5"/>
        <v>341.25</v>
      </c>
      <c r="J47" s="2">
        <v>30</v>
      </c>
      <c r="K47" s="7">
        <v>5.0000000000000001E-3</v>
      </c>
      <c r="L47" s="8">
        <f t="shared" si="6"/>
        <v>0.14999999999999858</v>
      </c>
      <c r="M47" s="8">
        <f t="shared" si="0"/>
        <v>30.15</v>
      </c>
      <c r="N47" s="2">
        <f>1000+SUM(Q$31:Q47)</f>
        <v>36500</v>
      </c>
      <c r="O47" s="2">
        <f t="shared" si="7"/>
        <v>9125</v>
      </c>
      <c r="P47" s="2">
        <f t="shared" si="8"/>
        <v>27375</v>
      </c>
      <c r="Q47" s="2">
        <v>3000</v>
      </c>
      <c r="R47" s="7">
        <v>5.0000000000000001E-3</v>
      </c>
      <c r="S47" s="8">
        <f t="shared" si="9"/>
        <v>14.999999999999545</v>
      </c>
      <c r="T47" s="9">
        <f t="shared" si="1"/>
        <v>3014.9999999999995</v>
      </c>
    </row>
    <row r="48" spans="1:20" x14ac:dyDescent="0.25">
      <c r="A48" s="4" t="s">
        <v>8</v>
      </c>
      <c r="B48" s="5">
        <v>2020</v>
      </c>
      <c r="C48" s="5">
        <v>2</v>
      </c>
      <c r="D48" s="5">
        <v>6</v>
      </c>
      <c r="E48" s="5" t="str">
        <f t="shared" si="2"/>
        <v>2020-2</v>
      </c>
      <c r="F48" s="5" t="str">
        <f t="shared" si="3"/>
        <v>2020-2-6</v>
      </c>
      <c r="G48" s="5">
        <f>100+SUM(J$31:J48)</f>
        <v>495</v>
      </c>
      <c r="H48" s="5">
        <f t="shared" si="4"/>
        <v>123.75</v>
      </c>
      <c r="I48" s="5">
        <f t="shared" si="5"/>
        <v>371.25</v>
      </c>
      <c r="J48" s="5">
        <v>40</v>
      </c>
      <c r="K48" s="10">
        <v>5.0000000000000001E-3</v>
      </c>
      <c r="L48" s="11">
        <f t="shared" si="6"/>
        <v>0.19999999999999574</v>
      </c>
      <c r="M48" s="11">
        <f t="shared" si="0"/>
        <v>40.199999999999996</v>
      </c>
      <c r="N48" s="5">
        <f>1000+SUM(Q$31:Q48)</f>
        <v>40500</v>
      </c>
      <c r="O48" s="5">
        <f t="shared" si="7"/>
        <v>10125</v>
      </c>
      <c r="P48" s="5">
        <f t="shared" si="8"/>
        <v>30375</v>
      </c>
      <c r="Q48" s="5">
        <v>4000</v>
      </c>
      <c r="R48" s="10">
        <v>5.0000000000000001E-3</v>
      </c>
      <c r="S48" s="11">
        <f t="shared" si="9"/>
        <v>19.999999999999545</v>
      </c>
      <c r="T48" s="12">
        <f t="shared" si="1"/>
        <v>4019.9999999999995</v>
      </c>
    </row>
    <row r="49" spans="1:20" x14ac:dyDescent="0.25">
      <c r="A49" s="1" t="s">
        <v>8</v>
      </c>
      <c r="B49" s="2">
        <v>2020</v>
      </c>
      <c r="C49" s="2">
        <v>3</v>
      </c>
      <c r="D49" s="2">
        <v>7</v>
      </c>
      <c r="E49" s="2" t="str">
        <f t="shared" si="2"/>
        <v>2020-3</v>
      </c>
      <c r="F49" s="2" t="str">
        <f t="shared" si="3"/>
        <v>2020-3-7</v>
      </c>
      <c r="G49" s="2">
        <f>100+SUM(J$31:J49)</f>
        <v>555</v>
      </c>
      <c r="H49" s="2">
        <f t="shared" si="4"/>
        <v>138.75</v>
      </c>
      <c r="I49" s="2">
        <f t="shared" si="5"/>
        <v>416.25</v>
      </c>
      <c r="J49" s="2">
        <v>60</v>
      </c>
      <c r="K49" s="7">
        <v>5.0000000000000001E-3</v>
      </c>
      <c r="L49" s="8">
        <f t="shared" si="6"/>
        <v>0.29999999999999716</v>
      </c>
      <c r="M49" s="8">
        <f t="shared" si="0"/>
        <v>60.3</v>
      </c>
      <c r="N49" s="2">
        <f>1000+SUM(Q$31:Q49)</f>
        <v>46500</v>
      </c>
      <c r="O49" s="2">
        <f t="shared" si="7"/>
        <v>11625</v>
      </c>
      <c r="P49" s="2">
        <f t="shared" si="8"/>
        <v>34875</v>
      </c>
      <c r="Q49" s="2">
        <v>6000</v>
      </c>
      <c r="R49" s="7">
        <v>5.0000000000000001E-3</v>
      </c>
      <c r="S49" s="8">
        <f t="shared" si="9"/>
        <v>29.999999999999091</v>
      </c>
      <c r="T49" s="9">
        <f t="shared" si="1"/>
        <v>6029.9999999999991</v>
      </c>
    </row>
    <row r="50" spans="1:20" x14ac:dyDescent="0.25">
      <c r="A50" s="4" t="s">
        <v>8</v>
      </c>
      <c r="B50" s="5">
        <v>2020</v>
      </c>
      <c r="C50" s="5">
        <v>3</v>
      </c>
      <c r="D50" s="5">
        <v>8</v>
      </c>
      <c r="E50" s="5" t="str">
        <f t="shared" si="2"/>
        <v>2020-3</v>
      </c>
      <c r="F50" s="5" t="str">
        <f t="shared" si="3"/>
        <v>2020-3-8</v>
      </c>
      <c r="G50" s="5">
        <f>100+SUM(J$31:J50)</f>
        <v>605</v>
      </c>
      <c r="H50" s="5">
        <f t="shared" si="4"/>
        <v>151.25</v>
      </c>
      <c r="I50" s="5">
        <f t="shared" si="5"/>
        <v>453.75</v>
      </c>
      <c r="J50" s="5">
        <v>50</v>
      </c>
      <c r="K50" s="10">
        <v>5.0000000000000001E-3</v>
      </c>
      <c r="L50" s="11">
        <f t="shared" si="6"/>
        <v>0.24999999999999289</v>
      </c>
      <c r="M50" s="11">
        <f t="shared" si="0"/>
        <v>50.249999999999993</v>
      </c>
      <c r="N50" s="5">
        <f>1000+SUM(Q$31:Q50)</f>
        <v>51500</v>
      </c>
      <c r="O50" s="5">
        <f t="shared" si="7"/>
        <v>12875</v>
      </c>
      <c r="P50" s="5">
        <f t="shared" si="8"/>
        <v>38625</v>
      </c>
      <c r="Q50" s="5">
        <v>5000</v>
      </c>
      <c r="R50" s="10">
        <v>5.0000000000000001E-3</v>
      </c>
      <c r="S50" s="11">
        <f t="shared" si="9"/>
        <v>24.999999999999091</v>
      </c>
      <c r="T50" s="12">
        <f t="shared" si="1"/>
        <v>5024.9999999999991</v>
      </c>
    </row>
    <row r="51" spans="1:20" x14ac:dyDescent="0.25">
      <c r="A51" s="1" t="s">
        <v>8</v>
      </c>
      <c r="B51" s="2">
        <v>2020</v>
      </c>
      <c r="C51" s="2">
        <v>3</v>
      </c>
      <c r="D51" s="2">
        <v>9</v>
      </c>
      <c r="E51" s="2" t="str">
        <f t="shared" si="2"/>
        <v>2020-3</v>
      </c>
      <c r="F51" s="2" t="str">
        <f t="shared" si="3"/>
        <v>2020-3-9</v>
      </c>
      <c r="G51" s="2">
        <f>100+SUM(J$31:J51)</f>
        <v>635</v>
      </c>
      <c r="H51" s="2">
        <f t="shared" si="4"/>
        <v>158.75</v>
      </c>
      <c r="I51" s="2">
        <f t="shared" si="5"/>
        <v>476.25</v>
      </c>
      <c r="J51" s="2">
        <v>30</v>
      </c>
      <c r="K51" s="7">
        <v>5.0000000000000001E-3</v>
      </c>
      <c r="L51" s="8">
        <f t="shared" si="6"/>
        <v>0.14999999999999858</v>
      </c>
      <c r="M51" s="8">
        <f t="shared" si="0"/>
        <v>30.15</v>
      </c>
      <c r="N51" s="2">
        <f>1000+SUM(Q$31:Q51)</f>
        <v>54500</v>
      </c>
      <c r="O51" s="2">
        <f t="shared" si="7"/>
        <v>13625</v>
      </c>
      <c r="P51" s="2">
        <f t="shared" si="8"/>
        <v>40875</v>
      </c>
      <c r="Q51" s="2">
        <v>3000</v>
      </c>
      <c r="R51" s="7">
        <v>5.0000000000000001E-3</v>
      </c>
      <c r="S51" s="8">
        <f t="shared" si="9"/>
        <v>14.999999999999545</v>
      </c>
      <c r="T51" s="9">
        <f t="shared" si="1"/>
        <v>3014.9999999999995</v>
      </c>
    </row>
    <row r="52" spans="1:20" x14ac:dyDescent="0.25">
      <c r="A52" s="4" t="s">
        <v>8</v>
      </c>
      <c r="B52" s="5">
        <v>2020</v>
      </c>
      <c r="C52" s="5">
        <v>4</v>
      </c>
      <c r="D52" s="5">
        <v>10</v>
      </c>
      <c r="E52" s="5" t="str">
        <f t="shared" si="2"/>
        <v>2020-4</v>
      </c>
      <c r="F52" s="5" t="str">
        <f t="shared" si="3"/>
        <v>2020-4-10</v>
      </c>
      <c r="G52" s="5">
        <f>100+SUM(J$31:J52)</f>
        <v>665</v>
      </c>
      <c r="H52" s="5">
        <f t="shared" si="4"/>
        <v>166.25</v>
      </c>
      <c r="I52" s="5">
        <f t="shared" si="5"/>
        <v>498.75</v>
      </c>
      <c r="J52" s="5">
        <v>30</v>
      </c>
      <c r="K52" s="10">
        <v>5.0000000000000001E-3</v>
      </c>
      <c r="L52" s="11">
        <f t="shared" si="6"/>
        <v>0.14999999999999858</v>
      </c>
      <c r="M52" s="11">
        <f t="shared" si="0"/>
        <v>30.15</v>
      </c>
      <c r="N52" s="5">
        <f>1000+SUM(Q$31:Q52)</f>
        <v>57500</v>
      </c>
      <c r="O52" s="5">
        <f t="shared" si="7"/>
        <v>14375</v>
      </c>
      <c r="P52" s="5">
        <f t="shared" si="8"/>
        <v>43125</v>
      </c>
      <c r="Q52" s="5">
        <v>3000</v>
      </c>
      <c r="R52" s="10">
        <v>5.0000000000000001E-3</v>
      </c>
      <c r="S52" s="11">
        <f t="shared" si="9"/>
        <v>14.999999999999545</v>
      </c>
      <c r="T52" s="12">
        <f t="shared" si="1"/>
        <v>3014.9999999999995</v>
      </c>
    </row>
    <row r="53" spans="1:20" x14ac:dyDescent="0.25">
      <c r="A53" s="1" t="s">
        <v>8</v>
      </c>
      <c r="B53" s="2">
        <v>2020</v>
      </c>
      <c r="C53" s="2">
        <v>4</v>
      </c>
      <c r="D53" s="2">
        <v>11</v>
      </c>
      <c r="E53" s="2" t="str">
        <f t="shared" si="2"/>
        <v>2020-4</v>
      </c>
      <c r="F53" s="2" t="str">
        <f t="shared" si="3"/>
        <v>2020-4-11</v>
      </c>
      <c r="G53" s="2">
        <f>100+SUM(J$31:J53)</f>
        <v>685</v>
      </c>
      <c r="H53" s="2">
        <f t="shared" si="4"/>
        <v>171.25</v>
      </c>
      <c r="I53" s="2">
        <f t="shared" si="5"/>
        <v>513.75</v>
      </c>
      <c r="J53" s="2">
        <v>20</v>
      </c>
      <c r="K53" s="7">
        <v>5.0000000000000001E-3</v>
      </c>
      <c r="L53" s="8">
        <f t="shared" si="6"/>
        <v>9.9999999999997868E-2</v>
      </c>
      <c r="M53" s="8">
        <f t="shared" si="0"/>
        <v>20.099999999999998</v>
      </c>
      <c r="N53" s="2">
        <f>1000+SUM(Q$31:Q53)</f>
        <v>59500</v>
      </c>
      <c r="O53" s="2">
        <f t="shared" si="7"/>
        <v>14875</v>
      </c>
      <c r="P53" s="2">
        <f t="shared" si="8"/>
        <v>44625</v>
      </c>
      <c r="Q53" s="2">
        <v>2000</v>
      </c>
      <c r="R53" s="7">
        <v>5.0000000000000001E-3</v>
      </c>
      <c r="S53" s="8">
        <f t="shared" si="9"/>
        <v>9.9999999999997726</v>
      </c>
      <c r="T53" s="9">
        <f t="shared" si="1"/>
        <v>2009.9999999999998</v>
      </c>
    </row>
    <row r="54" spans="1:20" x14ac:dyDescent="0.25">
      <c r="A54" s="4" t="s">
        <v>8</v>
      </c>
      <c r="B54" s="5">
        <v>2020</v>
      </c>
      <c r="C54" s="5">
        <v>4</v>
      </c>
      <c r="D54" s="5">
        <v>12</v>
      </c>
      <c r="E54" s="5" t="str">
        <f t="shared" si="2"/>
        <v>2020-4</v>
      </c>
      <c r="F54" s="5" t="str">
        <f t="shared" si="3"/>
        <v>2020-4-12</v>
      </c>
      <c r="G54" s="5">
        <f>100+SUM(J$31:J54)</f>
        <v>700</v>
      </c>
      <c r="H54" s="5">
        <f t="shared" si="4"/>
        <v>175</v>
      </c>
      <c r="I54" s="5">
        <f t="shared" si="5"/>
        <v>525</v>
      </c>
      <c r="J54" s="5">
        <v>15</v>
      </c>
      <c r="K54" s="10">
        <v>5.0000000000000001E-3</v>
      </c>
      <c r="L54" s="11">
        <f t="shared" si="6"/>
        <v>7.4999999999999289E-2</v>
      </c>
      <c r="M54" s="11">
        <f t="shared" si="0"/>
        <v>15.074999999999999</v>
      </c>
      <c r="N54" s="5">
        <f>1000+SUM(Q$31:Q54)</f>
        <v>61000</v>
      </c>
      <c r="O54" s="5">
        <f t="shared" si="7"/>
        <v>15250</v>
      </c>
      <c r="P54" s="5">
        <f t="shared" si="8"/>
        <v>45750</v>
      </c>
      <c r="Q54" s="5">
        <v>1500</v>
      </c>
      <c r="R54" s="10">
        <v>5.0000000000000001E-3</v>
      </c>
      <c r="S54" s="11">
        <f t="shared" si="9"/>
        <v>7.4999999999997726</v>
      </c>
      <c r="T54" s="12">
        <f t="shared" si="1"/>
        <v>1507.4999999999998</v>
      </c>
    </row>
    <row r="55" spans="1:20" x14ac:dyDescent="0.25">
      <c r="A55" s="1" t="s">
        <v>8</v>
      </c>
      <c r="B55" s="2">
        <v>2021</v>
      </c>
      <c r="C55" s="2">
        <v>1</v>
      </c>
      <c r="D55" s="2">
        <v>1</v>
      </c>
      <c r="E55" s="2" t="str">
        <f t="shared" si="2"/>
        <v>2021-1</v>
      </c>
      <c r="F55" s="2" t="str">
        <f t="shared" si="3"/>
        <v>2021-1-1</v>
      </c>
      <c r="G55" s="2">
        <f>100+SUM(J$31:J55)</f>
        <v>718</v>
      </c>
      <c r="H55" s="2">
        <f t="shared" si="4"/>
        <v>179.5</v>
      </c>
      <c r="I55" s="2">
        <f t="shared" si="5"/>
        <v>538.5</v>
      </c>
      <c r="J55" s="2">
        <v>18</v>
      </c>
      <c r="K55" s="7">
        <v>5.0000000000000001E-3</v>
      </c>
      <c r="L55" s="8">
        <f t="shared" si="6"/>
        <v>8.9999999999996305E-2</v>
      </c>
      <c r="M55" s="8">
        <f t="shared" si="0"/>
        <v>18.089999999999996</v>
      </c>
      <c r="N55" s="2">
        <f>1000+SUM(Q$31:Q55)</f>
        <v>62100</v>
      </c>
      <c r="O55" s="2">
        <f t="shared" si="7"/>
        <v>15525</v>
      </c>
      <c r="P55" s="2">
        <f t="shared" si="8"/>
        <v>46575</v>
      </c>
      <c r="Q55" s="2">
        <v>1100</v>
      </c>
      <c r="R55" s="7">
        <v>5.0000000000000001E-3</v>
      </c>
      <c r="S55" s="8">
        <f t="shared" si="9"/>
        <v>5.4999999999997726</v>
      </c>
      <c r="T55" s="9">
        <f t="shared" si="1"/>
        <v>1105.4999999999998</v>
      </c>
    </row>
    <row r="56" spans="1:20" x14ac:dyDescent="0.25">
      <c r="A56" s="4" t="s">
        <v>8</v>
      </c>
      <c r="B56" s="5">
        <v>2021</v>
      </c>
      <c r="C56" s="5">
        <v>1</v>
      </c>
      <c r="D56" s="5">
        <v>2</v>
      </c>
      <c r="E56" s="5" t="str">
        <f t="shared" si="2"/>
        <v>2021-1</v>
      </c>
      <c r="F56" s="5" t="str">
        <f t="shared" si="3"/>
        <v>2021-1-2</v>
      </c>
      <c r="G56" s="5">
        <f>100+SUM(J$31:J56)</f>
        <v>748</v>
      </c>
      <c r="H56" s="5">
        <f t="shared" si="4"/>
        <v>187</v>
      </c>
      <c r="I56" s="5">
        <f t="shared" si="5"/>
        <v>561</v>
      </c>
      <c r="J56" s="5">
        <v>30</v>
      </c>
      <c r="K56" s="10">
        <v>5.0000000000000001E-3</v>
      </c>
      <c r="L56" s="11">
        <f t="shared" si="6"/>
        <v>0.14999999999999858</v>
      </c>
      <c r="M56" s="11">
        <f t="shared" si="0"/>
        <v>30.15</v>
      </c>
      <c r="N56" s="5">
        <f>1000+SUM(Q$31:Q56)</f>
        <v>63750</v>
      </c>
      <c r="O56" s="5">
        <f t="shared" si="7"/>
        <v>15937.5</v>
      </c>
      <c r="P56" s="5">
        <f t="shared" si="8"/>
        <v>47812.5</v>
      </c>
      <c r="Q56" s="5">
        <v>1650.0000000000002</v>
      </c>
      <c r="R56" s="10">
        <v>5.0000000000000001E-3</v>
      </c>
      <c r="S56" s="11">
        <f t="shared" si="9"/>
        <v>8.2499999999997726</v>
      </c>
      <c r="T56" s="12">
        <f t="shared" si="1"/>
        <v>1658.25</v>
      </c>
    </row>
    <row r="57" spans="1:20" x14ac:dyDescent="0.25">
      <c r="A57" s="1" t="s">
        <v>8</v>
      </c>
      <c r="B57" s="2">
        <v>2021</v>
      </c>
      <c r="C57" s="2">
        <v>1</v>
      </c>
      <c r="D57" s="2">
        <v>3</v>
      </c>
      <c r="E57" s="2" t="str">
        <f t="shared" si="2"/>
        <v>2021-1</v>
      </c>
      <c r="F57" s="2" t="str">
        <f t="shared" si="3"/>
        <v>2021-1-3</v>
      </c>
      <c r="G57" s="2">
        <f>100+SUM(J$31:J57)</f>
        <v>784</v>
      </c>
      <c r="H57" s="2">
        <f t="shared" si="4"/>
        <v>196</v>
      </c>
      <c r="I57" s="2">
        <f t="shared" si="5"/>
        <v>588</v>
      </c>
      <c r="J57" s="2">
        <v>36</v>
      </c>
      <c r="K57" s="7">
        <v>5.0000000000000001E-3</v>
      </c>
      <c r="L57" s="8">
        <f t="shared" si="6"/>
        <v>0.17999999999999261</v>
      </c>
      <c r="M57" s="8">
        <f t="shared" si="0"/>
        <v>36.179999999999993</v>
      </c>
      <c r="N57" s="2">
        <f>1000+SUM(Q$31:Q57)</f>
        <v>65400</v>
      </c>
      <c r="O57" s="2">
        <f t="shared" si="7"/>
        <v>16350</v>
      </c>
      <c r="P57" s="2">
        <f t="shared" si="8"/>
        <v>49050</v>
      </c>
      <c r="Q57" s="2">
        <v>1650.0000000000002</v>
      </c>
      <c r="R57" s="7">
        <v>5.0000000000000001E-3</v>
      </c>
      <c r="S57" s="8">
        <f t="shared" si="9"/>
        <v>8.2499999999997726</v>
      </c>
      <c r="T57" s="9">
        <f t="shared" si="1"/>
        <v>1658.25</v>
      </c>
    </row>
    <row r="58" spans="1:20" x14ac:dyDescent="0.25">
      <c r="A58" s="4" t="s">
        <v>8</v>
      </c>
      <c r="B58" s="5">
        <v>2021</v>
      </c>
      <c r="C58" s="5">
        <v>2</v>
      </c>
      <c r="D58" s="5">
        <v>4</v>
      </c>
      <c r="E58" s="5" t="str">
        <f t="shared" si="2"/>
        <v>2021-2</v>
      </c>
      <c r="F58" s="5" t="str">
        <f t="shared" si="3"/>
        <v>2021-2-4</v>
      </c>
      <c r="G58" s="5">
        <f>100+SUM(J$31:J58)</f>
        <v>826</v>
      </c>
      <c r="H58" s="5">
        <f t="shared" si="4"/>
        <v>206.5</v>
      </c>
      <c r="I58" s="5">
        <f t="shared" si="5"/>
        <v>619.5</v>
      </c>
      <c r="J58" s="5">
        <v>42</v>
      </c>
      <c r="K58" s="10">
        <v>5.0000000000000001E-3</v>
      </c>
      <c r="L58" s="11">
        <f t="shared" si="6"/>
        <v>0.20999999999999375</v>
      </c>
      <c r="M58" s="11">
        <f t="shared" si="0"/>
        <v>42.209999999999994</v>
      </c>
      <c r="N58" s="5">
        <f>1000+SUM(Q$31:Q58)</f>
        <v>67600</v>
      </c>
      <c r="O58" s="5">
        <f t="shared" si="7"/>
        <v>16900</v>
      </c>
      <c r="P58" s="5">
        <f t="shared" si="8"/>
        <v>50700</v>
      </c>
      <c r="Q58" s="5">
        <v>2200</v>
      </c>
      <c r="R58" s="10">
        <v>5.0000000000000001E-3</v>
      </c>
      <c r="S58" s="11">
        <f t="shared" si="9"/>
        <v>10.999999999999545</v>
      </c>
      <c r="T58" s="12">
        <f t="shared" si="1"/>
        <v>2210.9999999999995</v>
      </c>
    </row>
    <row r="59" spans="1:20" x14ac:dyDescent="0.25">
      <c r="A59" s="1" t="s">
        <v>8</v>
      </c>
      <c r="B59" s="2">
        <v>2021</v>
      </c>
      <c r="C59" s="2">
        <v>2</v>
      </c>
      <c r="D59" s="2">
        <v>5</v>
      </c>
      <c r="E59" s="2" t="str">
        <f t="shared" si="2"/>
        <v>2021-2</v>
      </c>
      <c r="F59" s="2" t="str">
        <f t="shared" si="3"/>
        <v>2021-2-5</v>
      </c>
      <c r="G59" s="2">
        <f>100+SUM(J$31:J59)</f>
        <v>862</v>
      </c>
      <c r="H59" s="2">
        <f t="shared" si="4"/>
        <v>215.5</v>
      </c>
      <c r="I59" s="2">
        <f t="shared" si="5"/>
        <v>646.5</v>
      </c>
      <c r="J59" s="2">
        <v>36</v>
      </c>
      <c r="K59" s="7">
        <v>5.0000000000000001E-3</v>
      </c>
      <c r="L59" s="8">
        <f t="shared" si="6"/>
        <v>0.17999999999999261</v>
      </c>
      <c r="M59" s="8">
        <f t="shared" si="0"/>
        <v>36.179999999999993</v>
      </c>
      <c r="N59" s="2">
        <f>1000+SUM(Q$31:Q59)</f>
        <v>69250</v>
      </c>
      <c r="O59" s="2">
        <f t="shared" si="7"/>
        <v>17312.5</v>
      </c>
      <c r="P59" s="2">
        <f t="shared" si="8"/>
        <v>51937.5</v>
      </c>
      <c r="Q59" s="2">
        <v>1650.0000000000002</v>
      </c>
      <c r="R59" s="7">
        <v>5.0000000000000001E-3</v>
      </c>
      <c r="S59" s="8">
        <f t="shared" si="9"/>
        <v>8.2499999999997726</v>
      </c>
      <c r="T59" s="9">
        <f t="shared" si="1"/>
        <v>1658.25</v>
      </c>
    </row>
    <row r="60" spans="1:20" x14ac:dyDescent="0.25">
      <c r="A60" s="4" t="s">
        <v>8</v>
      </c>
      <c r="B60" s="5">
        <v>2021</v>
      </c>
      <c r="C60" s="5">
        <v>2</v>
      </c>
      <c r="D60" s="5">
        <v>6</v>
      </c>
      <c r="E60" s="5" t="str">
        <f t="shared" si="2"/>
        <v>2021-2</v>
      </c>
      <c r="F60" s="5" t="str">
        <f t="shared" si="3"/>
        <v>2021-2-6</v>
      </c>
      <c r="G60" s="5">
        <f>100+SUM(J$31:J60)</f>
        <v>910</v>
      </c>
      <c r="H60" s="5">
        <f t="shared" si="4"/>
        <v>227.5</v>
      </c>
      <c r="I60" s="5">
        <f t="shared" si="5"/>
        <v>682.5</v>
      </c>
      <c r="J60" s="5">
        <v>48</v>
      </c>
      <c r="K60" s="10">
        <v>5.0000000000000001E-3</v>
      </c>
      <c r="L60" s="11">
        <f t="shared" si="6"/>
        <v>0.23999999999999488</v>
      </c>
      <c r="M60" s="11">
        <f t="shared" si="0"/>
        <v>48.239999999999995</v>
      </c>
      <c r="N60" s="5">
        <f>1000+SUM(Q$31:Q60)</f>
        <v>72550</v>
      </c>
      <c r="O60" s="5">
        <f t="shared" si="7"/>
        <v>18137.5</v>
      </c>
      <c r="P60" s="5">
        <f t="shared" si="8"/>
        <v>54412.5</v>
      </c>
      <c r="Q60" s="5">
        <v>3300.0000000000005</v>
      </c>
      <c r="R60" s="10">
        <v>5.0000000000000001E-3</v>
      </c>
      <c r="S60" s="11">
        <f t="shared" si="9"/>
        <v>16.499999999999545</v>
      </c>
      <c r="T60" s="12">
        <f t="shared" si="1"/>
        <v>3316.5</v>
      </c>
    </row>
    <row r="61" spans="1:20" x14ac:dyDescent="0.25">
      <c r="A61" s="1" t="s">
        <v>8</v>
      </c>
      <c r="B61" s="2">
        <v>2021</v>
      </c>
      <c r="C61" s="2">
        <v>3</v>
      </c>
      <c r="D61" s="2">
        <v>7</v>
      </c>
      <c r="E61" s="2" t="str">
        <f t="shared" si="2"/>
        <v>2021-3</v>
      </c>
      <c r="F61" s="2" t="str">
        <f t="shared" si="3"/>
        <v>2021-3-7</v>
      </c>
      <c r="G61" s="2">
        <f>100+SUM(J$31:J61)</f>
        <v>982</v>
      </c>
      <c r="H61" s="2">
        <f t="shared" si="4"/>
        <v>245.5</v>
      </c>
      <c r="I61" s="2">
        <f t="shared" si="5"/>
        <v>736.5</v>
      </c>
      <c r="J61" s="2">
        <v>72</v>
      </c>
      <c r="K61" s="7">
        <v>5.0000000000000001E-3</v>
      </c>
      <c r="L61" s="8">
        <f t="shared" si="6"/>
        <v>0.35999999999998522</v>
      </c>
      <c r="M61" s="8">
        <f t="shared" si="0"/>
        <v>72.359999999999985</v>
      </c>
      <c r="N61" s="2">
        <f>1000+SUM(Q$31:Q61)</f>
        <v>76950</v>
      </c>
      <c r="O61" s="2">
        <f t="shared" si="7"/>
        <v>19237.5</v>
      </c>
      <c r="P61" s="2">
        <f t="shared" si="8"/>
        <v>57712.5</v>
      </c>
      <c r="Q61" s="2">
        <v>4400</v>
      </c>
      <c r="R61" s="7">
        <v>5.0000000000000001E-3</v>
      </c>
      <c r="S61" s="8">
        <f t="shared" si="9"/>
        <v>21.999999999999091</v>
      </c>
      <c r="T61" s="9">
        <f t="shared" si="1"/>
        <v>4421.9999999999991</v>
      </c>
    </row>
    <row r="62" spans="1:20" x14ac:dyDescent="0.25">
      <c r="A62" s="4" t="s">
        <v>8</v>
      </c>
      <c r="B62" s="5">
        <v>2021</v>
      </c>
      <c r="C62" s="5">
        <v>3</v>
      </c>
      <c r="D62" s="5">
        <v>8</v>
      </c>
      <c r="E62" s="5" t="str">
        <f t="shared" si="2"/>
        <v>2021-3</v>
      </c>
      <c r="F62" s="5" t="str">
        <f t="shared" si="3"/>
        <v>2021-3-8</v>
      </c>
      <c r="G62" s="5">
        <f>100+SUM(J$31:J62)</f>
        <v>1042</v>
      </c>
      <c r="H62" s="5">
        <f t="shared" si="4"/>
        <v>260.5</v>
      </c>
      <c r="I62" s="5">
        <f t="shared" si="5"/>
        <v>781.5</v>
      </c>
      <c r="J62" s="5">
        <v>60</v>
      </c>
      <c r="K62" s="10">
        <v>5.0000000000000001E-3</v>
      </c>
      <c r="L62" s="11">
        <f t="shared" si="6"/>
        <v>0.29999999999999716</v>
      </c>
      <c r="M62" s="11">
        <f t="shared" si="0"/>
        <v>60.3</v>
      </c>
      <c r="N62" s="5">
        <f>1000+SUM(Q$31:Q62)</f>
        <v>79700</v>
      </c>
      <c r="O62" s="5">
        <f t="shared" si="7"/>
        <v>19925</v>
      </c>
      <c r="P62" s="5">
        <f t="shared" si="8"/>
        <v>59775</v>
      </c>
      <c r="Q62" s="5">
        <v>2750</v>
      </c>
      <c r="R62" s="10">
        <v>5.0000000000000001E-3</v>
      </c>
      <c r="S62" s="11">
        <f t="shared" si="9"/>
        <v>13.749999999999545</v>
      </c>
      <c r="T62" s="12">
        <f t="shared" si="1"/>
        <v>2763.7499999999995</v>
      </c>
    </row>
    <row r="63" spans="1:20" x14ac:dyDescent="0.25">
      <c r="A63" s="1" t="s">
        <v>8</v>
      </c>
      <c r="B63" s="2">
        <v>2021</v>
      </c>
      <c r="C63" s="2">
        <v>3</v>
      </c>
      <c r="D63" s="2">
        <v>9</v>
      </c>
      <c r="E63" s="2" t="str">
        <f t="shared" si="2"/>
        <v>2021-3</v>
      </c>
      <c r="F63" s="2" t="str">
        <f t="shared" si="3"/>
        <v>2021-3-9</v>
      </c>
      <c r="G63" s="2">
        <f>100+SUM(J$31:J63)</f>
        <v>1078</v>
      </c>
      <c r="H63" s="2">
        <f t="shared" si="4"/>
        <v>269.5</v>
      </c>
      <c r="I63" s="2">
        <f t="shared" si="5"/>
        <v>808.5</v>
      </c>
      <c r="J63" s="2">
        <v>36</v>
      </c>
      <c r="K63" s="7">
        <v>5.0000000000000001E-3</v>
      </c>
      <c r="L63" s="8">
        <f t="shared" si="6"/>
        <v>0.17999999999999261</v>
      </c>
      <c r="M63" s="8">
        <f t="shared" si="0"/>
        <v>36.179999999999993</v>
      </c>
      <c r="N63" s="2">
        <f>1000+SUM(Q$31:Q63)</f>
        <v>81900</v>
      </c>
      <c r="O63" s="2">
        <f t="shared" si="7"/>
        <v>20475</v>
      </c>
      <c r="P63" s="2">
        <f t="shared" si="8"/>
        <v>61425</v>
      </c>
      <c r="Q63" s="2">
        <v>2200</v>
      </c>
      <c r="R63" s="7">
        <v>5.0000000000000001E-3</v>
      </c>
      <c r="S63" s="8">
        <f t="shared" si="9"/>
        <v>10.999999999999545</v>
      </c>
      <c r="T63" s="9">
        <f t="shared" si="1"/>
        <v>2210.9999999999995</v>
      </c>
    </row>
    <row r="64" spans="1:20" x14ac:dyDescent="0.25">
      <c r="A64" s="4" t="s">
        <v>8</v>
      </c>
      <c r="B64" s="5">
        <v>2021</v>
      </c>
      <c r="C64" s="5">
        <v>4</v>
      </c>
      <c r="D64" s="5">
        <v>10</v>
      </c>
      <c r="E64" s="5" t="str">
        <f t="shared" si="2"/>
        <v>2021-4</v>
      </c>
      <c r="F64" s="5" t="str">
        <f t="shared" si="3"/>
        <v>2021-4-10</v>
      </c>
      <c r="G64" s="5">
        <f>100+SUM(J$31:J64)</f>
        <v>1114</v>
      </c>
      <c r="H64" s="5">
        <f t="shared" si="4"/>
        <v>278.5</v>
      </c>
      <c r="I64" s="5">
        <f t="shared" si="5"/>
        <v>835.5</v>
      </c>
      <c r="J64" s="5">
        <v>36</v>
      </c>
      <c r="K64" s="10">
        <v>5.0000000000000001E-3</v>
      </c>
      <c r="L64" s="11">
        <f t="shared" si="6"/>
        <v>0.17999999999999261</v>
      </c>
      <c r="M64" s="11">
        <f t="shared" si="0"/>
        <v>36.179999999999993</v>
      </c>
      <c r="N64" s="5">
        <f>1000+SUM(Q$31:Q64)</f>
        <v>83550</v>
      </c>
      <c r="O64" s="5">
        <f t="shared" si="7"/>
        <v>20887.5</v>
      </c>
      <c r="P64" s="5">
        <f t="shared" si="8"/>
        <v>62662.5</v>
      </c>
      <c r="Q64" s="5">
        <v>1650.0000000000002</v>
      </c>
      <c r="R64" s="10">
        <v>5.0000000000000001E-3</v>
      </c>
      <c r="S64" s="11">
        <f t="shared" si="9"/>
        <v>8.2499999999997726</v>
      </c>
      <c r="T64" s="12">
        <f t="shared" si="1"/>
        <v>1658.25</v>
      </c>
    </row>
    <row r="65" spans="1:20" x14ac:dyDescent="0.25">
      <c r="A65" s="1" t="s">
        <v>8</v>
      </c>
      <c r="B65" s="2">
        <v>2021</v>
      </c>
      <c r="C65" s="2">
        <v>4</v>
      </c>
      <c r="D65" s="2">
        <v>11</v>
      </c>
      <c r="E65" s="2" t="str">
        <f t="shared" si="2"/>
        <v>2021-4</v>
      </c>
      <c r="F65" s="2" t="str">
        <f t="shared" si="3"/>
        <v>2021-4-11</v>
      </c>
      <c r="G65" s="2">
        <f>100+SUM(J$31:J65)</f>
        <v>1138</v>
      </c>
      <c r="H65" s="2">
        <f t="shared" si="4"/>
        <v>284.5</v>
      </c>
      <c r="I65" s="2">
        <f t="shared" si="5"/>
        <v>853.5</v>
      </c>
      <c r="J65" s="2">
        <v>24</v>
      </c>
      <c r="K65" s="7">
        <v>5.0000000000000001E-3</v>
      </c>
      <c r="L65" s="8">
        <f t="shared" si="6"/>
        <v>0.11999999999999744</v>
      </c>
      <c r="M65" s="8">
        <f t="shared" si="0"/>
        <v>24.119999999999997</v>
      </c>
      <c r="N65" s="2">
        <f>1000+SUM(Q$31:Q65)</f>
        <v>84650</v>
      </c>
      <c r="O65" s="2">
        <f t="shared" si="7"/>
        <v>21162.5</v>
      </c>
      <c r="P65" s="2">
        <f t="shared" si="8"/>
        <v>63487.5</v>
      </c>
      <c r="Q65" s="2">
        <v>1100</v>
      </c>
      <c r="R65" s="7">
        <v>5.0000000000000001E-3</v>
      </c>
      <c r="S65" s="8">
        <f t="shared" si="9"/>
        <v>5.4999999999997726</v>
      </c>
      <c r="T65" s="9">
        <f t="shared" si="1"/>
        <v>1105.4999999999998</v>
      </c>
    </row>
    <row r="66" spans="1:20" x14ac:dyDescent="0.25">
      <c r="A66" s="4" t="s">
        <v>8</v>
      </c>
      <c r="B66" s="5">
        <v>2021</v>
      </c>
      <c r="C66" s="5">
        <v>4</v>
      </c>
      <c r="D66" s="5">
        <v>12</v>
      </c>
      <c r="E66" s="5" t="str">
        <f t="shared" si="2"/>
        <v>2021-4</v>
      </c>
      <c r="F66" s="5" t="str">
        <f t="shared" si="3"/>
        <v>2021-4-12</v>
      </c>
      <c r="G66" s="5">
        <f>100+SUM(J$31:J66)</f>
        <v>1156</v>
      </c>
      <c r="H66" s="5">
        <f t="shared" si="4"/>
        <v>289</v>
      </c>
      <c r="I66" s="5">
        <f t="shared" si="5"/>
        <v>867</v>
      </c>
      <c r="J66" s="5">
        <v>18</v>
      </c>
      <c r="K66" s="10">
        <v>5.0000000000000001E-3</v>
      </c>
      <c r="L66" s="11">
        <f t="shared" si="6"/>
        <v>8.9999999999996305E-2</v>
      </c>
      <c r="M66" s="11">
        <f t="shared" si="0"/>
        <v>18.089999999999996</v>
      </c>
      <c r="N66" s="5">
        <f>1000+SUM(Q$31:Q66)</f>
        <v>85200</v>
      </c>
      <c r="O66" s="5">
        <f t="shared" si="7"/>
        <v>21300</v>
      </c>
      <c r="P66" s="5">
        <f t="shared" si="8"/>
        <v>63900</v>
      </c>
      <c r="Q66" s="5">
        <v>550</v>
      </c>
      <c r="R66" s="10">
        <v>5.0000000000000001E-3</v>
      </c>
      <c r="S66" s="11">
        <f t="shared" si="9"/>
        <v>2.7499999999998863</v>
      </c>
      <c r="T66" s="12">
        <f t="shared" si="1"/>
        <v>552.74999999999989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2021-01-25T14:29:02Z</dcterms:modified>
</cp:coreProperties>
</file>