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gas\YandexDisk\Учеба\Магистратура\Диссертация\Тесты\"/>
    </mc:Choice>
  </mc:AlternateContent>
  <xr:revisionPtr revIDLastSave="0" documentId="13_ncr:1_{C19DB5A6-FDA1-4F92-931C-BFC54240A366}" xr6:coauthVersionLast="45" xr6:coauthVersionMax="45" xr10:uidLastSave="{00000000-0000-0000-0000-000000000000}"/>
  <bookViews>
    <workbookView xWindow="-108" yWindow="-108" windowWidth="23256" windowHeight="12576" xr2:uid="{F38CBF4A-190B-4E66-856C-86A4858952B8}"/>
  </bookViews>
  <sheets>
    <sheet name="Лист1" sheetId="1" r:id="rId1"/>
    <sheet name="Лист2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1" l="1"/>
  <c r="D37" i="1"/>
  <c r="C37" i="3"/>
  <c r="E43" i="3" s="1"/>
  <c r="C43" i="3"/>
  <c r="E58" i="3"/>
  <c r="E56" i="3"/>
  <c r="E57" i="3"/>
  <c r="E55" i="3"/>
  <c r="E28" i="3"/>
  <c r="E25" i="3"/>
  <c r="E26" i="3"/>
  <c r="E27" i="3"/>
  <c r="E24" i="3"/>
  <c r="E11" i="3"/>
  <c r="E10" i="3"/>
  <c r="E8" i="3"/>
  <c r="E9" i="3"/>
  <c r="E84" i="3"/>
  <c r="E83" i="3"/>
  <c r="E73" i="3"/>
  <c r="E72" i="3"/>
  <c r="E71" i="3"/>
  <c r="E70" i="3"/>
  <c r="E41" i="3"/>
  <c r="E40" i="3"/>
  <c r="E42" i="3" l="1"/>
</calcChain>
</file>

<file path=xl/sharedStrings.xml><?xml version="1.0" encoding="utf-8"?>
<sst xmlns="http://schemas.openxmlformats.org/spreadsheetml/2006/main" count="259" uniqueCount="48">
  <si>
    <t>Gamma</t>
  </si>
  <si>
    <t>Параметры</t>
  </si>
  <si>
    <t>alpha</t>
  </si>
  <si>
    <t>Test</t>
  </si>
  <si>
    <t>beta</t>
  </si>
  <si>
    <t>lmbd</t>
  </si>
  <si>
    <t>Pred</t>
  </si>
  <si>
    <t>Колмогоров</t>
  </si>
  <si>
    <t>p</t>
  </si>
  <si>
    <t>lmbd1</t>
  </si>
  <si>
    <t>lmbd2</t>
  </si>
  <si>
    <t>Hyperexponential</t>
  </si>
  <si>
    <t>Lognormvariate</t>
  </si>
  <si>
    <t>mu</t>
  </si>
  <si>
    <t>sigma</t>
  </si>
  <si>
    <t>Uniform</t>
  </si>
  <si>
    <t>a</t>
  </si>
  <si>
    <t>b</t>
  </si>
  <si>
    <t>Weibull</t>
  </si>
  <si>
    <t>Pois</t>
  </si>
  <si>
    <t>MMPP</t>
  </si>
  <si>
    <t>k</t>
  </si>
  <si>
    <t>2</t>
  </si>
  <si>
    <t>q_matrix</t>
  </si>
  <si>
    <t>3</t>
  </si>
  <si>
    <t>4</t>
  </si>
  <si>
    <t>-0,952134</t>
  </si>
  <si>
    <t>0,06520</t>
  </si>
  <si>
    <t>0,295596</t>
  </si>
  <si>
    <t xml:space="preserve"> -0,542604</t>
  </si>
  <si>
    <t xml:space="preserve"> 0,350948</t>
  </si>
  <si>
    <t>-0,472879</t>
  </si>
  <si>
    <t xml:space="preserve">-0,62516385 </t>
  </si>
  <si>
    <t xml:space="preserve">0,296878  </t>
  </si>
  <si>
    <t>0,31604</t>
  </si>
  <si>
    <t xml:space="preserve">-0,623756  </t>
  </si>
  <si>
    <t>0,353684</t>
  </si>
  <si>
    <t>-0,710803</t>
  </si>
  <si>
    <t xml:space="preserve">Ошибка </t>
  </si>
  <si>
    <t>lmbd_emp</t>
  </si>
  <si>
    <t>lmbd эмпирическая</t>
  </si>
  <si>
    <t>lmbd теоретическая</t>
  </si>
  <si>
    <t>-9,705</t>
  </si>
  <si>
    <t>0,007</t>
  </si>
  <si>
    <t>lmbd эмп</t>
  </si>
  <si>
    <t>lmbd теор</t>
  </si>
  <si>
    <t>38.565</t>
  </si>
  <si>
    <t>30.789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</si>
</sst>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71" formatCode="0.000"/>
  </numFmts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0" fillId="0" borderId="0" xfId="0" quotePrefix="1" applyNumberFormat="1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164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4" borderId="0" xfId="0" applyFill="1"/>
    <xf numFmtId="0" fontId="3" fillId="4" borderId="0" xfId="0" applyFont="1" applyFill="1" applyAlignment="1">
      <alignment horizontal="left"/>
    </xf>
    <xf numFmtId="164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0" fontId="3" fillId="4" borderId="0" xfId="0" applyFont="1" applyFill="1"/>
    <xf numFmtId="164" fontId="0" fillId="4" borderId="0" xfId="0" applyNumberFormat="1" applyFill="1"/>
    <xf numFmtId="165" fontId="3" fillId="0" borderId="0" xfId="0" applyNumberFormat="1" applyFon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65" fontId="0" fillId="0" borderId="0" xfId="0" quotePrefix="1" applyNumberFormat="1" applyAlignment="1">
      <alignment horizontal="left" vertical="center"/>
    </xf>
    <xf numFmtId="164" fontId="0" fillId="0" borderId="0" xfId="0" applyNumberFormat="1" applyFont="1" applyAlignment="1">
      <alignment horizontal="left"/>
    </xf>
    <xf numFmtId="165" fontId="0" fillId="4" borderId="0" xfId="0" applyNumberForma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3" fillId="4" borderId="0" xfId="0" applyNumberFormat="1" applyFont="1" applyFill="1" applyAlignment="1">
      <alignment horizontal="left" vertical="center"/>
    </xf>
    <xf numFmtId="171" fontId="0" fillId="0" borderId="0" xfId="0" applyNumberFormat="1"/>
    <xf numFmtId="171" fontId="3" fillId="0" borderId="0" xfId="0" quotePrefix="1" applyNumberFormat="1" applyFont="1" applyAlignment="1">
      <alignment horizontal="right"/>
    </xf>
    <xf numFmtId="171" fontId="0" fillId="0" borderId="0" xfId="0" applyNumberFormat="1" applyAlignment="1">
      <alignment horizontal="right"/>
    </xf>
    <xf numFmtId="171" fontId="0" fillId="0" borderId="0" xfId="0" quotePrefix="1" applyNumberFormat="1" applyAlignment="1">
      <alignment horizontal="right"/>
    </xf>
    <xf numFmtId="0" fontId="0" fillId="0" borderId="0" xfId="0" applyFont="1"/>
    <xf numFmtId="171" fontId="0" fillId="0" borderId="0" xfId="0" applyNumberFormat="1" applyFont="1"/>
    <xf numFmtId="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/>
    <xf numFmtId="2" fontId="0" fillId="0" borderId="0" xfId="0" applyNumberFormat="1" applyFont="1"/>
    <xf numFmtId="171" fontId="0" fillId="0" borderId="0" xfId="0" applyNumberFormat="1" applyFont="1" applyAlignment="1">
      <alignment horizontal="right"/>
    </xf>
    <xf numFmtId="171" fontId="0" fillId="0" borderId="0" xfId="0" quotePrefix="1" applyNumberFormat="1" applyFont="1" applyAlignment="1">
      <alignment horizontal="right"/>
    </xf>
    <xf numFmtId="2" fontId="0" fillId="0" borderId="0" xfId="0" applyNumberFormat="1" applyFont="1" applyAlignment="1">
      <alignment horizontal="center" vertical="center"/>
    </xf>
    <xf numFmtId="49" fontId="0" fillId="0" borderId="0" xfId="0" quotePrefix="1" applyNumberFormat="1" applyFont="1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quotePrefix="1" applyNumberFormat="1" applyFont="1" applyAlignment="1">
      <alignment horizontal="left"/>
    </xf>
    <xf numFmtId="0" fontId="0" fillId="4" borderId="0" xfId="0" applyFont="1" applyFill="1"/>
    <xf numFmtId="164" fontId="0" fillId="4" borderId="0" xfId="0" applyNumberFormat="1" applyFont="1" applyFill="1" applyAlignment="1">
      <alignment horizontal="left"/>
    </xf>
    <xf numFmtId="49" fontId="0" fillId="0" borderId="0" xfId="0" quotePrefix="1" applyNumberFormat="1" applyFont="1"/>
    <xf numFmtId="0" fontId="0" fillId="0" borderId="0" xfId="0" quotePrefix="1" applyFont="1" applyAlignment="1">
      <alignment horizontal="left"/>
    </xf>
    <xf numFmtId="164" fontId="0" fillId="4" borderId="0" xfId="0" applyNumberFormat="1" applyFont="1" applyFill="1"/>
    <xf numFmtId="0" fontId="0" fillId="4" borderId="0" xfId="0" applyFont="1" applyFill="1" applyAlignment="1">
      <alignment horizontal="left"/>
    </xf>
    <xf numFmtId="49" fontId="0" fillId="0" borderId="0" xfId="0" quotePrefix="1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165" fontId="0" fillId="0" borderId="0" xfId="0" applyNumberFormat="1" applyFont="1" applyAlignment="1">
      <alignment horizontal="left" vertical="center"/>
    </xf>
    <xf numFmtId="165" fontId="0" fillId="0" borderId="0" xfId="0" quotePrefix="1" applyNumberFormat="1" applyFont="1" applyAlignment="1">
      <alignment horizontal="left" vertical="center"/>
    </xf>
    <xf numFmtId="165" fontId="0" fillId="4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171" fontId="3" fillId="0" borderId="0" xfId="0" applyNumberFormat="1" applyFont="1"/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71" fontId="6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171" fontId="0" fillId="0" borderId="0" xfId="0" quotePrefix="1" applyNumberFormat="1"/>
    <xf numFmtId="171" fontId="3" fillId="0" borderId="0" xfId="0" quotePrefix="1" applyNumberFormat="1" applyFont="1"/>
    <xf numFmtId="0" fontId="0" fillId="0" borderId="0" xfId="0" quotePrefix="1" applyNumberFormat="1" applyAlignment="1">
      <alignment horizontal="left"/>
    </xf>
    <xf numFmtId="171" fontId="0" fillId="4" borderId="0" xfId="0" applyNumberFormat="1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25292</xdr:colOff>
      <xdr:row>0</xdr:row>
      <xdr:rowOff>0</xdr:rowOff>
    </xdr:from>
    <xdr:to>
      <xdr:col>10</xdr:col>
      <xdr:colOff>742219</xdr:colOff>
      <xdr:row>13</xdr:row>
      <xdr:rowOff>18735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75AF04C-849A-47F0-800B-AB1FBC6C7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8042" y="0"/>
          <a:ext cx="3296297" cy="2531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608516</xdr:colOff>
      <xdr:row>16</xdr:row>
      <xdr:rowOff>62865</xdr:rowOff>
    </xdr:from>
    <xdr:to>
      <xdr:col>10</xdr:col>
      <xdr:colOff>745734</xdr:colOff>
      <xdr:row>29</xdr:row>
      <xdr:rowOff>171135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FA0D12C-1911-4EC7-ABEC-A3569FC3E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1666" y="3206115"/>
          <a:ext cx="3328093" cy="25180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601030</xdr:colOff>
      <xdr:row>32</xdr:row>
      <xdr:rowOff>57150</xdr:rowOff>
    </xdr:from>
    <xdr:to>
      <xdr:col>10</xdr:col>
      <xdr:colOff>777985</xdr:colOff>
      <xdr:row>45</xdr:row>
      <xdr:rowOff>96840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9D31D753-E889-4B6B-BDC2-B4CAE9AAF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4180" y="6172200"/>
          <a:ext cx="3352590" cy="2516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596287</xdr:colOff>
      <xdr:row>62</xdr:row>
      <xdr:rowOff>62865</xdr:rowOff>
    </xdr:from>
    <xdr:to>
      <xdr:col>10</xdr:col>
      <xdr:colOff>780823</xdr:colOff>
      <xdr:row>75</xdr:row>
      <xdr:rowOff>93030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A31E620-82B4-47F3-8403-FAA1DC829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9437" y="11873865"/>
          <a:ext cx="3373506" cy="2525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74</xdr:row>
      <xdr:rowOff>95250</xdr:rowOff>
    </xdr:from>
    <xdr:to>
      <xdr:col>10</xdr:col>
      <xdr:colOff>784650</xdr:colOff>
      <xdr:row>87</xdr:row>
      <xdr:rowOff>131130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8BEB1A18-C244-4E8D-BCDF-21E898BAA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4201775"/>
          <a:ext cx="3344970" cy="252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7196</xdr:colOff>
      <xdr:row>47</xdr:row>
      <xdr:rowOff>127634</xdr:rowOff>
    </xdr:from>
    <xdr:to>
      <xdr:col>10</xdr:col>
      <xdr:colOff>745075</xdr:colOff>
      <xdr:row>60</xdr:row>
      <xdr:rowOff>134939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20EAFDCF-39E0-4AB5-8DC7-69BC55F590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829"/>
        <a:stretch/>
      </xdr:blipFill>
      <xdr:spPr>
        <a:xfrm>
          <a:off x="6769946" y="9081134"/>
          <a:ext cx="3315344" cy="2502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297180</xdr:colOff>
      <xdr:row>87</xdr:row>
      <xdr:rowOff>144780</xdr:rowOff>
    </xdr:from>
    <xdr:to>
      <xdr:col>12</xdr:col>
      <xdr:colOff>284907</xdr:colOff>
      <xdr:row>101</xdr:row>
      <xdr:rowOff>129765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F0C1FD2B-F474-464F-8015-C1B4E7E95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5660" y="16085820"/>
          <a:ext cx="5249337" cy="25491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B85AF-02D1-40BD-BC00-8E9E08E21E41}">
  <dimension ref="A1:F139"/>
  <sheetViews>
    <sheetView tabSelected="1" topLeftCell="A82" zoomScale="115" zoomScaleNormal="115" workbookViewId="0">
      <selection activeCell="E88" sqref="E88"/>
    </sheetView>
  </sheetViews>
  <sheetFormatPr defaultRowHeight="14.4" x14ac:dyDescent="0.3"/>
  <cols>
    <col min="1" max="1" width="14.44140625" customWidth="1"/>
    <col min="2" max="2" width="20.88671875" customWidth="1"/>
    <col min="3" max="3" width="15.88671875" style="1" customWidth="1"/>
    <col min="4" max="4" width="14.21875" customWidth="1"/>
    <col min="5" max="5" width="14" customWidth="1"/>
    <col min="6" max="6" width="12.109375" customWidth="1"/>
    <col min="10" max="12" width="19.6640625" customWidth="1"/>
  </cols>
  <sheetData>
    <row r="1" spans="1:5" ht="21" x14ac:dyDescent="0.4">
      <c r="A1" s="29" t="s">
        <v>0</v>
      </c>
      <c r="B1" s="29"/>
      <c r="C1" s="29"/>
    </row>
    <row r="2" spans="1:5" ht="15.6" x14ac:dyDescent="0.3">
      <c r="A2" s="30" t="s">
        <v>3</v>
      </c>
      <c r="B2" s="30"/>
      <c r="C2" s="30"/>
    </row>
    <row r="3" spans="1:5" ht="15.6" customHeight="1" x14ac:dyDescent="0.3">
      <c r="A3" s="33" t="s">
        <v>1</v>
      </c>
      <c r="B3" t="s">
        <v>2</v>
      </c>
      <c r="C3" s="35">
        <v>4.4426569999999996</v>
      </c>
    </row>
    <row r="4" spans="1:5" x14ac:dyDescent="0.3">
      <c r="A4" s="33"/>
      <c r="B4" t="s">
        <v>4</v>
      </c>
      <c r="C4" s="35">
        <v>51.278557999999997</v>
      </c>
    </row>
    <row r="5" spans="1:5" x14ac:dyDescent="0.3">
      <c r="A5" s="33"/>
      <c r="B5" t="s">
        <v>5</v>
      </c>
      <c r="C5" s="35">
        <v>4.3889999999999997E-3</v>
      </c>
    </row>
    <row r="7" spans="1:5" ht="15.6" x14ac:dyDescent="0.3">
      <c r="A7" s="31" t="s">
        <v>6</v>
      </c>
      <c r="B7" s="31"/>
      <c r="C7" s="31"/>
      <c r="E7" s="7"/>
    </row>
    <row r="8" spans="1:5" ht="14.4" customHeight="1" x14ac:dyDescent="0.3">
      <c r="A8" s="32" t="s">
        <v>1</v>
      </c>
      <c r="B8" t="s">
        <v>2</v>
      </c>
      <c r="C8" s="35">
        <v>5.2457919999999998</v>
      </c>
      <c r="E8" s="9"/>
    </row>
    <row r="9" spans="1:5" ht="14.4" customHeight="1" x14ac:dyDescent="0.3">
      <c r="A9" s="32"/>
      <c r="B9" t="s">
        <v>4</v>
      </c>
      <c r="C9" s="35">
        <v>46.626089</v>
      </c>
      <c r="E9" s="9"/>
    </row>
    <row r="10" spans="1:5" ht="14.4" customHeight="1" x14ac:dyDescent="0.3">
      <c r="A10" s="32"/>
      <c r="B10" s="39" t="s">
        <v>40</v>
      </c>
      <c r="C10" s="35">
        <v>4.3179999999999998E-3</v>
      </c>
      <c r="E10" s="9"/>
    </row>
    <row r="11" spans="1:5" x14ac:dyDescent="0.3">
      <c r="A11" s="32"/>
      <c r="B11" s="39" t="s">
        <v>41</v>
      </c>
      <c r="C11" s="35">
        <v>4.0879999999999996E-3</v>
      </c>
      <c r="E11" s="9"/>
    </row>
    <row r="12" spans="1:5" x14ac:dyDescent="0.3">
      <c r="E12" s="8"/>
    </row>
    <row r="13" spans="1:5" ht="15.6" x14ac:dyDescent="0.3">
      <c r="A13" s="30" t="s">
        <v>7</v>
      </c>
      <c r="B13" s="30"/>
      <c r="C13" s="35">
        <v>6.7046999999999995E-2</v>
      </c>
    </row>
    <row r="16" spans="1:5" ht="21" x14ac:dyDescent="0.4">
      <c r="A16" s="29" t="s">
        <v>11</v>
      </c>
      <c r="B16" s="29"/>
      <c r="C16" s="29"/>
    </row>
    <row r="17" spans="1:5" ht="15.6" x14ac:dyDescent="0.3">
      <c r="A17" s="30" t="s">
        <v>3</v>
      </c>
      <c r="B17" s="30"/>
      <c r="C17" s="30"/>
    </row>
    <row r="18" spans="1:5" ht="14.4" customHeight="1" x14ac:dyDescent="0.3">
      <c r="A18" s="32" t="s">
        <v>1</v>
      </c>
      <c r="B18" t="s">
        <v>9</v>
      </c>
      <c r="C18" s="35">
        <v>8595.6832720000002</v>
      </c>
    </row>
    <row r="19" spans="1:5" ht="14.4" customHeight="1" x14ac:dyDescent="0.3">
      <c r="A19" s="32"/>
      <c r="B19" t="s">
        <v>10</v>
      </c>
      <c r="C19" s="35">
        <v>2784.0123469999999</v>
      </c>
    </row>
    <row r="20" spans="1:5" ht="14.4" customHeight="1" x14ac:dyDescent="0.3">
      <c r="A20" s="32"/>
      <c r="B20" t="s">
        <v>8</v>
      </c>
      <c r="C20" s="35">
        <v>0.78995800000000005</v>
      </c>
    </row>
    <row r="21" spans="1:5" ht="15.6" customHeight="1" x14ac:dyDescent="0.3">
      <c r="A21" s="32"/>
      <c r="B21" t="s">
        <v>5</v>
      </c>
      <c r="C21" s="35">
        <v>5975.5916450000004</v>
      </c>
    </row>
    <row r="23" spans="1:5" ht="15.6" x14ac:dyDescent="0.3">
      <c r="A23" s="30" t="s">
        <v>6</v>
      </c>
      <c r="B23" s="30"/>
      <c r="C23" s="30"/>
      <c r="E23" s="7"/>
    </row>
    <row r="24" spans="1:5" ht="14.4" customHeight="1" x14ac:dyDescent="0.3">
      <c r="A24" s="32" t="s">
        <v>1</v>
      </c>
      <c r="B24" t="s">
        <v>9</v>
      </c>
      <c r="C24" s="35">
        <v>6588.848148</v>
      </c>
      <c r="E24" s="9"/>
    </row>
    <row r="25" spans="1:5" ht="14.4" customHeight="1" x14ac:dyDescent="0.3">
      <c r="A25" s="32"/>
      <c r="B25" t="s">
        <v>10</v>
      </c>
      <c r="C25" s="35">
        <v>7212.5546770000001</v>
      </c>
      <c r="E25" s="9"/>
    </row>
    <row r="26" spans="1:5" ht="14.4" customHeight="1" x14ac:dyDescent="0.3">
      <c r="A26" s="32"/>
      <c r="B26" t="s">
        <v>8</v>
      </c>
      <c r="C26" s="35">
        <v>0.49966500000000003</v>
      </c>
      <c r="E26" s="9"/>
    </row>
    <row r="27" spans="1:5" ht="14.4" customHeight="1" x14ac:dyDescent="0.3">
      <c r="A27" s="32"/>
      <c r="B27" s="39" t="s">
        <v>40</v>
      </c>
      <c r="C27" s="35"/>
      <c r="E27" s="9"/>
    </row>
    <row r="28" spans="1:5" x14ac:dyDescent="0.3">
      <c r="A28" s="32"/>
      <c r="B28" s="39" t="s">
        <v>41</v>
      </c>
      <c r="C28" s="35">
        <v>6886.8170049999999</v>
      </c>
      <c r="E28" s="9"/>
    </row>
    <row r="29" spans="1:5" x14ac:dyDescent="0.3">
      <c r="C29" s="35"/>
    </row>
    <row r="30" spans="1:5" ht="15.6" x14ac:dyDescent="0.3">
      <c r="A30" s="30" t="s">
        <v>7</v>
      </c>
      <c r="B30" s="30"/>
      <c r="C30" s="35">
        <v>3.0616999999999998E-2</v>
      </c>
    </row>
    <row r="33" spans="1:5" ht="21" x14ac:dyDescent="0.4">
      <c r="A33" s="29" t="s">
        <v>12</v>
      </c>
      <c r="B33" s="29"/>
      <c r="C33" s="29"/>
    </row>
    <row r="34" spans="1:5" ht="15.6" x14ac:dyDescent="0.3">
      <c r="A34" s="30" t="s">
        <v>3</v>
      </c>
      <c r="B34" s="30"/>
      <c r="C34" s="30"/>
    </row>
    <row r="35" spans="1:5" ht="14.4" customHeight="1" x14ac:dyDescent="0.3">
      <c r="A35" s="33" t="s">
        <v>1</v>
      </c>
      <c r="B35" t="s">
        <v>13</v>
      </c>
      <c r="C35" s="71">
        <v>-9.2269269999999999</v>
      </c>
    </row>
    <row r="36" spans="1:5" ht="14.4" customHeight="1" x14ac:dyDescent="0.3">
      <c r="A36" s="33"/>
      <c r="B36" t="s">
        <v>14</v>
      </c>
      <c r="C36" s="35">
        <v>5.7512800000000004</v>
      </c>
    </row>
    <row r="37" spans="1:5" ht="14.4" customHeight="1" x14ac:dyDescent="0.3">
      <c r="A37" s="33"/>
      <c r="B37" t="s">
        <v>5</v>
      </c>
      <c r="C37" s="35">
        <v>573.22997099999998</v>
      </c>
      <c r="D37" s="35">
        <f>1/(EXP(C35+C36^2/2))</f>
        <v>6.6769183267708135E-4</v>
      </c>
    </row>
    <row r="38" spans="1:5" ht="14.4" customHeight="1" x14ac:dyDescent="0.3"/>
    <row r="39" spans="1:5" ht="15.6" x14ac:dyDescent="0.3">
      <c r="A39" s="30" t="s">
        <v>6</v>
      </c>
      <c r="B39" s="30"/>
      <c r="C39" s="30"/>
      <c r="E39" s="7"/>
    </row>
    <row r="40" spans="1:5" ht="14.4" customHeight="1" x14ac:dyDescent="0.3">
      <c r="A40" s="32" t="s">
        <v>1</v>
      </c>
      <c r="B40" t="s">
        <v>13</v>
      </c>
      <c r="C40" s="72">
        <v>-9.7049439999999993</v>
      </c>
      <c r="E40" s="9"/>
    </row>
    <row r="41" spans="1:5" ht="14.4" customHeight="1" x14ac:dyDescent="0.3">
      <c r="A41" s="32"/>
      <c r="B41" t="s">
        <v>14</v>
      </c>
      <c r="C41" s="35">
        <v>5.1696949999999999</v>
      </c>
      <c r="E41" s="9"/>
    </row>
    <row r="42" spans="1:5" ht="14.4" customHeight="1" x14ac:dyDescent="0.3">
      <c r="A42" s="32"/>
      <c r="B42" s="39" t="s">
        <v>40</v>
      </c>
      <c r="C42" s="71">
        <v>597.22997099999998</v>
      </c>
      <c r="D42" s="35">
        <v>6.4999999999999997E-3</v>
      </c>
      <c r="E42" s="9"/>
    </row>
    <row r="43" spans="1:5" ht="14.4" customHeight="1" x14ac:dyDescent="0.3">
      <c r="A43" s="32"/>
      <c r="B43" s="39" t="s">
        <v>41</v>
      </c>
      <c r="C43" s="35">
        <v>1236.5691919999999</v>
      </c>
      <c r="D43" s="35">
        <f>1/(EXP(C40+C41^2/2))</f>
        <v>2.5785854914989005E-2</v>
      </c>
      <c r="E43" s="9"/>
    </row>
    <row r="44" spans="1:5" ht="14.4" customHeight="1" x14ac:dyDescent="0.3">
      <c r="E44" s="10"/>
    </row>
    <row r="45" spans="1:5" ht="14.4" customHeight="1" x14ac:dyDescent="0.3">
      <c r="A45" s="30" t="s">
        <v>7</v>
      </c>
      <c r="B45" s="30"/>
      <c r="C45" s="65">
        <v>6.1017000000000002E-2</v>
      </c>
    </row>
    <row r="48" spans="1:5" ht="21" x14ac:dyDescent="0.4">
      <c r="A48" s="29" t="s">
        <v>15</v>
      </c>
      <c r="B48" s="29"/>
      <c r="C48" s="29"/>
    </row>
    <row r="49" spans="1:5" ht="15.6" x14ac:dyDescent="0.3">
      <c r="A49" s="30" t="s">
        <v>3</v>
      </c>
      <c r="B49" s="30"/>
      <c r="C49" s="30"/>
    </row>
    <row r="50" spans="1:5" x14ac:dyDescent="0.3">
      <c r="A50" s="33" t="s">
        <v>1</v>
      </c>
      <c r="B50" t="s">
        <v>16</v>
      </c>
      <c r="C50" s="71">
        <v>6.3386999999999999E-2</v>
      </c>
    </row>
    <row r="51" spans="1:5" x14ac:dyDescent="0.3">
      <c r="A51" s="33"/>
      <c r="B51" t="s">
        <v>17</v>
      </c>
      <c r="C51" s="35">
        <v>0.37263600000000002</v>
      </c>
    </row>
    <row r="52" spans="1:5" x14ac:dyDescent="0.3">
      <c r="A52" s="33"/>
      <c r="B52" t="s">
        <v>5</v>
      </c>
      <c r="C52" s="35">
        <v>4.5869</v>
      </c>
    </row>
    <row r="54" spans="1:5" ht="15.6" x14ac:dyDescent="0.3">
      <c r="A54" s="30" t="s">
        <v>6</v>
      </c>
      <c r="B54" s="30"/>
      <c r="C54" s="30"/>
      <c r="E54" s="7"/>
    </row>
    <row r="55" spans="1:5" x14ac:dyDescent="0.3">
      <c r="A55" s="32" t="s">
        <v>1</v>
      </c>
      <c r="B55" t="s">
        <v>16</v>
      </c>
      <c r="C55" s="35">
        <v>6.8412000000000001E-2</v>
      </c>
      <c r="E55" s="9"/>
    </row>
    <row r="56" spans="1:5" x14ac:dyDescent="0.3">
      <c r="A56" s="32"/>
      <c r="B56" t="s">
        <v>17</v>
      </c>
      <c r="C56" s="35">
        <v>0.38123800000000002</v>
      </c>
      <c r="E56" s="9"/>
    </row>
    <row r="57" spans="1:5" x14ac:dyDescent="0.3">
      <c r="A57" s="32"/>
      <c r="B57" s="39" t="s">
        <v>40</v>
      </c>
      <c r="C57" s="35">
        <v>4.5801499999999997</v>
      </c>
      <c r="E57" s="9"/>
    </row>
    <row r="58" spans="1:5" x14ac:dyDescent="0.3">
      <c r="A58" s="32"/>
      <c r="B58" s="39" t="s">
        <v>41</v>
      </c>
      <c r="C58" s="35">
        <v>4.4479110000000004</v>
      </c>
      <c r="E58" s="9"/>
    </row>
    <row r="59" spans="1:5" x14ac:dyDescent="0.3">
      <c r="C59" s="35"/>
    </row>
    <row r="60" spans="1:5" ht="15.6" x14ac:dyDescent="0.3">
      <c r="A60" s="30" t="s">
        <v>7</v>
      </c>
      <c r="B60" s="30"/>
      <c r="C60" s="35">
        <v>3.4222000000000002E-2</v>
      </c>
    </row>
    <row r="63" spans="1:5" ht="21" x14ac:dyDescent="0.4">
      <c r="A63" s="29" t="s">
        <v>18</v>
      </c>
      <c r="B63" s="29"/>
      <c r="C63" s="29"/>
    </row>
    <row r="64" spans="1:5" ht="15.6" x14ac:dyDescent="0.3">
      <c r="A64" s="30" t="s">
        <v>3</v>
      </c>
      <c r="B64" s="30"/>
      <c r="C64" s="30"/>
    </row>
    <row r="65" spans="1:5" x14ac:dyDescent="0.3">
      <c r="A65" s="33" t="s">
        <v>1</v>
      </c>
      <c r="B65" t="s">
        <v>2</v>
      </c>
      <c r="C65" s="71">
        <v>6.7089999999999997E-3</v>
      </c>
    </row>
    <row r="66" spans="1:5" x14ac:dyDescent="0.3">
      <c r="A66" s="33"/>
      <c r="B66" t="s">
        <v>4</v>
      </c>
      <c r="C66" s="35">
        <v>4.954485</v>
      </c>
    </row>
    <row r="67" spans="1:5" x14ac:dyDescent="0.3">
      <c r="A67" s="33"/>
      <c r="B67" t="s">
        <v>5</v>
      </c>
      <c r="C67" s="35">
        <v>162.42083700000001</v>
      </c>
    </row>
    <row r="69" spans="1:5" ht="15.6" x14ac:dyDescent="0.3">
      <c r="A69" s="30" t="s">
        <v>6</v>
      </c>
      <c r="B69" s="30"/>
      <c r="C69" s="30"/>
      <c r="E69" s="7"/>
    </row>
    <row r="70" spans="1:5" x14ac:dyDescent="0.3">
      <c r="A70" s="32" t="s">
        <v>1</v>
      </c>
      <c r="B70" t="s">
        <v>2</v>
      </c>
      <c r="C70" s="35">
        <v>6.7169999999999999E-3</v>
      </c>
      <c r="E70" s="9"/>
    </row>
    <row r="71" spans="1:5" x14ac:dyDescent="0.3">
      <c r="A71" s="32"/>
      <c r="B71" t="s">
        <v>4</v>
      </c>
      <c r="C71" s="65">
        <v>3.92265</v>
      </c>
      <c r="E71" s="9"/>
    </row>
    <row r="72" spans="1:5" x14ac:dyDescent="0.3">
      <c r="A72" s="32"/>
      <c r="B72" s="39" t="s">
        <v>40</v>
      </c>
      <c r="C72" s="35">
        <v>161.821</v>
      </c>
      <c r="E72" s="9"/>
    </row>
    <row r="73" spans="1:5" x14ac:dyDescent="0.3">
      <c r="A73" s="32"/>
      <c r="B73" s="39" t="s">
        <v>41</v>
      </c>
      <c r="C73" s="35">
        <v>164.42343600000001</v>
      </c>
      <c r="E73" s="9"/>
    </row>
    <row r="74" spans="1:5" x14ac:dyDescent="0.3">
      <c r="C74" s="35"/>
    </row>
    <row r="75" spans="1:5" ht="15.6" x14ac:dyDescent="0.3">
      <c r="A75" s="30" t="s">
        <v>7</v>
      </c>
      <c r="B75" s="30"/>
      <c r="C75" s="35">
        <v>6.9098000000000007E-2</v>
      </c>
    </row>
    <row r="78" spans="1:5" ht="21" x14ac:dyDescent="0.4">
      <c r="A78" s="29" t="s">
        <v>19</v>
      </c>
      <c r="B78" s="29"/>
      <c r="C78" s="29"/>
    </row>
    <row r="79" spans="1:5" ht="15.6" x14ac:dyDescent="0.3">
      <c r="A79" s="30" t="s">
        <v>3</v>
      </c>
      <c r="B79" s="30"/>
      <c r="C79" s="30"/>
    </row>
    <row r="80" spans="1:5" ht="14.4" customHeight="1" x14ac:dyDescent="0.3">
      <c r="A80" s="3" t="s">
        <v>1</v>
      </c>
      <c r="B80" t="s">
        <v>5</v>
      </c>
      <c r="C80" s="2">
        <v>9274.9093489999996</v>
      </c>
    </row>
    <row r="81" spans="1:5" ht="14.4" customHeight="1" x14ac:dyDescent="0.3">
      <c r="A81" s="3"/>
      <c r="C81" s="2"/>
    </row>
    <row r="82" spans="1:5" ht="14.4" customHeight="1" x14ac:dyDescent="0.3">
      <c r="A82" s="30" t="s">
        <v>6</v>
      </c>
      <c r="B82" s="30"/>
      <c r="C82" s="30"/>
      <c r="E82" s="7"/>
    </row>
    <row r="83" spans="1:5" ht="15.6" x14ac:dyDescent="0.3">
      <c r="A83" s="3" t="s">
        <v>1</v>
      </c>
      <c r="B83" t="s">
        <v>5</v>
      </c>
      <c r="C83" s="2">
        <v>9250.4509999999991</v>
      </c>
      <c r="E83" s="9"/>
    </row>
    <row r="84" spans="1:5" x14ac:dyDescent="0.3">
      <c r="E84" s="10"/>
    </row>
    <row r="85" spans="1:5" ht="14.4" customHeight="1" x14ac:dyDescent="0.3">
      <c r="A85" s="30" t="s">
        <v>7</v>
      </c>
      <c r="B85" s="30"/>
      <c r="C85" s="2">
        <v>2.257E-2</v>
      </c>
      <c r="E85" s="10"/>
    </row>
    <row r="86" spans="1:5" ht="14.4" customHeight="1" x14ac:dyDescent="0.3">
      <c r="A86" s="3"/>
      <c r="C86" s="2"/>
      <c r="E86" s="10"/>
    </row>
    <row r="87" spans="1:5" ht="14.4" customHeight="1" x14ac:dyDescent="0.3">
      <c r="A87" s="3"/>
      <c r="C87" s="2"/>
    </row>
    <row r="88" spans="1:5" ht="14.4" customHeight="1" x14ac:dyDescent="0.4">
      <c r="A88" s="29" t="s">
        <v>20</v>
      </c>
      <c r="B88" s="29"/>
      <c r="C88" s="29"/>
      <c r="D88" s="29"/>
    </row>
    <row r="89" spans="1:5" ht="15.6" x14ac:dyDescent="0.3">
      <c r="A89" s="30" t="s">
        <v>3</v>
      </c>
      <c r="B89" s="30"/>
      <c r="C89" s="30"/>
      <c r="D89" s="30"/>
    </row>
    <row r="90" spans="1:5" x14ac:dyDescent="0.3">
      <c r="A90" s="33" t="s">
        <v>1</v>
      </c>
      <c r="B90" t="s">
        <v>21</v>
      </c>
      <c r="C90" s="73">
        <v>2</v>
      </c>
      <c r="D90" s="12"/>
    </row>
    <row r="91" spans="1:5" x14ac:dyDescent="0.3">
      <c r="A91" s="33"/>
      <c r="B91" t="s">
        <v>23</v>
      </c>
      <c r="C91" s="38">
        <v>-0.14698</v>
      </c>
      <c r="D91" s="38">
        <v>0.14698</v>
      </c>
    </row>
    <row r="92" spans="1:5" x14ac:dyDescent="0.3">
      <c r="A92" s="33"/>
      <c r="C92" s="37">
        <v>0.10539</v>
      </c>
      <c r="D92" s="38">
        <v>-0.10539</v>
      </c>
    </row>
    <row r="93" spans="1:5" x14ac:dyDescent="0.3">
      <c r="A93" s="33"/>
      <c r="B93" s="18" t="s">
        <v>5</v>
      </c>
      <c r="C93" s="74">
        <v>37.60140054</v>
      </c>
      <c r="D93" s="74">
        <v>6.4188556400000003</v>
      </c>
    </row>
    <row r="95" spans="1:5" ht="15.6" x14ac:dyDescent="0.3">
      <c r="A95" s="30" t="s">
        <v>6</v>
      </c>
      <c r="B95" s="30"/>
      <c r="C95" s="30"/>
      <c r="D95" s="30"/>
    </row>
    <row r="96" spans="1:5" x14ac:dyDescent="0.3">
      <c r="A96" s="32" t="s">
        <v>1</v>
      </c>
      <c r="B96" t="s">
        <v>21</v>
      </c>
      <c r="C96" s="73">
        <v>2</v>
      </c>
      <c r="D96" s="12"/>
    </row>
    <row r="97" spans="1:6" x14ac:dyDescent="0.3">
      <c r="A97" s="32"/>
      <c r="B97" t="s">
        <v>23</v>
      </c>
      <c r="C97" s="38">
        <v>-0.57599999999999996</v>
      </c>
      <c r="D97" s="38">
        <v>0.57599999999999996</v>
      </c>
    </row>
    <row r="98" spans="1:6" x14ac:dyDescent="0.3">
      <c r="A98" s="32"/>
      <c r="C98" s="37">
        <v>0.46300000000000002</v>
      </c>
      <c r="D98" s="38">
        <v>-0.46300000000000002</v>
      </c>
    </row>
    <row r="99" spans="1:6" x14ac:dyDescent="0.3">
      <c r="A99" s="32"/>
      <c r="B99" s="18" t="s">
        <v>5</v>
      </c>
      <c r="C99" s="74">
        <v>37.473999999999997</v>
      </c>
      <c r="D99" s="74">
        <v>24.105</v>
      </c>
    </row>
    <row r="101" spans="1:6" ht="15.6" x14ac:dyDescent="0.3">
      <c r="A101" s="30" t="s">
        <v>7</v>
      </c>
      <c r="B101" s="30"/>
      <c r="C101" s="12">
        <v>4.2000000000000003E-2</v>
      </c>
      <c r="E101" s="39" t="s">
        <v>44</v>
      </c>
      <c r="F101" t="s">
        <v>46</v>
      </c>
    </row>
    <row r="102" spans="1:6" x14ac:dyDescent="0.3">
      <c r="E102" s="39" t="s">
        <v>45</v>
      </c>
      <c r="F102" t="s">
        <v>47</v>
      </c>
    </row>
    <row r="104" spans="1:6" ht="21" x14ac:dyDescent="0.4">
      <c r="A104" s="29" t="s">
        <v>20</v>
      </c>
      <c r="B104" s="29"/>
      <c r="C104" s="29"/>
      <c r="D104" s="29"/>
      <c r="E104" s="29"/>
    </row>
    <row r="105" spans="1:6" ht="15.6" x14ac:dyDescent="0.3">
      <c r="A105" s="30" t="s">
        <v>3</v>
      </c>
      <c r="B105" s="30"/>
      <c r="C105" s="30"/>
      <c r="D105" s="30"/>
      <c r="E105" s="30"/>
    </row>
    <row r="106" spans="1:6" x14ac:dyDescent="0.3">
      <c r="A106" s="33" t="s">
        <v>1</v>
      </c>
      <c r="B106" t="s">
        <v>21</v>
      </c>
      <c r="C106" s="5" t="s">
        <v>24</v>
      </c>
    </row>
    <row r="107" spans="1:6" x14ac:dyDescent="0.3">
      <c r="A107" s="33"/>
      <c r="B107" t="s">
        <v>23</v>
      </c>
      <c r="C107" s="13" t="s">
        <v>26</v>
      </c>
      <c r="D107" s="13" t="s">
        <v>27</v>
      </c>
      <c r="E107" s="12">
        <v>0.88692499999999996</v>
      </c>
    </row>
    <row r="108" spans="1:6" x14ac:dyDescent="0.3">
      <c r="A108" s="33"/>
      <c r="C108" s="13" t="s">
        <v>28</v>
      </c>
      <c r="D108" s="13" t="s">
        <v>29</v>
      </c>
      <c r="E108" s="12">
        <v>0.24700800000000001</v>
      </c>
    </row>
    <row r="109" spans="1:6" x14ac:dyDescent="0.3">
      <c r="A109" s="33"/>
      <c r="C109" s="15">
        <v>0.121931</v>
      </c>
      <c r="D109" s="13" t="s">
        <v>30</v>
      </c>
      <c r="E109" s="14" t="s">
        <v>31</v>
      </c>
    </row>
    <row r="110" spans="1:6" x14ac:dyDescent="0.3">
      <c r="A110" s="33"/>
      <c r="B110" s="18" t="s">
        <v>5</v>
      </c>
      <c r="C110" s="22">
        <v>48.870215000000002</v>
      </c>
      <c r="D110" s="23">
        <v>27.323782999999999</v>
      </c>
      <c r="E110" s="18">
        <v>48.794688999999998</v>
      </c>
    </row>
    <row r="112" spans="1:6" ht="15.6" x14ac:dyDescent="0.3">
      <c r="A112" s="30" t="s">
        <v>6</v>
      </c>
      <c r="B112" s="30"/>
      <c r="C112" s="30"/>
      <c r="D112" s="30"/>
      <c r="E112" s="30"/>
    </row>
    <row r="113" spans="1:6" ht="14.4" customHeight="1" x14ac:dyDescent="0.3">
      <c r="A113" s="32" t="s">
        <v>1</v>
      </c>
      <c r="B113" t="s">
        <v>21</v>
      </c>
      <c r="C113" s="11" t="s">
        <v>24</v>
      </c>
      <c r="D113" s="12"/>
      <c r="E113" s="12"/>
      <c r="F113" s="12"/>
    </row>
    <row r="114" spans="1:6" ht="14.4" customHeight="1" x14ac:dyDescent="0.3">
      <c r="A114" s="32"/>
      <c r="B114" t="s">
        <v>23</v>
      </c>
      <c r="C114" s="13" t="s">
        <v>32</v>
      </c>
      <c r="D114" s="13" t="s">
        <v>33</v>
      </c>
      <c r="E114" s="12">
        <v>0.32819999999999999</v>
      </c>
      <c r="F114" s="12"/>
    </row>
    <row r="115" spans="1:6" ht="14.4" customHeight="1" x14ac:dyDescent="0.3">
      <c r="A115" s="32"/>
      <c r="C115" s="13" t="s">
        <v>34</v>
      </c>
      <c r="D115" s="13" t="s">
        <v>35</v>
      </c>
      <c r="E115" s="12">
        <v>0.30771599999999999</v>
      </c>
      <c r="F115" s="12"/>
    </row>
    <row r="116" spans="1:6" ht="14.4" customHeight="1" x14ac:dyDescent="0.3">
      <c r="A116" s="32"/>
      <c r="C116" s="15">
        <v>0.35711900000000002</v>
      </c>
      <c r="D116" s="13" t="s">
        <v>36</v>
      </c>
      <c r="E116" s="14" t="s">
        <v>37</v>
      </c>
      <c r="F116" s="12"/>
    </row>
    <row r="117" spans="1:6" x14ac:dyDescent="0.3">
      <c r="A117" s="32"/>
      <c r="B117" s="18" t="s">
        <v>5</v>
      </c>
      <c r="C117" s="19">
        <v>30.055458000000002</v>
      </c>
      <c r="D117" s="20">
        <v>33.559733999999999</v>
      </c>
      <c r="E117" s="21">
        <v>24.056916999999999</v>
      </c>
      <c r="F117" s="12"/>
    </row>
    <row r="118" spans="1:6" x14ac:dyDescent="0.3">
      <c r="C118" s="12"/>
      <c r="D118" s="12"/>
      <c r="E118" s="12"/>
      <c r="F118" s="12"/>
    </row>
    <row r="119" spans="1:6" ht="15.6" x14ac:dyDescent="0.3">
      <c r="A119" s="30" t="s">
        <v>7</v>
      </c>
      <c r="B119" s="30"/>
      <c r="C119" s="12">
        <v>5.4332999999999999E-2</v>
      </c>
      <c r="D119" s="12"/>
      <c r="E119" s="12"/>
      <c r="F119" s="12"/>
    </row>
    <row r="122" spans="1:6" ht="21" x14ac:dyDescent="0.4">
      <c r="A122" s="29" t="s">
        <v>20</v>
      </c>
      <c r="B122" s="29"/>
      <c r="C122" s="29"/>
      <c r="D122" s="29"/>
      <c r="E122" s="29"/>
      <c r="F122" s="29"/>
    </row>
    <row r="123" spans="1:6" ht="15.6" x14ac:dyDescent="0.3">
      <c r="A123" s="30" t="s">
        <v>3</v>
      </c>
      <c r="B123" s="30"/>
      <c r="C123" s="30"/>
      <c r="D123" s="30"/>
      <c r="E123" s="30"/>
      <c r="F123" s="30"/>
    </row>
    <row r="124" spans="1:6" x14ac:dyDescent="0.3">
      <c r="A124" s="33" t="s">
        <v>1</v>
      </c>
      <c r="B124" t="s">
        <v>21</v>
      </c>
      <c r="C124" s="16" t="s">
        <v>25</v>
      </c>
      <c r="D124" s="17"/>
      <c r="E124" s="17"/>
      <c r="F124" s="17"/>
    </row>
    <row r="125" spans="1:6" x14ac:dyDescent="0.3">
      <c r="A125" s="33"/>
      <c r="B125" t="s">
        <v>23</v>
      </c>
      <c r="C125" s="24">
        <v>-0.89071624000000005</v>
      </c>
      <c r="D125" s="24">
        <v>4.6270800000000004E-3</v>
      </c>
      <c r="E125" s="25">
        <v>0.51101569999999996</v>
      </c>
      <c r="F125" s="25">
        <v>0.37507346000000003</v>
      </c>
    </row>
    <row r="126" spans="1:6" x14ac:dyDescent="0.3">
      <c r="A126" s="33"/>
      <c r="C126" s="24">
        <v>0.29288895999999998</v>
      </c>
      <c r="D126" s="26">
        <v>-0.93146357000000002</v>
      </c>
      <c r="E126" s="24">
        <v>0.45561237999999998</v>
      </c>
      <c r="F126" s="25">
        <v>0.18296224</v>
      </c>
    </row>
    <row r="127" spans="1:6" x14ac:dyDescent="0.3">
      <c r="A127" s="33"/>
      <c r="C127" s="24">
        <v>0.27793265</v>
      </c>
      <c r="D127" s="26">
        <v>0.19287890999999999</v>
      </c>
      <c r="E127" s="26">
        <v>-0.51938733000000004</v>
      </c>
      <c r="F127" s="25">
        <v>4.8575760000000003E-2</v>
      </c>
    </row>
    <row r="128" spans="1:6" x14ac:dyDescent="0.3">
      <c r="A128" s="33"/>
      <c r="C128" s="24">
        <v>0.59242516000000001</v>
      </c>
      <c r="D128" s="26">
        <v>0.18028715000000001</v>
      </c>
      <c r="E128" s="26">
        <v>5.4751870000000001E-2</v>
      </c>
      <c r="F128" s="26">
        <v>-0.82746417999999999</v>
      </c>
    </row>
    <row r="129" spans="1:6" x14ac:dyDescent="0.3">
      <c r="A129" s="33"/>
      <c r="B129" s="18" t="s">
        <v>5</v>
      </c>
      <c r="C129" s="24">
        <v>15.071886559999999</v>
      </c>
      <c r="D129" s="28">
        <v>32.628853210000003</v>
      </c>
      <c r="E129" s="28">
        <v>7.2321059400000003</v>
      </c>
      <c r="F129" s="28">
        <v>16.773571929999999</v>
      </c>
    </row>
    <row r="131" spans="1:6" ht="15.6" x14ac:dyDescent="0.3">
      <c r="A131" s="30" t="s">
        <v>6</v>
      </c>
      <c r="B131" s="30"/>
      <c r="C131" s="30"/>
      <c r="D131" s="30"/>
      <c r="E131" s="30"/>
      <c r="F131" s="30"/>
    </row>
    <row r="132" spans="1:6" ht="14.4" customHeight="1" x14ac:dyDescent="0.3">
      <c r="A132" s="33" t="s">
        <v>1</v>
      </c>
      <c r="B132" t="s">
        <v>21</v>
      </c>
      <c r="C132" s="11" t="s">
        <v>25</v>
      </c>
      <c r="D132" s="12"/>
      <c r="E132" s="12"/>
      <c r="F132" s="12"/>
    </row>
    <row r="133" spans="1:6" ht="14.4" customHeight="1" x14ac:dyDescent="0.3">
      <c r="A133" s="33"/>
      <c r="B133" t="s">
        <v>23</v>
      </c>
      <c r="C133" s="24">
        <v>-0.743784</v>
      </c>
      <c r="D133" s="24">
        <v>0.26317400000000002</v>
      </c>
      <c r="E133" s="25">
        <v>0.23408899999999999</v>
      </c>
      <c r="F133" s="25">
        <v>0.24652099999999999</v>
      </c>
    </row>
    <row r="134" spans="1:6" ht="14.4" customHeight="1" x14ac:dyDescent="0.3">
      <c r="A134" s="33"/>
      <c r="C134" s="24">
        <v>0.25390299999999999</v>
      </c>
      <c r="D134" s="26">
        <v>-0.83670199999999995</v>
      </c>
      <c r="E134" s="24">
        <v>0.34995900000000002</v>
      </c>
      <c r="F134" s="25">
        <v>0.23283999999999999</v>
      </c>
    </row>
    <row r="135" spans="1:6" ht="14.4" customHeight="1" x14ac:dyDescent="0.3">
      <c r="A135" s="33"/>
      <c r="C135" s="24">
        <v>0.24871399999999999</v>
      </c>
      <c r="D135" s="26">
        <v>0.28028599999999998</v>
      </c>
      <c r="E135" s="26">
        <v>-0.78528399999999998</v>
      </c>
      <c r="F135" s="25">
        <v>0.25628400000000001</v>
      </c>
    </row>
    <row r="136" spans="1:6" x14ac:dyDescent="0.3">
      <c r="A136" s="33"/>
      <c r="C136" s="24">
        <v>0.26872299999999999</v>
      </c>
      <c r="D136" s="26">
        <v>0.26837699999999998</v>
      </c>
      <c r="E136" s="26">
        <v>0.25645699999999999</v>
      </c>
      <c r="F136" s="26">
        <v>-0.79355699999999996</v>
      </c>
    </row>
    <row r="137" spans="1:6" x14ac:dyDescent="0.3">
      <c r="A137" s="33"/>
      <c r="B137" s="18" t="s">
        <v>5</v>
      </c>
      <c r="C137" s="24">
        <v>16.878136000000001</v>
      </c>
      <c r="D137" s="28">
        <v>22.588159999999998</v>
      </c>
      <c r="E137" s="28">
        <v>17.143626999999999</v>
      </c>
      <c r="F137" s="28">
        <v>29.026627000000001</v>
      </c>
    </row>
    <row r="138" spans="1:6" ht="15.6" x14ac:dyDescent="0.3">
      <c r="A138" s="4"/>
      <c r="C138" s="27"/>
      <c r="D138" s="12"/>
      <c r="E138" s="12"/>
      <c r="F138" s="12"/>
    </row>
    <row r="139" spans="1:6" ht="15.6" x14ac:dyDescent="0.3">
      <c r="A139" s="30" t="s">
        <v>7</v>
      </c>
      <c r="B139" s="30"/>
      <c r="C139" s="6">
        <v>9.6333000000000002E-2</v>
      </c>
      <c r="D139" s="12"/>
      <c r="E139" s="12"/>
      <c r="F139" s="12"/>
    </row>
  </sheetData>
  <mergeCells count="52">
    <mergeCell ref="A124:A129"/>
    <mergeCell ref="A139:B139"/>
    <mergeCell ref="A122:F122"/>
    <mergeCell ref="A123:F123"/>
    <mergeCell ref="A131:F131"/>
    <mergeCell ref="A132:A137"/>
    <mergeCell ref="A106:A110"/>
    <mergeCell ref="A119:B119"/>
    <mergeCell ref="A104:E104"/>
    <mergeCell ref="A105:E105"/>
    <mergeCell ref="A112:E112"/>
    <mergeCell ref="A113:A117"/>
    <mergeCell ref="A101:B101"/>
    <mergeCell ref="A88:D88"/>
    <mergeCell ref="A89:D89"/>
    <mergeCell ref="A95:D95"/>
    <mergeCell ref="A85:B85"/>
    <mergeCell ref="A90:A93"/>
    <mergeCell ref="A96:A99"/>
    <mergeCell ref="A82:C82"/>
    <mergeCell ref="A60:B60"/>
    <mergeCell ref="A63:C63"/>
    <mergeCell ref="A64:C64"/>
    <mergeCell ref="A65:A67"/>
    <mergeCell ref="A69:C69"/>
    <mergeCell ref="A70:A73"/>
    <mergeCell ref="A50:A52"/>
    <mergeCell ref="A54:C54"/>
    <mergeCell ref="A75:B75"/>
    <mergeCell ref="A78:C78"/>
    <mergeCell ref="A79:C79"/>
    <mergeCell ref="A17:C17"/>
    <mergeCell ref="A23:C23"/>
    <mergeCell ref="A13:B13"/>
    <mergeCell ref="A3:A5"/>
    <mergeCell ref="A55:A58"/>
    <mergeCell ref="A40:A43"/>
    <mergeCell ref="A45:B45"/>
    <mergeCell ref="A30:B30"/>
    <mergeCell ref="A18:A21"/>
    <mergeCell ref="A24:A28"/>
    <mergeCell ref="A33:C33"/>
    <mergeCell ref="A34:C34"/>
    <mergeCell ref="A35:A37"/>
    <mergeCell ref="A39:C39"/>
    <mergeCell ref="A48:C48"/>
    <mergeCell ref="A49:C49"/>
    <mergeCell ref="A1:C1"/>
    <mergeCell ref="A2:C2"/>
    <mergeCell ref="A7:C7"/>
    <mergeCell ref="A8:A11"/>
    <mergeCell ref="A16:C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51081-9A9A-462E-B27A-8FD8D43DF537}">
  <dimension ref="A1:H140"/>
  <sheetViews>
    <sheetView topLeftCell="A16" zoomScale="130" zoomScaleNormal="130" workbookViewId="0">
      <selection activeCell="D30" sqref="D30"/>
    </sheetView>
  </sheetViews>
  <sheetFormatPr defaultRowHeight="14.4" x14ac:dyDescent="0.3"/>
  <cols>
    <col min="1" max="1" width="14.44140625" style="39" customWidth="1"/>
    <col min="2" max="2" width="20.88671875" style="39" customWidth="1"/>
    <col min="3" max="3" width="15.88671875" style="44" customWidth="1"/>
    <col min="4" max="4" width="14.21875" style="39" customWidth="1"/>
    <col min="5" max="5" width="14" style="39" customWidth="1"/>
    <col min="6" max="6" width="12.109375" style="39" customWidth="1"/>
    <col min="7" max="9" width="8.88671875" style="39"/>
    <col min="10" max="12" width="19.6640625" style="39" customWidth="1"/>
    <col min="13" max="16384" width="8.88671875" style="39"/>
  </cols>
  <sheetData>
    <row r="1" spans="1:5" x14ac:dyDescent="0.3">
      <c r="A1" s="62" t="s">
        <v>0</v>
      </c>
      <c r="B1" s="62"/>
      <c r="C1" s="62"/>
    </row>
    <row r="2" spans="1:5" x14ac:dyDescent="0.3">
      <c r="A2" s="63" t="s">
        <v>3</v>
      </c>
      <c r="B2" s="63"/>
      <c r="C2" s="63"/>
    </row>
    <row r="3" spans="1:5" ht="15.6" customHeight="1" x14ac:dyDescent="0.3">
      <c r="A3" s="64" t="s">
        <v>1</v>
      </c>
      <c r="B3" s="39" t="s">
        <v>2</v>
      </c>
      <c r="C3" s="65">
        <v>0.76077669999999997</v>
      </c>
    </row>
    <row r="4" spans="1:5" x14ac:dyDescent="0.3">
      <c r="A4" s="64"/>
      <c r="B4" s="39" t="s">
        <v>4</v>
      </c>
      <c r="C4" s="65">
        <v>49.113607999999999</v>
      </c>
    </row>
    <row r="5" spans="1:5" x14ac:dyDescent="0.3">
      <c r="A5" s="64"/>
      <c r="B5" s="39" t="s">
        <v>5</v>
      </c>
      <c r="C5" s="65">
        <v>2.6763370000000002E-2</v>
      </c>
    </row>
    <row r="7" spans="1:5" x14ac:dyDescent="0.3">
      <c r="A7" s="66" t="s">
        <v>6</v>
      </c>
      <c r="B7" s="66"/>
      <c r="C7" s="66"/>
      <c r="E7" s="7" t="s">
        <v>38</v>
      </c>
    </row>
    <row r="8" spans="1:5" ht="14.4" customHeight="1" x14ac:dyDescent="0.3">
      <c r="A8" s="67" t="s">
        <v>1</v>
      </c>
      <c r="B8" s="39" t="s">
        <v>2</v>
      </c>
      <c r="C8" s="40">
        <v>0.69599999999999995</v>
      </c>
      <c r="E8" s="41">
        <f>ABS(C3-C8) * 100/C3</f>
        <v>8.5145483556475927</v>
      </c>
    </row>
    <row r="9" spans="1:5" ht="14.4" customHeight="1" x14ac:dyDescent="0.3">
      <c r="A9" s="67"/>
      <c r="B9" s="39" t="s">
        <v>4</v>
      </c>
      <c r="C9" s="40">
        <v>41.234000000000002</v>
      </c>
      <c r="E9" s="41">
        <f>ABS(C4-C9) * 100/C4</f>
        <v>16.043634994195493</v>
      </c>
    </row>
    <row r="10" spans="1:5" ht="14.4" customHeight="1" x14ac:dyDescent="0.3">
      <c r="A10" s="67"/>
      <c r="B10" s="39" t="s">
        <v>40</v>
      </c>
      <c r="C10" s="40">
        <v>2.5999999999999999E-2</v>
      </c>
      <c r="E10" s="41">
        <f>ABS(C5-C10) * 100/C5</f>
        <v>2.8522940123011518</v>
      </c>
    </row>
    <row r="11" spans="1:5" x14ac:dyDescent="0.3">
      <c r="A11" s="67"/>
      <c r="B11" s="39" t="s">
        <v>41</v>
      </c>
      <c r="C11" s="40">
        <v>3.5000000000000003E-2</v>
      </c>
      <c r="E11" s="41">
        <f>ABS(C5-C11) * 100/C5</f>
        <v>30.775758060363852</v>
      </c>
    </row>
    <row r="12" spans="1:5" x14ac:dyDescent="0.3">
      <c r="C12" s="40"/>
      <c r="E12" s="42"/>
    </row>
    <row r="13" spans="1:5" x14ac:dyDescent="0.3">
      <c r="A13" s="63" t="s">
        <v>7</v>
      </c>
      <c r="B13" s="63"/>
      <c r="C13" s="40">
        <v>0.10199999999999999</v>
      </c>
    </row>
    <row r="16" spans="1:5" x14ac:dyDescent="0.3">
      <c r="A16" s="62" t="s">
        <v>11</v>
      </c>
      <c r="B16" s="62"/>
      <c r="C16" s="62"/>
    </row>
    <row r="17" spans="1:5" x14ac:dyDescent="0.3">
      <c r="A17" s="63" t="s">
        <v>3</v>
      </c>
      <c r="B17" s="63"/>
      <c r="C17" s="63"/>
    </row>
    <row r="18" spans="1:5" ht="14.4" customHeight="1" x14ac:dyDescent="0.3">
      <c r="A18" s="67" t="s">
        <v>1</v>
      </c>
      <c r="B18" s="39" t="s">
        <v>9</v>
      </c>
      <c r="C18" s="65">
        <v>6431.0012860999996</v>
      </c>
    </row>
    <row r="19" spans="1:5" ht="14.4" customHeight="1" x14ac:dyDescent="0.3">
      <c r="A19" s="67"/>
      <c r="B19" s="39" t="s">
        <v>10</v>
      </c>
      <c r="C19" s="65">
        <v>9492.2243890000009</v>
      </c>
    </row>
    <row r="20" spans="1:5" ht="14.4" customHeight="1" x14ac:dyDescent="0.3">
      <c r="A20" s="67"/>
      <c r="B20" s="39" t="s">
        <v>8</v>
      </c>
      <c r="C20" s="65">
        <v>0.57263030100000001</v>
      </c>
    </row>
    <row r="21" spans="1:5" ht="15.6" customHeight="1" x14ac:dyDescent="0.3">
      <c r="A21" s="67"/>
      <c r="B21" s="39" t="s">
        <v>5</v>
      </c>
      <c r="C21" s="65">
        <v>7459.0514745</v>
      </c>
    </row>
    <row r="23" spans="1:5" x14ac:dyDescent="0.3">
      <c r="A23" s="63" t="s">
        <v>6</v>
      </c>
      <c r="B23" s="63"/>
      <c r="C23" s="63"/>
      <c r="E23" s="7" t="s">
        <v>38</v>
      </c>
    </row>
    <row r="24" spans="1:5" ht="14.4" customHeight="1" x14ac:dyDescent="0.3">
      <c r="A24" s="67" t="s">
        <v>1</v>
      </c>
      <c r="B24" s="39" t="s">
        <v>9</v>
      </c>
      <c r="C24" s="40">
        <v>7156.1790000000001</v>
      </c>
      <c r="E24" s="41">
        <f>ABS(C18-C24) * 100/C18</f>
        <v>11.276280032277453</v>
      </c>
    </row>
    <row r="25" spans="1:5" ht="14.4" customHeight="1" x14ac:dyDescent="0.3">
      <c r="A25" s="67"/>
      <c r="B25" s="39" t="s">
        <v>10</v>
      </c>
      <c r="C25" s="40">
        <v>7084.96</v>
      </c>
      <c r="E25" s="41">
        <f t="shared" ref="E25:E27" si="0">ABS(C19-C25) * 100/C19</f>
        <v>25.360382249176944</v>
      </c>
    </row>
    <row r="26" spans="1:5" ht="14.4" customHeight="1" x14ac:dyDescent="0.3">
      <c r="A26" s="67"/>
      <c r="B26" s="39" t="s">
        <v>8</v>
      </c>
      <c r="C26" s="40">
        <v>0.51</v>
      </c>
      <c r="E26" s="41">
        <f t="shared" si="0"/>
        <v>10.937301237923839</v>
      </c>
    </row>
    <row r="27" spans="1:5" ht="14.4" customHeight="1" x14ac:dyDescent="0.3">
      <c r="A27" s="67"/>
      <c r="B27" s="39" t="s">
        <v>40</v>
      </c>
      <c r="C27" s="40">
        <v>7622.5</v>
      </c>
      <c r="E27" s="41">
        <f t="shared" si="0"/>
        <v>2.1912776183242033</v>
      </c>
    </row>
    <row r="28" spans="1:5" x14ac:dyDescent="0.3">
      <c r="A28" s="67"/>
      <c r="B28" s="39" t="s">
        <v>41</v>
      </c>
      <c r="C28" s="40">
        <v>7121.1090000000004</v>
      </c>
      <c r="E28" s="41">
        <f>ABS(C21-C28) * 100/C21</f>
        <v>4.5306360420666332</v>
      </c>
    </row>
    <row r="30" spans="1:5" x14ac:dyDescent="0.3">
      <c r="A30" s="63" t="s">
        <v>7</v>
      </c>
      <c r="B30" s="63"/>
      <c r="C30" s="40">
        <v>3.2000000000000001E-2</v>
      </c>
    </row>
    <row r="33" spans="1:5" x14ac:dyDescent="0.3">
      <c r="A33" s="62" t="s">
        <v>12</v>
      </c>
      <c r="B33" s="62"/>
      <c r="C33" s="62"/>
    </row>
    <row r="34" spans="1:5" x14ac:dyDescent="0.3">
      <c r="A34" s="63" t="s">
        <v>3</v>
      </c>
      <c r="B34" s="63"/>
      <c r="C34" s="63"/>
    </row>
    <row r="35" spans="1:5" ht="14.4" customHeight="1" x14ac:dyDescent="0.3">
      <c r="A35" s="64" t="s">
        <v>1</v>
      </c>
      <c r="B35" s="39" t="s">
        <v>13</v>
      </c>
      <c r="C35" s="71">
        <v>-9.2269269999999999</v>
      </c>
    </row>
    <row r="36" spans="1:5" ht="14.4" customHeight="1" x14ac:dyDescent="0.3">
      <c r="A36" s="64"/>
      <c r="B36" s="39" t="s">
        <v>14</v>
      </c>
      <c r="C36" s="35">
        <v>5.7512800000000004</v>
      </c>
    </row>
    <row r="37" spans="1:5" ht="14.4" customHeight="1" x14ac:dyDescent="0.3">
      <c r="A37" s="64"/>
      <c r="B37" s="39" t="s">
        <v>5</v>
      </c>
      <c r="C37" s="40">
        <f>1/(EXP(C35+C36^2/2))</f>
        <v>6.6769183267708135E-4</v>
      </c>
    </row>
    <row r="38" spans="1:5" ht="14.4" customHeight="1" x14ac:dyDescent="0.3"/>
    <row r="39" spans="1:5" x14ac:dyDescent="0.3">
      <c r="A39" s="63" t="s">
        <v>6</v>
      </c>
      <c r="B39" s="63"/>
      <c r="C39" s="63"/>
      <c r="E39" s="7" t="s">
        <v>38</v>
      </c>
    </row>
    <row r="40" spans="1:5" ht="14.4" customHeight="1" x14ac:dyDescent="0.3">
      <c r="A40" s="67" t="s">
        <v>1</v>
      </c>
      <c r="B40" s="39" t="s">
        <v>13</v>
      </c>
      <c r="C40" s="36" t="s">
        <v>42</v>
      </c>
      <c r="E40" s="41">
        <f>ABS(C35-C40) * 100/ABS(C40)</f>
        <v>4.9260484286450303</v>
      </c>
    </row>
    <row r="41" spans="1:5" ht="14.4" customHeight="1" x14ac:dyDescent="0.3">
      <c r="A41" s="67"/>
      <c r="B41" s="39" t="s">
        <v>14</v>
      </c>
      <c r="C41" s="45">
        <v>5.17</v>
      </c>
      <c r="E41" s="41">
        <f>ABS(C36-C41) * 100/C41</f>
        <v>11.243326885880085</v>
      </c>
    </row>
    <row r="42" spans="1:5" ht="14.4" customHeight="1" x14ac:dyDescent="0.3">
      <c r="A42" s="67"/>
      <c r="B42" s="39" t="s">
        <v>40</v>
      </c>
      <c r="C42" s="46" t="s">
        <v>43</v>
      </c>
      <c r="E42" s="41">
        <f>ABS(C37-C42) * 100/C42</f>
        <v>90.461545247470269</v>
      </c>
    </row>
    <row r="43" spans="1:5" ht="14.4" customHeight="1" x14ac:dyDescent="0.3">
      <c r="A43" s="67"/>
      <c r="B43" s="39" t="s">
        <v>41</v>
      </c>
      <c r="C43" s="40">
        <f>1/(EXP(C40+C41^2/2))</f>
        <v>2.5746669501115645E-2</v>
      </c>
      <c r="E43" s="41">
        <f>ABS(C37-0.026) * 100/C37</f>
        <v>3794.0119869003233</v>
      </c>
    </row>
    <row r="44" spans="1:5" ht="14.4" customHeight="1" x14ac:dyDescent="0.3">
      <c r="E44" s="47"/>
    </row>
    <row r="45" spans="1:5" ht="14.4" customHeight="1" x14ac:dyDescent="0.3">
      <c r="A45" s="63" t="s">
        <v>7</v>
      </c>
      <c r="B45" s="63"/>
      <c r="C45" s="6">
        <v>5.1999999999999998E-2</v>
      </c>
    </row>
    <row r="48" spans="1:5" x14ac:dyDescent="0.3">
      <c r="A48" s="62" t="s">
        <v>15</v>
      </c>
      <c r="B48" s="62"/>
      <c r="C48" s="62"/>
    </row>
    <row r="49" spans="1:5" x14ac:dyDescent="0.3">
      <c r="A49" s="63" t="s">
        <v>3</v>
      </c>
      <c r="B49" s="63"/>
      <c r="C49" s="63"/>
    </row>
    <row r="50" spans="1:5" x14ac:dyDescent="0.3">
      <c r="A50" s="64" t="s">
        <v>1</v>
      </c>
      <c r="B50" s="39" t="s">
        <v>16</v>
      </c>
      <c r="C50" s="65">
        <v>3.8454830000000002E-2</v>
      </c>
    </row>
    <row r="51" spans="1:5" x14ac:dyDescent="0.3">
      <c r="A51" s="64"/>
      <c r="B51" s="39" t="s">
        <v>17</v>
      </c>
      <c r="C51" s="65">
        <v>0.25949724000000002</v>
      </c>
    </row>
    <row r="52" spans="1:5" x14ac:dyDescent="0.3">
      <c r="A52" s="64"/>
      <c r="B52" s="39" t="s">
        <v>5</v>
      </c>
      <c r="C52" s="65">
        <v>6.7124886999999998</v>
      </c>
    </row>
    <row r="54" spans="1:5" x14ac:dyDescent="0.3">
      <c r="A54" s="63" t="s">
        <v>6</v>
      </c>
      <c r="B54" s="63"/>
      <c r="C54" s="63"/>
      <c r="E54" s="7" t="s">
        <v>38</v>
      </c>
    </row>
    <row r="55" spans="1:5" x14ac:dyDescent="0.3">
      <c r="A55" s="67" t="s">
        <v>1</v>
      </c>
      <c r="B55" s="39" t="s">
        <v>16</v>
      </c>
      <c r="C55" s="40">
        <v>4.3999999999999997E-2</v>
      </c>
      <c r="E55" s="41">
        <f>ABS(C50-C55) * 100/C50</f>
        <v>14.419957128922412</v>
      </c>
    </row>
    <row r="56" spans="1:5" x14ac:dyDescent="0.3">
      <c r="A56" s="67"/>
      <c r="B56" s="39" t="s">
        <v>17</v>
      </c>
      <c r="C56" s="40">
        <v>0.23200000000000001</v>
      </c>
      <c r="E56" s="41">
        <f t="shared" ref="E56:E57" si="1">ABS(C51-C56) * 100/C51</f>
        <v>10.596351622082764</v>
      </c>
    </row>
    <row r="57" spans="1:5" x14ac:dyDescent="0.3">
      <c r="A57" s="67"/>
      <c r="B57" s="39" t="s">
        <v>40</v>
      </c>
      <c r="C57" s="40">
        <v>6.7809999999999997</v>
      </c>
      <c r="E57" s="41">
        <f t="shared" si="1"/>
        <v>1.0206542321628034</v>
      </c>
    </row>
    <row r="58" spans="1:5" x14ac:dyDescent="0.3">
      <c r="A58" s="67"/>
      <c r="B58" s="39" t="s">
        <v>41</v>
      </c>
      <c r="C58" s="40">
        <v>7.2359999999999998</v>
      </c>
      <c r="E58" s="41">
        <f>ABS(C52-C58) * 100/C52</f>
        <v>7.7990641533593941</v>
      </c>
    </row>
    <row r="59" spans="1:5" x14ac:dyDescent="0.3">
      <c r="C59" s="40"/>
    </row>
    <row r="60" spans="1:5" x14ac:dyDescent="0.3">
      <c r="A60" s="63" t="s">
        <v>7</v>
      </c>
      <c r="B60" s="63"/>
      <c r="C60" s="40">
        <v>0.11600000000000001</v>
      </c>
    </row>
    <row r="61" spans="1:5" x14ac:dyDescent="0.3">
      <c r="C61" s="40"/>
    </row>
    <row r="63" spans="1:5" x14ac:dyDescent="0.3">
      <c r="A63" s="62" t="s">
        <v>18</v>
      </c>
      <c r="B63" s="62"/>
      <c r="C63" s="62"/>
    </row>
    <row r="64" spans="1:5" x14ac:dyDescent="0.3">
      <c r="A64" s="63" t="s">
        <v>3</v>
      </c>
      <c r="B64" s="63"/>
      <c r="C64" s="63"/>
    </row>
    <row r="65" spans="1:5" x14ac:dyDescent="0.3">
      <c r="A65" s="64" t="s">
        <v>1</v>
      </c>
      <c r="B65" s="39" t="s">
        <v>2</v>
      </c>
      <c r="C65" s="71">
        <v>6.7089999999999997E-3</v>
      </c>
    </row>
    <row r="66" spans="1:5" x14ac:dyDescent="0.3">
      <c r="A66" s="64"/>
      <c r="B66" s="39" t="s">
        <v>4</v>
      </c>
      <c r="C66" s="35">
        <v>4.954485</v>
      </c>
    </row>
    <row r="67" spans="1:5" x14ac:dyDescent="0.3">
      <c r="A67" s="64"/>
      <c r="B67" s="39" t="s">
        <v>5</v>
      </c>
      <c r="C67" s="35">
        <v>162.42083700000001</v>
      </c>
    </row>
    <row r="69" spans="1:5" x14ac:dyDescent="0.3">
      <c r="A69" s="63" t="s">
        <v>6</v>
      </c>
      <c r="B69" s="63"/>
      <c r="C69" s="63"/>
      <c r="E69" s="7" t="s">
        <v>38</v>
      </c>
    </row>
    <row r="70" spans="1:5" x14ac:dyDescent="0.3">
      <c r="A70" s="67" t="s">
        <v>1</v>
      </c>
      <c r="B70" s="39" t="s">
        <v>2</v>
      </c>
      <c r="C70" s="40">
        <v>7.0000000000000001E-3</v>
      </c>
      <c r="E70" s="41">
        <f>ABS(C65-C70) * 100/C70</f>
        <v>4.1571428571428637</v>
      </c>
    </row>
    <row r="71" spans="1:5" x14ac:dyDescent="0.3">
      <c r="A71" s="67"/>
      <c r="B71" s="39" t="s">
        <v>4</v>
      </c>
      <c r="C71" s="65">
        <v>3.923</v>
      </c>
      <c r="E71" s="41">
        <f>ABS(C66-C71) * 100/C71</f>
        <v>26.293270456283455</v>
      </c>
    </row>
    <row r="72" spans="1:5" x14ac:dyDescent="0.3">
      <c r="A72" s="67"/>
      <c r="B72" s="39" t="s">
        <v>40</v>
      </c>
      <c r="C72" s="40">
        <v>161.80500000000001</v>
      </c>
      <c r="E72" s="41">
        <f>ABS(C67-C72) * 100/C72</f>
        <v>0.38060443125984922</v>
      </c>
    </row>
    <row r="73" spans="1:5" x14ac:dyDescent="0.3">
      <c r="A73" s="67"/>
      <c r="B73" s="39" t="s">
        <v>41</v>
      </c>
      <c r="C73" s="40">
        <v>164.423</v>
      </c>
      <c r="E73" s="41">
        <f>ABS(C67-C73) * 100/C73</f>
        <v>1.2176903474574701</v>
      </c>
    </row>
    <row r="75" spans="1:5" x14ac:dyDescent="0.3">
      <c r="A75" s="63" t="s">
        <v>7</v>
      </c>
      <c r="B75" s="63"/>
      <c r="C75" s="40">
        <v>6.9000000000000006E-2</v>
      </c>
    </row>
    <row r="78" spans="1:5" x14ac:dyDescent="0.3">
      <c r="A78" s="62" t="s">
        <v>19</v>
      </c>
      <c r="B78" s="62"/>
      <c r="C78" s="62"/>
    </row>
    <row r="79" spans="1:5" x14ac:dyDescent="0.3">
      <c r="A79" s="63" t="s">
        <v>3</v>
      </c>
      <c r="B79" s="63"/>
      <c r="C79" s="63"/>
    </row>
    <row r="80" spans="1:5" ht="14.4" customHeight="1" x14ac:dyDescent="0.3">
      <c r="A80" s="68" t="s">
        <v>1</v>
      </c>
      <c r="B80" s="39" t="s">
        <v>5</v>
      </c>
      <c r="C80" s="69">
        <v>3531.9067335999998</v>
      </c>
    </row>
    <row r="81" spans="1:5" ht="14.4" customHeight="1" x14ac:dyDescent="0.3">
      <c r="A81" s="68"/>
      <c r="C81" s="43"/>
    </row>
    <row r="82" spans="1:5" ht="14.4" customHeight="1" x14ac:dyDescent="0.3">
      <c r="A82" s="63" t="s">
        <v>6</v>
      </c>
      <c r="B82" s="63"/>
      <c r="C82" s="63"/>
      <c r="E82" s="7" t="s">
        <v>38</v>
      </c>
    </row>
    <row r="83" spans="1:5" x14ac:dyDescent="0.3">
      <c r="A83" s="68" t="s">
        <v>1</v>
      </c>
      <c r="B83" s="39" t="s">
        <v>5</v>
      </c>
      <c r="C83" s="40">
        <v>3563.57</v>
      </c>
      <c r="E83" s="41">
        <f>ABS(C80-C83) * 100/C83</f>
        <v>0.88852657307139571</v>
      </c>
    </row>
    <row r="84" spans="1:5" x14ac:dyDescent="0.3">
      <c r="A84" s="68"/>
      <c r="B84" s="39" t="s">
        <v>39</v>
      </c>
      <c r="C84" s="40">
        <v>3567.335</v>
      </c>
      <c r="E84" s="41">
        <f>ABS(C80-C84) * 100/C80</f>
        <v>1.0030917878708794</v>
      </c>
    </row>
    <row r="85" spans="1:5" x14ac:dyDescent="0.3">
      <c r="C85" s="40"/>
      <c r="E85" s="47"/>
    </row>
    <row r="86" spans="1:5" ht="14.4" customHeight="1" x14ac:dyDescent="0.3">
      <c r="A86" s="63" t="s">
        <v>7</v>
      </c>
      <c r="B86" s="63"/>
      <c r="C86" s="40">
        <v>1.2999999999999999E-2</v>
      </c>
      <c r="E86" s="47"/>
    </row>
    <row r="87" spans="1:5" ht="14.4" customHeight="1" x14ac:dyDescent="0.3">
      <c r="A87" s="68"/>
      <c r="C87" s="43"/>
      <c r="E87" s="47"/>
    </row>
    <row r="88" spans="1:5" ht="14.4" customHeight="1" x14ac:dyDescent="0.3">
      <c r="A88" s="68"/>
      <c r="C88" s="43"/>
    </row>
    <row r="89" spans="1:5" ht="14.4" customHeight="1" x14ac:dyDescent="0.3">
      <c r="A89" s="62" t="s">
        <v>20</v>
      </c>
      <c r="B89" s="62"/>
      <c r="C89" s="62"/>
      <c r="D89" s="62"/>
    </row>
    <row r="90" spans="1:5" x14ac:dyDescent="0.3">
      <c r="A90" s="63" t="s">
        <v>3</v>
      </c>
      <c r="B90" s="63"/>
      <c r="C90" s="63"/>
      <c r="D90" s="63"/>
    </row>
    <row r="91" spans="1:5" x14ac:dyDescent="0.3">
      <c r="A91" s="64" t="s">
        <v>1</v>
      </c>
      <c r="B91" s="39" t="s">
        <v>21</v>
      </c>
      <c r="C91" s="48" t="s">
        <v>22</v>
      </c>
      <c r="D91" s="49"/>
    </row>
    <row r="92" spans="1:5" x14ac:dyDescent="0.3">
      <c r="A92" s="64"/>
      <c r="B92" s="39" t="s">
        <v>23</v>
      </c>
      <c r="C92" s="50"/>
      <c r="D92" s="50"/>
    </row>
    <row r="93" spans="1:5" x14ac:dyDescent="0.3">
      <c r="A93" s="64"/>
      <c r="C93" s="27"/>
      <c r="D93" s="50"/>
    </row>
    <row r="94" spans="1:5" x14ac:dyDescent="0.3">
      <c r="A94" s="64"/>
      <c r="B94" s="51" t="s">
        <v>5</v>
      </c>
      <c r="C94" s="52"/>
      <c r="D94" s="52"/>
    </row>
    <row r="96" spans="1:5" x14ac:dyDescent="0.3">
      <c r="A96" s="63" t="s">
        <v>6</v>
      </c>
      <c r="B96" s="63"/>
      <c r="C96" s="63"/>
      <c r="D96" s="63"/>
    </row>
    <row r="97" spans="1:5" x14ac:dyDescent="0.3">
      <c r="A97" s="67" t="s">
        <v>1</v>
      </c>
      <c r="B97" s="39" t="s">
        <v>21</v>
      </c>
      <c r="C97" s="48" t="s">
        <v>22</v>
      </c>
      <c r="D97" s="49"/>
    </row>
    <row r="98" spans="1:5" x14ac:dyDescent="0.3">
      <c r="A98" s="67"/>
      <c r="B98" s="39" t="s">
        <v>23</v>
      </c>
      <c r="C98" s="50"/>
      <c r="D98" s="50"/>
    </row>
    <row r="99" spans="1:5" x14ac:dyDescent="0.3">
      <c r="A99" s="67"/>
      <c r="C99" s="27"/>
      <c r="D99" s="50"/>
    </row>
    <row r="100" spans="1:5" x14ac:dyDescent="0.3">
      <c r="A100" s="67"/>
      <c r="B100" s="51" t="s">
        <v>5</v>
      </c>
      <c r="C100" s="52"/>
      <c r="D100" s="52"/>
    </row>
    <row r="102" spans="1:5" x14ac:dyDescent="0.3">
      <c r="A102" s="63" t="s">
        <v>7</v>
      </c>
      <c r="B102" s="63"/>
      <c r="C102" s="49"/>
    </row>
    <row r="105" spans="1:5" x14ac:dyDescent="0.3">
      <c r="A105" s="62" t="s">
        <v>20</v>
      </c>
      <c r="B105" s="62"/>
      <c r="C105" s="62"/>
      <c r="D105" s="62"/>
      <c r="E105" s="62"/>
    </row>
    <row r="106" spans="1:5" x14ac:dyDescent="0.3">
      <c r="A106" s="63" t="s">
        <v>3</v>
      </c>
      <c r="B106" s="63"/>
      <c r="C106" s="63"/>
      <c r="D106" s="63"/>
      <c r="E106" s="63"/>
    </row>
    <row r="107" spans="1:5" x14ac:dyDescent="0.3">
      <c r="A107" s="64" t="s">
        <v>1</v>
      </c>
      <c r="B107" s="39" t="s">
        <v>21</v>
      </c>
      <c r="C107" s="53" t="s">
        <v>24</v>
      </c>
    </row>
    <row r="108" spans="1:5" x14ac:dyDescent="0.3">
      <c r="A108" s="64"/>
      <c r="B108" s="39" t="s">
        <v>23</v>
      </c>
      <c r="C108" s="50"/>
      <c r="D108" s="50"/>
      <c r="E108" s="49"/>
    </row>
    <row r="109" spans="1:5" x14ac:dyDescent="0.3">
      <c r="A109" s="64"/>
      <c r="C109" s="50"/>
      <c r="D109" s="50"/>
      <c r="E109" s="49"/>
    </row>
    <row r="110" spans="1:5" x14ac:dyDescent="0.3">
      <c r="A110" s="64"/>
      <c r="C110" s="27"/>
      <c r="D110" s="50"/>
      <c r="E110" s="54"/>
    </row>
    <row r="111" spans="1:5" x14ac:dyDescent="0.3">
      <c r="A111" s="64"/>
      <c r="B111" s="51" t="s">
        <v>5</v>
      </c>
      <c r="C111" s="22"/>
      <c r="D111" s="55"/>
      <c r="E111" s="51"/>
    </row>
    <row r="113" spans="1:6" x14ac:dyDescent="0.3">
      <c r="A113" s="63" t="s">
        <v>6</v>
      </c>
      <c r="B113" s="63"/>
      <c r="C113" s="63"/>
      <c r="D113" s="63"/>
      <c r="E113" s="63"/>
    </row>
    <row r="114" spans="1:6" ht="14.4" customHeight="1" x14ac:dyDescent="0.3">
      <c r="A114" s="67" t="s">
        <v>1</v>
      </c>
      <c r="B114" s="39" t="s">
        <v>21</v>
      </c>
      <c r="C114" s="48" t="s">
        <v>24</v>
      </c>
      <c r="D114" s="49"/>
      <c r="E114" s="49"/>
      <c r="F114" s="49"/>
    </row>
    <row r="115" spans="1:6" ht="14.4" customHeight="1" x14ac:dyDescent="0.3">
      <c r="A115" s="67"/>
      <c r="B115" s="39" t="s">
        <v>23</v>
      </c>
      <c r="C115" s="50"/>
      <c r="D115" s="50"/>
      <c r="E115" s="49"/>
      <c r="F115" s="49"/>
    </row>
    <row r="116" spans="1:6" ht="14.4" customHeight="1" x14ac:dyDescent="0.3">
      <c r="A116" s="67"/>
      <c r="C116" s="50"/>
      <c r="D116" s="50"/>
      <c r="E116" s="49"/>
      <c r="F116" s="49"/>
    </row>
    <row r="117" spans="1:6" ht="14.4" customHeight="1" x14ac:dyDescent="0.3">
      <c r="A117" s="67"/>
      <c r="C117" s="27"/>
      <c r="D117" s="50"/>
      <c r="E117" s="54"/>
      <c r="F117" s="49"/>
    </row>
    <row r="118" spans="1:6" x14ac:dyDescent="0.3">
      <c r="A118" s="67"/>
      <c r="B118" s="51" t="s">
        <v>5</v>
      </c>
      <c r="C118" s="19"/>
      <c r="D118" s="52"/>
      <c r="E118" s="56"/>
      <c r="F118" s="49"/>
    </row>
    <row r="119" spans="1:6" x14ac:dyDescent="0.3">
      <c r="C119" s="49"/>
      <c r="D119" s="49"/>
      <c r="E119" s="49"/>
      <c r="F119" s="49"/>
    </row>
    <row r="120" spans="1:6" x14ac:dyDescent="0.3">
      <c r="A120" s="63" t="s">
        <v>7</v>
      </c>
      <c r="B120" s="63"/>
      <c r="C120" s="49"/>
      <c r="D120" s="49"/>
      <c r="E120" s="49"/>
      <c r="F120" s="49"/>
    </row>
    <row r="123" spans="1:6" x14ac:dyDescent="0.3">
      <c r="A123" s="62" t="s">
        <v>20</v>
      </c>
      <c r="B123" s="62"/>
      <c r="C123" s="62"/>
      <c r="D123" s="62"/>
      <c r="E123" s="62"/>
      <c r="F123" s="62"/>
    </row>
    <row r="124" spans="1:6" x14ac:dyDescent="0.3">
      <c r="A124" s="63" t="s">
        <v>3</v>
      </c>
      <c r="B124" s="63"/>
      <c r="C124" s="63"/>
      <c r="D124" s="63"/>
      <c r="E124" s="63"/>
      <c r="F124" s="63"/>
    </row>
    <row r="125" spans="1:6" x14ac:dyDescent="0.3">
      <c r="A125" s="64" t="s">
        <v>1</v>
      </c>
      <c r="B125" s="39" t="s">
        <v>21</v>
      </c>
      <c r="C125" s="57" t="s">
        <v>25</v>
      </c>
      <c r="D125" s="58"/>
      <c r="E125" s="58"/>
      <c r="F125" s="58"/>
    </row>
    <row r="126" spans="1:6" x14ac:dyDescent="0.3">
      <c r="A126" s="64"/>
      <c r="B126" s="39" t="s">
        <v>23</v>
      </c>
      <c r="C126" s="24"/>
      <c r="D126" s="24"/>
      <c r="E126" s="59"/>
      <c r="F126" s="59"/>
    </row>
    <row r="127" spans="1:6" x14ac:dyDescent="0.3">
      <c r="A127" s="64"/>
      <c r="C127" s="24"/>
      <c r="D127" s="60"/>
      <c r="E127" s="24"/>
      <c r="F127" s="59"/>
    </row>
    <row r="128" spans="1:6" x14ac:dyDescent="0.3">
      <c r="A128" s="64"/>
      <c r="C128" s="24"/>
      <c r="D128" s="60"/>
      <c r="E128" s="60"/>
      <c r="F128" s="59"/>
    </row>
    <row r="129" spans="1:8" x14ac:dyDescent="0.3">
      <c r="A129" s="64"/>
      <c r="C129" s="24"/>
      <c r="D129" s="60"/>
      <c r="E129" s="60"/>
      <c r="F129" s="60"/>
    </row>
    <row r="130" spans="1:8" x14ac:dyDescent="0.3">
      <c r="A130" s="64"/>
      <c r="B130" s="51" t="s">
        <v>5</v>
      </c>
      <c r="C130" s="34"/>
      <c r="D130" s="61"/>
      <c r="E130" s="61"/>
      <c r="F130" s="61"/>
      <c r="H130" s="39" t="s">
        <v>40</v>
      </c>
    </row>
    <row r="131" spans="1:8" x14ac:dyDescent="0.3">
      <c r="H131" s="39" t="s">
        <v>41</v>
      </c>
    </row>
    <row r="132" spans="1:8" x14ac:dyDescent="0.3">
      <c r="A132" s="63" t="s">
        <v>6</v>
      </c>
      <c r="B132" s="63"/>
      <c r="C132" s="63"/>
      <c r="D132" s="63"/>
      <c r="E132" s="63"/>
      <c r="F132" s="63"/>
    </row>
    <row r="133" spans="1:8" ht="14.4" customHeight="1" x14ac:dyDescent="0.3">
      <c r="A133" s="64" t="s">
        <v>1</v>
      </c>
      <c r="B133" s="39" t="s">
        <v>21</v>
      </c>
      <c r="C133" s="48" t="s">
        <v>25</v>
      </c>
      <c r="D133" s="49"/>
      <c r="E133" s="49"/>
      <c r="F133" s="49"/>
    </row>
    <row r="134" spans="1:8" ht="14.4" customHeight="1" x14ac:dyDescent="0.3">
      <c r="A134" s="64"/>
      <c r="B134" s="39" t="s">
        <v>23</v>
      </c>
      <c r="C134" s="24"/>
      <c r="D134" s="24"/>
      <c r="E134" s="59"/>
      <c r="F134" s="59"/>
    </row>
    <row r="135" spans="1:8" ht="14.4" customHeight="1" x14ac:dyDescent="0.3">
      <c r="A135" s="64"/>
      <c r="C135" s="24"/>
      <c r="D135" s="60"/>
      <c r="E135" s="24"/>
      <c r="F135" s="59"/>
    </row>
    <row r="136" spans="1:8" ht="14.4" customHeight="1" x14ac:dyDescent="0.3">
      <c r="A136" s="64"/>
      <c r="C136" s="24"/>
      <c r="D136" s="60"/>
      <c r="E136" s="60"/>
      <c r="F136" s="59"/>
    </row>
    <row r="137" spans="1:8" x14ac:dyDescent="0.3">
      <c r="A137" s="64"/>
      <c r="C137" s="24"/>
      <c r="D137" s="60"/>
      <c r="E137" s="60"/>
      <c r="F137" s="60"/>
    </row>
    <row r="138" spans="1:8" x14ac:dyDescent="0.3">
      <c r="A138" s="64"/>
      <c r="B138" s="51" t="s">
        <v>5</v>
      </c>
      <c r="C138" s="34"/>
      <c r="D138" s="61"/>
      <c r="E138" s="61"/>
      <c r="F138" s="61"/>
    </row>
    <row r="139" spans="1:8" x14ac:dyDescent="0.3">
      <c r="A139" s="70"/>
      <c r="C139" s="27"/>
      <c r="D139" s="49"/>
      <c r="E139" s="49"/>
      <c r="F139" s="49"/>
    </row>
    <row r="140" spans="1:8" x14ac:dyDescent="0.3">
      <c r="A140" s="63" t="s">
        <v>7</v>
      </c>
      <c r="B140" s="63"/>
      <c r="C140" s="6"/>
      <c r="D140" s="49"/>
      <c r="E140" s="49"/>
      <c r="F140" s="49"/>
    </row>
  </sheetData>
  <mergeCells count="52">
    <mergeCell ref="A125:A130"/>
    <mergeCell ref="A132:F132"/>
    <mergeCell ref="A133:A138"/>
    <mergeCell ref="A140:B140"/>
    <mergeCell ref="A107:A111"/>
    <mergeCell ref="A113:E113"/>
    <mergeCell ref="A114:A118"/>
    <mergeCell ref="A120:B120"/>
    <mergeCell ref="A123:F123"/>
    <mergeCell ref="A124:F124"/>
    <mergeCell ref="A91:A94"/>
    <mergeCell ref="A96:D96"/>
    <mergeCell ref="A97:A100"/>
    <mergeCell ref="A102:B102"/>
    <mergeCell ref="A105:E105"/>
    <mergeCell ref="A106:E106"/>
    <mergeCell ref="A78:C78"/>
    <mergeCell ref="A79:C79"/>
    <mergeCell ref="A82:C82"/>
    <mergeCell ref="A86:B86"/>
    <mergeCell ref="A89:D89"/>
    <mergeCell ref="A90:D90"/>
    <mergeCell ref="A63:C63"/>
    <mergeCell ref="A64:C64"/>
    <mergeCell ref="A65:A67"/>
    <mergeCell ref="A69:C69"/>
    <mergeCell ref="A70:A73"/>
    <mergeCell ref="A75:B75"/>
    <mergeCell ref="A48:C48"/>
    <mergeCell ref="A49:C49"/>
    <mergeCell ref="A50:A52"/>
    <mergeCell ref="A54:C54"/>
    <mergeCell ref="A55:A58"/>
    <mergeCell ref="A60:B60"/>
    <mergeCell ref="A33:C33"/>
    <mergeCell ref="A34:C34"/>
    <mergeCell ref="A35:A37"/>
    <mergeCell ref="A39:C39"/>
    <mergeCell ref="A40:A43"/>
    <mergeCell ref="A45:B45"/>
    <mergeCell ref="A16:C16"/>
    <mergeCell ref="A17:C17"/>
    <mergeCell ref="A18:A21"/>
    <mergeCell ref="A23:C23"/>
    <mergeCell ref="A24:A28"/>
    <mergeCell ref="A30:B30"/>
    <mergeCell ref="A1:C1"/>
    <mergeCell ref="A2:C2"/>
    <mergeCell ref="A3:A5"/>
    <mergeCell ref="A7:C7"/>
    <mergeCell ref="A8:A11"/>
    <mergeCell ref="A13:B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Бугакова</dc:creator>
  <cp:lastModifiedBy>Дарья Бугакова</cp:lastModifiedBy>
  <dcterms:created xsi:type="dcterms:W3CDTF">2024-04-06T15:22:20Z</dcterms:created>
  <dcterms:modified xsi:type="dcterms:W3CDTF">2024-04-24T07:26:04Z</dcterms:modified>
</cp:coreProperties>
</file>