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9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</sheets>
  <calcPr calcId="124519"/>
</workbook>
</file>

<file path=xl/calcChain.xml><?xml version="1.0" encoding="utf-8"?>
<calcChain xmlns="http://schemas.openxmlformats.org/spreadsheetml/2006/main">
  <c r="B10" i="10"/>
  <c r="B9"/>
  <c r="B8"/>
  <c r="B7"/>
  <c r="B6"/>
  <c r="J20" i="9"/>
  <c r="J21" s="1"/>
  <c r="F17"/>
  <c r="F16"/>
  <c r="F15"/>
  <c r="F14"/>
  <c r="F13"/>
  <c r="F12"/>
  <c r="F11"/>
  <c r="F10"/>
  <c r="F9"/>
  <c r="F8"/>
  <c r="F7"/>
  <c r="E8"/>
  <c r="G20"/>
  <c r="G21" s="1"/>
  <c r="G24" s="1"/>
  <c r="D10"/>
  <c r="D9"/>
  <c r="E9"/>
  <c r="E7"/>
  <c r="C7"/>
  <c r="C41"/>
  <c r="C10"/>
  <c r="A8"/>
  <c r="C8" s="1"/>
  <c r="I4"/>
  <c r="H4"/>
  <c r="I5" s="1"/>
  <c r="G4"/>
  <c r="H5" s="1"/>
  <c r="F4"/>
  <c r="F20" i="8"/>
  <c r="F21" s="1"/>
  <c r="F24" s="1"/>
  <c r="J24" s="1"/>
  <c r="A46"/>
  <c r="C46" s="1"/>
  <c r="D46"/>
  <c r="A47"/>
  <c r="D47" s="1"/>
  <c r="A35"/>
  <c r="D35" s="1"/>
  <c r="C35"/>
  <c r="A36"/>
  <c r="A37" s="1"/>
  <c r="D36"/>
  <c r="A28"/>
  <c r="D28" s="1"/>
  <c r="C28"/>
  <c r="A29"/>
  <c r="A30" s="1"/>
  <c r="D29"/>
  <c r="A27"/>
  <c r="D27" s="1"/>
  <c r="C27"/>
  <c r="A24"/>
  <c r="D24" s="1"/>
  <c r="C24"/>
  <c r="A25"/>
  <c r="A26" s="1"/>
  <c r="D25"/>
  <c r="A18"/>
  <c r="A19" s="1"/>
  <c r="H5"/>
  <c r="G5"/>
  <c r="F5"/>
  <c r="A9"/>
  <c r="A10" s="1"/>
  <c r="A8"/>
  <c r="C8" s="1"/>
  <c r="C7"/>
  <c r="H4"/>
  <c r="G4"/>
  <c r="F4"/>
  <c r="E4"/>
  <c r="A20" i="7"/>
  <c r="A28" s="1"/>
  <c r="A29" s="1"/>
  <c r="C29" s="1"/>
  <c r="A25"/>
  <c r="A26" s="1"/>
  <c r="C26" s="1"/>
  <c r="A22"/>
  <c r="A23" s="1"/>
  <c r="C23" s="1"/>
  <c r="G3"/>
  <c r="F3"/>
  <c r="H3"/>
  <c r="E3"/>
  <c r="C16"/>
  <c r="C15"/>
  <c r="C14"/>
  <c r="C13"/>
  <c r="C12"/>
  <c r="C11"/>
  <c r="C10"/>
  <c r="C9"/>
  <c r="C8"/>
  <c r="C7"/>
  <c r="C6"/>
  <c r="A22" i="6"/>
  <c r="C22" s="1"/>
  <c r="C1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G25" i="9" l="1"/>
  <c r="K21"/>
  <c r="H25" s="1"/>
  <c r="H21"/>
  <c r="H24" s="1"/>
  <c r="G5"/>
  <c r="A9"/>
  <c r="C47" i="8"/>
  <c r="C37"/>
  <c r="A38"/>
  <c r="D37"/>
  <c r="C36"/>
  <c r="C30"/>
  <c r="A31"/>
  <c r="D30"/>
  <c r="C29"/>
  <c r="G21"/>
  <c r="G24" s="1"/>
  <c r="J23" s="1"/>
  <c r="F25" s="1"/>
  <c r="C26"/>
  <c r="D26"/>
  <c r="C25"/>
  <c r="C19"/>
  <c r="A20"/>
  <c r="D19"/>
  <c r="C18"/>
  <c r="D18"/>
  <c r="A11"/>
  <c r="D11" s="1"/>
  <c r="C10"/>
  <c r="C9"/>
  <c r="D8"/>
  <c r="D10"/>
  <c r="D7"/>
  <c r="D9"/>
  <c r="D9" i="7"/>
  <c r="D14"/>
  <c r="D8"/>
  <c r="D12"/>
  <c r="D16"/>
  <c r="D7"/>
  <c r="D11"/>
  <c r="D15"/>
  <c r="D13"/>
  <c r="D6"/>
  <c r="D10"/>
  <c r="E11" i="3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K24" i="9" l="1"/>
  <c r="K23" s="1"/>
  <c r="C9"/>
  <c r="A10"/>
  <c r="C38" i="8"/>
  <c r="A39"/>
  <c r="D38"/>
  <c r="D31"/>
  <c r="C31"/>
  <c r="A32"/>
  <c r="C20"/>
  <c r="D20"/>
  <c r="A21"/>
  <c r="A12"/>
  <c r="C11"/>
  <c r="I5" i="3"/>
  <c r="O4"/>
  <c r="E10" i="9" l="1"/>
  <c r="D11" s="1"/>
  <c r="E11" s="1"/>
  <c r="A11"/>
  <c r="A40" i="8"/>
  <c r="D39"/>
  <c r="C39"/>
  <c r="A33"/>
  <c r="D32"/>
  <c r="C32"/>
  <c r="D21"/>
  <c r="A22"/>
  <c r="C21"/>
  <c r="A13"/>
  <c r="C12"/>
  <c r="D12"/>
  <c r="D12" i="9" l="1"/>
  <c r="A12"/>
  <c r="C11"/>
  <c r="A41" i="8"/>
  <c r="D40"/>
  <c r="C40"/>
  <c r="A34"/>
  <c r="D33"/>
  <c r="C33"/>
  <c r="A23"/>
  <c r="D22"/>
  <c r="C22"/>
  <c r="A14"/>
  <c r="C13"/>
  <c r="D13"/>
  <c r="E12" i="9" l="1"/>
  <c r="D13" s="1"/>
  <c r="C12"/>
  <c r="A13"/>
  <c r="C41" i="8"/>
  <c r="A42"/>
  <c r="D41"/>
  <c r="C34"/>
  <c r="D34"/>
  <c r="C23"/>
  <c r="D23"/>
  <c r="A15"/>
  <c r="C14"/>
  <c r="D14"/>
  <c r="E13" i="9" l="1"/>
  <c r="D14" s="1"/>
  <c r="C13"/>
  <c r="A14"/>
  <c r="D42" i="8"/>
  <c r="C42"/>
  <c r="A43"/>
  <c r="A16"/>
  <c r="C15"/>
  <c r="D15"/>
  <c r="E14" i="9" l="1"/>
  <c r="D15" s="1"/>
  <c r="A15"/>
  <c r="C14"/>
  <c r="D43" i="8"/>
  <c r="C43"/>
  <c r="A44"/>
  <c r="A17"/>
  <c r="C16"/>
  <c r="D16"/>
  <c r="E15" i="9" l="1"/>
  <c r="D16" s="1"/>
  <c r="A16"/>
  <c r="C15"/>
  <c r="A45" i="8"/>
  <c r="D44"/>
  <c r="C44"/>
  <c r="C17"/>
  <c r="D17"/>
  <c r="E16" i="9" l="1"/>
  <c r="D17" s="1"/>
  <c r="C16"/>
  <c r="A17"/>
  <c r="D45" i="8"/>
  <c r="C45"/>
  <c r="E17" i="9" l="1"/>
  <c r="D18" s="1"/>
  <c r="C17"/>
  <c r="A18"/>
  <c r="E18" l="1"/>
  <c r="D19" s="1"/>
  <c r="A19"/>
  <c r="C18"/>
  <c r="E19" l="1"/>
  <c r="D20" s="1"/>
  <c r="A20"/>
  <c r="C19"/>
  <c r="E20" l="1"/>
  <c r="D21" s="1"/>
  <c r="A21"/>
  <c r="C20"/>
  <c r="E21" l="1"/>
  <c r="D22" s="1"/>
  <c r="A22"/>
  <c r="C21"/>
  <c r="E22" l="1"/>
  <c r="D23" s="1"/>
  <c r="A23"/>
  <c r="C22"/>
  <c r="E23" l="1"/>
  <c r="D24" s="1"/>
  <c r="A24"/>
  <c r="C23"/>
  <c r="D25" l="1"/>
  <c r="E24"/>
  <c r="C24"/>
  <c r="A25"/>
  <c r="D26" l="1"/>
  <c r="E25"/>
  <c r="A26"/>
  <c r="C25"/>
  <c r="E26" l="1"/>
  <c r="D27" s="1"/>
  <c r="A27"/>
  <c r="C26"/>
  <c r="E27" l="1"/>
  <c r="D28" s="1"/>
  <c r="A28"/>
  <c r="C27"/>
  <c r="D29" l="1"/>
  <c r="E28"/>
  <c r="C28"/>
  <c r="A29"/>
  <c r="D30" l="1"/>
  <c r="E29"/>
  <c r="C29"/>
  <c r="A30"/>
  <c r="E30" l="1"/>
  <c r="D31" s="1"/>
  <c r="A31"/>
  <c r="C30"/>
  <c r="D32" l="1"/>
  <c r="E31"/>
  <c r="A32"/>
  <c r="C31"/>
  <c r="D33" l="1"/>
  <c r="E32"/>
  <c r="C32"/>
  <c r="A33"/>
  <c r="D34" l="1"/>
  <c r="E33"/>
  <c r="C33"/>
  <c r="A34"/>
  <c r="D35" l="1"/>
  <c r="E34"/>
  <c r="A35"/>
  <c r="C34"/>
  <c r="D36" l="1"/>
  <c r="E35"/>
  <c r="A36"/>
  <c r="C35"/>
  <c r="D37" l="1"/>
  <c r="E36"/>
  <c r="C36"/>
  <c r="A37"/>
  <c r="D38" l="1"/>
  <c r="E37"/>
  <c r="C37"/>
  <c r="A38"/>
  <c r="E38" l="1"/>
  <c r="D39" s="1"/>
  <c r="A39"/>
  <c r="C38"/>
  <c r="D40" l="1"/>
  <c r="E39"/>
  <c r="A40"/>
  <c r="C39"/>
  <c r="D41" l="1"/>
  <c r="E40"/>
  <c r="C40"/>
  <c r="A41"/>
  <c r="D42" l="1"/>
  <c r="E42" s="1"/>
  <c r="E41"/>
  <c r="A42"/>
  <c r="D43" l="1"/>
  <c r="A43"/>
  <c r="C42"/>
  <c r="D44" l="1"/>
  <c r="E43"/>
  <c r="A44"/>
  <c r="C43"/>
  <c r="D45" l="1"/>
  <c r="E44"/>
  <c r="C44"/>
  <c r="A45"/>
  <c r="D46" l="1"/>
  <c r="E45"/>
  <c r="C45"/>
  <c r="A46"/>
  <c r="E46" l="1"/>
  <c r="D47" s="1"/>
  <c r="E47" s="1"/>
  <c r="A47"/>
  <c r="C46"/>
  <c r="C47" l="1"/>
</calcChain>
</file>

<file path=xl/sharedStrings.xml><?xml version="1.0" encoding="utf-8"?>
<sst xmlns="http://schemas.openxmlformats.org/spreadsheetml/2006/main" count="169" uniqueCount="86">
  <si>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</si>
  <si>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</si>
  <si>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</si>
  <si>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</si>
  <si>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</si>
  <si>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</si>
  <si>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</si>
  <si>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</si>
  <si>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</si>
  <si>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</si>
  <si>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</si>
  <si>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</si>
  <si>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</si>
  <si>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</si>
  <si>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</si>
  <si>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</si>
  <si>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</si>
  <si>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</si>
  <si>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</si>
  <si>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</si>
  <si>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</si>
  <si>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</si>
  <si>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</si>
  <si>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</si>
  <si>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</si>
  <si>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</si>
  <si>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</si>
  <si>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</si>
  <si>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</si>
  <si>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</si>
  <si>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</si>
  <si>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</si>
  <si>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</si>
  <si>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</si>
  <si>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</si>
  <si>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</si>
  <si>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</si>
  <si>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</si>
  <si>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</si>
  <si>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</si>
  <si>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</si>
  <si>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</si>
  <si>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</si>
  <si>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</si>
  <si>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</si>
  <si>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</si>
  <si>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</si>
  <si>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</si>
  <si>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</si>
  <si>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</si>
  <si>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</si>
  <si>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</si>
  <si>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</si>
  <si>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</si>
  <si>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</si>
  <si>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</si>
  <si>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</si>
  <si>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</si>
  <si>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</si>
  <si>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</si>
  <si>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</si>
  <si>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</si>
  <si>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</si>
  <si>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</si>
  <si>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</si>
  <si>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</si>
  <si>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</si>
  <si>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</si>
  <si>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</si>
  <si>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</si>
  <si>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</si>
  <si>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</si>
  <si>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</si>
  <si>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</si>
  <si>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</si>
  <si>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</si>
  <si>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</si>
  <si>
    <t>c3</t>
  </si>
  <si>
    <t>c2</t>
  </si>
  <si>
    <t>c1</t>
  </si>
  <si>
    <t>dx</t>
  </si>
  <si>
    <t>m</t>
  </si>
  <si>
    <t>(y - n) / m</t>
  </si>
  <si>
    <t>xn+1</t>
  </si>
  <si>
    <t>x4</t>
  </si>
  <si>
    <t>c4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</si>
</sst>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26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25594624"/>
        <c:axId val="125605376"/>
      </c:scatterChart>
      <c:valAx>
        <c:axId val="125594624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25605376"/>
        <c:crosses val="autoZero"/>
        <c:crossBetween val="midCat"/>
        <c:majorUnit val="0.1"/>
      </c:valAx>
      <c:valAx>
        <c:axId val="125605376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61"/>
            </c:manualLayout>
          </c:layout>
        </c:title>
        <c:numFmt formatCode="General" sourceLinked="0"/>
        <c:tickLblPos val="nextTo"/>
        <c:crossAx val="125594624"/>
        <c:crossesAt val="1.0000000000000029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87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92"/>
          <c:y val="8.5897077679974648E-2"/>
          <c:w val="0.77380344428225845"/>
          <c:h val="0.68838320636384265"/>
        </c:manualLayout>
      </c:layout>
      <c:scatterChart>
        <c:scatterStyle val="smoothMarker"/>
        <c:ser>
          <c:idx val="0"/>
          <c:order val="0"/>
          <c:tx>
            <c:strRef>
              <c:f>'8'!$C$6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'8'!$A$7:$A$47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'8'!$C$7:$C$47</c:f>
              <c:numCache>
                <c:formatCode>General</c:formatCode>
                <c:ptCount val="41"/>
                <c:pt idx="0">
                  <c:v>1.8079999999999998</c:v>
                </c:pt>
                <c:pt idx="1">
                  <c:v>2.0063999999999997</c:v>
                </c:pt>
                <c:pt idx="2">
                  <c:v>1.8143999999999998</c:v>
                </c:pt>
                <c:pt idx="3">
                  <c:v>1.2919999999999998</c:v>
                </c:pt>
                <c:pt idx="4">
                  <c:v>0.49919999999999959</c:v>
                </c:pt>
                <c:pt idx="5">
                  <c:v>-0.50400000000000045</c:v>
                </c:pt>
                <c:pt idx="6">
                  <c:v>-1.6576000000000004</c:v>
                </c:pt>
                <c:pt idx="7">
                  <c:v>-2.9016000000000006</c:v>
                </c:pt>
                <c:pt idx="8">
                  <c:v>-4.176000000000001</c:v>
                </c:pt>
                <c:pt idx="9">
                  <c:v>-5.4208000000000007</c:v>
                </c:pt>
                <c:pt idx="10">
                  <c:v>-6.5760000000000005</c:v>
                </c:pt>
                <c:pt idx="11">
                  <c:v>-7.5815999999999999</c:v>
                </c:pt>
                <c:pt idx="12">
                  <c:v>-8.377600000000001</c:v>
                </c:pt>
                <c:pt idx="13">
                  <c:v>-8.9039999999999999</c:v>
                </c:pt>
                <c:pt idx="14">
                  <c:v>-9.1008000000000013</c:v>
                </c:pt>
                <c:pt idx="15">
                  <c:v>-8.9080000000000013</c:v>
                </c:pt>
                <c:pt idx="16">
                  <c:v>-8.2655999999999992</c:v>
                </c:pt>
                <c:pt idx="17">
                  <c:v>-7.1135999999999999</c:v>
                </c:pt>
                <c:pt idx="18">
                  <c:v>-5.3920000000000003</c:v>
                </c:pt>
                <c:pt idx="19">
                  <c:v>-3.0407999999999999</c:v>
                </c:pt>
                <c:pt idx="20">
                  <c:v>0</c:v>
                </c:pt>
                <c:pt idx="21">
                  <c:v>3.7904000000000004</c:v>
                </c:pt>
                <c:pt idx="22">
                  <c:v>8.3903999999999996</c:v>
                </c:pt>
                <c:pt idx="23">
                  <c:v>13.86</c:v>
                </c:pt>
                <c:pt idx="24">
                  <c:v>20.2592</c:v>
                </c:pt>
                <c:pt idx="25">
                  <c:v>27.648000000000003</c:v>
                </c:pt>
                <c:pt idx="26">
                  <c:v>36.086400000000005</c:v>
                </c:pt>
                <c:pt idx="27">
                  <c:v>45.634399999999999</c:v>
                </c:pt>
                <c:pt idx="28">
                  <c:v>56.351999999999997</c:v>
                </c:pt>
                <c:pt idx="29">
                  <c:v>68.299199999999999</c:v>
                </c:pt>
                <c:pt idx="30">
                  <c:v>81.536000000000001</c:v>
                </c:pt>
                <c:pt idx="31">
                  <c:v>96.122399999999999</c:v>
                </c:pt>
                <c:pt idx="32">
                  <c:v>112.11840000000001</c:v>
                </c:pt>
                <c:pt idx="33">
                  <c:v>129.58400000000003</c:v>
                </c:pt>
                <c:pt idx="34">
                  <c:v>148.57920000000001</c:v>
                </c:pt>
                <c:pt idx="35">
                  <c:v>169.16399999999999</c:v>
                </c:pt>
                <c:pt idx="36">
                  <c:v>191.39840000000001</c:v>
                </c:pt>
                <c:pt idx="37">
                  <c:v>215.34240000000003</c:v>
                </c:pt>
                <c:pt idx="38">
                  <c:v>241.05600000000004</c:v>
                </c:pt>
                <c:pt idx="39">
                  <c:v>268.59920000000005</c:v>
                </c:pt>
                <c:pt idx="40">
                  <c:v>298.03200000000004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'8'!$A$7:$A$47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'8'!$B$7:$B$47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x1</c:v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'8'!$G$20:$G$21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'8'!$H$20:$H$21</c:f>
              <c:numCache>
                <c:formatCode>General</c:formatCode>
                <c:ptCount val="2"/>
                <c:pt idx="0">
                  <c:v>0</c:v>
                </c:pt>
                <c:pt idx="1">
                  <c:v>1.2919999999999994</c:v>
                </c:pt>
              </c:numCache>
            </c:numRef>
          </c:yVal>
          <c:smooth val="1"/>
        </c:ser>
        <c:ser>
          <c:idx val="3"/>
          <c:order val="3"/>
          <c:tx>
            <c:v>line</c:v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'8'!$G$24:$G$25</c:f>
              <c:numCache>
                <c:formatCode>General</c:formatCode>
                <c:ptCount val="2"/>
                <c:pt idx="0">
                  <c:v>3</c:v>
                </c:pt>
                <c:pt idx="1">
                  <c:v>4.560395574452329</c:v>
                </c:pt>
              </c:numCache>
            </c:numRef>
          </c:xVal>
          <c:yVal>
            <c:numRef>
              <c:f>'8'!$H$24:$H$25</c:f>
              <c:numCache>
                <c:formatCode>General</c:formatCode>
                <c:ptCount val="2"/>
                <c:pt idx="0">
                  <c:v>1.2919999999999994</c:v>
                </c:pt>
                <c:pt idx="1">
                  <c:v>-4.0916642034678041E-2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'8'!$J$20:$J$21</c:f>
              <c:numCache>
                <c:formatCode>General</c:formatCode>
                <c:ptCount val="2"/>
                <c:pt idx="0">
                  <c:v>4.560395574452329</c:v>
                </c:pt>
                <c:pt idx="1">
                  <c:v>4.560395574452329</c:v>
                </c:pt>
              </c:numCache>
            </c:numRef>
          </c:xVal>
          <c:yVal>
            <c:numRef>
              <c:f>'8'!$K$20:$K$21</c:f>
              <c:numCache>
                <c:formatCode>General</c:formatCode>
                <c:ptCount val="2"/>
                <c:pt idx="0">
                  <c:v>0</c:v>
                </c:pt>
                <c:pt idx="1">
                  <c:v>-4.0916642034678041E-2</c:v>
                </c:pt>
              </c:numCache>
            </c:numRef>
          </c:yVal>
          <c:smooth val="1"/>
        </c:ser>
        <c:axId val="129218816"/>
        <c:axId val="129225088"/>
      </c:scatterChart>
      <c:valAx>
        <c:axId val="129218816"/>
        <c:scaling>
          <c:orientation val="minMax"/>
          <c:max val="5"/>
          <c:min val="2.8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spPr>
          <a:ln>
            <a:prstDash val="dash"/>
          </a:ln>
        </c:spPr>
        <c:crossAx val="129225088"/>
        <c:crossesAt val="-100"/>
        <c:crossBetween val="midCat"/>
        <c:majorUnit val="1"/>
        <c:minorUnit val="0.2"/>
      </c:valAx>
      <c:valAx>
        <c:axId val="129225088"/>
        <c:scaling>
          <c:orientation val="minMax"/>
          <c:max val="2"/>
          <c:min val="-1.5"/>
        </c:scaling>
        <c:axPos val="l"/>
        <c:minorGridlines>
          <c:spPr>
            <a:ln>
              <a:prstDash val="dash"/>
            </a:ln>
          </c:spPr>
        </c:min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>
            <c:manualLayout>
              <c:xMode val="edge"/>
              <c:yMode val="edge"/>
              <c:x val="1.6274884699464805E-2"/>
              <c:y val="0.26279594705904835"/>
            </c:manualLayout>
          </c:layout>
        </c:title>
        <c:numFmt formatCode="General" sourceLinked="1"/>
        <c:tickLblPos val="nextTo"/>
        <c:crossAx val="129218816"/>
        <c:crosses val="autoZero"/>
        <c:crossBetween val="midCat"/>
        <c:majorUnit val="1"/>
        <c:minorUnit val="0.5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42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25124608"/>
        <c:axId val="125126528"/>
      </c:scatterChart>
      <c:valAx>
        <c:axId val="125124608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25126528"/>
        <c:crosses val="autoZero"/>
        <c:crossBetween val="midCat"/>
        <c:majorUnit val="0.1"/>
      </c:valAx>
      <c:valAx>
        <c:axId val="125126528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72"/>
            </c:manualLayout>
          </c:layout>
        </c:title>
        <c:numFmt formatCode="0.0E+00" sourceLinked="0"/>
        <c:tickLblPos val="nextTo"/>
        <c:crossAx val="125124608"/>
        <c:crossesAt val="1.0000000000000036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11"/>
          <c:y val="7.2816797900262756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32"/>
          <c:y val="5.3916760404949464E-2"/>
          <c:w val="0.78932373122781141"/>
          <c:h val="0.73934060165556381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125608320"/>
        <c:axId val="125735680"/>
      </c:scatterChart>
      <c:valAx>
        <c:axId val="125608320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125735680"/>
        <c:crosses val="autoZero"/>
        <c:crossBetween val="midCat"/>
        <c:majorUnit val="2"/>
        <c:minorUnit val="1"/>
      </c:valAx>
      <c:valAx>
        <c:axId val="12573568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560832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635"/>
          <c:y val="0.38856605424321988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7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125797888"/>
        <c:axId val="125799808"/>
      </c:scatterChart>
      <c:valAx>
        <c:axId val="12579788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5799808"/>
        <c:crossesAt val="-100"/>
        <c:crossBetween val="midCat"/>
        <c:majorUnit val="1"/>
      </c:valAx>
      <c:valAx>
        <c:axId val="125799808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579788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89"/>
          <c:w val="0.19067014795474302"/>
          <c:h val="0.196308707232587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5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126182528"/>
        <c:axId val="126184448"/>
      </c:scatterChart>
      <c:valAx>
        <c:axId val="12618252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6184448"/>
        <c:crossesAt val="-100"/>
        <c:crossBetween val="midCat"/>
        <c:majorUnit val="1"/>
      </c:valAx>
      <c:valAx>
        <c:axId val="126184448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618252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81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126229888"/>
        <c:axId val="126117376"/>
      </c:scatterChart>
      <c:valAx>
        <c:axId val="12622988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6117376"/>
        <c:crossesAt val="-100"/>
        <c:crossBetween val="midCat"/>
        <c:majorUnit val="1"/>
      </c:valAx>
      <c:valAx>
        <c:axId val="126117376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622988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3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75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'5'!$A$21:$A$22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'5'!$C$21:$C$22</c:f>
              <c:numCache>
                <c:formatCode>General</c:formatCode>
                <c:ptCount val="2"/>
                <c:pt idx="0">
                  <c:v>0</c:v>
                </c:pt>
                <c:pt idx="1">
                  <c:v>-5.0624999999999816E-2</c:v>
                </c:pt>
              </c:numCache>
            </c:numRef>
          </c:yVal>
          <c:smooth val="1"/>
        </c:ser>
        <c:axId val="126320640"/>
        <c:axId val="126322560"/>
      </c:scatterChart>
      <c:valAx>
        <c:axId val="12632064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6322560"/>
        <c:crossesAt val="-100"/>
        <c:crossBetween val="midCat"/>
        <c:majorUnit val="1"/>
      </c:valAx>
      <c:valAx>
        <c:axId val="126322560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63206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81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2"/>
          <c:order val="0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'6'!$A$18:$A$20</c:f>
              <c:numCache>
                <c:formatCode>General</c:formatCode>
                <c:ptCount val="3"/>
                <c:pt idx="0">
                  <c:v>1</c:v>
                </c:pt>
                <c:pt idx="1">
                  <c:v>2.75</c:v>
                </c:pt>
                <c:pt idx="2">
                  <c:v>1.875</c:v>
                </c:pt>
              </c:numCache>
            </c:numRef>
          </c:xVal>
          <c:yVal>
            <c:numRef>
              <c:f>'6'!$B$18:$B$20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'6'!$C$5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'6'!$D$6:$D$16</c:f>
              <c:numCache>
                <c:formatCode>General</c:formatCode>
                <c:ptCount val="11"/>
                <c:pt idx="0">
                  <c:v>0.52649999999999997</c:v>
                </c:pt>
                <c:pt idx="1">
                  <c:v>0.53599999999999992</c:v>
                </c:pt>
                <c:pt idx="2">
                  <c:v>0.17849999999999988</c:v>
                </c:pt>
                <c:pt idx="3">
                  <c:v>-0.39600000000000024</c:v>
                </c:pt>
                <c:pt idx="4">
                  <c:v>-1.0375000000000001</c:v>
                </c:pt>
                <c:pt idx="5">
                  <c:v>-1.5960000000000005</c:v>
                </c:pt>
                <c:pt idx="6">
                  <c:v>-1.9215000000000004</c:v>
                </c:pt>
                <c:pt idx="7">
                  <c:v>-1.8639999999999999</c:v>
                </c:pt>
                <c:pt idx="8">
                  <c:v>-1.2734999999999999</c:v>
                </c:pt>
                <c:pt idx="9">
                  <c:v>0</c:v>
                </c:pt>
                <c:pt idx="10">
                  <c:v>2.1064999999999983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'6'!$A$22:$A$23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'6'!$C$22:$C$23</c:f>
              <c:numCache>
                <c:formatCode>General</c:formatCode>
                <c:ptCount val="2"/>
                <c:pt idx="0">
                  <c:v>0</c:v>
                </c:pt>
                <c:pt idx="1">
                  <c:v>0.53599999999999992</c:v>
                </c:pt>
              </c:numCache>
            </c:numRef>
          </c:yVal>
          <c:smooth val="1"/>
        </c:ser>
        <c:ser>
          <c:idx val="4"/>
          <c:order val="4"/>
          <c:tx>
            <c:v>x2-f(x2)</c:v>
          </c:tx>
          <c:marker>
            <c:symbol val="none"/>
          </c:marker>
          <c:xVal>
            <c:numRef>
              <c:f>'6'!$A$25:$A$26</c:f>
              <c:numCache>
                <c:formatCode>General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xVal>
          <c:yVal>
            <c:numRef>
              <c:f>'6'!$C$25:$C$26</c:f>
              <c:numCache>
                <c:formatCode>General</c:formatCode>
                <c:ptCount val="2"/>
                <c:pt idx="0">
                  <c:v>0</c:v>
                </c:pt>
                <c:pt idx="1">
                  <c:v>-0.24023437500000008</c:v>
                </c:pt>
              </c:numCache>
            </c:numRef>
          </c:yVal>
          <c:smooth val="1"/>
        </c:ser>
        <c:ser>
          <c:idx val="5"/>
          <c:order val="5"/>
          <c:tx>
            <c:v>x3-f(x3)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'6'!$A$28:$A$29</c:f>
              <c:numCache>
                <c:formatCode>General</c:formatCode>
                <c:ptCount val="2"/>
                <c:pt idx="0">
                  <c:v>1.875</c:v>
                </c:pt>
                <c:pt idx="1">
                  <c:v>1.875</c:v>
                </c:pt>
              </c:numCache>
            </c:numRef>
          </c:xVal>
          <c:yVal>
            <c:numRef>
              <c:f>'6'!$C$28:$C$29</c:f>
              <c:numCache>
                <c:formatCode>General</c:formatCode>
                <c:ptCount val="2"/>
                <c:pt idx="0">
                  <c:v>0</c:v>
                </c:pt>
                <c:pt idx="1">
                  <c:v>0.23813085937499998</c:v>
                </c:pt>
              </c:numCache>
            </c:numRef>
          </c:yVal>
          <c:smooth val="1"/>
        </c:ser>
        <c:axId val="126461440"/>
        <c:axId val="126463360"/>
      </c:scatterChart>
      <c:valAx>
        <c:axId val="12646144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26463360"/>
        <c:crossesAt val="-100"/>
        <c:crossBetween val="midCat"/>
        <c:majorUnit val="1"/>
      </c:valAx>
      <c:valAx>
        <c:axId val="126463360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264614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86"/>
          <c:y val="8.5897077679974648E-2"/>
          <c:w val="0.77380344428225845"/>
          <c:h val="0.68838320636384265"/>
        </c:manualLayout>
      </c:layout>
      <c:scatterChart>
        <c:scatterStyle val="smoothMarker"/>
        <c:ser>
          <c:idx val="1"/>
          <c:order val="0"/>
          <c:tx>
            <c:strRef>
              <c:f>'7'!$B$6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'7'!$B$7:$B$47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'7'!$C$6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'7'!$A$7:$A$47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'7'!$D$7:$D$47</c:f>
              <c:numCache>
                <c:formatCode>General</c:formatCode>
                <c:ptCount val="41"/>
                <c:pt idx="0">
                  <c:v>1.5680000000000001</c:v>
                </c:pt>
                <c:pt idx="1">
                  <c:v>1.6644000000000001</c:v>
                </c:pt>
                <c:pt idx="2">
                  <c:v>1.3824000000000001</c:v>
                </c:pt>
                <c:pt idx="3">
                  <c:v>0.78199999999999981</c:v>
                </c:pt>
                <c:pt idx="4">
                  <c:v>-7.6800000000000201E-2</c:v>
                </c:pt>
                <c:pt idx="5">
                  <c:v>-1.1339999999999999</c:v>
                </c:pt>
                <c:pt idx="6">
                  <c:v>-2.329600000000001</c:v>
                </c:pt>
                <c:pt idx="7">
                  <c:v>-3.6036000000000015</c:v>
                </c:pt>
                <c:pt idx="8">
                  <c:v>-4.8960000000000026</c:v>
                </c:pt>
                <c:pt idx="9">
                  <c:v>-6.1468000000000025</c:v>
                </c:pt>
                <c:pt idx="10">
                  <c:v>-7.2960000000000012</c:v>
                </c:pt>
                <c:pt idx="11">
                  <c:v>-8.2836000000000016</c:v>
                </c:pt>
                <c:pt idx="12">
                  <c:v>-9.0496000000000034</c:v>
                </c:pt>
                <c:pt idx="13">
                  <c:v>-9.5340000000000042</c:v>
                </c:pt>
                <c:pt idx="14">
                  <c:v>-9.6768000000000054</c:v>
                </c:pt>
                <c:pt idx="15">
                  <c:v>-9.4180000000000081</c:v>
                </c:pt>
                <c:pt idx="16">
                  <c:v>-8.6976000000000067</c:v>
                </c:pt>
                <c:pt idx="17">
                  <c:v>-7.4556000000000093</c:v>
                </c:pt>
                <c:pt idx="18">
                  <c:v>-5.6320000000000068</c:v>
                </c:pt>
                <c:pt idx="19">
                  <c:v>-3.1668000000000025</c:v>
                </c:pt>
                <c:pt idx="20">
                  <c:v>-5.773159728050814E-15</c:v>
                </c:pt>
                <c:pt idx="21">
                  <c:v>3.9283999999999923</c:v>
                </c:pt>
                <c:pt idx="22">
                  <c:v>8.6783999999999946</c:v>
                </c:pt>
                <c:pt idx="23">
                  <c:v>14.309999999999986</c:v>
                </c:pt>
                <c:pt idx="24">
                  <c:v>20.883199999999992</c:v>
                </c:pt>
                <c:pt idx="25">
                  <c:v>28.457999999999974</c:v>
                </c:pt>
                <c:pt idx="26">
                  <c:v>37.094399999999979</c:v>
                </c:pt>
                <c:pt idx="27">
                  <c:v>46.852399999999989</c:v>
                </c:pt>
                <c:pt idx="28">
                  <c:v>57.79199999999998</c:v>
                </c:pt>
                <c:pt idx="29">
                  <c:v>69.973200000000006</c:v>
                </c:pt>
                <c:pt idx="30">
                  <c:v>83.455999999999975</c:v>
                </c:pt>
                <c:pt idx="31">
                  <c:v>98.300399999999982</c:v>
                </c:pt>
                <c:pt idx="32">
                  <c:v>114.56639999999997</c:v>
                </c:pt>
                <c:pt idx="33">
                  <c:v>132.31399999999999</c:v>
                </c:pt>
                <c:pt idx="34">
                  <c:v>151.60319999999999</c:v>
                </c:pt>
                <c:pt idx="35">
                  <c:v>172.49399999999997</c:v>
                </c:pt>
                <c:pt idx="36">
                  <c:v>195.04639999999998</c:v>
                </c:pt>
                <c:pt idx="37">
                  <c:v>219.32040000000001</c:v>
                </c:pt>
                <c:pt idx="38">
                  <c:v>245.376</c:v>
                </c:pt>
                <c:pt idx="39">
                  <c:v>273.27320000000003</c:v>
                </c:pt>
                <c:pt idx="40">
                  <c:v>303.07199999999995</c:v>
                </c:pt>
              </c:numCache>
            </c:numRef>
          </c:yVal>
          <c:smooth val="1"/>
        </c:ser>
        <c:ser>
          <c:idx val="2"/>
          <c:order val="2"/>
          <c:tx>
            <c:v>x1</c:v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'7'!$F$20:$F$21</c:f>
              <c:numCache>
                <c:formatCode>General</c:formatCode>
                <c:ptCount val="2"/>
                <c:pt idx="0">
                  <c:v>4.0099453621187848</c:v>
                </c:pt>
                <c:pt idx="1">
                  <c:v>4.0099453621187848</c:v>
                </c:pt>
              </c:numCache>
            </c:numRef>
          </c:xVal>
          <c:yVal>
            <c:numRef>
              <c:f>'7'!$G$20:$G$21</c:f>
              <c:numCache>
                <c:formatCode>General</c:formatCode>
                <c:ptCount val="2"/>
                <c:pt idx="0">
                  <c:v>0</c:v>
                </c:pt>
                <c:pt idx="1">
                  <c:v>-8.6436912588588877E-2</c:v>
                </c:pt>
              </c:numCache>
            </c:numRef>
          </c:yVal>
          <c:smooth val="1"/>
        </c:ser>
        <c:ser>
          <c:idx val="3"/>
          <c:order val="3"/>
          <c:tx>
            <c:v>y1</c:v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'7'!$F$24:$F$25</c:f>
              <c:numCache>
                <c:formatCode>General</c:formatCode>
                <c:ptCount val="2"/>
                <c:pt idx="0">
                  <c:v>4.0099453621187848</c:v>
                </c:pt>
                <c:pt idx="1">
                  <c:v>3.9208324045726752</c:v>
                </c:pt>
              </c:numCache>
            </c:numRef>
          </c:xVal>
          <c:yVal>
            <c:numRef>
              <c:f>'7'!$G$24:$G$25</c:f>
              <c:numCache>
                <c:formatCode>General</c:formatCode>
                <c:ptCount val="2"/>
                <c:pt idx="0">
                  <c:v>-8.6436912588588877E-2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x1 dot</c:v>
          </c:tx>
          <c:marker>
            <c:symbol val="none"/>
          </c:marker>
          <c:xVal>
            <c:numRef>
              <c:f>'7'!$F$20</c:f>
              <c:numCache>
                <c:formatCode>General</c:formatCode>
                <c:ptCount val="1"/>
                <c:pt idx="0">
                  <c:v>4.0099453621187848</c:v>
                </c:pt>
              </c:numCache>
            </c:numRef>
          </c:xVal>
          <c:yVal>
            <c:numRef>
              <c:f>'7'!$G$20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axId val="129060864"/>
        <c:axId val="129062784"/>
      </c:scatterChart>
      <c:valAx>
        <c:axId val="129060864"/>
        <c:scaling>
          <c:orientation val="minMax"/>
          <c:max val="4.03"/>
          <c:min val="3.9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spPr>
          <a:ln>
            <a:prstDash val="dash"/>
          </a:ln>
        </c:spPr>
        <c:crossAx val="129062784"/>
        <c:crossesAt val="-100"/>
        <c:crossBetween val="midCat"/>
        <c:majorUnit val="3.0000000000000002E-2"/>
        <c:minorUnit val="1.5000000000000006E-2"/>
      </c:valAx>
      <c:valAx>
        <c:axId val="129062784"/>
        <c:scaling>
          <c:orientation val="minMax"/>
          <c:max val="2.0000000000000011E-2"/>
          <c:min val="-0.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>
            <c:manualLayout>
              <c:xMode val="edge"/>
              <c:yMode val="edge"/>
              <c:x val="1.6274884699464792E-2"/>
              <c:y val="0.26279594705904835"/>
            </c:manualLayout>
          </c:layout>
        </c:title>
        <c:numFmt formatCode="General" sourceLinked="1"/>
        <c:tickLblPos val="nextTo"/>
        <c:crossAx val="12906086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0.31593</cdr:x>
      <cdr:y>0.15193</cdr:y>
    </cdr:from>
    <cdr:to>
      <cdr:x>0.40992</cdr:x>
      <cdr:y>0.30257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0.24543</cdr:x>
      <cdr:y>0.15193</cdr:y>
    </cdr:from>
    <cdr:to>
      <cdr:x>0.33943</cdr:x>
      <cdr:y>0.30257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5350" y="259371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0.18799</cdr:x>
      <cdr:y>0.46867</cdr:y>
    </cdr:from>
    <cdr:to>
      <cdr:x>0.28198</cdr:x>
      <cdr:y>0.61931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5800" y="800100"/>
          <a:ext cx="342900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7329</xdr:rowOff>
    </xdr:from>
    <xdr:to>
      <xdr:col>11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0.28982</cdr:x>
      <cdr:y>0.09294</cdr:y>
    </cdr:from>
    <cdr:to>
      <cdr:x>0.38381</cdr:x>
      <cdr:y>0.1975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57275" y="228600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0.79896</cdr:x>
      <cdr:y>0.09294</cdr:y>
    </cdr:from>
    <cdr:to>
      <cdr:x>0.89295</cdr:x>
      <cdr:y>0.1975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914650" y="228600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0.66319</cdr:x>
      <cdr:y>0.61573</cdr:y>
    </cdr:from>
    <cdr:to>
      <cdr:x>0.75718</cdr:x>
      <cdr:y>0.72028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19350" y="1514475"/>
          <a:ext cx="342882" cy="2571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f</a:t>
          </a:r>
          <a:r>
            <a:rPr lang="en-US" sz="1100" i="0">
              <a:latin typeface="Times New Roman" pitchFamily="18" charset="0"/>
              <a:cs typeface="Times New Roman" pitchFamily="18" charset="0"/>
            </a:rPr>
            <a:t>(</a:t>
          </a:r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0">
              <a:latin typeface="Times New Roman" pitchFamily="18" charset="0"/>
              <a:cs typeface="Times New Roman" pitchFamily="18" charset="0"/>
            </a:rPr>
            <a:t>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7329</xdr:rowOff>
    </xdr:from>
    <xdr:to>
      <xdr:col>12</xdr:col>
      <xdr:colOff>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0.18277</cdr:x>
      <cdr:y>0.49181</cdr:y>
    </cdr:from>
    <cdr:to>
      <cdr:x>0.27676</cdr:x>
      <cdr:y>0.59637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66760" y="1209674"/>
          <a:ext cx="342883" cy="25718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0.7363</cdr:x>
      <cdr:y>0.38725</cdr:y>
    </cdr:from>
    <cdr:to>
      <cdr:x>0.83029</cdr:x>
      <cdr:y>0.49181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6066" y="952499"/>
          <a:ext cx="342883" cy="25718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100" i="0" baseline="-25000">
              <a:latin typeface="Times New Roman" pitchFamily="18" charset="0"/>
              <a:cs typeface="Times New Roman" pitchFamily="18" charset="0"/>
            </a:rPr>
            <a:t>4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5" sqref="B5"/>
    </sheetView>
  </sheetViews>
  <sheetFormatPr defaultRowHeight="15"/>
  <sheetData>
    <row r="1" spans="1:2">
      <c r="A1" t="s">
        <v>64</v>
      </c>
      <c r="B1">
        <v>2</v>
      </c>
    </row>
    <row r="2" spans="1:2">
      <c r="A2" t="s">
        <v>65</v>
      </c>
      <c r="B2">
        <v>-2</v>
      </c>
    </row>
    <row r="3" spans="1:2">
      <c r="A3" t="s">
        <v>66</v>
      </c>
      <c r="B3">
        <v>4</v>
      </c>
    </row>
    <row r="4" spans="1:2">
      <c r="A4" t="s">
        <v>84</v>
      </c>
      <c r="B4">
        <v>-8</v>
      </c>
    </row>
    <row r="6" spans="1:2">
      <c r="A6" t="s">
        <v>85</v>
      </c>
      <c r="B6">
        <f>1*1*1*1</f>
        <v>1</v>
      </c>
    </row>
    <row r="7" spans="1:2">
      <c r="A7" t="s">
        <v>77</v>
      </c>
      <c r="B7">
        <f>-B1-B2-B3-B4</f>
        <v>4</v>
      </c>
    </row>
    <row r="8" spans="1:2">
      <c r="A8" t="s">
        <v>78</v>
      </c>
      <c r="B8">
        <f>-B1*-B2-B1*-B3-B1*-B4-B2*-B3-B2*-B4-B3*-B4</f>
        <v>-36</v>
      </c>
    </row>
    <row r="9" spans="1:2">
      <c r="A9" t="s">
        <v>79</v>
      </c>
      <c r="B9">
        <f>-B2*-B3*-B4-B1*-B3*-B4-B1*-B2*-B4-B1*-B2*-B3</f>
        <v>-16</v>
      </c>
    </row>
    <row r="10" spans="1:2">
      <c r="A10" t="s">
        <v>30</v>
      </c>
      <c r="B10">
        <f>-B1*-B2*-B3*-B4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22" sqref="H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3">
      <c r="A18">
        <v>3.45</v>
      </c>
      <c r="B18">
        <v>0</v>
      </c>
    </row>
    <row r="19" spans="1:3">
      <c r="A19">
        <v>8</v>
      </c>
      <c r="B19">
        <v>0</v>
      </c>
    </row>
    <row r="21" spans="1:3">
      <c r="A21">
        <v>3.5</v>
      </c>
      <c r="C21">
        <v>0</v>
      </c>
    </row>
    <row r="22" spans="1:3">
      <c r="A22">
        <f>A21</f>
        <v>3.5</v>
      </c>
      <c r="C22">
        <f>$B$1*($A22-$B$2)*($A22-$B$3)*($A22-$B$4)</f>
        <v>-5.0624999999999816E-2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F3" sqref="F3"/>
    </sheetView>
  </sheetViews>
  <sheetFormatPr defaultRowHeight="15"/>
  <sheetData>
    <row r="1" spans="1:8">
      <c r="A1" t="s">
        <v>42</v>
      </c>
      <c r="B1">
        <v>2.5000000000000001E-2</v>
      </c>
      <c r="E1" s="13" t="s">
        <v>68</v>
      </c>
    </row>
    <row r="2" spans="1:8">
      <c r="A2" t="s">
        <v>64</v>
      </c>
      <c r="B2">
        <v>-1</v>
      </c>
      <c r="E2" t="s">
        <v>77</v>
      </c>
      <c r="F2" t="s">
        <v>78</v>
      </c>
      <c r="G2" t="s">
        <v>79</v>
      </c>
      <c r="H2" t="s">
        <v>30</v>
      </c>
    </row>
    <row r="3" spans="1:8">
      <c r="A3" t="s">
        <v>65</v>
      </c>
      <c r="B3">
        <v>2.34</v>
      </c>
      <c r="E3">
        <f>$B$1</f>
        <v>2.5000000000000001E-2</v>
      </c>
      <c r="F3">
        <f>$B$1*(-$B$2-$B$3-$B$4)</f>
        <v>-0.25850000000000001</v>
      </c>
      <c r="G3">
        <f>$B$1*(-$B$2*-$B$3-$B$3*-$B$4-$B$2*-$B$4)</f>
        <v>0.24299999999999999</v>
      </c>
      <c r="H3">
        <f>$B$1*-$B$2*-$B$3*-$B$4</f>
        <v>0.52649999999999997</v>
      </c>
    </row>
    <row r="4" spans="1:8">
      <c r="A4" t="s">
        <v>66</v>
      </c>
      <c r="B4">
        <v>9</v>
      </c>
    </row>
    <row r="5" spans="1:8">
      <c r="A5" t="s">
        <v>38</v>
      </c>
      <c r="B5" t="s">
        <v>67</v>
      </c>
      <c r="C5" t="s">
        <v>63</v>
      </c>
    </row>
    <row r="6" spans="1:8">
      <c r="A6">
        <v>0</v>
      </c>
      <c r="B6">
        <v>0</v>
      </c>
      <c r="C6">
        <f>$B$1*($A6-$B$2)*($A6-$B$3)*($A6-$B$4)</f>
        <v>0.52649999999999997</v>
      </c>
      <c r="D6">
        <f>$E$3*$A6^3+$F$3*$A6^2+$G$3*$A6+$H$3</f>
        <v>0.52649999999999997</v>
      </c>
    </row>
    <row r="7" spans="1:8">
      <c r="A7">
        <v>1</v>
      </c>
      <c r="B7">
        <v>0</v>
      </c>
      <c r="C7">
        <f t="shared" ref="C7:C16" si="0">$B$1*($A7-$B$2)*($A7-$B$3)*($A7-$B$4)</f>
        <v>0.53599999999999992</v>
      </c>
      <c r="D7">
        <f t="shared" ref="D7:D16" si="1">$E$3*$A7^3+$F$3*$A7^2+$G$3*$A7+$H$3</f>
        <v>0.53599999999999992</v>
      </c>
    </row>
    <row r="8" spans="1:8">
      <c r="A8">
        <v>2</v>
      </c>
      <c r="B8">
        <v>0</v>
      </c>
      <c r="C8">
        <f t="shared" si="0"/>
        <v>0.17849999999999994</v>
      </c>
      <c r="D8">
        <f t="shared" si="1"/>
        <v>0.17849999999999988</v>
      </c>
    </row>
    <row r="9" spans="1:8">
      <c r="A9">
        <v>3</v>
      </c>
      <c r="B9">
        <v>0</v>
      </c>
      <c r="C9">
        <f t="shared" si="0"/>
        <v>-0.39600000000000013</v>
      </c>
      <c r="D9">
        <f t="shared" si="1"/>
        <v>-0.39600000000000024</v>
      </c>
    </row>
    <row r="10" spans="1:8">
      <c r="A10">
        <v>4</v>
      </c>
      <c r="B10">
        <v>0</v>
      </c>
      <c r="C10">
        <f t="shared" si="0"/>
        <v>-1.0375000000000001</v>
      </c>
      <c r="D10">
        <f t="shared" si="1"/>
        <v>-1.0375000000000001</v>
      </c>
    </row>
    <row r="11" spans="1:8">
      <c r="A11">
        <v>5</v>
      </c>
      <c r="B11">
        <v>0</v>
      </c>
      <c r="C11">
        <f t="shared" si="0"/>
        <v>-1.5960000000000003</v>
      </c>
      <c r="D11">
        <f t="shared" si="1"/>
        <v>-1.5960000000000005</v>
      </c>
    </row>
    <row r="12" spans="1:8">
      <c r="A12">
        <v>6</v>
      </c>
      <c r="B12">
        <v>0</v>
      </c>
      <c r="C12">
        <f t="shared" si="0"/>
        <v>-1.9215000000000002</v>
      </c>
      <c r="D12">
        <f t="shared" si="1"/>
        <v>-1.9215000000000004</v>
      </c>
    </row>
    <row r="13" spans="1:8">
      <c r="A13">
        <v>7</v>
      </c>
      <c r="B13">
        <v>0</v>
      </c>
      <c r="C13">
        <f t="shared" si="0"/>
        <v>-1.8640000000000001</v>
      </c>
      <c r="D13">
        <f t="shared" si="1"/>
        <v>-1.8639999999999999</v>
      </c>
    </row>
    <row r="14" spans="1:8">
      <c r="A14">
        <v>8</v>
      </c>
      <c r="B14">
        <v>0</v>
      </c>
      <c r="C14">
        <f t="shared" si="0"/>
        <v>-1.2735000000000001</v>
      </c>
      <c r="D14">
        <f t="shared" si="1"/>
        <v>-1.2734999999999999</v>
      </c>
    </row>
    <row r="15" spans="1:8">
      <c r="A15">
        <v>9</v>
      </c>
      <c r="B15">
        <v>0</v>
      </c>
      <c r="C15">
        <f t="shared" si="0"/>
        <v>0</v>
      </c>
      <c r="D15">
        <f t="shared" si="1"/>
        <v>0</v>
      </c>
    </row>
    <row r="16" spans="1:8">
      <c r="A16">
        <v>10</v>
      </c>
      <c r="B16">
        <v>0</v>
      </c>
      <c r="C16">
        <f t="shared" si="0"/>
        <v>2.1065</v>
      </c>
      <c r="D16">
        <f t="shared" si="1"/>
        <v>2.1064999999999983</v>
      </c>
      <c r="G16">
        <v>1</v>
      </c>
    </row>
    <row r="17" spans="1:7">
      <c r="G17">
        <v>8</v>
      </c>
    </row>
    <row r="18" spans="1:7">
      <c r="A18">
        <v>1</v>
      </c>
      <c r="B18">
        <v>0</v>
      </c>
      <c r="G18">
        <v>4.5</v>
      </c>
    </row>
    <row r="19" spans="1:7">
      <c r="A19">
        <v>2.75</v>
      </c>
      <c r="B19">
        <v>0</v>
      </c>
      <c r="G19">
        <v>2.75</v>
      </c>
    </row>
    <row r="20" spans="1:7">
      <c r="A20">
        <f>(A18+A19)/2</f>
        <v>1.875</v>
      </c>
      <c r="B20">
        <v>0</v>
      </c>
      <c r="G20">
        <v>1.875</v>
      </c>
    </row>
    <row r="22" spans="1:7">
      <c r="A22">
        <f>A18</f>
        <v>1</v>
      </c>
      <c r="C22">
        <v>0</v>
      </c>
    </row>
    <row r="23" spans="1:7">
      <c r="A23">
        <f>A22</f>
        <v>1</v>
      </c>
      <c r="C23">
        <f>$B$1*($A23-$B$2)*($A23-$B$3)*($A23-$B$4)</f>
        <v>0.53599999999999992</v>
      </c>
    </row>
    <row r="25" spans="1:7">
      <c r="A25">
        <f>A19</f>
        <v>2.75</v>
      </c>
      <c r="C25">
        <v>0</v>
      </c>
    </row>
    <row r="26" spans="1:7">
      <c r="A26">
        <f>A25</f>
        <v>2.75</v>
      </c>
      <c r="C26">
        <f>$B$1*($A26-$B$2)*($A26-$B$3)*($A26-$B$4)</f>
        <v>-0.24023437500000008</v>
      </c>
    </row>
    <row r="28" spans="1:7">
      <c r="A28">
        <f>A20</f>
        <v>1.875</v>
      </c>
      <c r="C28">
        <v>0</v>
      </c>
    </row>
    <row r="29" spans="1:7">
      <c r="A29">
        <f>A28</f>
        <v>1.875</v>
      </c>
      <c r="C29">
        <f>$B$1*($A29-$B$2)*($A29-$B$3)*($A29-$B$4)</f>
        <v>0.23813085937499998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D14" sqref="D14"/>
    </sheetView>
  </sheetViews>
  <sheetFormatPr defaultRowHeight="15"/>
  <sheetData>
    <row r="1" spans="1:8">
      <c r="A1" t="s">
        <v>80</v>
      </c>
      <c r="B1">
        <v>1</v>
      </c>
    </row>
    <row r="2" spans="1:8">
      <c r="A2" t="s">
        <v>42</v>
      </c>
      <c r="B2">
        <v>0.01</v>
      </c>
      <c r="E2" s="13" t="s">
        <v>68</v>
      </c>
    </row>
    <row r="3" spans="1:8">
      <c r="A3" t="s">
        <v>64</v>
      </c>
      <c r="B3">
        <v>-2</v>
      </c>
      <c r="E3" t="s">
        <v>77</v>
      </c>
      <c r="F3" t="s">
        <v>78</v>
      </c>
      <c r="G3" t="s">
        <v>79</v>
      </c>
      <c r="H3" t="s">
        <v>30</v>
      </c>
    </row>
    <row r="4" spans="1:8">
      <c r="A4" t="s">
        <v>65</v>
      </c>
      <c r="B4">
        <v>3.92</v>
      </c>
      <c r="E4">
        <f>$B$2</f>
        <v>0.01</v>
      </c>
      <c r="F4">
        <f>$B$2*(-$B$3-$B$4-$B$5)</f>
        <v>-0.21920000000000003</v>
      </c>
      <c r="G4">
        <f>$B$2*(-$B$3*-$B$4-$B$4*-$B$5-$B$3*-$B$5)</f>
        <v>0.30560000000000004</v>
      </c>
      <c r="H4">
        <f>$B$2*-$B$3*-$B$4*-$B$5</f>
        <v>1.5680000000000001</v>
      </c>
    </row>
    <row r="5" spans="1:8">
      <c r="A5" t="s">
        <v>66</v>
      </c>
      <c r="B5">
        <v>20</v>
      </c>
      <c r="F5">
        <f>E4*3</f>
        <v>0.03</v>
      </c>
      <c r="G5">
        <f>F4*2</f>
        <v>-0.43840000000000007</v>
      </c>
      <c r="H5">
        <f>G4</f>
        <v>0.30560000000000004</v>
      </c>
    </row>
    <row r="6" spans="1:8">
      <c r="A6" t="s">
        <v>38</v>
      </c>
      <c r="B6" t="s">
        <v>67</v>
      </c>
      <c r="C6" t="s">
        <v>63</v>
      </c>
      <c r="E6" t="s">
        <v>83</v>
      </c>
    </row>
    <row r="7" spans="1:8">
      <c r="A7">
        <v>0</v>
      </c>
      <c r="B7">
        <v>0</v>
      </c>
      <c r="C7">
        <f>$B$2*($A7-$B$3)*($A7-$B$4)*($A7-$B$5)</f>
        <v>1.5680000000000001</v>
      </c>
      <c r="D7">
        <f>$E$4*$A7^3+$F$4*$A7^2+$G$4*$A7+$H$4</f>
        <v>1.5680000000000001</v>
      </c>
      <c r="E7">
        <v>2</v>
      </c>
    </row>
    <row r="8" spans="1:8">
      <c r="A8">
        <f>A7+$B$1</f>
        <v>1</v>
      </c>
      <c r="B8">
        <v>0</v>
      </c>
      <c r="C8">
        <f t="shared" ref="C8:C47" si="0">$B$2*($A8-$B$3)*($A8-$B$4)*($A8-$B$5)</f>
        <v>1.6643999999999999</v>
      </c>
      <c r="D8">
        <f t="shared" ref="D8:D47" si="1">$E$4*$A8^3+$F$4*$A8^2+$G$4*$A8+$H$4</f>
        <v>1.6644000000000001</v>
      </c>
      <c r="E8">
        <v>5.0638297872340416</v>
      </c>
    </row>
    <row r="9" spans="1:8">
      <c r="A9">
        <f t="shared" ref="A9:A17" si="2">A8+$B$1</f>
        <v>2</v>
      </c>
      <c r="B9">
        <v>0</v>
      </c>
      <c r="C9">
        <f t="shared" si="0"/>
        <v>1.3823999999999999</v>
      </c>
      <c r="D9">
        <f t="shared" si="1"/>
        <v>1.3824000000000001</v>
      </c>
      <c r="E9">
        <v>4.0099453621187848</v>
      </c>
    </row>
    <row r="10" spans="1:8">
      <c r="A10">
        <f t="shared" si="2"/>
        <v>3</v>
      </c>
      <c r="B10">
        <v>0</v>
      </c>
      <c r="C10">
        <f t="shared" si="0"/>
        <v>0.78200000000000003</v>
      </c>
      <c r="D10">
        <f t="shared" si="1"/>
        <v>0.78199999999999981</v>
      </c>
      <c r="E10">
        <v>3.9208324045726752</v>
      </c>
    </row>
    <row r="11" spans="1:8">
      <c r="A11">
        <f t="shared" si="2"/>
        <v>4</v>
      </c>
      <c r="B11">
        <v>0</v>
      </c>
      <c r="C11">
        <f t="shared" si="0"/>
        <v>-7.6800000000000063E-2</v>
      </c>
      <c r="D11">
        <f t="shared" si="1"/>
        <v>-7.6800000000000201E-2</v>
      </c>
    </row>
    <row r="12" spans="1:8">
      <c r="A12">
        <f t="shared" si="2"/>
        <v>5</v>
      </c>
      <c r="B12">
        <v>0</v>
      </c>
      <c r="C12">
        <f t="shared" si="0"/>
        <v>-1.1340000000000001</v>
      </c>
      <c r="D12">
        <f t="shared" si="1"/>
        <v>-1.1339999999999999</v>
      </c>
    </row>
    <row r="13" spans="1:8">
      <c r="A13">
        <f t="shared" si="2"/>
        <v>6</v>
      </c>
      <c r="B13">
        <v>0</v>
      </c>
      <c r="C13">
        <f t="shared" si="0"/>
        <v>-2.3296000000000001</v>
      </c>
      <c r="D13">
        <f t="shared" si="1"/>
        <v>-2.329600000000001</v>
      </c>
    </row>
    <row r="14" spans="1:8">
      <c r="A14">
        <f t="shared" si="2"/>
        <v>7</v>
      </c>
      <c r="B14">
        <v>0</v>
      </c>
      <c r="C14">
        <f t="shared" si="0"/>
        <v>-3.6036000000000001</v>
      </c>
      <c r="D14">
        <f t="shared" si="1"/>
        <v>-3.6036000000000015</v>
      </c>
    </row>
    <row r="15" spans="1:8">
      <c r="A15">
        <f t="shared" si="2"/>
        <v>8</v>
      </c>
      <c r="B15">
        <v>0</v>
      </c>
      <c r="C15">
        <f t="shared" si="0"/>
        <v>-4.8960000000000008</v>
      </c>
      <c r="D15">
        <f t="shared" si="1"/>
        <v>-4.8960000000000026</v>
      </c>
    </row>
    <row r="16" spans="1:8">
      <c r="A16">
        <f t="shared" si="2"/>
        <v>9</v>
      </c>
      <c r="B16">
        <v>0</v>
      </c>
      <c r="C16">
        <f t="shared" si="0"/>
        <v>-6.1467999999999998</v>
      </c>
      <c r="D16">
        <f t="shared" si="1"/>
        <v>-6.1468000000000025</v>
      </c>
    </row>
    <row r="17" spans="1:10">
      <c r="A17">
        <f t="shared" si="2"/>
        <v>10</v>
      </c>
      <c r="B17">
        <v>0</v>
      </c>
      <c r="C17">
        <f t="shared" si="0"/>
        <v>-7.2960000000000003</v>
      </c>
      <c r="D17">
        <f t="shared" si="1"/>
        <v>-7.2960000000000012</v>
      </c>
    </row>
    <row r="18" spans="1:10">
      <c r="A18">
        <f t="shared" ref="A18:A24" si="3">A17+$B$1</f>
        <v>11</v>
      </c>
      <c r="B18">
        <v>0</v>
      </c>
      <c r="C18">
        <f t="shared" si="0"/>
        <v>-8.2835999999999999</v>
      </c>
      <c r="D18">
        <f t="shared" si="1"/>
        <v>-8.2836000000000016</v>
      </c>
    </row>
    <row r="19" spans="1:10">
      <c r="A19">
        <f t="shared" si="3"/>
        <v>12</v>
      </c>
      <c r="B19">
        <v>0</v>
      </c>
      <c r="C19">
        <f t="shared" si="0"/>
        <v>-9.0496000000000016</v>
      </c>
      <c r="D19">
        <f t="shared" si="1"/>
        <v>-9.0496000000000034</v>
      </c>
    </row>
    <row r="20" spans="1:10">
      <c r="A20">
        <f t="shared" si="3"/>
        <v>13</v>
      </c>
      <c r="B20">
        <v>0</v>
      </c>
      <c r="C20">
        <f t="shared" si="0"/>
        <v>-9.5339999999999989</v>
      </c>
      <c r="D20">
        <f t="shared" si="1"/>
        <v>-9.5340000000000042</v>
      </c>
      <c r="F20">
        <f>E9</f>
        <v>4.0099453621187848</v>
      </c>
      <c r="G20">
        <v>0</v>
      </c>
    </row>
    <row r="21" spans="1:10">
      <c r="A21">
        <f t="shared" si="3"/>
        <v>14</v>
      </c>
      <c r="B21">
        <v>0</v>
      </c>
      <c r="C21">
        <f t="shared" si="0"/>
        <v>-9.6768000000000001</v>
      </c>
      <c r="D21">
        <f t="shared" si="1"/>
        <v>-9.6768000000000054</v>
      </c>
      <c r="F21">
        <f>F20</f>
        <v>4.0099453621187848</v>
      </c>
      <c r="G21">
        <f>$E$4*$F21^3+$F$4*$F21^2+$G$4*$F21+$H$4</f>
        <v>-8.6436912588588877E-2</v>
      </c>
    </row>
    <row r="22" spans="1:10">
      <c r="A22">
        <f t="shared" si="3"/>
        <v>15</v>
      </c>
      <c r="B22">
        <v>0</v>
      </c>
      <c r="C22">
        <f t="shared" si="0"/>
        <v>-9.418000000000001</v>
      </c>
      <c r="D22">
        <f t="shared" si="1"/>
        <v>-9.4180000000000081</v>
      </c>
    </row>
    <row r="23" spans="1:10">
      <c r="A23">
        <f t="shared" si="3"/>
        <v>16</v>
      </c>
      <c r="B23">
        <v>0</v>
      </c>
      <c r="C23">
        <f t="shared" si="0"/>
        <v>-8.6975999999999996</v>
      </c>
      <c r="D23">
        <f t="shared" si="1"/>
        <v>-8.6976000000000067</v>
      </c>
      <c r="I23" t="s">
        <v>6</v>
      </c>
      <c r="J23">
        <f>$G$24-$J$24*$F$24</f>
        <v>3.8030905623707714</v>
      </c>
    </row>
    <row r="24" spans="1:10">
      <c r="A24">
        <f t="shared" si="3"/>
        <v>17</v>
      </c>
      <c r="B24">
        <v>0</v>
      </c>
      <c r="C24">
        <f t="shared" si="0"/>
        <v>-7.4555999999999996</v>
      </c>
      <c r="D24">
        <f t="shared" si="1"/>
        <v>-7.4556000000000093</v>
      </c>
      <c r="F24">
        <f>F21</f>
        <v>4.0099453621187848</v>
      </c>
      <c r="G24">
        <f>G21</f>
        <v>-8.6436912588588877E-2</v>
      </c>
      <c r="I24" t="s">
        <v>81</v>
      </c>
      <c r="J24">
        <f>$F$5*$F24^2+$G$5*$F24+$H$5</f>
        <v>-0.9699701925375368</v>
      </c>
    </row>
    <row r="25" spans="1:10">
      <c r="A25">
        <f t="shared" ref="A25:A27" si="4">A24+$B$1</f>
        <v>18</v>
      </c>
      <c r="B25">
        <v>0</v>
      </c>
      <c r="C25">
        <f t="shared" si="0"/>
        <v>-5.6320000000000006</v>
      </c>
      <c r="D25">
        <f t="shared" si="1"/>
        <v>-5.6320000000000068</v>
      </c>
      <c r="F25">
        <f>($G$25-$J$23)/$J$24</f>
        <v>3.9208324045726752</v>
      </c>
      <c r="G25">
        <v>0</v>
      </c>
      <c r="I25" t="s">
        <v>82</v>
      </c>
    </row>
    <row r="26" spans="1:10">
      <c r="A26">
        <f t="shared" si="4"/>
        <v>19</v>
      </c>
      <c r="B26">
        <v>0</v>
      </c>
      <c r="C26">
        <f t="shared" si="0"/>
        <v>-3.1667999999999998</v>
      </c>
      <c r="D26">
        <f t="shared" si="1"/>
        <v>-3.1668000000000025</v>
      </c>
    </row>
    <row r="27" spans="1:10">
      <c r="A27">
        <f t="shared" si="4"/>
        <v>20</v>
      </c>
      <c r="B27">
        <v>0</v>
      </c>
      <c r="C27">
        <f t="shared" si="0"/>
        <v>0</v>
      </c>
      <c r="D27">
        <f t="shared" si="1"/>
        <v>-5.773159728050814E-15</v>
      </c>
    </row>
    <row r="28" spans="1:10">
      <c r="A28">
        <f t="shared" ref="A28:A34" si="5">A27+$B$1</f>
        <v>21</v>
      </c>
      <c r="B28">
        <v>0</v>
      </c>
      <c r="C28">
        <f t="shared" si="0"/>
        <v>3.9283999999999999</v>
      </c>
      <c r="D28">
        <f t="shared" si="1"/>
        <v>3.9283999999999923</v>
      </c>
    </row>
    <row r="29" spans="1:10">
      <c r="A29">
        <f t="shared" si="5"/>
        <v>22</v>
      </c>
      <c r="B29">
        <v>0</v>
      </c>
      <c r="C29">
        <f t="shared" si="0"/>
        <v>8.6783999999999981</v>
      </c>
      <c r="D29">
        <f t="shared" si="1"/>
        <v>8.6783999999999946</v>
      </c>
    </row>
    <row r="30" spans="1:10">
      <c r="A30">
        <f t="shared" si="5"/>
        <v>23</v>
      </c>
      <c r="B30">
        <v>0</v>
      </c>
      <c r="C30">
        <f t="shared" si="0"/>
        <v>14.309999999999999</v>
      </c>
      <c r="D30">
        <f t="shared" si="1"/>
        <v>14.309999999999986</v>
      </c>
    </row>
    <row r="31" spans="1:10">
      <c r="A31">
        <f t="shared" si="5"/>
        <v>24</v>
      </c>
      <c r="B31">
        <v>0</v>
      </c>
      <c r="C31">
        <f t="shared" si="0"/>
        <v>20.883199999999999</v>
      </c>
      <c r="D31">
        <f t="shared" si="1"/>
        <v>20.883199999999992</v>
      </c>
    </row>
    <row r="32" spans="1:10">
      <c r="A32">
        <f t="shared" si="5"/>
        <v>25</v>
      </c>
      <c r="B32">
        <v>0</v>
      </c>
      <c r="C32">
        <f t="shared" si="0"/>
        <v>28.458000000000002</v>
      </c>
      <c r="D32">
        <f t="shared" si="1"/>
        <v>28.457999999999974</v>
      </c>
    </row>
    <row r="33" spans="1:4">
      <c r="A33">
        <f t="shared" si="5"/>
        <v>26</v>
      </c>
      <c r="B33">
        <v>0</v>
      </c>
      <c r="C33">
        <f t="shared" si="0"/>
        <v>37.0944</v>
      </c>
      <c r="D33">
        <f t="shared" si="1"/>
        <v>37.094399999999979</v>
      </c>
    </row>
    <row r="34" spans="1:4">
      <c r="A34">
        <f t="shared" si="5"/>
        <v>27</v>
      </c>
      <c r="B34">
        <v>0</v>
      </c>
      <c r="C34">
        <f t="shared" si="0"/>
        <v>46.852399999999996</v>
      </c>
      <c r="D34">
        <f t="shared" si="1"/>
        <v>46.852399999999989</v>
      </c>
    </row>
    <row r="35" spans="1:4">
      <c r="A35">
        <f t="shared" ref="A35:A46" si="6">A34+$B$1</f>
        <v>28</v>
      </c>
      <c r="B35">
        <v>0</v>
      </c>
      <c r="C35">
        <f t="shared" si="0"/>
        <v>57.791999999999994</v>
      </c>
      <c r="D35">
        <f t="shared" si="1"/>
        <v>57.79199999999998</v>
      </c>
    </row>
    <row r="36" spans="1:4">
      <c r="A36">
        <f t="shared" si="6"/>
        <v>29</v>
      </c>
      <c r="B36">
        <v>0</v>
      </c>
      <c r="C36">
        <f t="shared" si="0"/>
        <v>69.973199999999991</v>
      </c>
      <c r="D36">
        <f t="shared" si="1"/>
        <v>69.973200000000006</v>
      </c>
    </row>
    <row r="37" spans="1:4">
      <c r="A37">
        <f t="shared" si="6"/>
        <v>30</v>
      </c>
      <c r="B37">
        <v>0</v>
      </c>
      <c r="C37">
        <f t="shared" si="0"/>
        <v>83.455999999999989</v>
      </c>
      <c r="D37">
        <f t="shared" si="1"/>
        <v>83.455999999999975</v>
      </c>
    </row>
    <row r="38" spans="1:4">
      <c r="A38">
        <f t="shared" si="6"/>
        <v>31</v>
      </c>
      <c r="B38">
        <v>0</v>
      </c>
      <c r="C38">
        <f t="shared" si="0"/>
        <v>98.300399999999996</v>
      </c>
      <c r="D38">
        <f t="shared" si="1"/>
        <v>98.300399999999982</v>
      </c>
    </row>
    <row r="39" spans="1:4">
      <c r="A39">
        <f t="shared" si="6"/>
        <v>32</v>
      </c>
      <c r="B39">
        <v>0</v>
      </c>
      <c r="C39">
        <f t="shared" si="0"/>
        <v>114.5664</v>
      </c>
      <c r="D39">
        <f t="shared" si="1"/>
        <v>114.56639999999997</v>
      </c>
    </row>
    <row r="40" spans="1:4">
      <c r="A40">
        <f t="shared" si="6"/>
        <v>33</v>
      </c>
      <c r="B40">
        <v>0</v>
      </c>
      <c r="C40">
        <f t="shared" si="0"/>
        <v>132.31400000000002</v>
      </c>
      <c r="D40">
        <f t="shared" si="1"/>
        <v>132.31399999999999</v>
      </c>
    </row>
    <row r="41" spans="1:4">
      <c r="A41">
        <f t="shared" si="6"/>
        <v>34</v>
      </c>
      <c r="B41">
        <v>0</v>
      </c>
      <c r="C41">
        <f t="shared" si="0"/>
        <v>151.60319999999999</v>
      </c>
      <c r="D41">
        <f t="shared" si="1"/>
        <v>151.60319999999999</v>
      </c>
    </row>
    <row r="42" spans="1:4">
      <c r="A42">
        <f t="shared" si="6"/>
        <v>35</v>
      </c>
      <c r="B42">
        <v>0</v>
      </c>
      <c r="C42">
        <f t="shared" si="0"/>
        <v>172.494</v>
      </c>
      <c r="D42">
        <f t="shared" si="1"/>
        <v>172.49399999999997</v>
      </c>
    </row>
    <row r="43" spans="1:4">
      <c r="A43">
        <f t="shared" si="6"/>
        <v>36</v>
      </c>
      <c r="B43">
        <v>0</v>
      </c>
      <c r="C43">
        <f t="shared" si="0"/>
        <v>195.04640000000001</v>
      </c>
      <c r="D43">
        <f t="shared" si="1"/>
        <v>195.04639999999998</v>
      </c>
    </row>
    <row r="44" spans="1:4">
      <c r="A44">
        <f t="shared" si="6"/>
        <v>37</v>
      </c>
      <c r="B44">
        <v>0</v>
      </c>
      <c r="C44">
        <f t="shared" si="0"/>
        <v>219.32039999999998</v>
      </c>
      <c r="D44">
        <f t="shared" si="1"/>
        <v>219.32040000000001</v>
      </c>
    </row>
    <row r="45" spans="1:4">
      <c r="A45">
        <f t="shared" si="6"/>
        <v>38</v>
      </c>
      <c r="B45">
        <v>0</v>
      </c>
      <c r="C45">
        <f t="shared" si="0"/>
        <v>245.376</v>
      </c>
      <c r="D45">
        <f t="shared" si="1"/>
        <v>245.376</v>
      </c>
    </row>
    <row r="46" spans="1:4">
      <c r="A46">
        <f t="shared" si="6"/>
        <v>39</v>
      </c>
      <c r="B46">
        <v>0</v>
      </c>
      <c r="C46">
        <f t="shared" si="0"/>
        <v>273.27319999999997</v>
      </c>
      <c r="D46">
        <f t="shared" si="1"/>
        <v>273.27320000000003</v>
      </c>
    </row>
    <row r="47" spans="1:4">
      <c r="A47">
        <f t="shared" ref="A47" si="7">A46+$B$1</f>
        <v>40</v>
      </c>
      <c r="B47">
        <v>0</v>
      </c>
      <c r="C47">
        <f t="shared" si="0"/>
        <v>303.072</v>
      </c>
      <c r="D47">
        <f t="shared" si="1"/>
        <v>303.07199999999995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7"/>
  <sheetViews>
    <sheetView topLeftCell="A5" workbookViewId="0">
      <selection activeCell="O10" sqref="O10"/>
    </sheetView>
  </sheetViews>
  <sheetFormatPr defaultRowHeight="15"/>
  <sheetData>
    <row r="1" spans="1:9">
      <c r="A1" t="s">
        <v>80</v>
      </c>
      <c r="B1">
        <v>1</v>
      </c>
    </row>
    <row r="2" spans="1:9">
      <c r="A2" t="s">
        <v>42</v>
      </c>
      <c r="B2">
        <v>0.01</v>
      </c>
      <c r="F2" s="13" t="s">
        <v>68</v>
      </c>
    </row>
    <row r="3" spans="1:9">
      <c r="A3" t="s">
        <v>64</v>
      </c>
      <c r="B3">
        <v>-2</v>
      </c>
      <c r="F3" t="s">
        <v>77</v>
      </c>
      <c r="G3" t="s">
        <v>78</v>
      </c>
      <c r="H3" t="s">
        <v>79</v>
      </c>
      <c r="I3" t="s">
        <v>30</v>
      </c>
    </row>
    <row r="4" spans="1:9">
      <c r="A4" t="s">
        <v>65</v>
      </c>
      <c r="B4">
        <v>4.5199999999999996</v>
      </c>
      <c r="F4">
        <f>$B$2</f>
        <v>0.01</v>
      </c>
      <c r="G4">
        <f>$B$2*(-$B$3-$B$4-$B$5)</f>
        <v>-0.22520000000000001</v>
      </c>
      <c r="H4">
        <f>$B$2*(-$B$3*-$B$4-$B$4*-$B$5-$B$3*-$B$5)</f>
        <v>0.41359999999999986</v>
      </c>
      <c r="I4">
        <f>$B$2*-$B$3*-$B$4*-$B$5</f>
        <v>1.8079999999999998</v>
      </c>
    </row>
    <row r="5" spans="1:9">
      <c r="A5" t="s">
        <v>66</v>
      </c>
      <c r="B5">
        <v>20</v>
      </c>
      <c r="G5">
        <f>F4*3</f>
        <v>0.03</v>
      </c>
      <c r="H5">
        <f>G4*2</f>
        <v>-0.45040000000000002</v>
      </c>
      <c r="I5">
        <f>H4</f>
        <v>0.41359999999999986</v>
      </c>
    </row>
    <row r="6" spans="1:9">
      <c r="A6" t="s">
        <v>38</v>
      </c>
      <c r="B6" t="s">
        <v>67</v>
      </c>
      <c r="C6" t="s">
        <v>63</v>
      </c>
      <c r="F6" t="s">
        <v>83</v>
      </c>
    </row>
    <row r="7" spans="1:9">
      <c r="A7">
        <v>0</v>
      </c>
      <c r="B7">
        <v>0</v>
      </c>
      <c r="C7">
        <f>$B$2*($A7-$B$3)*($A7-$B$4)*($A7-$B$5)</f>
        <v>1.8079999999999998</v>
      </c>
      <c r="D7">
        <v>3</v>
      </c>
      <c r="E7">
        <f>$B$2*($D7-$B$3)*($D7-$B$4)*($D7-$B$5)</f>
        <v>1.2919999999999998</v>
      </c>
      <c r="F7">
        <f>D7</f>
        <v>3</v>
      </c>
    </row>
    <row r="8" spans="1:9">
      <c r="A8">
        <f>A7+$B$1</f>
        <v>1</v>
      </c>
      <c r="B8">
        <v>0</v>
      </c>
      <c r="C8">
        <f t="shared" ref="C8:C47" si="0">$B$2*($A8-$B$3)*($A8-$B$4)*($A8-$B$5)</f>
        <v>2.0063999999999997</v>
      </c>
      <c r="D8">
        <v>6</v>
      </c>
      <c r="E8">
        <f>$B$2*($D8-$B$3)*($D8-$B$4)*($D8-$B$5)</f>
        <v>-1.6576000000000004</v>
      </c>
      <c r="F8">
        <f t="shared" ref="F8:F17" si="1">D8</f>
        <v>6</v>
      </c>
    </row>
    <row r="9" spans="1:9">
      <c r="A9">
        <f t="shared" ref="A9:A47" si="2">A8+$B$1</f>
        <v>2</v>
      </c>
      <c r="B9">
        <v>0</v>
      </c>
      <c r="C9">
        <f t="shared" si="0"/>
        <v>1.8143999999999998</v>
      </c>
      <c r="D9">
        <f>$D$7-((D8-$D$7)/(E8-$E$7))*$E$7</f>
        <v>4.3140764849471109</v>
      </c>
      <c r="E9">
        <f t="shared" ref="E9:E47" si="3">$B$2*($D9-$B$3)*($D9-$B$4)*($D9-$B$5)</f>
        <v>0.20395101655709288</v>
      </c>
      <c r="F9">
        <f t="shared" si="1"/>
        <v>4.3140764849471109</v>
      </c>
    </row>
    <row r="10" spans="1:9">
      <c r="A10">
        <f t="shared" si="2"/>
        <v>3</v>
      </c>
      <c r="B10">
        <v>0</v>
      </c>
      <c r="C10">
        <f>$B$2*($A10-$B$3)*($A10-$B$4)*($A10-$B$5)</f>
        <v>1.2919999999999998</v>
      </c>
      <c r="D10">
        <f t="shared" ref="D10:D47" si="4">$D$7-((D9-$D$7)/(E9-$E$7))*$E$7</f>
        <v>4.560395574452329</v>
      </c>
      <c r="E10">
        <f t="shared" si="3"/>
        <v>-4.0916642034676522E-2</v>
      </c>
      <c r="F10">
        <f t="shared" si="1"/>
        <v>4.560395574452329</v>
      </c>
    </row>
    <row r="11" spans="1:9">
      <c r="A11">
        <f t="shared" si="2"/>
        <v>4</v>
      </c>
      <c r="B11">
        <v>0</v>
      </c>
      <c r="C11">
        <f t="shared" si="0"/>
        <v>0.49919999999999959</v>
      </c>
      <c r="D11">
        <f t="shared" si="4"/>
        <v>4.5124959945844543</v>
      </c>
      <c r="E11">
        <f t="shared" si="3"/>
        <v>7.5687130396594826E-3</v>
      </c>
      <c r="F11">
        <f t="shared" si="1"/>
        <v>4.5124959945844543</v>
      </c>
    </row>
    <row r="12" spans="1:9">
      <c r="A12">
        <f t="shared" si="2"/>
        <v>5</v>
      </c>
      <c r="B12">
        <v>0</v>
      </c>
      <c r="C12">
        <f t="shared" si="0"/>
        <v>-0.50400000000000045</v>
      </c>
      <c r="D12">
        <f t="shared" si="4"/>
        <v>4.5214086147244821</v>
      </c>
      <c r="E12">
        <f t="shared" si="3"/>
        <v>-1.4218869629232301E-3</v>
      </c>
      <c r="F12">
        <f t="shared" si="1"/>
        <v>4.5214086147244821</v>
      </c>
    </row>
    <row r="13" spans="1:9">
      <c r="A13">
        <f t="shared" si="2"/>
        <v>6</v>
      </c>
      <c r="B13">
        <v>0</v>
      </c>
      <c r="C13">
        <f t="shared" si="0"/>
        <v>-1.6576000000000004</v>
      </c>
      <c r="D13">
        <f t="shared" si="4"/>
        <v>4.5197360969664633</v>
      </c>
      <c r="E13">
        <f t="shared" si="3"/>
        <v>2.6635003577717782E-4</v>
      </c>
      <c r="F13">
        <f t="shared" si="1"/>
        <v>4.5197360969664633</v>
      </c>
    </row>
    <row r="14" spans="1:9">
      <c r="A14">
        <f t="shared" si="2"/>
        <v>7</v>
      </c>
      <c r="B14">
        <v>0</v>
      </c>
      <c r="C14">
        <f t="shared" si="0"/>
        <v>-2.9016000000000006</v>
      </c>
      <c r="D14">
        <f t="shared" si="4"/>
        <v>4.5200494601461019</v>
      </c>
      <c r="E14">
        <f t="shared" si="3"/>
        <v>-4.9920146808277411E-5</v>
      </c>
      <c r="F14">
        <f t="shared" si="1"/>
        <v>4.5200494601461019</v>
      </c>
    </row>
    <row r="15" spans="1:9">
      <c r="A15">
        <f t="shared" si="2"/>
        <v>8</v>
      </c>
      <c r="B15">
        <v>0</v>
      </c>
      <c r="C15">
        <f t="shared" si="0"/>
        <v>-4.176000000000001</v>
      </c>
      <c r="D15">
        <f t="shared" si="4"/>
        <v>4.5199907309197593</v>
      </c>
      <c r="E15">
        <f t="shared" si="3"/>
        <v>9.3552379120825731E-6</v>
      </c>
      <c r="F15">
        <f t="shared" si="1"/>
        <v>4.5199907309197593</v>
      </c>
    </row>
    <row r="16" spans="1:9">
      <c r="A16">
        <f t="shared" si="2"/>
        <v>9</v>
      </c>
      <c r="B16">
        <v>0</v>
      </c>
      <c r="C16">
        <f t="shared" si="0"/>
        <v>-5.4208000000000007</v>
      </c>
      <c r="D16">
        <f t="shared" si="4"/>
        <v>4.5200017370945869</v>
      </c>
      <c r="E16">
        <f t="shared" si="3"/>
        <v>-1.7532428889352308E-6</v>
      </c>
      <c r="F16">
        <f t="shared" si="1"/>
        <v>4.5200017370945869</v>
      </c>
    </row>
    <row r="17" spans="1:11">
      <c r="A17">
        <f t="shared" si="2"/>
        <v>10</v>
      </c>
      <c r="B17">
        <v>0</v>
      </c>
      <c r="C17">
        <f t="shared" si="0"/>
        <v>-6.5760000000000005</v>
      </c>
      <c r="D17">
        <f t="shared" si="4"/>
        <v>4.5199996744563355</v>
      </c>
      <c r="E17">
        <f t="shared" si="3"/>
        <v>3.2856990843102422E-7</v>
      </c>
      <c r="F17">
        <f t="shared" si="1"/>
        <v>4.5199996744563355</v>
      </c>
    </row>
    <row r="18" spans="1:11">
      <c r="A18">
        <f t="shared" si="2"/>
        <v>11</v>
      </c>
      <c r="B18">
        <v>0</v>
      </c>
      <c r="C18">
        <f t="shared" si="0"/>
        <v>-7.5815999999999999</v>
      </c>
      <c r="D18">
        <f t="shared" si="4"/>
        <v>4.5200000610091848</v>
      </c>
      <c r="E18">
        <f t="shared" si="3"/>
        <v>-6.1576326978981198E-8</v>
      </c>
    </row>
    <row r="19" spans="1:11">
      <c r="A19">
        <f t="shared" si="2"/>
        <v>12</v>
      </c>
      <c r="B19">
        <v>0</v>
      </c>
      <c r="C19">
        <f t="shared" si="0"/>
        <v>-8.377600000000001</v>
      </c>
      <c r="D19">
        <f t="shared" si="4"/>
        <v>4.5199999885664477</v>
      </c>
      <c r="E19">
        <f t="shared" si="3"/>
        <v>1.1539838169636125E-8</v>
      </c>
    </row>
    <row r="20" spans="1:11">
      <c r="A20">
        <f t="shared" si="2"/>
        <v>13</v>
      </c>
      <c r="B20">
        <v>0</v>
      </c>
      <c r="C20">
        <f t="shared" si="0"/>
        <v>-8.9039999999999999</v>
      </c>
      <c r="D20">
        <f t="shared" si="4"/>
        <v>4.5200000021427282</v>
      </c>
      <c r="E20">
        <f t="shared" si="3"/>
        <v>-2.1626474672153253E-9</v>
      </c>
      <c r="G20">
        <f>F7</f>
        <v>3</v>
      </c>
      <c r="H20">
        <v>0</v>
      </c>
      <c r="J20">
        <f>F10</f>
        <v>4.560395574452329</v>
      </c>
      <c r="K20">
        <v>0</v>
      </c>
    </row>
    <row r="21" spans="1:11">
      <c r="A21">
        <f t="shared" si="2"/>
        <v>14</v>
      </c>
      <c r="B21">
        <v>0</v>
      </c>
      <c r="C21">
        <f t="shared" si="0"/>
        <v>-9.1008000000000013</v>
      </c>
      <c r="D21">
        <f t="shared" si="4"/>
        <v>4.5199999995984372</v>
      </c>
      <c r="E21">
        <f t="shared" si="3"/>
        <v>4.0529526242470555E-10</v>
      </c>
      <c r="G21">
        <f>G20</f>
        <v>3</v>
      </c>
      <c r="H21">
        <f>$F$4*$G21^3+$G$4*$G21^2+$H$4*$G21+$I$4</f>
        <v>1.2919999999999994</v>
      </c>
      <c r="J21">
        <f>J20</f>
        <v>4.560395574452329</v>
      </c>
      <c r="K21">
        <f>$F$4*$J21^3+$G$4*$J21^2+$H$4*$J21+$I$4</f>
        <v>-4.0916642034678041E-2</v>
      </c>
    </row>
    <row r="22" spans="1:11">
      <c r="A22">
        <f t="shared" si="2"/>
        <v>15</v>
      </c>
      <c r="B22">
        <v>0</v>
      </c>
      <c r="C22">
        <f t="shared" si="0"/>
        <v>-8.9080000000000013</v>
      </c>
      <c r="D22">
        <f t="shared" si="4"/>
        <v>4.5200000000752549</v>
      </c>
      <c r="E22">
        <f t="shared" si="3"/>
        <v>-7.5954931305030118E-11</v>
      </c>
    </row>
    <row r="23" spans="1:11">
      <c r="A23">
        <f t="shared" si="2"/>
        <v>16</v>
      </c>
      <c r="B23">
        <v>0</v>
      </c>
      <c r="C23">
        <f t="shared" si="0"/>
        <v>-8.2655999999999992</v>
      </c>
      <c r="D23">
        <f t="shared" si="4"/>
        <v>4.5199999999858962</v>
      </c>
      <c r="E23">
        <f t="shared" si="3"/>
        <v>1.4234490194535653E-11</v>
      </c>
      <c r="J23" t="s">
        <v>6</v>
      </c>
      <c r="K23">
        <f>$H$24-$K$24*$G$24</f>
        <v>3.2947999999999995</v>
      </c>
    </row>
    <row r="24" spans="1:11">
      <c r="A24">
        <f t="shared" si="2"/>
        <v>17</v>
      </c>
      <c r="B24">
        <v>0</v>
      </c>
      <c r="C24">
        <f t="shared" si="0"/>
        <v>-7.1135999999999999</v>
      </c>
      <c r="D24">
        <f t="shared" si="4"/>
        <v>4.5200000000026428</v>
      </c>
      <c r="E24">
        <f t="shared" si="3"/>
        <v>-2.6677903406386468E-12</v>
      </c>
      <c r="G24">
        <f>G21</f>
        <v>3</v>
      </c>
      <c r="H24">
        <f>H21</f>
        <v>1.2919999999999994</v>
      </c>
      <c r="J24" t="s">
        <v>81</v>
      </c>
      <c r="K24">
        <f>$G$5*$G24^2+$H$5*$G24+$I$5</f>
        <v>-0.66760000000000008</v>
      </c>
    </row>
    <row r="25" spans="1:11">
      <c r="A25">
        <f t="shared" si="2"/>
        <v>18</v>
      </c>
      <c r="B25">
        <v>0</v>
      </c>
      <c r="C25">
        <f t="shared" si="0"/>
        <v>-5.3920000000000003</v>
      </c>
      <c r="D25">
        <f t="shared" si="4"/>
        <v>4.519999999999504</v>
      </c>
      <c r="E25">
        <f t="shared" si="3"/>
        <v>5.0021068886960696E-13</v>
      </c>
      <c r="G25">
        <f>J21</f>
        <v>4.560395574452329</v>
      </c>
      <c r="H25">
        <f>K21</f>
        <v>-4.0916642034678041E-2</v>
      </c>
      <c r="J25" t="s">
        <v>82</v>
      </c>
    </row>
    <row r="26" spans="1:11">
      <c r="A26">
        <f t="shared" si="2"/>
        <v>19</v>
      </c>
      <c r="B26">
        <v>0</v>
      </c>
      <c r="C26">
        <f t="shared" si="0"/>
        <v>-3.0407999999999999</v>
      </c>
      <c r="D26">
        <f t="shared" si="4"/>
        <v>4.5200000000000919</v>
      </c>
      <c r="E26">
        <f t="shared" si="3"/>
        <v>-9.3229232334125164E-14</v>
      </c>
    </row>
    <row r="27" spans="1:11">
      <c r="A27">
        <f t="shared" si="2"/>
        <v>20</v>
      </c>
      <c r="B27">
        <v>0</v>
      </c>
      <c r="C27">
        <f t="shared" si="0"/>
        <v>0</v>
      </c>
      <c r="D27">
        <f t="shared" si="4"/>
        <v>4.5199999999999818</v>
      </c>
      <c r="E27">
        <f t="shared" si="3"/>
        <v>1.7928698525793123E-14</v>
      </c>
    </row>
    <row r="28" spans="1:11">
      <c r="A28">
        <f t="shared" si="2"/>
        <v>21</v>
      </c>
      <c r="B28">
        <v>0</v>
      </c>
      <c r="C28">
        <f t="shared" si="0"/>
        <v>3.7904000000000004</v>
      </c>
      <c r="D28">
        <f t="shared" si="4"/>
        <v>4.5200000000000031</v>
      </c>
      <c r="E28">
        <f t="shared" si="3"/>
        <v>-3.5857397051586319E-15</v>
      </c>
    </row>
    <row r="29" spans="1:11">
      <c r="A29">
        <f t="shared" si="2"/>
        <v>22</v>
      </c>
      <c r="B29">
        <v>0</v>
      </c>
      <c r="C29">
        <f t="shared" si="0"/>
        <v>8.3903999999999996</v>
      </c>
      <c r="D29">
        <f t="shared" si="4"/>
        <v>4.5199999999999987</v>
      </c>
      <c r="E29">
        <f t="shared" si="3"/>
        <v>8.9643492628965757E-16</v>
      </c>
    </row>
    <row r="30" spans="1:11">
      <c r="A30">
        <f t="shared" si="2"/>
        <v>23</v>
      </c>
      <c r="B30">
        <v>0</v>
      </c>
      <c r="C30">
        <f t="shared" si="0"/>
        <v>13.86</v>
      </c>
      <c r="D30">
        <f t="shared" si="4"/>
        <v>4.5199999999999996</v>
      </c>
      <c r="E30">
        <f t="shared" si="3"/>
        <v>0</v>
      </c>
    </row>
    <row r="31" spans="1:11">
      <c r="A31">
        <f t="shared" si="2"/>
        <v>24</v>
      </c>
      <c r="B31">
        <v>0</v>
      </c>
      <c r="C31">
        <f t="shared" si="0"/>
        <v>20.2592</v>
      </c>
      <c r="D31">
        <f t="shared" si="4"/>
        <v>4.5199999999999996</v>
      </c>
      <c r="E31">
        <f t="shared" si="3"/>
        <v>0</v>
      </c>
    </row>
    <row r="32" spans="1:11">
      <c r="A32">
        <f t="shared" si="2"/>
        <v>25</v>
      </c>
      <c r="B32">
        <v>0</v>
      </c>
      <c r="C32">
        <f t="shared" si="0"/>
        <v>27.648000000000003</v>
      </c>
      <c r="D32">
        <f t="shared" si="4"/>
        <v>4.5199999999999996</v>
      </c>
      <c r="E32">
        <f t="shared" si="3"/>
        <v>0</v>
      </c>
    </row>
    <row r="33" spans="1:5">
      <c r="A33">
        <f t="shared" si="2"/>
        <v>26</v>
      </c>
      <c r="B33">
        <v>0</v>
      </c>
      <c r="C33">
        <f t="shared" si="0"/>
        <v>36.086400000000005</v>
      </c>
      <c r="D33">
        <f t="shared" si="4"/>
        <v>4.5199999999999996</v>
      </c>
      <c r="E33">
        <f t="shared" si="3"/>
        <v>0</v>
      </c>
    </row>
    <row r="34" spans="1:5">
      <c r="A34">
        <f t="shared" si="2"/>
        <v>27</v>
      </c>
      <c r="B34">
        <v>0</v>
      </c>
      <c r="C34">
        <f t="shared" si="0"/>
        <v>45.634399999999999</v>
      </c>
      <c r="D34">
        <f t="shared" si="4"/>
        <v>4.5199999999999996</v>
      </c>
      <c r="E34">
        <f t="shared" si="3"/>
        <v>0</v>
      </c>
    </row>
    <row r="35" spans="1:5">
      <c r="A35">
        <f t="shared" si="2"/>
        <v>28</v>
      </c>
      <c r="B35">
        <v>0</v>
      </c>
      <c r="C35">
        <f t="shared" si="0"/>
        <v>56.351999999999997</v>
      </c>
      <c r="D35">
        <f t="shared" si="4"/>
        <v>4.5199999999999996</v>
      </c>
      <c r="E35">
        <f t="shared" si="3"/>
        <v>0</v>
      </c>
    </row>
    <row r="36" spans="1:5">
      <c r="A36">
        <f t="shared" si="2"/>
        <v>29</v>
      </c>
      <c r="B36">
        <v>0</v>
      </c>
      <c r="C36">
        <f t="shared" si="0"/>
        <v>68.299199999999999</v>
      </c>
      <c r="D36">
        <f t="shared" si="4"/>
        <v>4.5199999999999996</v>
      </c>
      <c r="E36">
        <f t="shared" si="3"/>
        <v>0</v>
      </c>
    </row>
    <row r="37" spans="1:5">
      <c r="A37">
        <f t="shared" si="2"/>
        <v>30</v>
      </c>
      <c r="B37">
        <v>0</v>
      </c>
      <c r="C37">
        <f t="shared" si="0"/>
        <v>81.536000000000001</v>
      </c>
      <c r="D37">
        <f t="shared" si="4"/>
        <v>4.5199999999999996</v>
      </c>
      <c r="E37">
        <f t="shared" si="3"/>
        <v>0</v>
      </c>
    </row>
    <row r="38" spans="1:5">
      <c r="A38">
        <f t="shared" si="2"/>
        <v>31</v>
      </c>
      <c r="B38">
        <v>0</v>
      </c>
      <c r="C38">
        <f t="shared" si="0"/>
        <v>96.122399999999999</v>
      </c>
      <c r="D38">
        <f t="shared" si="4"/>
        <v>4.5199999999999996</v>
      </c>
      <c r="E38">
        <f>$B$2*($D38-$B$3)*($D38-$B$4)*($D38-$B$5)</f>
        <v>0</v>
      </c>
    </row>
    <row r="39" spans="1:5">
      <c r="A39">
        <f t="shared" si="2"/>
        <v>32</v>
      </c>
      <c r="B39">
        <v>0</v>
      </c>
      <c r="C39">
        <f t="shared" si="0"/>
        <v>112.11840000000001</v>
      </c>
      <c r="D39">
        <f t="shared" si="4"/>
        <v>4.5199999999999996</v>
      </c>
      <c r="E39">
        <f t="shared" si="3"/>
        <v>0</v>
      </c>
    </row>
    <row r="40" spans="1:5">
      <c r="A40">
        <f t="shared" si="2"/>
        <v>33</v>
      </c>
      <c r="B40">
        <v>0</v>
      </c>
      <c r="C40">
        <f t="shared" si="0"/>
        <v>129.58400000000003</v>
      </c>
      <c r="D40">
        <f t="shared" si="4"/>
        <v>4.5199999999999996</v>
      </c>
      <c r="E40">
        <f t="shared" si="3"/>
        <v>0</v>
      </c>
    </row>
    <row r="41" spans="1:5">
      <c r="A41">
        <f t="shared" si="2"/>
        <v>34</v>
      </c>
      <c r="B41">
        <v>0</v>
      </c>
      <c r="C41">
        <f>$B$2*($A41-$B$3)*($A41-$B$4)*($A41-$B$5)</f>
        <v>148.57920000000001</v>
      </c>
      <c r="D41">
        <f t="shared" si="4"/>
        <v>4.5199999999999996</v>
      </c>
      <c r="E41">
        <f t="shared" si="3"/>
        <v>0</v>
      </c>
    </row>
    <row r="42" spans="1:5">
      <c r="A42">
        <f t="shared" si="2"/>
        <v>35</v>
      </c>
      <c r="B42">
        <v>0</v>
      </c>
      <c r="C42">
        <f t="shared" si="0"/>
        <v>169.16399999999999</v>
      </c>
      <c r="D42">
        <f t="shared" si="4"/>
        <v>4.5199999999999996</v>
      </c>
      <c r="E42">
        <f t="shared" si="3"/>
        <v>0</v>
      </c>
    </row>
    <row r="43" spans="1:5">
      <c r="A43">
        <f t="shared" si="2"/>
        <v>36</v>
      </c>
      <c r="B43">
        <v>0</v>
      </c>
      <c r="C43">
        <f t="shared" si="0"/>
        <v>191.39840000000001</v>
      </c>
      <c r="D43">
        <f t="shared" si="4"/>
        <v>4.5199999999999996</v>
      </c>
      <c r="E43">
        <f t="shared" si="3"/>
        <v>0</v>
      </c>
    </row>
    <row r="44" spans="1:5">
      <c r="A44">
        <f t="shared" si="2"/>
        <v>37</v>
      </c>
      <c r="B44">
        <v>0</v>
      </c>
      <c r="C44">
        <f t="shared" si="0"/>
        <v>215.34240000000003</v>
      </c>
      <c r="D44">
        <f t="shared" si="4"/>
        <v>4.5199999999999996</v>
      </c>
      <c r="E44">
        <f t="shared" si="3"/>
        <v>0</v>
      </c>
    </row>
    <row r="45" spans="1:5">
      <c r="A45">
        <f t="shared" si="2"/>
        <v>38</v>
      </c>
      <c r="B45">
        <v>0</v>
      </c>
      <c r="C45">
        <f t="shared" si="0"/>
        <v>241.05600000000004</v>
      </c>
      <c r="D45">
        <f t="shared" si="4"/>
        <v>4.5199999999999996</v>
      </c>
      <c r="E45">
        <f t="shared" si="3"/>
        <v>0</v>
      </c>
    </row>
    <row r="46" spans="1:5">
      <c r="A46">
        <f t="shared" si="2"/>
        <v>39</v>
      </c>
      <c r="B46">
        <v>0</v>
      </c>
      <c r="C46">
        <f t="shared" si="0"/>
        <v>268.59920000000005</v>
      </c>
      <c r="D46">
        <f t="shared" si="4"/>
        <v>4.5199999999999996</v>
      </c>
      <c r="E46">
        <f t="shared" si="3"/>
        <v>0</v>
      </c>
    </row>
    <row r="47" spans="1:5">
      <c r="A47">
        <f t="shared" si="2"/>
        <v>40</v>
      </c>
      <c r="B47">
        <v>0</v>
      </c>
      <c r="C47">
        <f t="shared" si="0"/>
        <v>298.03200000000004</v>
      </c>
      <c r="D47">
        <f t="shared" si="4"/>
        <v>4.5199999999999996</v>
      </c>
      <c r="E4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2021-02-14T00:22:00Z</dcterms:modified>
</cp:coreProperties>
</file>