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fc8342627eaf1c5/Devoir/Semestre 1/VBA/SAE/"/>
    </mc:Choice>
  </mc:AlternateContent>
  <xr:revisionPtr revIDLastSave="22" documentId="14_{D86C7F45-F225-4D5F-863F-F2828B2CDEEE}" xr6:coauthVersionLast="47" xr6:coauthVersionMax="47" xr10:uidLastSave="{2A319A76-C246-4508-86E5-9E325720BDB4}"/>
  <bookViews>
    <workbookView xWindow="-108" yWindow="-108" windowWidth="23256" windowHeight="12456" tabRatio="925" activeTab="4" xr2:uid="{6AA46C1D-3959-45A6-8A1F-C28DA7F9B141}"/>
  </bookViews>
  <sheets>
    <sheet name="Menu" sheetId="8" r:id="rId1"/>
    <sheet name="Coef - BUT1" sheetId="7" r:id="rId2"/>
    <sheet name="Bulletin Notes Semestre 1" sheetId="9" r:id="rId3"/>
    <sheet name="Bulletin Notes Semestre 2" sheetId="10" r:id="rId4"/>
    <sheet name="Récapitulatif annuel" sheetId="11" r:id="rId5"/>
  </sheets>
  <definedNames>
    <definedName name="_xleta.AVERAGE" hidden="1" xlm="1">#NAME?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9" l="1"/>
  <c r="H10" i="9"/>
  <c r="H11" i="9"/>
  <c r="H13" i="9"/>
  <c r="H15" i="9"/>
  <c r="H16" i="9"/>
  <c r="N8" i="9" s="1"/>
  <c r="H17" i="9"/>
  <c r="H18" i="9"/>
  <c r="H21" i="9"/>
  <c r="H22" i="9"/>
  <c r="H23" i="9"/>
  <c r="H24" i="9"/>
  <c r="H25" i="9"/>
  <c r="H26" i="9"/>
  <c r="H27" i="9"/>
  <c r="H8" i="9"/>
  <c r="N9" i="10"/>
  <c r="P9" i="10"/>
  <c r="L9" i="10"/>
  <c r="P9" i="9"/>
  <c r="N9" i="9"/>
  <c r="L9" i="9"/>
  <c r="L8" i="9" l="1"/>
  <c r="E16" i="11"/>
  <c r="G29" i="11" s="1"/>
  <c r="R9" i="9"/>
  <c r="E17" i="11"/>
  <c r="H29" i="11" s="1"/>
  <c r="E18" i="11"/>
  <c r="I29" i="11" s="1"/>
  <c r="R9" i="10"/>
  <c r="H30" i="10"/>
  <c r="H31" i="10"/>
  <c r="H32" i="10"/>
  <c r="H33" i="10"/>
  <c r="H34" i="10"/>
  <c r="H35" i="10"/>
  <c r="H36" i="10"/>
  <c r="H29" i="10"/>
  <c r="H19" i="10"/>
  <c r="H20" i="10"/>
  <c r="H21" i="10"/>
  <c r="H22" i="10"/>
  <c r="H23" i="10"/>
  <c r="H24" i="10"/>
  <c r="H25" i="10"/>
  <c r="H26" i="10"/>
  <c r="H27" i="10"/>
  <c r="H18" i="10"/>
  <c r="H9" i="10"/>
  <c r="H10" i="10"/>
  <c r="H11" i="10"/>
  <c r="H12" i="10"/>
  <c r="H13" i="10"/>
  <c r="H14" i="10"/>
  <c r="H15" i="10"/>
  <c r="H16" i="10"/>
  <c r="H8" i="10"/>
  <c r="E19" i="11" l="1"/>
  <c r="J29" i="11" s="1"/>
  <c r="N8" i="10"/>
  <c r="P8" i="10"/>
  <c r="L8" i="10"/>
  <c r="P8" i="9"/>
  <c r="E13" i="11" l="1"/>
  <c r="I28" i="11" s="1"/>
  <c r="E12" i="11"/>
  <c r="H28" i="11" s="1"/>
  <c r="R8" i="9"/>
  <c r="E11" i="11"/>
  <c r="R8" i="10"/>
  <c r="G28" i="11" l="1"/>
  <c r="L9" i="11"/>
  <c r="E14" i="11"/>
  <c r="M9" i="11"/>
  <c r="N9" i="11" l="1"/>
  <c r="O9" i="11"/>
  <c r="J28" i="11"/>
</calcChain>
</file>

<file path=xl/sharedStrings.xml><?xml version="1.0" encoding="utf-8"?>
<sst xmlns="http://schemas.openxmlformats.org/spreadsheetml/2006/main" count="154" uniqueCount="77">
  <si>
    <t>Semestre 1</t>
  </si>
  <si>
    <t>Bases de la programmation 1</t>
  </si>
  <si>
    <t>Tableur et Reporting</t>
  </si>
  <si>
    <t>Bases de données relationnelles 1</t>
  </si>
  <si>
    <t>Statistique descriptive 1</t>
  </si>
  <si>
    <t>Probabilités 1</t>
  </si>
  <si>
    <t>Mathématiques - analyse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</si>
  <si>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</si>
  <si>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</si>
  <si>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</si>
  <si>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</si>
  <si>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</si>
  <si>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</si>
  <si>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</si>
  <si>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</si>
  <si>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</si>
  <si>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</si>
  <si>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</si>
  <si>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</si>
  <si>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</si>
  <si>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</si>
  <si>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</si>
  <si>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</si>
  <si>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</si>
  <si>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</si>
  <si>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</si>
  <si>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</si>
  <si>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</si>
  <si>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</si>
  <si>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</si>
  <si>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</si>
  <si>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</si>
  <si>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</si>
  <si>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</si>
  <si>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</si>
  <si>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</si>
  <si>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</si>
  <si>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Moyenne Bloc 1</t>
  </si>
  <si>
    <t>Moyenne Bloc 2</t>
  </si>
  <si>
    <t>Moyenne Bloc 3</t>
  </si>
  <si>
    <t>Moyenne générale</t>
  </si>
  <si>
    <t>Coéfficiant</t>
  </si>
  <si>
    <t>Moyenne</t>
  </si>
  <si>
    <t>Moyenne classe</t>
  </si>
  <si>
    <t>Matières</t>
  </si>
  <si>
    <t>Notes 1</t>
  </si>
  <si>
    <t>Notes 2</t>
  </si>
  <si>
    <t>Notes 3</t>
  </si>
  <si>
    <t>Notes 4</t>
  </si>
  <si>
    <t>Notes 5</t>
  </si>
  <si>
    <t>Compétence 3 : Valoriser une production dans un contexte professionnel</t>
  </si>
  <si>
    <t>Compétence 2 : Analyser statistiquement les données</t>
  </si>
  <si>
    <t>Compétence 1 : Traiter des données à des fins décisionnelles</t>
  </si>
  <si>
    <t>Bloc 1</t>
  </si>
  <si>
    <t>Test : aucun bloc inférieur à 8</t>
  </si>
  <si>
    <t>Nombre de blocs supérieurs ou égal à 10</t>
  </si>
  <si>
    <t>Passage en deuxième année
(automatique)</t>
  </si>
  <si>
    <t xml:space="preserve">Appréciation générale </t>
  </si>
  <si>
    <t>Récapitulatif</t>
  </si>
  <si>
    <t>Moyenne générale bloc 1</t>
  </si>
  <si>
    <t>Moyenne générale bloc 2</t>
  </si>
  <si>
    <t>Moyenne générale bloc 3</t>
  </si>
  <si>
    <t xml:space="preserve">Moyenne générale </t>
  </si>
  <si>
    <t>Moyenne générale de la classe bloc 1</t>
  </si>
  <si>
    <t>Moyenne générale de la classe bloc 2</t>
  </si>
  <si>
    <t>Moyenne générale de la classe bloc 3</t>
  </si>
  <si>
    <t xml:space="preserve">Moyenne générale de la classe </t>
  </si>
  <si>
    <t>Bloc 2</t>
  </si>
  <si>
    <t>Bloc 3</t>
  </si>
  <si>
    <t>Sommaire récapitulatif</t>
  </si>
  <si>
    <t>Notes S2</t>
  </si>
  <si>
    <t>Notes S1</t>
  </si>
  <si>
    <t>Coefficient du BUT 1</t>
  </si>
  <si>
    <t>Eleve</t>
  </si>
  <si>
    <t>Classe</t>
  </si>
  <si>
    <t>Elève</t>
  </si>
  <si>
    <t xml:space="preserve">Générale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</si>
</sst>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i/>
      <u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u/>
      <sz val="2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name val="Calibri Light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26"/>
      </patternFill>
    </fill>
    <fill>
      <patternFill patternType="solid">
        <fgColor rgb="FFB4C6E7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/>
    <xf numFmtId="0" fontId="0" fillId="0" borderId="15" xfId="0" applyBorder="1"/>
    <xf numFmtId="0" fontId="0" fillId="0" borderId="17" xfId="0" applyBorder="1" applyAlignment="1">
      <alignment horizontal="center" vertical="center"/>
    </xf>
    <xf numFmtId="0" fontId="9" fillId="0" borderId="16" xfId="0" applyFont="1" applyBorder="1" applyAlignment="1">
      <alignment horizontal="center" vertical="center" wrapText="1"/>
    </xf>
    <xf numFmtId="0" fontId="0" fillId="0" borderId="7" xfId="0" applyBorder="1"/>
    <xf numFmtId="0" fontId="1" fillId="0" borderId="15" xfId="0" applyFont="1" applyBorder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Font="1"/>
    <xf numFmtId="0" fontId="1" fillId="0" borderId="0" xfId="0" applyFont="1" applyAlignment="1">
      <alignment wrapText="1"/>
    </xf>
    <xf numFmtId="0" fontId="0" fillId="0" borderId="17" xfId="0" applyBorder="1"/>
    <xf numFmtId="0" fontId="0" fillId="4" borderId="17" xfId="0" applyFill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readingOrder="1"/>
    </xf>
    <xf numFmtId="0" fontId="17" fillId="0" borderId="0" xfId="0" applyFont="1"/>
    <xf numFmtId="2" fontId="17" fillId="0" borderId="0" xfId="0" applyNumberFormat="1" applyFont="1"/>
    <xf numFmtId="2" fontId="12" fillId="0" borderId="17" xfId="0" applyNumberFormat="1" applyFont="1" applyBorder="1"/>
    <xf numFmtId="2" fontId="12" fillId="0" borderId="17" xfId="0" applyNumberFormat="1" applyFont="1" applyBorder="1" applyAlignment="1">
      <alignment horizontal="center" vertical="center"/>
    </xf>
    <xf numFmtId="0" fontId="12" fillId="7" borderId="17" xfId="0" applyFont="1" applyFill="1" applyBorder="1" applyAlignment="1">
      <alignment vertical="center" wrapText="1"/>
    </xf>
    <xf numFmtId="0" fontId="14" fillId="0" borderId="0" xfId="0" applyFont="1"/>
    <xf numFmtId="2" fontId="0" fillId="0" borderId="0" xfId="0" applyNumberFormat="1"/>
    <xf numFmtId="2" fontId="0" fillId="0" borderId="1" xfId="0" applyNumberFormat="1" applyBorder="1"/>
    <xf numFmtId="0" fontId="15" fillId="4" borderId="6" xfId="0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0" fontId="15" fillId="4" borderId="11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5" fillId="0" borderId="17" xfId="0" applyFont="1" applyBorder="1" applyAlignment="1">
      <alignment horizontal="center"/>
    </xf>
    <xf numFmtId="0" fontId="2" fillId="2" borderId="3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horizontal="left" vertical="center" wrapText="1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2" fontId="0" fillId="0" borderId="18" xfId="0" applyNumberFormat="1" applyBorder="1"/>
    <xf numFmtId="0" fontId="0" fillId="0" borderId="18" xfId="0" applyBorder="1"/>
    <xf numFmtId="0" fontId="18" fillId="4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18" fillId="6" borderId="16" xfId="0" applyFont="1" applyFill="1" applyBorder="1" applyAlignment="1">
      <alignment horizontal="center" vertical="center" wrapText="1"/>
    </xf>
    <xf numFmtId="0" fontId="0" fillId="0" borderId="0" xfId="0" applyFont="1"/>
    <xf numFmtId="0" fontId="10" fillId="7" borderId="17" xfId="0" applyFont="1" applyFill="1" applyBorder="1" applyAlignment="1">
      <alignment vertical="center" wrapText="1"/>
    </xf>
  </cellXfs>
  <cellStyles count="1">
    <cellStyle name="Normal" xfId="0" builtinId="0"/>
  </cellStyles>
  <dxfs count="8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Moyenne générale des blocs du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'Bulletin Notes Semestre 1'!$K$8</c:f>
              <c:strCache>
                <c:ptCount val="1"/>
                <c:pt idx="0">
                  <c:v>Eleve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'Bulletin Notes Semestre 1'!$L$7:$Q$7</c:f>
              <c:strCache>
                <c:ptCount val="5"/>
                <c:pt idx="0">
                  <c:v>Moyenne Bloc 1</c:v>
                </c:pt>
                <c:pt idx="2">
                  <c:v>Moyenne Bloc 2</c:v>
                </c:pt>
                <c:pt idx="4">
                  <c:v>Moyenne Bloc 3</c:v>
                </c:pt>
              </c:strCache>
            </c:strRef>
          </c:cat>
          <c:val>
            <c:numRef>
              <c:f>'Bulletin Notes Semestre 1'!$L$8:$Q$8</c:f>
              <c:numCache>
                <c:formatCode>0.00</c:formatCode>
                <c:ptCount val="6"/>
                <c:pt idx="0">
                  <c:v>10.966666666666667</c:v>
                </c:pt>
                <c:pt idx="2">
                  <c:v>10.606249999999999</c:v>
                </c:pt>
                <c:pt idx="4">
                  <c:v>13.933333333333334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D-40DC-8D71-15F94251B34F}"/>
            </c:ext>
          </c:extLst>
        </c:ser>
        <c:ser>
          <c:idx val="1"/>
          <c:order val="1"/>
          <c:tx>
            <c:strRef>
              <c:f>'Bulletin Notes Semestre 1'!$K$9</c:f>
              <c:strCache>
                <c:ptCount val="1"/>
                <c:pt idx="0">
                  <c:v>Classe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'Bulletin Notes Semestre 1'!$L$7:$Q$7</c:f>
              <c:strCache>
                <c:ptCount val="5"/>
                <c:pt idx="0">
                  <c:v>Moyenne Bloc 1</c:v>
                </c:pt>
                <c:pt idx="2">
                  <c:v>Moyenne Bloc 2</c:v>
                </c:pt>
                <c:pt idx="4">
                  <c:v>Moyenne Bloc 3</c:v>
                </c:pt>
              </c:strCache>
            </c:strRef>
          </c:cat>
          <c:val>
            <c:numRef>
              <c:f>'Bulletin Notes Semestre 1'!$L$9:$Q$9</c:f>
              <c:numCache>
                <c:formatCode>0.00</c:formatCode>
                <c:ptCount val="6"/>
                <c:pt idx="0">
                  <c:v>13.856</c:v>
                </c:pt>
                <c:pt idx="2">
                  <c:v>14.9825</c:v>
                </c:pt>
                <c:pt idx="4">
                  <c:v>12.931999999999999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7D-40DC-8D71-15F94251B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092704"/>
        <c:axId val="55094624"/>
      </c:barChart>
      <c:catAx>
        <c:axId val="550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094624"/>
        <c:crosses val="autoZero"/>
        <c:auto val="1"/>
        <c:lblAlgn val="ctr"/>
        <c:lblOffset val="100"/>
        <c:noMultiLvlLbl val="0"/>
      </c:catAx>
      <c:valAx>
        <c:axId val="5509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09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Moyenne générale des blocs du semestre 2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'Bulletin Notes Semestre 2'!$K$8</c:f>
              <c:strCache>
                <c:ptCount val="1"/>
                <c:pt idx="0">
                  <c:v>Eleve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'Bulletin Notes Semestre 2'!$L$7:$Q$7</c:f>
              <c:strCache>
                <c:ptCount val="5"/>
                <c:pt idx="0">
                  <c:v>Moyenne Bloc 1</c:v>
                </c:pt>
                <c:pt idx="2">
                  <c:v>Moyenne Bloc 2</c:v>
                </c:pt>
                <c:pt idx="4">
                  <c:v>Moyenne Bloc 3</c:v>
                </c:pt>
              </c:strCache>
            </c:strRef>
          </c:cat>
          <c:val>
            <c:numRef>
              <c:f>'Bulletin Notes Semestre 2'!$L$8:$Q$8</c:f>
              <c:numCache>
                <c:formatCode>0.00</c:formatCode>
                <c:ptCount val="6"/>
                <c:pt idx="0">
                  <c:v>11.1</c:v>
                </c:pt>
                <c:pt idx="2">
                  <c:v>10.757142857142856</c:v>
                </c:pt>
                <c:pt idx="4">
                  <c:v>13.12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C-4FD0-8910-250628C6B212}"/>
            </c:ext>
          </c:extLst>
        </c:ser>
        <c:ser>
          <c:idx val="1"/>
          <c:order val="1"/>
          <c:tx>
            <c:strRef>
              <c:f>'Bulletin Notes Semestre 2'!$K$9</c:f>
              <c:strCache>
                <c:ptCount val="1"/>
                <c:pt idx="0">
                  <c:v>Classe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'Bulletin Notes Semestre 2'!$L$7:$Q$7</c:f>
              <c:strCache>
                <c:ptCount val="5"/>
                <c:pt idx="0">
                  <c:v>Moyenne Bloc 1</c:v>
                </c:pt>
                <c:pt idx="2">
                  <c:v>Moyenne Bloc 2</c:v>
                </c:pt>
                <c:pt idx="4">
                  <c:v>Moyenne Bloc 3</c:v>
                </c:pt>
              </c:strCache>
            </c:strRef>
          </c:cat>
          <c:val>
            <c:numRef>
              <c:f>'Bulletin Notes Semestre 2'!$L$9:$Q$9</c:f>
              <c:numCache>
                <c:formatCode>0.00</c:formatCode>
                <c:ptCount val="6"/>
                <c:pt idx="0">
                  <c:v>13.01</c:v>
                </c:pt>
                <c:pt idx="2">
                  <c:v>12.4</c:v>
                </c:pt>
                <c:pt idx="4">
                  <c:v>14.366666666666665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C-4FD0-8910-250628C6B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1792"/>
        <c:axId val="50864672"/>
      </c:barChart>
      <c:catAx>
        <c:axId val="5086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864672"/>
        <c:crosses val="autoZero"/>
        <c:auto val="1"/>
        <c:lblAlgn val="ctr"/>
        <c:lblOffset val="100"/>
        <c:noMultiLvlLbl val="0"/>
      </c:catAx>
      <c:valAx>
        <c:axId val="5086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86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Moyenne générale des blocs de l'élève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67A-4174-8F52-0EA75458EFA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67A-4174-8F52-0EA75458EFA9}"/>
              </c:ext>
            </c:extLst>
          </c:dPt>
          <c:cat>
            <c:strRef>
              <c:f>'Récapitulatif annuel'!$D$11:$D$13</c:f>
              <c:strCache>
                <c:ptCount val="3"/>
                <c:pt idx="0">
                  <c:v>Moyenne générale bloc 1</c:v>
                </c:pt>
                <c:pt idx="1">
                  <c:v>Moyenne générale bloc 2</c:v>
                </c:pt>
                <c:pt idx="2">
                  <c:v>Moyenne générale bloc 3</c:v>
                </c:pt>
              </c:strCache>
            </c:strRef>
          </c:cat>
          <c:val>
            <c:numRef>
              <c:f>'Récapitulatif annuel'!$E$11:$E$13</c:f>
              <c:numCache>
                <c:formatCode>0.00</c:formatCode>
                <c:ptCount val="3"/>
                <c:pt idx="0">
                  <c:v>11.033333333333333</c:v>
                </c:pt>
                <c:pt idx="1">
                  <c:v>10.681696428571428</c:v>
                </c:pt>
                <c:pt idx="2">
                  <c:v>13.526666666666667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A-4174-8F52-0EA75458E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0466256"/>
        <c:axId val="860465776"/>
      </c:barChart>
      <c:catAx>
        <c:axId val="86046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0465776"/>
        <c:crosses val="autoZero"/>
        <c:auto val="1"/>
        <c:lblAlgn val="ctr"/>
        <c:lblOffset val="100"/>
        <c:noMultiLvlLbl val="0"/>
      </c:catAx>
      <c:valAx>
        <c:axId val="86046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046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générale des blocs de l'élève comparée à celle de la classe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'Récapitulatif annuel'!$F$28</c:f>
              <c:strCache>
                <c:ptCount val="1"/>
                <c:pt idx="0">
                  <c:v>Elève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'Récapitulatif annuel'!$G$27:$J$27</c:f>
              <c:strCache>
                <c:ptCount val="4"/>
                <c:pt idx="0">
                  <c:v>Bloc 1</c:v>
                </c:pt>
                <c:pt idx="1">
                  <c:v>Bloc 2</c:v>
                </c:pt>
                <c:pt idx="2">
                  <c:v>Bloc 3</c:v>
                </c:pt>
                <c:pt idx="3">
                  <c:v>Générale </c:v>
                </c:pt>
              </c:strCache>
            </c:strRef>
          </c:cat>
          <c:val>
            <c:numRef>
              <c:f>'Récapitulatif annuel'!$G$28:$J$28</c:f>
              <c:numCache>
                <c:formatCode>0.00</c:formatCode>
                <c:ptCount val="4"/>
                <c:pt idx="0">
                  <c:v>11.033333333333333</c:v>
                </c:pt>
                <c:pt idx="1">
                  <c:v>10.681696428571428</c:v>
                </c:pt>
                <c:pt idx="2">
                  <c:v>13.526666666666667</c:v>
                </c:pt>
                <c:pt idx="3">
                  <c:v>11.747232142857143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E-49C2-A918-BF5F8D3A91CA}"/>
            </c:ext>
          </c:extLst>
        </c:ser>
        <c:ser>
          <c:idx val="1"/>
          <c:order val="1"/>
          <c:tx>
            <c:strRef>
              <c:f>'Récapitulatif annuel'!$F$29</c:f>
              <c:strCache>
                <c:ptCount val="1"/>
                <c:pt idx="0">
                  <c:v>Classe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'Récapitulatif annuel'!$G$27:$J$27</c:f>
              <c:strCache>
                <c:ptCount val="4"/>
                <c:pt idx="0">
                  <c:v>Bloc 1</c:v>
                </c:pt>
                <c:pt idx="1">
                  <c:v>Bloc 2</c:v>
                </c:pt>
                <c:pt idx="2">
                  <c:v>Bloc 3</c:v>
                </c:pt>
                <c:pt idx="3">
                  <c:v>Générale </c:v>
                </c:pt>
              </c:strCache>
            </c:strRef>
          </c:cat>
          <c:val>
            <c:numRef>
              <c:f>'Récapitulatif annuel'!$G$29:$J$29</c:f>
              <c:numCache>
                <c:formatCode>0.00</c:formatCode>
                <c:ptCount val="4"/>
                <c:pt idx="0">
                  <c:v>13.433</c:v>
                </c:pt>
                <c:pt idx="1">
                  <c:v>13.69125</c:v>
                </c:pt>
                <c:pt idx="2">
                  <c:v>13.649333333333331</c:v>
                </c:pt>
                <c:pt idx="3">
                  <c:v>13.591194444444445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E-49C2-A918-BF5F8D3A9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224"/>
        <c:axId val="875104080"/>
      </c:radarChart>
      <c:catAx>
        <c:axId val="4093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104080"/>
        <c:crosses val="autoZero"/>
        <c:auto val="1"/>
        <c:lblAlgn val="ctr"/>
        <c:lblOffset val="100"/>
        <c:noMultiLvlLbl val="0"/>
      </c:catAx>
      <c:valAx>
        <c:axId val="87510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3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microsoft.com/office/2007/relationships/hdphoto" Target="../media/hdphoto2.wdp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8</xdr:row>
          <xdr:rowOff>7620</xdr:rowOff>
        </xdr:from>
        <xdr:to>
          <xdr:col>6</xdr:col>
          <xdr:colOff>777240</xdr:colOff>
          <xdr:row>11</xdr:row>
          <xdr:rowOff>7620</xdr:rowOff>
        </xdr:to>
        <xdr:sp macro="" textlink="">
          <xdr:nvSpPr>
            <xdr:cNvPr id="1030" name="modietajou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8</xdr:row>
          <xdr:rowOff>15240</xdr:rowOff>
        </xdr:from>
        <xdr:to>
          <xdr:col>11</xdr:col>
          <xdr:colOff>7620</xdr:colOff>
          <xdr:row>11</xdr:row>
          <xdr:rowOff>15240</xdr:rowOff>
        </xdr:to>
        <xdr:sp macro="" textlink="">
          <xdr:nvSpPr>
            <xdr:cNvPr id="1031" name="bntEffacerTo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350520</xdr:colOff>
      <xdr:row>1</xdr:row>
      <xdr:rowOff>0</xdr:rowOff>
    </xdr:from>
    <xdr:to>
      <xdr:col>2</xdr:col>
      <xdr:colOff>217179</xdr:colOff>
      <xdr:row>4</xdr:row>
      <xdr:rowOff>106612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BD33BAD-6516-4E52-8F6F-F4CD23608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-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82880"/>
          <a:ext cx="1451619" cy="655252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381000</xdr:colOff>
      <xdr:row>0</xdr:row>
      <xdr:rowOff>45720</xdr:rowOff>
    </xdr:from>
    <xdr:to>
      <xdr:col>6</xdr:col>
      <xdr:colOff>3053</xdr:colOff>
      <xdr:row>5</xdr:row>
      <xdr:rowOff>102110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658E14A-5325-4587-A4A9-C5A5E96FA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5960" y="45720"/>
          <a:ext cx="2791973" cy="970790"/>
        </a:xfrm>
        <a:prstGeom prst="rect">
          <a:avLst/>
        </a:prstGeom>
      </xdr:spPr>
    </xdr:pic>
    <xdr:clientData/>
  </xdr:twoCellAnchor>
  <xdr:twoCellAnchor editAs="oneCell">
    <xdr:from>
      <xdr:col>9</xdr:col>
      <xdr:colOff>777240</xdr:colOff>
      <xdr:row>17</xdr:row>
      <xdr:rowOff>22860</xdr:rowOff>
    </xdr:from>
    <xdr:to>
      <xdr:col>12</xdr:col>
      <xdr:colOff>102868</xdr:colOff>
      <xdr:row>25</xdr:row>
      <xdr:rowOff>125173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2D818453-E951-4AFD-AF15-D698E3997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9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9560" y="3131820"/>
          <a:ext cx="1703068" cy="1565353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175260</xdr:colOff>
      <xdr:row>21</xdr:row>
      <xdr:rowOff>121920</xdr:rowOff>
    </xdr:from>
    <xdr:to>
      <xdr:col>1</xdr:col>
      <xdr:colOff>727710</xdr:colOff>
      <xdr:row>24</xdr:row>
      <xdr:rowOff>121920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1604A1E8-D02C-41CA-BC68-B81278DC4F9E}"/>
            </a:ext>
          </a:extLst>
        </xdr:cNvPr>
        <xdr:cNvSpPr txBox="1"/>
      </xdr:nvSpPr>
      <xdr:spPr>
        <a:xfrm>
          <a:off x="175260" y="3962400"/>
          <a:ext cx="1344930" cy="548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kern="1200"/>
            <a:t>Camille Carraco</a:t>
          </a:r>
        </a:p>
        <a:p>
          <a:r>
            <a:rPr lang="fr-FR" sz="1400" kern="1200"/>
            <a:t>Rose Chauvin</a:t>
          </a:r>
        </a:p>
      </xdr:txBody>
    </xdr:sp>
    <xdr:clientData/>
  </xdr:twoCellAnchor>
  <xdr:twoCellAnchor editAs="oneCell">
    <xdr:from>
      <xdr:col>11</xdr:col>
      <xdr:colOff>304801</xdr:colOff>
      <xdr:row>1</xdr:row>
      <xdr:rowOff>121920</xdr:rowOff>
    </xdr:from>
    <xdr:to>
      <xdr:col>16</xdr:col>
      <xdr:colOff>266700</xdr:colOff>
      <xdr:row>23</xdr:row>
      <xdr:rowOff>22859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E3502364-9ECF-86B9-0AAA-C5FFB1A95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2081" y="304800"/>
          <a:ext cx="3924299" cy="3924299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18585</xdr:colOff>
      <xdr:row>10</xdr:row>
      <xdr:rowOff>17656</xdr:rowOff>
    </xdr:from>
    <xdr:to>
      <xdr:col>17</xdr:col>
      <xdr:colOff>1</xdr:colOff>
      <xdr:row>19</xdr:row>
      <xdr:rowOff>9293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A9D4FA1-F0DE-B028-AB44-B4C387E783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29307</xdr:colOff>
      <xdr:row>10</xdr:row>
      <xdr:rowOff>5861</xdr:rowOff>
    </xdr:from>
    <xdr:to>
      <xdr:col>16</xdr:col>
      <xdr:colOff>791306</xdr:colOff>
      <xdr:row>18</xdr:row>
      <xdr:rowOff>332153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3F55CAB-E203-7DF7-F01D-A98F82261C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776112</xdr:colOff>
      <xdr:row>9</xdr:row>
      <xdr:rowOff>326570</xdr:rowOff>
    </xdr:from>
    <xdr:to>
      <xdr:col>13</xdr:col>
      <xdr:colOff>68036</xdr:colOff>
      <xdr:row>14</xdr:row>
      <xdr:rowOff>149678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365EE68-6088-665E-9266-04F454512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22411</xdr:colOff>
      <xdr:row>15</xdr:row>
      <xdr:rowOff>29135</xdr:rowOff>
    </xdr:from>
    <xdr:to>
      <xdr:col>13</xdr:col>
      <xdr:colOff>68035</xdr:colOff>
      <xdr:row>19</xdr:row>
      <xdr:rowOff>136070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5808419-43EA-EC61-E8C4-2F560E545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680358</xdr:colOff>
      <xdr:row>6</xdr:row>
      <xdr:rowOff>213774</xdr:rowOff>
    </xdr:from>
    <xdr:to>
      <xdr:col>26</xdr:col>
      <xdr:colOff>421824</xdr:colOff>
      <xdr:row>16</xdr:row>
      <xdr:rowOff>345312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2B7042A0-390E-26F5-AF34-2B2F0B53C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22787" y="2173203"/>
          <a:ext cx="6055180" cy="5887359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 editAs="oneCell">
    <xdr:from>
      <xdr:col>6</xdr:col>
      <xdr:colOff>91218</xdr:colOff>
      <xdr:row>5</xdr:row>
      <xdr:rowOff>1</xdr:rowOff>
    </xdr:from>
    <xdr:to>
      <xdr:col>8</xdr:col>
      <xdr:colOff>274661</xdr:colOff>
      <xdr:row>9</xdr:row>
      <xdr:rowOff>45356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794930FB-5CD1-A5D7-06C8-902BAB6CA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4754" y="1632858"/>
          <a:ext cx="1761871" cy="2068284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7A98E-421D-485C-968D-FD8D3821262E}">
  <sheetPr codeName="Feuil1"/>
  <dimension ref="B2:K21"/>
  <sheetViews>
    <sheetView workbookViewId="0">
      <selection activeCell="G8" sqref="G8"/>
    </sheetView>
  </sheetViews>
  <sheetFormatPr baseColWidth="10" defaultRowHeight="14.4" x14ac:dyDescent="0.3"/>
  <sheetData>
    <row r="2" spans="2:11" ht="14.4" customHeight="1" x14ac:dyDescent="0.3">
      <c r="F2" s="18"/>
      <c r="G2" s="46" t="s">
        <v>69</v>
      </c>
      <c r="H2" s="47"/>
      <c r="I2" s="47"/>
      <c r="J2" s="48"/>
      <c r="K2" s="19"/>
    </row>
    <row r="3" spans="2:11" x14ac:dyDescent="0.3">
      <c r="F3" s="19"/>
      <c r="G3" s="49"/>
      <c r="H3" s="50"/>
      <c r="I3" s="50"/>
      <c r="J3" s="51"/>
      <c r="K3" s="19"/>
    </row>
    <row r="4" spans="2:11" x14ac:dyDescent="0.3">
      <c r="F4" s="19"/>
      <c r="G4" s="52"/>
      <c r="H4" s="53"/>
      <c r="I4" s="53"/>
      <c r="J4" s="54"/>
      <c r="K4" s="19"/>
    </row>
    <row r="7" spans="2:11" x14ac:dyDescent="0.3">
      <c r="B7" s="19"/>
      <c r="C7" s="19"/>
    </row>
    <row r="8" spans="2:11" x14ac:dyDescent="0.3">
      <c r="B8" s="19"/>
      <c r="C8" s="19"/>
    </row>
    <row r="9" spans="2:11" x14ac:dyDescent="0.3">
      <c r="B9" s="19"/>
      <c r="C9" s="19"/>
    </row>
    <row r="11" spans="2:11" x14ac:dyDescent="0.3">
      <c r="B11" s="19"/>
      <c r="C11" s="19"/>
    </row>
    <row r="12" spans="2:11" x14ac:dyDescent="0.3">
      <c r="B12" s="19"/>
      <c r="C12" s="19"/>
    </row>
    <row r="13" spans="2:11" x14ac:dyDescent="0.3">
      <c r="B13" s="19"/>
      <c r="C13" s="19"/>
    </row>
    <row r="15" spans="2:11" x14ac:dyDescent="0.3">
      <c r="B15" s="19"/>
      <c r="C15" s="19"/>
    </row>
    <row r="16" spans="2:11" x14ac:dyDescent="0.3">
      <c r="B16" s="19"/>
      <c r="C16" s="19"/>
    </row>
    <row r="17" spans="2:9" x14ac:dyDescent="0.3">
      <c r="B17" s="19"/>
      <c r="C17" s="19"/>
    </row>
    <row r="21" spans="2:9" x14ac:dyDescent="0.3">
      <c r="I21" s="30"/>
    </row>
  </sheetData>
  <mergeCells count="1">
    <mergeCell ref="G2:J4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0" r:id="rId5" name="modietajout">
          <controlPr defaultSize="0" autoLine="0" r:id="rId6">
            <anchor moveWithCells="1">
              <from>
                <xdr:col>5</xdr:col>
                <xdr:colOff>7620</xdr:colOff>
                <xdr:row>8</xdr:row>
                <xdr:rowOff>7620</xdr:rowOff>
              </from>
              <to>
                <xdr:col>6</xdr:col>
                <xdr:colOff>777240</xdr:colOff>
                <xdr:row>11</xdr:row>
                <xdr:rowOff>7620</xdr:rowOff>
              </to>
            </anchor>
          </controlPr>
        </control>
      </mc:Choice>
      <mc:Fallback>
        <control shapeId="1030" r:id="rId5" name="modietajout"/>
      </mc:Fallback>
    </mc:AlternateContent>
    <mc:AlternateContent xmlns:mc="http://schemas.openxmlformats.org/markup-compatibility/2006">
      <mc:Choice Requires="x14">
        <control shapeId="1031" r:id="rId7" name="bntEffacerTout">
          <controlPr defaultSize="0" autoLine="0" r:id="rId8">
            <anchor moveWithCells="1">
              <from>
                <xdr:col>9</xdr:col>
                <xdr:colOff>7620</xdr:colOff>
                <xdr:row>8</xdr:row>
                <xdr:rowOff>15240</xdr:rowOff>
              </from>
              <to>
                <xdr:col>11</xdr:col>
                <xdr:colOff>7620</xdr:colOff>
                <xdr:row>11</xdr:row>
                <xdr:rowOff>15240</xdr:rowOff>
              </to>
            </anchor>
          </controlPr>
        </control>
      </mc:Choice>
      <mc:Fallback>
        <control shapeId="1031" r:id="rId7" name="bntEffacerTo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2:J53"/>
  <sheetViews>
    <sheetView topLeftCell="A23" zoomScale="75" zoomScaleNormal="100" workbookViewId="0">
      <selection activeCell="A24" sqref="A24:C24"/>
    </sheetView>
  </sheetViews>
  <sheetFormatPr baseColWidth="10" defaultColWidth="11.6640625" defaultRowHeight="14.4" customHeight="1" x14ac:dyDescent="0.3"/>
  <cols>
    <col min="1" max="1" width="38.5546875" style="31" customWidth="1"/>
    <col min="2" max="2" width="96" bestFit="1" customWidth="1"/>
    <col min="3" max="3" width="11.6640625" style="2" customWidth="1"/>
  </cols>
  <sheetData>
    <row r="2" spans="1:10" ht="14.4" customHeight="1" x14ac:dyDescent="0.35">
      <c r="A2" s="61" t="s">
        <v>0</v>
      </c>
      <c r="B2" s="61"/>
      <c r="C2" s="61"/>
      <c r="G2" s="46" t="s">
        <v>72</v>
      </c>
      <c r="H2" s="47"/>
      <c r="I2" s="47"/>
      <c r="J2" s="48"/>
    </row>
    <row r="3" spans="1:10" ht="14.4" customHeight="1" x14ac:dyDescent="0.3">
      <c r="A3" s="62" t="s">
        <v>52</v>
      </c>
      <c r="B3" s="8" t="s">
        <v>2</v>
      </c>
      <c r="C3" s="11">
        <v>15</v>
      </c>
      <c r="G3" s="49"/>
      <c r="H3" s="50"/>
      <c r="I3" s="50"/>
      <c r="J3" s="51"/>
    </row>
    <row r="4" spans="1:10" ht="14.4" customHeight="1" x14ac:dyDescent="0.3">
      <c r="A4" s="63"/>
      <c r="B4" s="8" t="s">
        <v>3</v>
      </c>
      <c r="C4" s="11">
        <v>20</v>
      </c>
      <c r="G4" s="52"/>
      <c r="H4" s="53"/>
      <c r="I4" s="53"/>
      <c r="J4" s="54"/>
    </row>
    <row r="5" spans="1:10" ht="14.4" customHeight="1" x14ac:dyDescent="0.3">
      <c r="A5" s="63"/>
      <c r="B5" s="8" t="s">
        <v>1</v>
      </c>
      <c r="C5" s="11">
        <v>20</v>
      </c>
    </row>
    <row r="6" spans="1:10" ht="14.4" customHeight="1" x14ac:dyDescent="0.3">
      <c r="A6" s="63"/>
      <c r="B6" s="9" t="s">
        <v>34</v>
      </c>
      <c r="C6" s="16">
        <v>5</v>
      </c>
    </row>
    <row r="7" spans="1:10" ht="14.4" customHeight="1" x14ac:dyDescent="0.3">
      <c r="A7" s="63"/>
      <c r="B7" s="8" t="s">
        <v>10</v>
      </c>
      <c r="C7" s="11">
        <v>30</v>
      </c>
    </row>
    <row r="8" spans="1:10" ht="14.4" customHeight="1" x14ac:dyDescent="0.3">
      <c r="A8" s="64"/>
      <c r="B8" s="8" t="s">
        <v>11</v>
      </c>
      <c r="C8" s="11">
        <v>10</v>
      </c>
    </row>
    <row r="9" spans="1:10" ht="14.4" customHeight="1" x14ac:dyDescent="0.3">
      <c r="A9" s="7"/>
      <c r="B9" s="4"/>
      <c r="C9" s="5"/>
    </row>
    <row r="10" spans="1:10" ht="14.4" customHeight="1" x14ac:dyDescent="0.3">
      <c r="A10" s="55" t="s">
        <v>51</v>
      </c>
      <c r="B10" s="12" t="s">
        <v>4</v>
      </c>
      <c r="C10" s="13">
        <v>20</v>
      </c>
    </row>
    <row r="11" spans="1:10" ht="14.4" customHeight="1" x14ac:dyDescent="0.3">
      <c r="A11" s="56"/>
      <c r="B11" s="12" t="s">
        <v>5</v>
      </c>
      <c r="C11" s="13">
        <v>15</v>
      </c>
    </row>
    <row r="12" spans="1:10" ht="14.4" customHeight="1" x14ac:dyDescent="0.3">
      <c r="A12" s="56"/>
      <c r="B12" s="12" t="s">
        <v>6</v>
      </c>
      <c r="C12" s="13">
        <v>20</v>
      </c>
    </row>
    <row r="13" spans="1:10" ht="14.4" customHeight="1" x14ac:dyDescent="0.3">
      <c r="A13" s="56"/>
      <c r="B13" s="9" t="s">
        <v>34</v>
      </c>
      <c r="C13" s="17">
        <v>5</v>
      </c>
    </row>
    <row r="14" spans="1:10" ht="14.4" customHeight="1" x14ac:dyDescent="0.3">
      <c r="A14" s="57"/>
      <c r="B14" s="12" t="s">
        <v>12</v>
      </c>
      <c r="C14" s="13">
        <v>40</v>
      </c>
    </row>
    <row r="15" spans="1:10" ht="14.4" customHeight="1" x14ac:dyDescent="0.3">
      <c r="A15" s="7"/>
      <c r="B15" s="3"/>
      <c r="C15" s="5"/>
    </row>
    <row r="16" spans="1:10" ht="14.4" customHeight="1" x14ac:dyDescent="0.3">
      <c r="A16" s="58" t="s">
        <v>50</v>
      </c>
      <c r="B16" s="14" t="s">
        <v>7</v>
      </c>
      <c r="C16" s="15">
        <v>15</v>
      </c>
    </row>
    <row r="17" spans="1:3" ht="14.4" customHeight="1" x14ac:dyDescent="0.3">
      <c r="A17" s="59"/>
      <c r="B17" s="14" t="s">
        <v>8</v>
      </c>
      <c r="C17" s="15">
        <v>15</v>
      </c>
    </row>
    <row r="18" spans="1:3" ht="14.4" customHeight="1" x14ac:dyDescent="0.3">
      <c r="A18" s="59"/>
      <c r="B18" s="14" t="s">
        <v>9</v>
      </c>
      <c r="C18" s="15">
        <v>25</v>
      </c>
    </row>
    <row r="19" spans="1:3" ht="14.4" customHeight="1" x14ac:dyDescent="0.3">
      <c r="A19" s="59"/>
      <c r="B19" s="9" t="s">
        <v>34</v>
      </c>
      <c r="C19" s="17">
        <v>5</v>
      </c>
    </row>
    <row r="20" spans="1:3" ht="14.4" customHeight="1" x14ac:dyDescent="0.3">
      <c r="A20" s="59"/>
      <c r="B20" s="14" t="s">
        <v>13</v>
      </c>
      <c r="C20" s="15">
        <v>15</v>
      </c>
    </row>
    <row r="21" spans="1:3" ht="14.4" customHeight="1" x14ac:dyDescent="0.3">
      <c r="A21" s="59"/>
      <c r="B21" s="14" t="s">
        <v>14</v>
      </c>
      <c r="C21" s="15">
        <v>10</v>
      </c>
    </row>
    <row r="22" spans="1:3" ht="14.4" customHeight="1" x14ac:dyDescent="0.3">
      <c r="A22" s="60"/>
      <c r="B22" s="14" t="s">
        <v>15</v>
      </c>
      <c r="C22" s="15">
        <v>15</v>
      </c>
    </row>
    <row r="24" spans="1:3" ht="14.4" customHeight="1" x14ac:dyDescent="0.35">
      <c r="A24" s="61" t="s">
        <v>16</v>
      </c>
      <c r="B24" s="61"/>
      <c r="C24" s="61"/>
    </row>
    <row r="25" spans="1:3" ht="14.4" customHeight="1" x14ac:dyDescent="0.3">
      <c r="A25" s="62" t="s">
        <v>52</v>
      </c>
      <c r="B25" s="8" t="s">
        <v>20</v>
      </c>
      <c r="C25" s="11">
        <v>10</v>
      </c>
    </row>
    <row r="26" spans="1:3" ht="14.4" customHeight="1" x14ac:dyDescent="0.3">
      <c r="A26" s="63"/>
      <c r="B26" s="8" t="s">
        <v>17</v>
      </c>
      <c r="C26" s="11">
        <v>15</v>
      </c>
    </row>
    <row r="27" spans="1:3" ht="14.4" customHeight="1" x14ac:dyDescent="0.3">
      <c r="A27" s="63"/>
      <c r="B27" s="8" t="s">
        <v>18</v>
      </c>
      <c r="C27" s="11">
        <v>15</v>
      </c>
    </row>
    <row r="28" spans="1:3" ht="14.4" customHeight="1" x14ac:dyDescent="0.3">
      <c r="A28" s="63"/>
      <c r="B28" s="8" t="s">
        <v>19</v>
      </c>
      <c r="C28" s="11">
        <v>15</v>
      </c>
    </row>
    <row r="29" spans="1:3" ht="14.4" customHeight="1" x14ac:dyDescent="0.3">
      <c r="A29" s="63"/>
      <c r="B29" s="9" t="s">
        <v>35</v>
      </c>
      <c r="C29" s="16">
        <v>5</v>
      </c>
    </row>
    <row r="30" spans="1:3" ht="14.4" customHeight="1" x14ac:dyDescent="0.3">
      <c r="A30" s="63"/>
      <c r="B30" s="8" t="s">
        <v>28</v>
      </c>
      <c r="C30" s="11">
        <v>10</v>
      </c>
    </row>
    <row r="31" spans="1:3" ht="14.4" customHeight="1" x14ac:dyDescent="0.3">
      <c r="A31" s="63"/>
      <c r="B31" s="10" t="s">
        <v>31</v>
      </c>
      <c r="C31" s="16">
        <v>5</v>
      </c>
    </row>
    <row r="32" spans="1:3" ht="14.4" customHeight="1" x14ac:dyDescent="0.3">
      <c r="A32" s="63"/>
      <c r="B32" s="10" t="s">
        <v>33</v>
      </c>
      <c r="C32" s="16">
        <v>20</v>
      </c>
    </row>
    <row r="33" spans="1:3" ht="14.4" customHeight="1" x14ac:dyDescent="0.3">
      <c r="A33" s="64"/>
      <c r="B33" s="9" t="s">
        <v>36</v>
      </c>
      <c r="C33" s="16">
        <v>5</v>
      </c>
    </row>
    <row r="34" spans="1:3" ht="14.4" customHeight="1" x14ac:dyDescent="0.3">
      <c r="A34" s="7"/>
      <c r="B34" s="3"/>
      <c r="C34" s="6"/>
    </row>
    <row r="35" spans="1:3" ht="14.4" customHeight="1" x14ac:dyDescent="0.3">
      <c r="A35" s="55" t="s">
        <v>51</v>
      </c>
      <c r="B35" s="12" t="s">
        <v>21</v>
      </c>
      <c r="C35" s="13">
        <v>10</v>
      </c>
    </row>
    <row r="36" spans="1:3" ht="14.4" customHeight="1" x14ac:dyDescent="0.3">
      <c r="A36" s="56"/>
      <c r="B36" s="12" t="s">
        <v>23</v>
      </c>
      <c r="C36" s="13">
        <v>15</v>
      </c>
    </row>
    <row r="37" spans="1:3" ht="14.4" customHeight="1" x14ac:dyDescent="0.3">
      <c r="A37" s="56"/>
      <c r="B37" s="12" t="s">
        <v>24</v>
      </c>
      <c r="C37" s="13">
        <v>15</v>
      </c>
    </row>
    <row r="38" spans="1:3" ht="14.4" customHeight="1" x14ac:dyDescent="0.3">
      <c r="A38" s="56"/>
      <c r="B38" s="12" t="s">
        <v>22</v>
      </c>
      <c r="C38" s="13">
        <v>15</v>
      </c>
    </row>
    <row r="39" spans="1:3" ht="14.4" customHeight="1" x14ac:dyDescent="0.3">
      <c r="A39" s="56"/>
      <c r="B39" s="9" t="s">
        <v>35</v>
      </c>
      <c r="C39" s="17">
        <v>5</v>
      </c>
    </row>
    <row r="40" spans="1:3" ht="14.4" customHeight="1" x14ac:dyDescent="0.3">
      <c r="A40" s="56"/>
      <c r="B40" s="12" t="s">
        <v>29</v>
      </c>
      <c r="C40" s="13">
        <v>10</v>
      </c>
    </row>
    <row r="41" spans="1:3" ht="14.4" customHeight="1" x14ac:dyDescent="0.3">
      <c r="A41" s="56"/>
      <c r="B41" s="12" t="s">
        <v>30</v>
      </c>
      <c r="C41" s="13">
        <v>10</v>
      </c>
    </row>
    <row r="42" spans="1:3" ht="14.4" customHeight="1" x14ac:dyDescent="0.3">
      <c r="A42" s="56"/>
      <c r="B42" s="10" t="s">
        <v>31</v>
      </c>
      <c r="C42" s="17">
        <v>5</v>
      </c>
    </row>
    <row r="43" spans="1:3" ht="14.4" customHeight="1" x14ac:dyDescent="0.3">
      <c r="A43" s="56"/>
      <c r="B43" s="10" t="s">
        <v>33</v>
      </c>
      <c r="C43" s="17">
        <v>10</v>
      </c>
    </row>
    <row r="44" spans="1:3" ht="14.4" customHeight="1" x14ac:dyDescent="0.3">
      <c r="A44" s="57"/>
      <c r="B44" s="9" t="s">
        <v>36</v>
      </c>
      <c r="C44" s="17">
        <v>5</v>
      </c>
    </row>
    <row r="45" spans="1:3" ht="14.4" customHeight="1" x14ac:dyDescent="0.3">
      <c r="A45" s="7"/>
      <c r="B45" s="3"/>
      <c r="C45" s="6"/>
    </row>
    <row r="46" spans="1:3" ht="14.4" customHeight="1" x14ac:dyDescent="0.3">
      <c r="A46" s="58" t="s">
        <v>50</v>
      </c>
      <c r="B46" s="14" t="s">
        <v>25</v>
      </c>
      <c r="C46" s="15">
        <v>15</v>
      </c>
    </row>
    <row r="47" spans="1:3" ht="14.4" customHeight="1" x14ac:dyDescent="0.3">
      <c r="A47" s="59"/>
      <c r="B47" s="14" t="s">
        <v>26</v>
      </c>
      <c r="C47" s="15">
        <v>15</v>
      </c>
    </row>
    <row r="48" spans="1:3" ht="14.4" customHeight="1" x14ac:dyDescent="0.3">
      <c r="A48" s="59"/>
      <c r="B48" s="14" t="s">
        <v>27</v>
      </c>
      <c r="C48" s="15">
        <v>25</v>
      </c>
    </row>
    <row r="49" spans="1:3" ht="14.4" customHeight="1" x14ac:dyDescent="0.3">
      <c r="A49" s="59"/>
      <c r="B49" s="9" t="s">
        <v>35</v>
      </c>
      <c r="C49" s="17">
        <v>5</v>
      </c>
    </row>
    <row r="50" spans="1:3" ht="14.4" customHeight="1" x14ac:dyDescent="0.3">
      <c r="A50" s="59"/>
      <c r="B50" s="10" t="s">
        <v>31</v>
      </c>
      <c r="C50" s="17">
        <v>5</v>
      </c>
    </row>
    <row r="51" spans="1:3" ht="14.4" customHeight="1" x14ac:dyDescent="0.3">
      <c r="A51" s="59"/>
      <c r="B51" s="14" t="s">
        <v>32</v>
      </c>
      <c r="C51" s="15">
        <v>10</v>
      </c>
    </row>
    <row r="52" spans="1:3" ht="14.4" customHeight="1" x14ac:dyDescent="0.3">
      <c r="A52" s="59"/>
      <c r="B52" s="10" t="s">
        <v>33</v>
      </c>
      <c r="C52" s="17">
        <v>20</v>
      </c>
    </row>
    <row r="53" spans="1:3" ht="14.4" customHeight="1" x14ac:dyDescent="0.3">
      <c r="A53" s="60"/>
      <c r="B53" s="9" t="s">
        <v>36</v>
      </c>
      <c r="C53" s="17">
        <v>5</v>
      </c>
    </row>
  </sheetData>
  <sheetProtection sheet="1" objects="1" scenarios="1"/>
  <mergeCells count="9">
    <mergeCell ref="G2:J4"/>
    <mergeCell ref="A35:A44"/>
    <mergeCell ref="A46:A53"/>
    <mergeCell ref="A2:C2"/>
    <mergeCell ref="A3:A8"/>
    <mergeCell ref="A10:A14"/>
    <mergeCell ref="A24:C24"/>
    <mergeCell ref="A25:A33"/>
    <mergeCell ref="A16:A22"/>
  </mergeCells>
  <pageMargins left="0.7" right="0.7" top="0.75" bottom="0.75" header="0.3" footer="0.3"/>
  <pageSetup paperSize="9" scale="87" orientation="portrait"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C250B-FA79-469B-BF85-92D0BA070B9B}">
  <sheetPr codeName="Feuil3"/>
  <dimension ref="A2:S28"/>
  <sheetViews>
    <sheetView zoomScale="48" zoomScaleNormal="100" workbookViewId="0">
      <selection activeCell="C10" sqref="C10"/>
    </sheetView>
  </sheetViews>
  <sheetFormatPr baseColWidth="10" defaultRowHeight="25.8" customHeight="1" x14ac:dyDescent="0.3"/>
  <cols>
    <col min="1" max="1" width="84.109375" customWidth="1"/>
    <col min="7" max="7" width="11.5546875" customWidth="1"/>
    <col min="8" max="8" width="11.44140625" customWidth="1"/>
    <col min="9" max="9" width="17.21875" bestFit="1" customWidth="1"/>
  </cols>
  <sheetData>
    <row r="2" spans="1:19" ht="25.8" customHeight="1" x14ac:dyDescent="0.3">
      <c r="G2" s="68" t="s">
        <v>71</v>
      </c>
      <c r="H2" s="69"/>
      <c r="I2" s="69"/>
      <c r="J2" s="70"/>
    </row>
    <row r="3" spans="1:19" ht="25.8" customHeight="1" x14ac:dyDescent="0.3">
      <c r="G3" s="71"/>
      <c r="H3" s="72"/>
      <c r="I3" s="72"/>
      <c r="J3" s="73"/>
    </row>
    <row r="4" spans="1:19" ht="25.8" customHeight="1" x14ac:dyDescent="0.3">
      <c r="G4" s="74"/>
      <c r="H4" s="75"/>
      <c r="I4" s="75"/>
      <c r="J4" s="76"/>
    </row>
    <row r="7" spans="1:19" ht="25.8" customHeight="1" x14ac:dyDescent="0.3">
      <c r="A7" s="20" t="s">
        <v>44</v>
      </c>
      <c r="B7" s="20" t="s">
        <v>45</v>
      </c>
      <c r="C7" s="20" t="s">
        <v>46</v>
      </c>
      <c r="D7" s="20" t="s">
        <v>47</v>
      </c>
      <c r="E7" s="20" t="s">
        <v>48</v>
      </c>
      <c r="F7" s="20" t="s">
        <v>49</v>
      </c>
      <c r="G7" s="20" t="s">
        <v>41</v>
      </c>
      <c r="H7" s="20" t="s">
        <v>42</v>
      </c>
      <c r="I7" s="20" t="s">
        <v>43</v>
      </c>
      <c r="K7" s="23"/>
      <c r="L7" s="77" t="s">
        <v>37</v>
      </c>
      <c r="M7" s="77"/>
      <c r="N7" s="78" t="s">
        <v>38</v>
      </c>
      <c r="O7" s="79"/>
      <c r="P7" s="78" t="s">
        <v>39</v>
      </c>
      <c r="Q7" s="79"/>
      <c r="R7" s="78" t="s">
        <v>40</v>
      </c>
      <c r="S7" s="79"/>
    </row>
    <row r="8" spans="1:19" ht="25.8" customHeight="1" x14ac:dyDescent="0.3">
      <c r="A8" s="8" t="s">
        <v>2</v>
      </c>
      <c r="B8" s="21">
        <v>9</v>
      </c>
      <c r="C8" s="21">
        <v>10</v>
      </c>
      <c r="D8" s="21"/>
      <c r="E8" s="21"/>
      <c r="F8" s="21"/>
      <c r="G8" s="11">
        <v>15</v>
      </c>
      <c r="H8" s="45">
        <f>(SUM(B8:F8) * G8) / (G8 * COUNT(B8:F8))</f>
        <v>9.5</v>
      </c>
      <c r="I8" s="21">
        <v>12.23</v>
      </c>
      <c r="K8" s="33" t="s">
        <v>73</v>
      </c>
      <c r="L8" s="67">
        <f>AVERAGE(H8:H13)</f>
        <v>10.966666666666667</v>
      </c>
      <c r="M8" s="67"/>
      <c r="N8" s="65">
        <f>AVERAGE(H15:H19)</f>
        <v>10.606249999999999</v>
      </c>
      <c r="O8" s="65"/>
      <c r="P8" s="65">
        <f>AVERAGE(H21:H27)</f>
        <v>13.933333333333334</v>
      </c>
      <c r="Q8" s="65"/>
      <c r="R8" s="65">
        <f>AVERAGE(L8,N8,P8)</f>
        <v>11.835416666666665</v>
      </c>
      <c r="S8" s="65"/>
    </row>
    <row r="9" spans="1:19" ht="25.8" customHeight="1" x14ac:dyDescent="0.3">
      <c r="A9" s="8" t="s">
        <v>3</v>
      </c>
      <c r="B9" s="21">
        <v>13</v>
      </c>
      <c r="C9" s="21">
        <v>8</v>
      </c>
      <c r="D9" s="21"/>
      <c r="E9" s="21"/>
      <c r="F9" s="21"/>
      <c r="G9" s="11">
        <v>20</v>
      </c>
      <c r="H9" s="45">
        <f t="shared" ref="H9:H27" si="0">(SUM(B9:F9) * G9) / (G9 * COUNT(B9:F9))</f>
        <v>10.5</v>
      </c>
      <c r="I9" s="21">
        <v>14.05</v>
      </c>
      <c r="K9" s="33" t="s">
        <v>74</v>
      </c>
      <c r="L9" s="67">
        <f>AVERAGE(I8:I13)</f>
        <v>13.856</v>
      </c>
      <c r="M9" s="67"/>
      <c r="N9" s="65">
        <f>AVERAGE(I15:I19)</f>
        <v>14.9825</v>
      </c>
      <c r="O9" s="65"/>
      <c r="P9" s="65">
        <f>AVERAGE(I21:I27)</f>
        <v>12.931999999999999</v>
      </c>
      <c r="Q9" s="65"/>
      <c r="R9" s="65">
        <f>AVERAGE(L9,N9,P9)</f>
        <v>13.923499999999999</v>
      </c>
      <c r="S9" s="65"/>
    </row>
    <row r="10" spans="1:19" ht="25.8" customHeight="1" x14ac:dyDescent="0.3">
      <c r="A10" s="8" t="s">
        <v>1</v>
      </c>
      <c r="B10" s="21">
        <v>8</v>
      </c>
      <c r="C10" s="21">
        <v>5</v>
      </c>
      <c r="D10" s="21">
        <v>12</v>
      </c>
      <c r="E10" s="21"/>
      <c r="F10" s="21"/>
      <c r="G10" s="11">
        <v>20</v>
      </c>
      <c r="H10" s="45">
        <f t="shared" si="0"/>
        <v>8.3333333333333339</v>
      </c>
      <c r="I10" s="21">
        <v>13</v>
      </c>
      <c r="L10" s="19"/>
      <c r="M10" s="19"/>
      <c r="P10" s="19"/>
      <c r="Q10" s="19"/>
    </row>
    <row r="11" spans="1:19" ht="25.8" customHeight="1" x14ac:dyDescent="0.3">
      <c r="A11" s="9" t="s">
        <v>34</v>
      </c>
      <c r="B11" s="21">
        <v>17</v>
      </c>
      <c r="C11" s="21">
        <v>12</v>
      </c>
      <c r="D11" s="21"/>
      <c r="E11" s="21"/>
      <c r="F11" s="21"/>
      <c r="G11" s="16">
        <v>5</v>
      </c>
      <c r="H11" s="45">
        <f t="shared" si="0"/>
        <v>14.5</v>
      </c>
      <c r="I11" s="21">
        <v>15</v>
      </c>
      <c r="L11" s="66"/>
      <c r="M11" s="66"/>
      <c r="N11" s="66"/>
      <c r="O11" s="66"/>
      <c r="P11" s="66"/>
      <c r="Q11" s="66"/>
      <c r="R11" s="66"/>
      <c r="S11" s="66"/>
    </row>
    <row r="12" spans="1:19" ht="25.8" customHeight="1" x14ac:dyDescent="0.3">
      <c r="A12" s="8" t="s">
        <v>10</v>
      </c>
      <c r="B12" s="21"/>
      <c r="C12" s="21"/>
      <c r="D12" s="21"/>
      <c r="E12" s="21"/>
      <c r="F12" s="21"/>
      <c r="G12" s="11">
        <v>30</v>
      </c>
      <c r="H12" s="45"/>
      <c r="I12" s="21">
        <v>15</v>
      </c>
      <c r="J12" s="1"/>
    </row>
    <row r="13" spans="1:19" ht="25.8" customHeight="1" x14ac:dyDescent="0.3">
      <c r="A13" s="8" t="s">
        <v>11</v>
      </c>
      <c r="B13" s="21">
        <v>12</v>
      </c>
      <c r="C13" s="21"/>
      <c r="D13" s="21"/>
      <c r="E13" s="21"/>
      <c r="F13" s="21"/>
      <c r="G13" s="11">
        <v>10</v>
      </c>
      <c r="H13" s="45">
        <f t="shared" si="0"/>
        <v>12</v>
      </c>
      <c r="I13" s="21"/>
    </row>
    <row r="14" spans="1:19" ht="25.8" customHeight="1" x14ac:dyDescent="0.3">
      <c r="A14" s="4"/>
      <c r="B14" s="22"/>
      <c r="C14" s="22"/>
      <c r="G14" s="5"/>
      <c r="H14" s="80"/>
      <c r="I14" s="81"/>
    </row>
    <row r="15" spans="1:19" ht="25.8" customHeight="1" x14ac:dyDescent="0.3">
      <c r="A15" s="12" t="s">
        <v>4</v>
      </c>
      <c r="B15" s="21">
        <v>10.25</v>
      </c>
      <c r="C15" s="21">
        <v>16.600000000000001</v>
      </c>
      <c r="D15" s="21"/>
      <c r="E15" s="21"/>
      <c r="F15" s="21"/>
      <c r="G15" s="13">
        <v>20</v>
      </c>
      <c r="H15" s="45">
        <f t="shared" si="0"/>
        <v>13.425000000000001</v>
      </c>
      <c r="I15" s="21">
        <v>15</v>
      </c>
    </row>
    <row r="16" spans="1:19" ht="25.8" customHeight="1" x14ac:dyDescent="0.3">
      <c r="A16" s="12" t="s">
        <v>5</v>
      </c>
      <c r="B16" s="21">
        <v>9</v>
      </c>
      <c r="C16" s="21">
        <v>10</v>
      </c>
      <c r="D16" s="21">
        <v>8</v>
      </c>
      <c r="E16" s="21"/>
      <c r="F16" s="21"/>
      <c r="G16" s="13">
        <v>15</v>
      </c>
      <c r="H16" s="45">
        <f t="shared" si="0"/>
        <v>9</v>
      </c>
      <c r="I16" s="21">
        <v>10.93</v>
      </c>
    </row>
    <row r="17" spans="1:9" ht="25.8" customHeight="1" x14ac:dyDescent="0.3">
      <c r="A17" s="12" t="s">
        <v>6</v>
      </c>
      <c r="B17" s="21">
        <v>11.5</v>
      </c>
      <c r="C17" s="21">
        <v>2.5</v>
      </c>
      <c r="D17" s="21">
        <v>2.5</v>
      </c>
      <c r="E17" s="21"/>
      <c r="F17" s="21"/>
      <c r="G17" s="13">
        <v>20</v>
      </c>
      <c r="H17" s="45">
        <f t="shared" si="0"/>
        <v>5.5</v>
      </c>
      <c r="I17" s="21">
        <v>15</v>
      </c>
    </row>
    <row r="18" spans="1:9" ht="25.8" customHeight="1" x14ac:dyDescent="0.3">
      <c r="A18" s="9" t="s">
        <v>34</v>
      </c>
      <c r="B18" s="21">
        <v>17</v>
      </c>
      <c r="C18" s="21">
        <v>12</v>
      </c>
      <c r="D18" s="21"/>
      <c r="E18" s="21"/>
      <c r="F18" s="21"/>
      <c r="G18" s="17">
        <v>5</v>
      </c>
      <c r="H18" s="45">
        <f t="shared" si="0"/>
        <v>14.5</v>
      </c>
      <c r="I18" s="21">
        <v>19</v>
      </c>
    </row>
    <row r="19" spans="1:9" ht="25.8" customHeight="1" x14ac:dyDescent="0.3">
      <c r="A19" s="12" t="s">
        <v>12</v>
      </c>
      <c r="B19" s="21"/>
      <c r="C19" s="21"/>
      <c r="D19" s="21"/>
      <c r="E19" s="21"/>
      <c r="F19" s="21"/>
      <c r="G19" s="13">
        <v>40</v>
      </c>
      <c r="H19" s="45"/>
      <c r="I19" s="21"/>
    </row>
    <row r="20" spans="1:9" ht="25.8" customHeight="1" x14ac:dyDescent="0.3">
      <c r="A20" s="3"/>
      <c r="B20" s="22"/>
      <c r="C20" s="22"/>
      <c r="G20" s="5"/>
      <c r="H20" s="80"/>
      <c r="I20" s="81"/>
    </row>
    <row r="21" spans="1:9" ht="25.8" customHeight="1" x14ac:dyDescent="0.3">
      <c r="A21" s="14" t="s">
        <v>7</v>
      </c>
      <c r="B21" s="21">
        <v>12</v>
      </c>
      <c r="C21" s="21">
        <v>14</v>
      </c>
      <c r="D21" s="21">
        <v>19.5</v>
      </c>
      <c r="E21" s="21"/>
      <c r="F21" s="21"/>
      <c r="G21" s="15">
        <v>15</v>
      </c>
      <c r="H21" s="45">
        <f t="shared" si="0"/>
        <v>15.166666666666666</v>
      </c>
      <c r="I21" s="21"/>
    </row>
    <row r="22" spans="1:9" ht="25.8" customHeight="1" x14ac:dyDescent="0.3">
      <c r="A22" s="14" t="s">
        <v>8</v>
      </c>
      <c r="B22" s="21">
        <v>12</v>
      </c>
      <c r="C22" s="21"/>
      <c r="D22" s="21"/>
      <c r="E22" s="21"/>
      <c r="F22" s="21"/>
      <c r="G22" s="15">
        <v>15</v>
      </c>
      <c r="H22" s="45">
        <f t="shared" si="0"/>
        <v>12</v>
      </c>
      <c r="I22" s="21"/>
    </row>
    <row r="23" spans="1:9" ht="25.8" customHeight="1" x14ac:dyDescent="0.3">
      <c r="A23" s="14" t="s">
        <v>9</v>
      </c>
      <c r="B23" s="21">
        <v>14</v>
      </c>
      <c r="C23" s="43">
        <v>15.75</v>
      </c>
      <c r="D23" s="21"/>
      <c r="E23" s="21"/>
      <c r="F23" s="21"/>
      <c r="G23" s="15">
        <v>25</v>
      </c>
      <c r="H23" s="45">
        <f t="shared" si="0"/>
        <v>14.875</v>
      </c>
      <c r="I23" s="21">
        <v>15.36</v>
      </c>
    </row>
    <row r="24" spans="1:9" ht="25.8" customHeight="1" x14ac:dyDescent="0.3">
      <c r="A24" s="9" t="s">
        <v>34</v>
      </c>
      <c r="B24" s="21">
        <v>17</v>
      </c>
      <c r="C24" s="21">
        <v>12</v>
      </c>
      <c r="D24" s="21"/>
      <c r="E24" s="21"/>
      <c r="F24" s="21"/>
      <c r="G24" s="17">
        <v>5</v>
      </c>
      <c r="H24" s="45">
        <f t="shared" si="0"/>
        <v>14.5</v>
      </c>
      <c r="I24" s="21">
        <v>12.5</v>
      </c>
    </row>
    <row r="25" spans="1:9" ht="25.8" customHeight="1" x14ac:dyDescent="0.3">
      <c r="A25" s="14" t="s">
        <v>13</v>
      </c>
      <c r="B25" s="43">
        <v>15</v>
      </c>
      <c r="C25" s="21"/>
      <c r="D25" s="21"/>
      <c r="E25" s="21"/>
      <c r="F25" s="21"/>
      <c r="G25" s="15">
        <v>15</v>
      </c>
      <c r="H25" s="45">
        <f t="shared" si="0"/>
        <v>15</v>
      </c>
      <c r="I25" s="21">
        <v>10</v>
      </c>
    </row>
    <row r="26" spans="1:9" ht="25.8" customHeight="1" x14ac:dyDescent="0.3">
      <c r="A26" s="14" t="s">
        <v>14</v>
      </c>
      <c r="B26" s="21">
        <v>10</v>
      </c>
      <c r="C26" s="21">
        <v>15.6</v>
      </c>
      <c r="D26" s="21">
        <v>13</v>
      </c>
      <c r="E26" s="21"/>
      <c r="F26" s="21"/>
      <c r="G26" s="15">
        <v>10</v>
      </c>
      <c r="H26" s="45">
        <f t="shared" si="0"/>
        <v>12.866666666666667</v>
      </c>
      <c r="I26" s="21">
        <v>11.8</v>
      </c>
    </row>
    <row r="27" spans="1:9" ht="25.8" customHeight="1" x14ac:dyDescent="0.3">
      <c r="A27" s="14" t="s">
        <v>15</v>
      </c>
      <c r="B27" s="21">
        <v>11</v>
      </c>
      <c r="C27" s="21">
        <v>15.25</v>
      </c>
      <c r="D27" s="21"/>
      <c r="E27" s="21"/>
      <c r="F27" s="21"/>
      <c r="G27" s="15">
        <v>15</v>
      </c>
      <c r="H27" s="45">
        <f t="shared" si="0"/>
        <v>13.125</v>
      </c>
      <c r="I27" s="21">
        <v>15</v>
      </c>
    </row>
    <row r="28" spans="1:9" ht="25.8" customHeight="1" x14ac:dyDescent="0.3">
      <c r="B28" s="25"/>
    </row>
  </sheetData>
  <mergeCells count="17">
    <mergeCell ref="G2:J4"/>
    <mergeCell ref="L8:M8"/>
    <mergeCell ref="N8:O8"/>
    <mergeCell ref="P8:Q8"/>
    <mergeCell ref="R8:S8"/>
    <mergeCell ref="L7:M7"/>
    <mergeCell ref="N7:O7"/>
    <mergeCell ref="P7:Q7"/>
    <mergeCell ref="R7:S7"/>
    <mergeCell ref="R9:S9"/>
    <mergeCell ref="L11:M11"/>
    <mergeCell ref="N11:O11"/>
    <mergeCell ref="P11:Q11"/>
    <mergeCell ref="R11:S11"/>
    <mergeCell ref="L9:M9"/>
    <mergeCell ref="N9:O9"/>
    <mergeCell ref="P9:Q9"/>
  </mergeCells>
  <phoneticPr fontId="8" type="noConversion"/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78B3-3740-4BB1-B774-3FA5E976FEF2}">
  <sheetPr codeName="Feuil4"/>
  <dimension ref="A2:V36"/>
  <sheetViews>
    <sheetView topLeftCell="A8" zoomScale="72" zoomScaleNormal="100" workbookViewId="0">
      <selection activeCell="T19" sqref="T19"/>
    </sheetView>
  </sheetViews>
  <sheetFormatPr baseColWidth="10" defaultRowHeight="25.8" customHeight="1" x14ac:dyDescent="0.3"/>
  <cols>
    <col min="1" max="1" width="84.109375" customWidth="1"/>
    <col min="9" max="9" width="15" customWidth="1"/>
  </cols>
  <sheetData>
    <row r="2" spans="1:22" ht="25.8" customHeight="1" x14ac:dyDescent="0.3">
      <c r="G2" s="68" t="s">
        <v>70</v>
      </c>
      <c r="H2" s="69"/>
      <c r="I2" s="69"/>
      <c r="J2" s="70"/>
    </row>
    <row r="3" spans="1:22" ht="25.8" customHeight="1" x14ac:dyDescent="0.3">
      <c r="G3" s="71"/>
      <c r="H3" s="72"/>
      <c r="I3" s="72"/>
      <c r="J3" s="73"/>
    </row>
    <row r="4" spans="1:22" ht="25.8" customHeight="1" x14ac:dyDescent="0.3">
      <c r="G4" s="74"/>
      <c r="H4" s="75"/>
      <c r="I4" s="75"/>
      <c r="J4" s="76"/>
    </row>
    <row r="7" spans="1:22" ht="25.8" customHeight="1" x14ac:dyDescent="0.3">
      <c r="A7" s="20" t="s">
        <v>44</v>
      </c>
      <c r="B7" s="20" t="s">
        <v>45</v>
      </c>
      <c r="C7" s="20" t="s">
        <v>46</v>
      </c>
      <c r="D7" s="20" t="s">
        <v>47</v>
      </c>
      <c r="E7" s="20" t="s">
        <v>48</v>
      </c>
      <c r="F7" s="20" t="s">
        <v>49</v>
      </c>
      <c r="G7" s="20" t="s">
        <v>41</v>
      </c>
      <c r="H7" s="20" t="s">
        <v>42</v>
      </c>
      <c r="I7" s="20" t="s">
        <v>43</v>
      </c>
      <c r="K7" s="23"/>
      <c r="L7" s="78" t="s">
        <v>37</v>
      </c>
      <c r="M7" s="79"/>
      <c r="N7" s="78" t="s">
        <v>38</v>
      </c>
      <c r="O7" s="79"/>
      <c r="P7" s="78" t="s">
        <v>39</v>
      </c>
      <c r="Q7" s="79"/>
      <c r="R7" s="78" t="s">
        <v>40</v>
      </c>
      <c r="S7" s="79"/>
    </row>
    <row r="8" spans="1:22" ht="25.8" customHeight="1" x14ac:dyDescent="0.3">
      <c r="A8" s="8" t="s">
        <v>20</v>
      </c>
      <c r="B8" s="21">
        <v>15</v>
      </c>
      <c r="C8" s="21">
        <v>2</v>
      </c>
      <c r="D8" s="21"/>
      <c r="E8" s="21"/>
      <c r="F8" s="21"/>
      <c r="G8" s="11">
        <v>10</v>
      </c>
      <c r="H8" s="21">
        <f>IFERROR(AVERAGE(B8:F8)*G8/G8,"Pas de note")</f>
        <v>8.5</v>
      </c>
      <c r="I8" s="21">
        <v>13</v>
      </c>
      <c r="K8" s="33" t="s">
        <v>73</v>
      </c>
      <c r="L8" s="65">
        <f>AVERAGE(H8:H16)</f>
        <v>11.1</v>
      </c>
      <c r="M8" s="65"/>
      <c r="N8" s="65">
        <f>AVERAGE(H18:H27)</f>
        <v>10.757142857142856</v>
      </c>
      <c r="O8" s="65"/>
      <c r="P8" s="65">
        <f>AVERAGE(H29:H36)</f>
        <v>13.12</v>
      </c>
      <c r="Q8" s="65"/>
      <c r="R8" s="65">
        <f>AVERAGE(L8,N8,P8)</f>
        <v>11.659047619047618</v>
      </c>
      <c r="S8" s="65"/>
    </row>
    <row r="9" spans="1:22" ht="25.8" customHeight="1" x14ac:dyDescent="0.3">
      <c r="A9" s="8" t="s">
        <v>17</v>
      </c>
      <c r="B9" s="21">
        <v>5</v>
      </c>
      <c r="C9" s="21"/>
      <c r="D9" s="21"/>
      <c r="E9" s="21"/>
      <c r="F9" s="21"/>
      <c r="G9" s="11">
        <v>15</v>
      </c>
      <c r="H9" s="21">
        <f t="shared" ref="H9:H16" si="0">IFERROR(AVERAGE(B9:F9)*G9/G9,"Pas de note")</f>
        <v>5</v>
      </c>
      <c r="I9" s="21">
        <v>12</v>
      </c>
      <c r="K9" s="33" t="s">
        <v>74</v>
      </c>
      <c r="L9" s="65">
        <f>AVERAGE(I8:I16)</f>
        <v>13.01</v>
      </c>
      <c r="M9" s="65"/>
      <c r="N9" s="65">
        <f>AVERAGE(I18:I27)</f>
        <v>12.4</v>
      </c>
      <c r="O9" s="65"/>
      <c r="P9" s="65">
        <f>AVERAGE(I29:I36)</f>
        <v>14.366666666666665</v>
      </c>
      <c r="Q9" s="65"/>
      <c r="R9" s="65">
        <f>AVERAGE(L9,N9,P9)</f>
        <v>13.258888888888889</v>
      </c>
      <c r="S9" s="65"/>
    </row>
    <row r="10" spans="1:22" ht="25.8" customHeight="1" x14ac:dyDescent="0.3">
      <c r="A10" s="8" t="s">
        <v>18</v>
      </c>
      <c r="B10" s="21">
        <v>12.6</v>
      </c>
      <c r="C10" s="21"/>
      <c r="D10" s="21"/>
      <c r="E10" s="21"/>
      <c r="F10" s="21"/>
      <c r="G10" s="11">
        <v>15</v>
      </c>
      <c r="H10" s="21">
        <f t="shared" si="0"/>
        <v>12.6</v>
      </c>
      <c r="I10" s="21"/>
      <c r="O10" s="19"/>
      <c r="P10" s="19"/>
      <c r="U10" s="19"/>
      <c r="V10" s="19"/>
    </row>
    <row r="11" spans="1:22" ht="25.8" customHeight="1" x14ac:dyDescent="0.3">
      <c r="A11" s="8" t="s">
        <v>19</v>
      </c>
      <c r="B11" s="21">
        <v>20</v>
      </c>
      <c r="C11" s="21">
        <v>15</v>
      </c>
      <c r="D11" s="21"/>
      <c r="E11" s="21"/>
      <c r="F11" s="21"/>
      <c r="G11" s="11">
        <v>15</v>
      </c>
      <c r="H11" s="21">
        <f t="shared" si="0"/>
        <v>17.5</v>
      </c>
      <c r="I11" s="21"/>
    </row>
    <row r="12" spans="1:22" ht="25.8" customHeight="1" x14ac:dyDescent="0.3">
      <c r="A12" s="9" t="s">
        <v>35</v>
      </c>
      <c r="B12" s="21">
        <v>9</v>
      </c>
      <c r="C12" s="21">
        <v>12</v>
      </c>
      <c r="D12" s="21"/>
      <c r="E12" s="21"/>
      <c r="F12" s="21"/>
      <c r="G12" s="16">
        <v>5</v>
      </c>
      <c r="H12" s="21">
        <f t="shared" si="0"/>
        <v>10.5</v>
      </c>
      <c r="I12" s="21">
        <v>12.9</v>
      </c>
      <c r="J12" s="1"/>
    </row>
    <row r="13" spans="1:22" ht="25.8" customHeight="1" x14ac:dyDescent="0.3">
      <c r="A13" s="8" t="s">
        <v>28</v>
      </c>
      <c r="B13" s="21">
        <v>12.5</v>
      </c>
      <c r="C13" s="21"/>
      <c r="D13" s="21"/>
      <c r="E13" s="21"/>
      <c r="F13" s="21"/>
      <c r="G13" s="11">
        <v>10</v>
      </c>
      <c r="H13" s="21">
        <f t="shared" si="0"/>
        <v>12.5</v>
      </c>
      <c r="I13" s="21">
        <v>12.15</v>
      </c>
    </row>
    <row r="14" spans="1:22" ht="25.8" customHeight="1" x14ac:dyDescent="0.3">
      <c r="A14" s="10" t="s">
        <v>31</v>
      </c>
      <c r="B14" s="21"/>
      <c r="C14" s="21"/>
      <c r="D14" s="21"/>
      <c r="E14" s="21"/>
      <c r="F14" s="21"/>
      <c r="G14" s="16">
        <v>5</v>
      </c>
      <c r="H14" s="21" t="str">
        <f t="shared" si="0"/>
        <v>Pas de note</v>
      </c>
      <c r="I14" s="21">
        <v>15</v>
      </c>
      <c r="U14" s="19"/>
      <c r="V14" s="19"/>
    </row>
    <row r="15" spans="1:22" ht="25.8" customHeight="1" x14ac:dyDescent="0.3">
      <c r="A15" s="10" t="s">
        <v>33</v>
      </c>
      <c r="B15" s="21"/>
      <c r="C15" s="21"/>
      <c r="D15" s="21"/>
      <c r="E15" s="21"/>
      <c r="F15" s="21"/>
      <c r="G15" s="16">
        <v>20</v>
      </c>
      <c r="H15" s="21" t="str">
        <f t="shared" si="0"/>
        <v>Pas de note</v>
      </c>
      <c r="I15" s="21"/>
    </row>
    <row r="16" spans="1:22" ht="25.8" customHeight="1" x14ac:dyDescent="0.3">
      <c r="A16" s="9" t="s">
        <v>36</v>
      </c>
      <c r="B16" s="21"/>
      <c r="C16" s="21"/>
      <c r="D16" s="21"/>
      <c r="E16" s="21"/>
      <c r="F16" s="21"/>
      <c r="G16" s="16">
        <v>5</v>
      </c>
      <c r="H16" s="21" t="str">
        <f t="shared" si="0"/>
        <v>Pas de note</v>
      </c>
      <c r="I16" s="21"/>
    </row>
    <row r="17" spans="1:16" ht="25.8" customHeight="1" x14ac:dyDescent="0.3">
      <c r="A17" s="3"/>
      <c r="D17" s="22"/>
      <c r="E17" s="22"/>
      <c r="G17" s="26"/>
      <c r="H17" s="22"/>
      <c r="I17" s="22"/>
    </row>
    <row r="18" spans="1:16" ht="25.8" customHeight="1" x14ac:dyDescent="0.3">
      <c r="A18" s="12" t="s">
        <v>21</v>
      </c>
      <c r="B18" s="21">
        <v>9</v>
      </c>
      <c r="C18" s="21">
        <v>10</v>
      </c>
      <c r="D18" s="21"/>
      <c r="E18" s="21"/>
      <c r="F18" s="21"/>
      <c r="G18" s="13">
        <v>10</v>
      </c>
      <c r="H18" s="21">
        <f>IFERROR(AVERAGE(B18:F18)*G18/G18,"Pas de note")</f>
        <v>9.5</v>
      </c>
      <c r="I18" s="21"/>
    </row>
    <row r="19" spans="1:16" ht="25.8" customHeight="1" x14ac:dyDescent="0.3">
      <c r="A19" s="12" t="s">
        <v>23</v>
      </c>
      <c r="B19" s="21">
        <v>12.4</v>
      </c>
      <c r="C19" s="21">
        <v>1</v>
      </c>
      <c r="D19" s="21"/>
      <c r="E19" s="21"/>
      <c r="F19" s="21"/>
      <c r="G19" s="13">
        <v>15</v>
      </c>
      <c r="H19" s="21">
        <f t="shared" ref="H19:H27" si="1">IFERROR(AVERAGE(B19:F19)*G19/G19,"Pas de note")</f>
        <v>6.7</v>
      </c>
      <c r="I19" s="21"/>
    </row>
    <row r="20" spans="1:16" ht="25.8" customHeight="1" x14ac:dyDescent="0.3">
      <c r="A20" s="12" t="s">
        <v>24</v>
      </c>
      <c r="B20" s="21">
        <v>9</v>
      </c>
      <c r="C20" s="21">
        <v>20</v>
      </c>
      <c r="D20" s="21"/>
      <c r="E20" s="21"/>
      <c r="F20" s="21"/>
      <c r="G20" s="13">
        <v>15</v>
      </c>
      <c r="H20" s="21">
        <f t="shared" si="1"/>
        <v>14.5</v>
      </c>
      <c r="I20" s="21">
        <v>15</v>
      </c>
    </row>
    <row r="21" spans="1:16" ht="25.8" customHeight="1" x14ac:dyDescent="0.3">
      <c r="A21" s="12" t="s">
        <v>22</v>
      </c>
      <c r="B21" s="21">
        <v>16.399999999999999</v>
      </c>
      <c r="C21" s="21"/>
      <c r="D21" s="21"/>
      <c r="E21" s="21"/>
      <c r="F21" s="21"/>
      <c r="G21" s="13">
        <v>15</v>
      </c>
      <c r="H21" s="21">
        <f t="shared" si="1"/>
        <v>16.399999999999999</v>
      </c>
      <c r="I21" s="21">
        <v>12</v>
      </c>
    </row>
    <row r="22" spans="1:16" ht="25.8" customHeight="1" x14ac:dyDescent="0.3">
      <c r="A22" s="9" t="s">
        <v>35</v>
      </c>
      <c r="B22" s="21">
        <v>9</v>
      </c>
      <c r="C22" s="21">
        <v>12</v>
      </c>
      <c r="D22" s="21"/>
      <c r="E22" s="21"/>
      <c r="F22" s="21"/>
      <c r="G22" s="17">
        <v>5</v>
      </c>
      <c r="H22" s="21">
        <f t="shared" si="1"/>
        <v>10.5</v>
      </c>
      <c r="I22" s="21">
        <v>10</v>
      </c>
      <c r="O22" s="66"/>
      <c r="P22" s="66"/>
    </row>
    <row r="23" spans="1:16" ht="25.8" customHeight="1" x14ac:dyDescent="0.3">
      <c r="A23" s="12" t="s">
        <v>29</v>
      </c>
      <c r="B23" s="21">
        <v>18.399999999999999</v>
      </c>
      <c r="C23" s="21">
        <v>12</v>
      </c>
      <c r="D23" s="21"/>
      <c r="E23" s="21"/>
      <c r="F23" s="21"/>
      <c r="G23" s="13">
        <v>10</v>
      </c>
      <c r="H23" s="21">
        <f t="shared" si="1"/>
        <v>15.2</v>
      </c>
      <c r="I23" s="21">
        <v>14.5</v>
      </c>
    </row>
    <row r="24" spans="1:16" ht="25.8" customHeight="1" x14ac:dyDescent="0.3">
      <c r="A24" s="12" t="s">
        <v>30</v>
      </c>
      <c r="B24" s="21">
        <v>0</v>
      </c>
      <c r="C24" s="21">
        <v>5</v>
      </c>
      <c r="D24" s="21"/>
      <c r="E24" s="21"/>
      <c r="F24" s="21"/>
      <c r="G24" s="13">
        <v>10</v>
      </c>
      <c r="H24" s="21">
        <f t="shared" si="1"/>
        <v>2.5</v>
      </c>
      <c r="I24" s="21"/>
    </row>
    <row r="25" spans="1:16" ht="25.8" customHeight="1" x14ac:dyDescent="0.3">
      <c r="A25" s="10" t="s">
        <v>31</v>
      </c>
      <c r="B25" s="21"/>
      <c r="C25" s="21"/>
      <c r="D25" s="21"/>
      <c r="E25" s="21"/>
      <c r="F25" s="21"/>
      <c r="G25" s="17">
        <v>5</v>
      </c>
      <c r="H25" s="21" t="str">
        <f t="shared" si="1"/>
        <v>Pas de note</v>
      </c>
      <c r="I25" s="21">
        <v>10.5</v>
      </c>
    </row>
    <row r="26" spans="1:16" ht="25.8" customHeight="1" x14ac:dyDescent="0.3">
      <c r="A26" s="10" t="s">
        <v>33</v>
      </c>
      <c r="B26" s="21"/>
      <c r="C26" s="21"/>
      <c r="D26" s="21"/>
      <c r="E26" s="21"/>
      <c r="F26" s="21"/>
      <c r="G26" s="17">
        <v>10</v>
      </c>
      <c r="H26" s="21" t="str">
        <f t="shared" si="1"/>
        <v>Pas de note</v>
      </c>
      <c r="I26" s="21"/>
    </row>
    <row r="27" spans="1:16" ht="25.8" customHeight="1" x14ac:dyDescent="0.3">
      <c r="A27" s="9" t="s">
        <v>36</v>
      </c>
      <c r="B27" s="21"/>
      <c r="C27" s="21"/>
      <c r="D27" s="21"/>
      <c r="E27" s="21"/>
      <c r="F27" s="21"/>
      <c r="G27" s="17">
        <v>5</v>
      </c>
      <c r="H27" s="21" t="str">
        <f t="shared" si="1"/>
        <v>Pas de note</v>
      </c>
      <c r="I27" s="21"/>
    </row>
    <row r="28" spans="1:16" ht="25.8" customHeight="1" x14ac:dyDescent="0.3">
      <c r="A28" s="3"/>
      <c r="G28" s="6"/>
      <c r="H28" s="22"/>
      <c r="I28" s="22"/>
    </row>
    <row r="29" spans="1:16" ht="25.8" customHeight="1" x14ac:dyDescent="0.3">
      <c r="A29" s="14" t="s">
        <v>25</v>
      </c>
      <c r="B29" s="21">
        <v>14.7</v>
      </c>
      <c r="C29" s="21"/>
      <c r="D29" s="21"/>
      <c r="E29" s="21"/>
      <c r="F29" s="21"/>
      <c r="G29" s="15">
        <v>15</v>
      </c>
      <c r="H29" s="32">
        <f>IFERROR(AVERAGE(B29:F29)*G29/G29,"Pas de note")</f>
        <v>14.7</v>
      </c>
      <c r="I29" s="32"/>
    </row>
    <row r="30" spans="1:16" ht="25.8" customHeight="1" x14ac:dyDescent="0.3">
      <c r="A30" s="14" t="s">
        <v>26</v>
      </c>
      <c r="B30" s="21">
        <v>1</v>
      </c>
      <c r="C30" s="21">
        <v>18</v>
      </c>
      <c r="D30" s="21"/>
      <c r="E30" s="21"/>
      <c r="F30" s="21"/>
      <c r="G30" s="15">
        <v>15</v>
      </c>
      <c r="H30" s="32">
        <f t="shared" ref="H30:H36" si="2">IFERROR(AVERAGE(B30:F30)*G30/G30,"Pas de note")</f>
        <v>9.5</v>
      </c>
      <c r="I30" s="32">
        <v>15.3</v>
      </c>
    </row>
    <row r="31" spans="1:16" ht="25.8" customHeight="1" x14ac:dyDescent="0.3">
      <c r="A31" s="14" t="s">
        <v>27</v>
      </c>
      <c r="B31" s="21">
        <v>16.8</v>
      </c>
      <c r="C31" s="21"/>
      <c r="D31" s="21"/>
      <c r="E31" s="21"/>
      <c r="F31" s="21"/>
      <c r="G31" s="15">
        <v>25</v>
      </c>
      <c r="H31" s="32">
        <f t="shared" si="2"/>
        <v>16.8</v>
      </c>
      <c r="I31" s="32">
        <v>17</v>
      </c>
    </row>
    <row r="32" spans="1:16" ht="25.8" customHeight="1" x14ac:dyDescent="0.3">
      <c r="A32" s="9" t="s">
        <v>35</v>
      </c>
      <c r="B32" s="21">
        <v>9</v>
      </c>
      <c r="C32" s="21"/>
      <c r="D32" s="21"/>
      <c r="E32" s="21"/>
      <c r="F32" s="21"/>
      <c r="G32" s="17">
        <v>5</v>
      </c>
      <c r="H32" s="32">
        <f t="shared" si="2"/>
        <v>9</v>
      </c>
      <c r="I32" s="32">
        <v>10.8</v>
      </c>
    </row>
    <row r="33" spans="1:9" ht="25.8" customHeight="1" x14ac:dyDescent="0.3">
      <c r="A33" s="10" t="s">
        <v>31</v>
      </c>
      <c r="B33" s="21"/>
      <c r="C33" s="21"/>
      <c r="D33" s="21"/>
      <c r="E33" s="21"/>
      <c r="F33" s="21"/>
      <c r="G33" s="17">
        <v>5</v>
      </c>
      <c r="H33" s="32" t="str">
        <f t="shared" si="2"/>
        <v>Pas de note</v>
      </c>
      <c r="I33" s="32"/>
    </row>
    <row r="34" spans="1:9" ht="25.8" customHeight="1" x14ac:dyDescent="0.3">
      <c r="A34" s="14" t="s">
        <v>32</v>
      </c>
      <c r="B34" s="21">
        <v>15.6</v>
      </c>
      <c r="C34" s="21"/>
      <c r="D34" s="21"/>
      <c r="E34" s="21"/>
      <c r="F34" s="21"/>
      <c r="G34" s="15">
        <v>10</v>
      </c>
      <c r="H34" s="32">
        <f t="shared" si="2"/>
        <v>15.6</v>
      </c>
      <c r="I34" s="32"/>
    </row>
    <row r="35" spans="1:9" ht="25.8" customHeight="1" x14ac:dyDescent="0.3">
      <c r="A35" s="10" t="s">
        <v>33</v>
      </c>
      <c r="B35" s="21"/>
      <c r="C35" s="21"/>
      <c r="D35" s="21"/>
      <c r="E35" s="21"/>
      <c r="F35" s="21"/>
      <c r="G35" s="17">
        <v>20</v>
      </c>
      <c r="H35" s="32" t="str">
        <f t="shared" si="2"/>
        <v>Pas de note</v>
      </c>
      <c r="I35" s="32"/>
    </row>
    <row r="36" spans="1:9" ht="25.8" customHeight="1" x14ac:dyDescent="0.3">
      <c r="A36" s="9" t="s">
        <v>36</v>
      </c>
      <c r="B36" s="21"/>
      <c r="C36" s="21"/>
      <c r="D36" s="21"/>
      <c r="E36" s="21"/>
      <c r="F36" s="21"/>
      <c r="G36" s="17">
        <v>5</v>
      </c>
      <c r="H36" s="32" t="str">
        <f t="shared" si="2"/>
        <v>Pas de note</v>
      </c>
      <c r="I36" s="32"/>
    </row>
  </sheetData>
  <mergeCells count="14">
    <mergeCell ref="O22:P22"/>
    <mergeCell ref="L8:M8"/>
    <mergeCell ref="N7:O7"/>
    <mergeCell ref="N8:O8"/>
    <mergeCell ref="P7:Q7"/>
    <mergeCell ref="L9:M9"/>
    <mergeCell ref="N9:O9"/>
    <mergeCell ref="P9:Q9"/>
    <mergeCell ref="R9:S9"/>
    <mergeCell ref="R8:S8"/>
    <mergeCell ref="G2:J4"/>
    <mergeCell ref="L7:M7"/>
    <mergeCell ref="P8:Q8"/>
    <mergeCell ref="R7:S7"/>
  </mergeCells>
  <phoneticPr fontId="8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5D2FE-DFCA-4FFD-AC7C-FFABCC26A1EC}">
  <sheetPr codeName="Feuil5"/>
  <dimension ref="B2:O30"/>
  <sheetViews>
    <sheetView tabSelected="1" zoomScale="56" zoomScaleNormal="68" workbookViewId="0">
      <selection activeCell="O13" sqref="O13"/>
    </sheetView>
  </sheetViews>
  <sheetFormatPr baseColWidth="10" defaultColWidth="11.44140625" defaultRowHeight="25.8" customHeight="1" x14ac:dyDescent="0.3"/>
  <cols>
    <col min="3" max="3" width="27.5546875" customWidth="1"/>
    <col min="4" max="4" width="14.21875" customWidth="1"/>
    <col min="5" max="5" width="10.77734375" customWidth="1"/>
    <col min="6" max="7" width="11.44140625" customWidth="1"/>
    <col min="12" max="12" width="15.44140625" customWidth="1"/>
    <col min="13" max="13" width="15.6640625" customWidth="1"/>
    <col min="14" max="14" width="19.44140625" customWidth="1"/>
    <col min="15" max="15" width="38.109375" customWidth="1"/>
    <col min="16" max="16" width="11" customWidth="1"/>
    <col min="17" max="17" width="11.6640625" customWidth="1"/>
  </cols>
  <sheetData>
    <row r="2" spans="3:15" ht="25.8" customHeight="1" x14ac:dyDescent="0.3">
      <c r="G2" s="68" t="s">
        <v>58</v>
      </c>
      <c r="H2" s="69"/>
      <c r="I2" s="69"/>
      <c r="J2" s="70"/>
    </row>
    <row r="3" spans="3:15" ht="25.8" customHeight="1" x14ac:dyDescent="0.3">
      <c r="G3" s="71"/>
      <c r="H3" s="72"/>
      <c r="I3" s="72"/>
      <c r="J3" s="73"/>
    </row>
    <row r="4" spans="3:15" ht="25.8" customHeight="1" x14ac:dyDescent="0.3">
      <c r="G4" s="74"/>
      <c r="H4" s="75"/>
      <c r="I4" s="75"/>
      <c r="J4" s="76"/>
    </row>
    <row r="8" spans="3:15" ht="41.4" x14ac:dyDescent="0.3">
      <c r="L8" s="82" t="s">
        <v>54</v>
      </c>
      <c r="M8" s="82" t="s">
        <v>55</v>
      </c>
      <c r="N8" s="83" t="s">
        <v>56</v>
      </c>
      <c r="O8" s="84" t="s">
        <v>57</v>
      </c>
    </row>
    <row r="9" spans="3:15" ht="52.8" x14ac:dyDescent="0.3">
      <c r="L9" s="23" t="b">
        <f>AND(E11&gt;=8,"Vrai",E12&gt;=8,"Vrai",E13&gt;=8,"Vrai")</f>
        <v>1</v>
      </c>
      <c r="M9" s="23">
        <f>COUNTIF(E11:E13,"&gt;=10")</f>
        <v>3</v>
      </c>
      <c r="N9" s="23" t="str">
        <f>IF(AND(L9=TRUE,M9&gt;=2),"Passage autorisé","Passage refusé")</f>
        <v>Passage autorisé</v>
      </c>
      <c r="O9" s="24" t="str">
        <f>"Vous avez une moyenne générale de " &amp; ROUND(E14,1) &amp; ". Vous avez "&amp; COUNTIF(L9, "&lt;8") &amp; " bloc(s) inférieur(s) à 8 et " &amp; M9 &amp; " bloc(s) supérieur(s) ou égal(aux) à 10. " &amp; IF(AND(M9&gt;=2,L9="Vrai"), "Vous passez en deuxième année", "Vous ne passez pas en deuxième année")</f>
        <v>Vous avez une moyenne générale de 11,7. Vous avez 0 bloc(s) inférieur(s) à 8 et 3 bloc(s) supérieur(s) ou égal(aux) à 10. Vous ne passez pas en deuxième année</v>
      </c>
    </row>
    <row r="11" spans="3:15" ht="60" customHeight="1" x14ac:dyDescent="0.3">
      <c r="C11" s="42" t="s">
        <v>52</v>
      </c>
      <c r="D11" s="86" t="s">
        <v>59</v>
      </c>
      <c r="E11" s="34">
        <f>AVERAGE('Bulletin Notes Semestre 2'!L8:M8,'Bulletin Notes Semestre 1'!L8:M8)</f>
        <v>11.033333333333333</v>
      </c>
      <c r="I11" s="19"/>
      <c r="J11" s="19"/>
    </row>
    <row r="12" spans="3:15" ht="55.8" customHeight="1" x14ac:dyDescent="0.3">
      <c r="C12" s="42" t="s">
        <v>51</v>
      </c>
      <c r="D12" s="86" t="s">
        <v>60</v>
      </c>
      <c r="E12" s="34">
        <f>AVERAGE('Bulletin Notes Semestre 2'!N8:O8,'Bulletin Notes Semestre 1'!N8:O8)</f>
        <v>10.681696428571428</v>
      </c>
      <c r="I12" s="19"/>
      <c r="J12" s="19"/>
    </row>
    <row r="13" spans="3:15" ht="52.2" customHeight="1" x14ac:dyDescent="0.3">
      <c r="C13" s="42" t="s">
        <v>50</v>
      </c>
      <c r="D13" s="86" t="s">
        <v>61</v>
      </c>
      <c r="E13" s="34">
        <f>AVERAGE('Bulletin Notes Semestre 2'!P8:Q8,'Bulletin Notes Semestre 1'!P8:Q8)</f>
        <v>13.526666666666667</v>
      </c>
      <c r="I13" s="19"/>
      <c r="J13" s="19"/>
      <c r="L13" s="2"/>
    </row>
    <row r="14" spans="3:15" ht="41.4" customHeight="1" x14ac:dyDescent="0.3">
      <c r="C14" s="28"/>
      <c r="D14" s="86" t="s">
        <v>62</v>
      </c>
      <c r="E14" s="34">
        <f>AVERAGE(E11:E13)</f>
        <v>11.747232142857143</v>
      </c>
      <c r="I14" s="19"/>
      <c r="J14" s="19"/>
      <c r="L14" s="19"/>
    </row>
    <row r="15" spans="3:15" ht="25.8" customHeight="1" x14ac:dyDescent="0.3">
      <c r="D15" s="85"/>
      <c r="E15" s="44"/>
    </row>
    <row r="16" spans="3:15" ht="72" customHeight="1" x14ac:dyDescent="0.3">
      <c r="D16" s="42" t="s">
        <v>63</v>
      </c>
      <c r="E16" s="40">
        <f>AVERAGE('Bulletin Notes Semestre 1'!L9:M9,'Bulletin Notes Semestre 2'!L9:M9)</f>
        <v>13.433</v>
      </c>
      <c r="L16" s="19"/>
      <c r="N16" s="37"/>
    </row>
    <row r="17" spans="2:13" ht="85.2" customHeight="1" x14ac:dyDescent="0.3">
      <c r="D17" s="42" t="s">
        <v>64</v>
      </c>
      <c r="E17" s="40">
        <f>AVERAGE('Bulletin Notes Semestre 1'!N9:O9,'Bulletin Notes Semestre 2'!N9:O9)</f>
        <v>13.69125</v>
      </c>
      <c r="H17" s="27"/>
      <c r="I17" s="27"/>
      <c r="J17" s="27"/>
      <c r="K17" s="27"/>
    </row>
    <row r="18" spans="2:13" ht="70.8" customHeight="1" x14ac:dyDescent="0.3">
      <c r="B18" s="19"/>
      <c r="D18" s="42" t="s">
        <v>65</v>
      </c>
      <c r="E18" s="40">
        <f>AVERAGE('Bulletin Notes Semestre 1'!P9:Q9,'Bulletin Notes Semestre 2'!P9:Q9)</f>
        <v>13.649333333333331</v>
      </c>
      <c r="H18" s="27"/>
      <c r="I18" s="27"/>
      <c r="J18" s="27"/>
      <c r="K18" s="27"/>
    </row>
    <row r="19" spans="2:13" ht="66.599999999999994" customHeight="1" x14ac:dyDescent="0.3">
      <c r="D19" s="42" t="s">
        <v>66</v>
      </c>
      <c r="E19" s="41">
        <f>AVERAGE(E16:E18)</f>
        <v>13.591194444444445</v>
      </c>
      <c r="H19" s="27"/>
      <c r="I19" s="27"/>
      <c r="J19" s="27"/>
      <c r="K19" s="27"/>
    </row>
    <row r="20" spans="2:13" ht="25.8" customHeight="1" x14ac:dyDescent="0.3">
      <c r="G20" s="35"/>
      <c r="H20" s="27"/>
      <c r="I20" s="27"/>
      <c r="J20" s="27"/>
      <c r="K20" s="27"/>
    </row>
    <row r="21" spans="2:13" ht="25.8" customHeight="1" x14ac:dyDescent="0.3">
      <c r="C21" s="30"/>
      <c r="D21" s="30"/>
      <c r="E21" s="36"/>
      <c r="F21" s="30"/>
      <c r="G21" s="30"/>
      <c r="H21" s="30"/>
      <c r="I21" s="30"/>
      <c r="J21" s="30"/>
      <c r="K21" s="30"/>
      <c r="L21" s="30"/>
      <c r="M21" s="30"/>
    </row>
    <row r="22" spans="2:13" ht="25.8" customHeight="1" x14ac:dyDescent="0.3">
      <c r="C22" s="30"/>
      <c r="D22" s="30"/>
      <c r="E22" s="36"/>
      <c r="F22" s="30"/>
      <c r="G22" s="30"/>
      <c r="H22" s="30"/>
      <c r="I22" s="30"/>
      <c r="J22" s="30"/>
      <c r="K22" s="30"/>
      <c r="L22" s="30"/>
      <c r="M22" s="30"/>
    </row>
    <row r="23" spans="2:13" ht="25.8" customHeight="1" x14ac:dyDescent="0.3">
      <c r="C23" s="30"/>
      <c r="D23" s="30"/>
      <c r="E23" s="36"/>
      <c r="F23" s="30"/>
      <c r="G23" s="30"/>
      <c r="H23" s="30"/>
      <c r="I23" s="30"/>
      <c r="J23" s="30"/>
      <c r="K23" s="30"/>
      <c r="L23" s="30"/>
      <c r="M23" s="30"/>
    </row>
    <row r="24" spans="2:13" ht="25.8" customHeight="1" x14ac:dyDescent="0.3">
      <c r="C24" s="30"/>
      <c r="D24" s="30"/>
      <c r="E24" s="36"/>
      <c r="F24" s="30"/>
      <c r="G24" s="30"/>
      <c r="H24" s="30"/>
      <c r="I24" s="30"/>
      <c r="J24" s="30"/>
      <c r="K24" s="30"/>
      <c r="L24" s="30"/>
      <c r="M24" s="30"/>
    </row>
    <row r="25" spans="2:13" ht="25.8" customHeight="1" x14ac:dyDescent="0.3">
      <c r="C25" s="30"/>
      <c r="D25" s="30"/>
      <c r="E25" s="36"/>
      <c r="F25" s="30"/>
      <c r="G25" s="30"/>
      <c r="H25" s="30"/>
      <c r="I25" s="30"/>
      <c r="J25" s="30"/>
      <c r="K25" s="30"/>
      <c r="L25" s="30"/>
      <c r="M25" s="30"/>
    </row>
    <row r="26" spans="2:13" ht="25.8" customHeight="1" x14ac:dyDescent="0.3">
      <c r="C26" s="30"/>
      <c r="D26" s="30"/>
      <c r="E26" s="36"/>
      <c r="F26" s="30"/>
      <c r="G26" s="30"/>
      <c r="H26" s="30"/>
      <c r="I26" s="30"/>
      <c r="J26" s="30"/>
      <c r="K26" s="30"/>
      <c r="L26" s="30"/>
      <c r="M26" s="30"/>
    </row>
    <row r="27" spans="2:13" ht="25.8" customHeight="1" x14ac:dyDescent="0.3">
      <c r="E27" s="28"/>
      <c r="F27" s="38"/>
      <c r="G27" s="38" t="s">
        <v>53</v>
      </c>
      <c r="H27" s="38" t="s">
        <v>67</v>
      </c>
      <c r="I27" s="38" t="s">
        <v>68</v>
      </c>
      <c r="J27" s="38" t="s">
        <v>76</v>
      </c>
      <c r="K27" s="29"/>
    </row>
    <row r="28" spans="2:13" ht="25.8" customHeight="1" x14ac:dyDescent="0.3">
      <c r="E28" s="28"/>
      <c r="F28" s="38" t="s">
        <v>75</v>
      </c>
      <c r="G28" s="39">
        <f>E11</f>
        <v>11.033333333333333</v>
      </c>
      <c r="H28" s="39">
        <f>E12</f>
        <v>10.681696428571428</v>
      </c>
      <c r="I28" s="39">
        <f>E13</f>
        <v>13.526666666666667</v>
      </c>
      <c r="J28" s="39">
        <f>E14</f>
        <v>11.747232142857143</v>
      </c>
      <c r="K28" s="29"/>
    </row>
    <row r="29" spans="2:13" ht="25.8" customHeight="1" x14ac:dyDescent="0.3">
      <c r="E29" s="28"/>
      <c r="F29" s="38" t="s">
        <v>74</v>
      </c>
      <c r="G29" s="39">
        <f>E16</f>
        <v>13.433</v>
      </c>
      <c r="H29" s="39">
        <f>E17</f>
        <v>13.69125</v>
      </c>
      <c r="I29" s="39">
        <f>E18</f>
        <v>13.649333333333331</v>
      </c>
      <c r="J29" s="39">
        <f>E19</f>
        <v>13.591194444444445</v>
      </c>
      <c r="K29" s="27"/>
    </row>
    <row r="30" spans="2:13" ht="25.8" customHeight="1" x14ac:dyDescent="0.3">
      <c r="F30" s="38"/>
      <c r="G30" s="38"/>
      <c r="H30" s="38"/>
      <c r="I30" s="38"/>
      <c r="J30" s="38"/>
    </row>
  </sheetData>
  <mergeCells count="1">
    <mergeCell ref="G2:J4"/>
  </mergeCells>
  <conditionalFormatting sqref="N9">
    <cfRule type="expression" dxfId="7" priority="8">
      <formula>N9="Passage refusé"</formula>
    </cfRule>
    <cfRule type="expression" dxfId="6" priority="9">
      <formula>N9="Passage autorisé"</formula>
    </cfRule>
  </conditionalFormatting>
  <conditionalFormatting sqref="E11:E13">
    <cfRule type="cellIs" dxfId="5" priority="6" operator="greaterThan">
      <formula>10</formula>
    </cfRule>
    <cfRule type="cellIs" dxfId="4" priority="5" operator="lessThan">
      <formula>8</formula>
    </cfRule>
    <cfRule type="cellIs" dxfId="3" priority="4" operator="between">
      <formula>8</formula>
      <formula>10</formula>
    </cfRule>
  </conditionalFormatting>
  <conditionalFormatting sqref="E16:E18">
    <cfRule type="cellIs" dxfId="2" priority="3" operator="greaterThan">
      <formula>10</formula>
    </cfRule>
    <cfRule type="cellIs" dxfId="1" priority="2" operator="lessThan">
      <formula>8</formula>
    </cfRule>
    <cfRule type="cellIs" dxfId="0" priority="1" operator="between">
      <formula>8</formula>
      <formula>10</formula>
    </cfRule>
  </conditionalFormatting>
  <pageMargins left="0.7" right="0.7" top="0.75" bottom="0.75" header="0.3" footer="0.3"/>
  <pageSetup paperSize="9" orientation="portrait" horizontalDpi="0" verticalDpi="0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Coef - BUT1</vt:lpstr>
      <vt:lpstr>Bulletin Notes Semestre 1</vt:lpstr>
      <vt:lpstr>Bulletin Notes Semestre 2</vt:lpstr>
      <vt:lpstr>Récapitulatif annuel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Camille C</cp:lastModifiedBy>
  <cp:revision/>
  <dcterms:created xsi:type="dcterms:W3CDTF">2021-04-11T08:18:39Z</dcterms:created>
  <dcterms:modified xsi:type="dcterms:W3CDTF">2025-04-15T12:58:11Z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