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ven/syncthing/research/john michael projects notes etc/commitment grit and culture 2022-05/funding/2022-07 templeton small grant/"/>
    </mc:Choice>
  </mc:AlternateContent>
  <xr:revisionPtr revIDLastSave="0" documentId="13_ncr:1_{665F7C87-8873-3743-9FD3-C1D4DE1E2D08}" xr6:coauthVersionLast="47" xr6:coauthVersionMax="47" xr10:uidLastSave="{00000000-0000-0000-0000-000000000000}"/>
  <bookViews>
    <workbookView xWindow="19200" yWindow="500" windowWidth="19200" windowHeight="23500" xr2:uid="{AAC0F9BB-1CF0-F647-A14F-603FA6060185}"/>
  </bookViews>
  <sheets>
    <sheet name="budget" sheetId="1" r:id="rId1"/>
    <sheet name="time plan" sheetId="2" r:id="rId2"/>
    <sheet name="worksho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6" i="1" l="1"/>
  <c r="L39" i="1" s="1"/>
  <c r="D52" i="1"/>
  <c r="F48" i="1" l="1"/>
  <c r="F46" i="1"/>
  <c r="F35" i="1"/>
  <c r="E35" i="1"/>
  <c r="F47" i="1" s="1"/>
  <c r="F34" i="1"/>
  <c r="E34" i="1"/>
  <c r="F45" i="1" s="1"/>
  <c r="J10" i="3"/>
  <c r="J8" i="3"/>
  <c r="J7" i="3"/>
  <c r="J6" i="3"/>
  <c r="J5" i="3"/>
  <c r="J4" i="3"/>
  <c r="F5" i="3"/>
  <c r="F6" i="3"/>
  <c r="F7" i="3"/>
  <c r="F8" i="3"/>
  <c r="F10" i="3"/>
  <c r="F4" i="3"/>
  <c r="F13" i="3" s="1"/>
  <c r="H11" i="3"/>
  <c r="J11" i="3" s="1"/>
  <c r="D11" i="3"/>
  <c r="F11" i="3" s="1"/>
  <c r="C3" i="1"/>
  <c r="E3" i="1" s="1"/>
  <c r="E4" i="1"/>
  <c r="E5" i="1"/>
  <c r="E6" i="1"/>
  <c r="E7" i="1"/>
  <c r="E8" i="1"/>
  <c r="E9" i="1"/>
  <c r="E10" i="1"/>
  <c r="D34" i="1" l="1"/>
  <c r="D35" i="1"/>
  <c r="D37" i="1" s="1"/>
  <c r="D40" i="1" s="1"/>
  <c r="H8" i="1"/>
  <c r="J13" i="3"/>
  <c r="E11" i="1"/>
  <c r="E13" i="1" s="1"/>
  <c r="E14" i="1" s="1"/>
</calcChain>
</file>

<file path=xl/sharedStrings.xml><?xml version="1.0" encoding="utf-8"?>
<sst xmlns="http://schemas.openxmlformats.org/spreadsheetml/2006/main" count="82" uniqueCount="74">
  <si>
    <t>RA</t>
  </si>
  <si>
    <t>pilot</t>
  </si>
  <si>
    <t>pilot interviews</t>
  </si>
  <si>
    <t>online study</t>
  </si>
  <si>
    <t>per item</t>
  </si>
  <si>
    <t>nof items</t>
  </si>
  <si>
    <t>total</t>
  </si>
  <si>
    <t>onlinte interviews</t>
  </si>
  <si>
    <t>workshop</t>
  </si>
  <si>
    <t>other travel</t>
  </si>
  <si>
    <t>publication</t>
  </si>
  <si>
    <t>overheads %</t>
  </si>
  <si>
    <t>total with overheads</t>
  </si>
  <si>
    <t>TOTAL before overheads</t>
  </si>
  <si>
    <t>Travel to indoneisa and train assistants</t>
  </si>
  <si>
    <t>expriments only</t>
  </si>
  <si>
    <t>month</t>
  </si>
  <si>
    <t>start</t>
  </si>
  <si>
    <t>plan</t>
  </si>
  <si>
    <t>fieldwork</t>
  </si>
  <si>
    <t>wrapup</t>
  </si>
  <si>
    <t>workshop 1</t>
  </si>
  <si>
    <t>to Indonesia</t>
  </si>
  <si>
    <t>workshops and travel</t>
  </si>
  <si>
    <t>activities</t>
  </si>
  <si>
    <t>studies</t>
  </si>
  <si>
    <t>mini study 2</t>
  </si>
  <si>
    <t>mini study 1</t>
  </si>
  <si>
    <t>mini study 3</t>
  </si>
  <si>
    <t>mini study 4</t>
  </si>
  <si>
    <t>large study 1</t>
  </si>
  <si>
    <t>large study 2</t>
  </si>
  <si>
    <t>year</t>
  </si>
  <si>
    <t>travel</t>
  </si>
  <si>
    <t>PI</t>
  </si>
  <si>
    <t>CoI</t>
  </si>
  <si>
    <t>workshop 1 (Indonesia)</t>
  </si>
  <si>
    <t>Workshop 2 (UK)</t>
  </si>
  <si>
    <t xml:space="preserve">number </t>
  </si>
  <si>
    <t>venue</t>
  </si>
  <si>
    <t>accommodation</t>
  </si>
  <si>
    <t>6 nights for international participants</t>
  </si>
  <si>
    <t>invited local speakers</t>
  </si>
  <si>
    <t>4 nights for invited local speakers</t>
  </si>
  <si>
    <t>per number</t>
  </si>
  <si>
    <t>number</t>
  </si>
  <si>
    <t>TOTAL</t>
  </si>
  <si>
    <t>International keynote</t>
  </si>
  <si>
    <t>workshop 2</t>
  </si>
  <si>
    <t>small studies</t>
  </si>
  <si>
    <t>large studies</t>
  </si>
  <si>
    <t>cost per small study</t>
  </si>
  <si>
    <t>cost per large study</t>
  </si>
  <si>
    <t>participants</t>
  </si>
  <si>
    <t>interviewees</t>
  </si>
  <si>
    <t>total cost</t>
  </si>
  <si>
    <t>study participant cost</t>
  </si>
  <si>
    <t>interview participant cost</t>
  </si>
  <si>
    <t>nof pp in each small study</t>
  </si>
  <si>
    <t>nof pp in each large study</t>
  </si>
  <si>
    <t>nof interviewees per small study</t>
  </si>
  <si>
    <t>nof interviewees per large study</t>
  </si>
  <si>
    <t>old cost</t>
  </si>
  <si>
    <t>saved</t>
  </si>
  <si>
    <t>HOW TO UPDATE WENDY'S SHEET</t>
  </si>
  <si>
    <t>small scale studies</t>
  </si>
  <si>
    <t>DI - Other</t>
  </si>
  <si>
    <t>Small Scale Follow up interviews</t>
  </si>
  <si>
    <t>large scale studies</t>
  </si>
  <si>
    <t>Large Scale follow up interviews</t>
  </si>
  <si>
    <t>old</t>
  </si>
  <si>
    <t>new</t>
  </si>
  <si>
    <t>ROW</t>
  </si>
  <si>
    <t>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</si>
</sst>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£&quot;#,##0_);[Red]\(&quot;£&quot;#,##0\)"/>
    <numFmt numFmtId="44" formatCode="_(&quot;£&quot;* #,##0.00_);_(&quot;£&quot;* \(#,##0.00\);_(&quot;£&quot;* &quot;-&quot;??_);_(@_)"/>
    <numFmt numFmtId="164" formatCode="_-[$£-809]* #,##0_-;\-[$£-809]* #,##0_-;_-[$£-809]* &quot;-&quot;??_-;_-@_-"/>
    <numFmt numFmtId="165" formatCode="_(&quot;£&quot;* #,##0_);_(&quot;£&quot;* \(#,##0\);_(&quot;£&quot;* &quot;-&quot;??_);_(@_)"/>
    <numFmt numFmtId="166" formatCode="[$£-809]#,##0.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z val="11"/>
      <color rgb="FF40404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27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1" applyNumberFormat="1" applyFont="1"/>
    <xf numFmtId="0" fontId="3" fillId="0" borderId="0" xfId="0" applyFont="1"/>
    <xf numFmtId="166" fontId="4" fillId="0" borderId="1" xfId="2" applyNumberFormat="1" applyBorder="1"/>
    <xf numFmtId="166" fontId="0" fillId="0" borderId="0" xfId="0" applyNumberFormat="1"/>
    <xf numFmtId="6" fontId="0" fillId="0" borderId="0" xfId="0" applyNumberFormat="1"/>
    <xf numFmtId="0" fontId="4" fillId="0" borderId="2" xfId="0" applyFont="1" applyBorder="1"/>
    <xf numFmtId="0" fontId="5" fillId="0" borderId="3" xfId="0" applyFont="1" applyBorder="1" applyProtection="1">
      <protection locked="0"/>
    </xf>
    <xf numFmtId="166" fontId="4" fillId="0" borderId="3" xfId="0" applyNumberFormat="1" applyFont="1" applyBorder="1"/>
    <xf numFmtId="0" fontId="4" fillId="0" borderId="4" xfId="0" applyFont="1" applyBorder="1"/>
    <xf numFmtId="0" fontId="5" fillId="0" borderId="5" xfId="0" applyFont="1" applyBorder="1" applyProtection="1">
      <protection locked="0"/>
    </xf>
    <xf numFmtId="166" fontId="4" fillId="0" borderId="5" xfId="0" applyNumberFormat="1" applyFont="1" applyBorder="1"/>
    <xf numFmtId="165" fontId="0" fillId="0" borderId="0" xfId="0" applyNumberFormat="1"/>
    <xf numFmtId="0" fontId="2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Normal 2" xfId="2" xr:uid="{92A8A3D6-9477-D142-91E1-1C8B5B9D19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6039-26F1-9944-87B8-E189A6F13625}">
  <dimension ref="A2:L52"/>
  <sheetViews>
    <sheetView tabSelected="1" workbookViewId="0">
      <selection activeCell="J33" sqref="J33"/>
    </sheetView>
  </sheetViews>
  <sheetFormatPr baseColWidth="10" defaultRowHeight="16" x14ac:dyDescent="0.2"/>
  <cols>
    <col min="4" max="5" width="11.5" bestFit="1" customWidth="1"/>
    <col min="6" max="6" width="11" bestFit="1" customWidth="1"/>
  </cols>
  <sheetData>
    <row r="2" spans="1:8" x14ac:dyDescent="0.2">
      <c r="C2" t="s">
        <v>4</v>
      </c>
      <c r="D2" t="s">
        <v>5</v>
      </c>
      <c r="E2" t="s">
        <v>6</v>
      </c>
    </row>
    <row r="3" spans="1:8" x14ac:dyDescent="0.2">
      <c r="A3">
        <v>1</v>
      </c>
      <c r="B3" t="s">
        <v>0</v>
      </c>
      <c r="C3">
        <f>6*9000</f>
        <v>54000</v>
      </c>
      <c r="D3">
        <v>1</v>
      </c>
      <c r="E3">
        <f>C3*D3</f>
        <v>54000</v>
      </c>
    </row>
    <row r="4" spans="1:8" x14ac:dyDescent="0.2">
      <c r="A4">
        <v>2</v>
      </c>
      <c r="B4" t="s">
        <v>1</v>
      </c>
      <c r="C4">
        <v>2400</v>
      </c>
      <c r="D4">
        <v>4</v>
      </c>
      <c r="E4">
        <f t="shared" ref="E4:E10" si="0">C4*D4</f>
        <v>9600</v>
      </c>
    </row>
    <row r="5" spans="1:8" x14ac:dyDescent="0.2">
      <c r="A5">
        <v>3</v>
      </c>
      <c r="B5" t="s">
        <v>2</v>
      </c>
      <c r="C5">
        <v>720</v>
      </c>
      <c r="D5">
        <v>4</v>
      </c>
      <c r="E5">
        <f t="shared" si="0"/>
        <v>2880</v>
      </c>
    </row>
    <row r="6" spans="1:8" x14ac:dyDescent="0.2">
      <c r="A6">
        <v>4</v>
      </c>
      <c r="B6" t="s">
        <v>3</v>
      </c>
      <c r="C6">
        <v>24000</v>
      </c>
      <c r="D6">
        <v>2</v>
      </c>
      <c r="E6">
        <f t="shared" si="0"/>
        <v>48000</v>
      </c>
    </row>
    <row r="7" spans="1:8" x14ac:dyDescent="0.2">
      <c r="A7">
        <v>5</v>
      </c>
      <c r="B7" t="s">
        <v>7</v>
      </c>
      <c r="C7">
        <v>3600</v>
      </c>
      <c r="D7">
        <v>2</v>
      </c>
      <c r="E7">
        <f t="shared" si="0"/>
        <v>7200</v>
      </c>
    </row>
    <row r="8" spans="1:8" x14ac:dyDescent="0.2">
      <c r="A8">
        <v>6</v>
      </c>
      <c r="B8" t="s">
        <v>8</v>
      </c>
      <c r="C8">
        <v>18000</v>
      </c>
      <c r="D8">
        <v>1</v>
      </c>
      <c r="E8">
        <f t="shared" si="0"/>
        <v>18000</v>
      </c>
      <c r="G8" t="s">
        <v>15</v>
      </c>
      <c r="H8">
        <f>SUM(E3:E8)</f>
        <v>139680</v>
      </c>
    </row>
    <row r="9" spans="1:8" x14ac:dyDescent="0.2">
      <c r="A9">
        <v>7</v>
      </c>
      <c r="B9" t="s">
        <v>9</v>
      </c>
      <c r="C9">
        <v>8000</v>
      </c>
      <c r="D9">
        <v>1</v>
      </c>
      <c r="E9">
        <f t="shared" si="0"/>
        <v>8000</v>
      </c>
    </row>
    <row r="10" spans="1:8" x14ac:dyDescent="0.2">
      <c r="A10">
        <v>9</v>
      </c>
      <c r="B10" t="s">
        <v>10</v>
      </c>
      <c r="C10">
        <v>4000</v>
      </c>
      <c r="D10">
        <v>1</v>
      </c>
      <c r="E10">
        <f t="shared" si="0"/>
        <v>4000</v>
      </c>
    </row>
    <row r="11" spans="1:8" x14ac:dyDescent="0.2">
      <c r="B11" t="s">
        <v>13</v>
      </c>
      <c r="E11">
        <f>SUM(E3:E10)</f>
        <v>151680</v>
      </c>
    </row>
    <row r="13" spans="1:8" x14ac:dyDescent="0.2">
      <c r="B13" t="s">
        <v>11</v>
      </c>
      <c r="C13">
        <v>15</v>
      </c>
      <c r="E13">
        <f>E11*0.15</f>
        <v>22752</v>
      </c>
    </row>
    <row r="14" spans="1:8" x14ac:dyDescent="0.2">
      <c r="B14" t="s">
        <v>12</v>
      </c>
      <c r="E14">
        <f>E11+E13</f>
        <v>174432</v>
      </c>
    </row>
    <row r="17" spans="1:10" x14ac:dyDescent="0.2">
      <c r="A17" t="s">
        <v>14</v>
      </c>
    </row>
    <row r="24" spans="1:10" x14ac:dyDescent="0.2">
      <c r="C24" t="s">
        <v>56</v>
      </c>
      <c r="D24" s="14">
        <v>5</v>
      </c>
    </row>
    <row r="25" spans="1:10" x14ac:dyDescent="0.2">
      <c r="C25" t="s">
        <v>57</v>
      </c>
      <c r="D25" s="14">
        <v>10</v>
      </c>
    </row>
    <row r="26" spans="1:10" x14ac:dyDescent="0.2">
      <c r="C26" t="s">
        <v>49</v>
      </c>
      <c r="D26">
        <v>2</v>
      </c>
    </row>
    <row r="27" spans="1:10" x14ac:dyDescent="0.2">
      <c r="C27" t="s">
        <v>50</v>
      </c>
      <c r="D27">
        <v>2</v>
      </c>
    </row>
    <row r="28" spans="1:10" x14ac:dyDescent="0.2">
      <c r="C28" t="s">
        <v>58</v>
      </c>
      <c r="D28">
        <v>600</v>
      </c>
    </row>
    <row r="29" spans="1:10" x14ac:dyDescent="0.2">
      <c r="C29" t="s">
        <v>59</v>
      </c>
      <c r="D29">
        <v>3000</v>
      </c>
    </row>
    <row r="30" spans="1:10" x14ac:dyDescent="0.2">
      <c r="C30" t="s">
        <v>60</v>
      </c>
      <c r="D30">
        <v>144</v>
      </c>
    </row>
    <row r="31" spans="1:10" x14ac:dyDescent="0.2">
      <c r="C31" t="s">
        <v>61</v>
      </c>
      <c r="D31">
        <v>360</v>
      </c>
    </row>
    <row r="32" spans="1:10" x14ac:dyDescent="0.2">
      <c r="I32">
        <v>1.1000000000000001</v>
      </c>
      <c r="J32">
        <v>25747</v>
      </c>
    </row>
    <row r="33" spans="2:12" x14ac:dyDescent="0.2">
      <c r="D33" t="s">
        <v>6</v>
      </c>
      <c r="E33" t="s">
        <v>53</v>
      </c>
      <c r="F33" t="s">
        <v>54</v>
      </c>
      <c r="I33">
        <v>1.2</v>
      </c>
      <c r="J33">
        <v>34266</v>
      </c>
    </row>
    <row r="34" spans="2:12" x14ac:dyDescent="0.2">
      <c r="C34" t="s">
        <v>51</v>
      </c>
      <c r="D34" s="14">
        <f>E34+F34</f>
        <v>4440</v>
      </c>
      <c r="E34" s="14">
        <f>D28*D24</f>
        <v>3000</v>
      </c>
      <c r="F34" s="14">
        <f>D30*D25</f>
        <v>1440</v>
      </c>
      <c r="I34">
        <v>1.3</v>
      </c>
      <c r="J34">
        <v>46080</v>
      </c>
    </row>
    <row r="35" spans="2:12" x14ac:dyDescent="0.2">
      <c r="C35" t="s">
        <v>52</v>
      </c>
      <c r="D35" s="14">
        <f>E35+F35</f>
        <v>18600</v>
      </c>
      <c r="E35" s="14">
        <f>D29*D24</f>
        <v>15000</v>
      </c>
      <c r="F35" s="14">
        <f>D31*D25</f>
        <v>3600</v>
      </c>
      <c r="I35">
        <v>1.4</v>
      </c>
      <c r="J35">
        <v>12450</v>
      </c>
    </row>
    <row r="36" spans="2:12" x14ac:dyDescent="0.2">
      <c r="D36" s="14"/>
      <c r="E36" s="14"/>
      <c r="F36" s="14"/>
      <c r="I36" t="s">
        <v>73</v>
      </c>
      <c r="K36" s="5">
        <f>SUM(J32:J35)</f>
        <v>118543</v>
      </c>
    </row>
    <row r="37" spans="2:12" x14ac:dyDescent="0.2">
      <c r="C37" t="s">
        <v>55</v>
      </c>
      <c r="D37" s="14">
        <f>D34*2+D35*2</f>
        <v>46080</v>
      </c>
      <c r="E37" s="14"/>
      <c r="F37" s="14"/>
      <c r="I37">
        <v>2</v>
      </c>
      <c r="K37" s="5">
        <v>4000</v>
      </c>
    </row>
    <row r="38" spans="2:12" x14ac:dyDescent="0.2">
      <c r="I38">
        <v>3</v>
      </c>
      <c r="K38" s="5">
        <v>18114</v>
      </c>
    </row>
    <row r="39" spans="2:12" x14ac:dyDescent="0.2">
      <c r="C39" t="s">
        <v>62</v>
      </c>
      <c r="D39" s="18">
        <v>67680</v>
      </c>
      <c r="J39" t="s">
        <v>6</v>
      </c>
      <c r="L39">
        <f>SUM(K36:K38)</f>
        <v>140657</v>
      </c>
    </row>
    <row r="40" spans="2:12" x14ac:dyDescent="0.2">
      <c r="C40" t="s">
        <v>63</v>
      </c>
      <c r="D40" s="18">
        <f>D39-D37</f>
        <v>21600</v>
      </c>
    </row>
    <row r="42" spans="2:12" x14ac:dyDescent="0.2">
      <c r="F42" s="16"/>
    </row>
    <row r="43" spans="2:12" x14ac:dyDescent="0.2">
      <c r="B43" s="5" t="s">
        <v>64</v>
      </c>
      <c r="F43" s="16"/>
    </row>
    <row r="44" spans="2:12" x14ac:dyDescent="0.2">
      <c r="B44" t="s">
        <v>72</v>
      </c>
      <c r="E44" t="s">
        <v>70</v>
      </c>
      <c r="F44" s="16" t="s">
        <v>71</v>
      </c>
    </row>
    <row r="45" spans="2:12" x14ac:dyDescent="0.2">
      <c r="B45">
        <v>22</v>
      </c>
      <c r="C45" s="19" t="s">
        <v>65</v>
      </c>
      <c r="D45" s="20" t="s">
        <v>66</v>
      </c>
      <c r="E45" s="21">
        <v>9600</v>
      </c>
      <c r="F45" s="16">
        <f>E34*2</f>
        <v>6000</v>
      </c>
    </row>
    <row r="46" spans="2:12" x14ac:dyDescent="0.2">
      <c r="B46">
        <v>23</v>
      </c>
      <c r="C46" s="22" t="s">
        <v>67</v>
      </c>
      <c r="D46" s="23" t="s">
        <v>66</v>
      </c>
      <c r="E46" s="24">
        <v>2880</v>
      </c>
      <c r="F46" s="17">
        <f>F34*2</f>
        <v>2880</v>
      </c>
    </row>
    <row r="47" spans="2:12" x14ac:dyDescent="0.2">
      <c r="B47">
        <v>24</v>
      </c>
      <c r="C47" s="22" t="s">
        <v>68</v>
      </c>
      <c r="D47" s="23" t="s">
        <v>66</v>
      </c>
      <c r="E47" s="24">
        <v>48000</v>
      </c>
      <c r="F47" s="25">
        <f>E35*2</f>
        <v>30000</v>
      </c>
    </row>
    <row r="48" spans="2:12" x14ac:dyDescent="0.2">
      <c r="B48">
        <v>25</v>
      </c>
      <c r="C48" s="22" t="s">
        <v>69</v>
      </c>
      <c r="D48" s="23" t="s">
        <v>66</v>
      </c>
      <c r="E48" s="24">
        <v>7200</v>
      </c>
      <c r="F48" s="25">
        <f>F35*2</f>
        <v>7200</v>
      </c>
    </row>
    <row r="51" spans="4:6" x14ac:dyDescent="0.2">
      <c r="D51">
        <v>47680</v>
      </c>
      <c r="E51">
        <v>14450</v>
      </c>
      <c r="F51">
        <v>2000</v>
      </c>
    </row>
    <row r="52" spans="4:6" x14ac:dyDescent="0.2">
      <c r="D52">
        <f>D51-1600</f>
        <v>46080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55CD-33D8-CC47-A077-6BCEA2768BBB}">
  <dimension ref="A2:G35"/>
  <sheetViews>
    <sheetView workbookViewId="0">
      <selection activeCell="C35" sqref="C35"/>
    </sheetView>
  </sheetViews>
  <sheetFormatPr baseColWidth="10" defaultRowHeight="16" x14ac:dyDescent="0.2"/>
  <cols>
    <col min="4" max="4" width="5.33203125" customWidth="1"/>
  </cols>
  <sheetData>
    <row r="2" spans="1:7" s="11" customFormat="1" ht="34" x14ac:dyDescent="0.2">
      <c r="A2" s="11" t="s">
        <v>32</v>
      </c>
      <c r="B2" s="11" t="s">
        <v>16</v>
      </c>
      <c r="C2" s="11" t="s">
        <v>17</v>
      </c>
      <c r="E2" s="11" t="s">
        <v>24</v>
      </c>
      <c r="F2" s="11" t="s">
        <v>23</v>
      </c>
      <c r="G2" s="11" t="s">
        <v>25</v>
      </c>
    </row>
    <row r="3" spans="1:7" x14ac:dyDescent="0.2">
      <c r="A3" s="3">
        <v>1</v>
      </c>
      <c r="B3">
        <v>1</v>
      </c>
      <c r="C3" s="1">
        <v>45170</v>
      </c>
      <c r="D3" s="1"/>
      <c r="E3" s="2" t="s">
        <v>18</v>
      </c>
    </row>
    <row r="4" spans="1:7" x14ac:dyDescent="0.2">
      <c r="A4" s="3"/>
      <c r="B4">
        <v>2</v>
      </c>
      <c r="C4" s="1">
        <v>45200</v>
      </c>
      <c r="D4" s="1"/>
      <c r="E4" s="2"/>
    </row>
    <row r="5" spans="1:7" x14ac:dyDescent="0.2">
      <c r="A5" s="3"/>
      <c r="B5">
        <v>3</v>
      </c>
      <c r="C5" s="1">
        <v>45231</v>
      </c>
      <c r="D5" s="1"/>
      <c r="E5" s="2"/>
    </row>
    <row r="6" spans="1:7" x14ac:dyDescent="0.2">
      <c r="A6" s="3"/>
      <c r="B6">
        <v>4</v>
      </c>
      <c r="C6" s="1">
        <v>45261</v>
      </c>
      <c r="D6" s="1"/>
      <c r="E6" s="2"/>
      <c r="F6" t="s">
        <v>22</v>
      </c>
    </row>
    <row r="7" spans="1:7" x14ac:dyDescent="0.2">
      <c r="A7" s="3"/>
      <c r="B7">
        <v>5</v>
      </c>
      <c r="C7" s="1">
        <v>45292</v>
      </c>
      <c r="D7" s="1"/>
      <c r="E7" s="2"/>
    </row>
    <row r="8" spans="1:7" x14ac:dyDescent="0.2">
      <c r="A8" s="3"/>
      <c r="B8">
        <v>6</v>
      </c>
      <c r="C8" s="1">
        <v>45323</v>
      </c>
      <c r="D8" s="1"/>
      <c r="E8" s="2"/>
    </row>
    <row r="9" spans="1:7" x14ac:dyDescent="0.2">
      <c r="A9" s="3"/>
      <c r="B9">
        <v>7</v>
      </c>
      <c r="C9" s="1">
        <v>45352</v>
      </c>
      <c r="D9" s="1"/>
      <c r="E9" s="3" t="s">
        <v>19</v>
      </c>
      <c r="G9" s="3" t="s">
        <v>27</v>
      </c>
    </row>
    <row r="10" spans="1:7" x14ac:dyDescent="0.2">
      <c r="A10" s="3"/>
      <c r="B10">
        <v>8</v>
      </c>
      <c r="C10" s="1">
        <v>45383</v>
      </c>
      <c r="D10" s="1"/>
      <c r="E10" s="3"/>
      <c r="G10" s="3"/>
    </row>
    <row r="11" spans="1:7" x14ac:dyDescent="0.2">
      <c r="A11" s="3"/>
      <c r="B11">
        <v>9</v>
      </c>
      <c r="C11" s="1">
        <v>45413</v>
      </c>
      <c r="D11" s="1"/>
      <c r="E11" s="3"/>
      <c r="G11" s="3"/>
    </row>
    <row r="12" spans="1:7" x14ac:dyDescent="0.2">
      <c r="A12" s="3"/>
      <c r="B12">
        <v>10</v>
      </c>
      <c r="C12" s="1">
        <v>45444</v>
      </c>
      <c r="D12" s="1"/>
      <c r="E12" s="3"/>
      <c r="G12" s="6" t="s">
        <v>26</v>
      </c>
    </row>
    <row r="13" spans="1:7" x14ac:dyDescent="0.2">
      <c r="A13" s="3"/>
      <c r="B13">
        <v>11</v>
      </c>
      <c r="C13" s="1">
        <v>45474</v>
      </c>
      <c r="D13" s="1"/>
      <c r="E13" s="3"/>
      <c r="G13" s="6"/>
    </row>
    <row r="14" spans="1:7" x14ac:dyDescent="0.2">
      <c r="A14" s="3"/>
      <c r="B14">
        <v>12</v>
      </c>
      <c r="C14" s="1">
        <v>45505</v>
      </c>
      <c r="D14" s="1"/>
      <c r="E14" s="3"/>
      <c r="G14" s="6"/>
    </row>
    <row r="15" spans="1:7" x14ac:dyDescent="0.2">
      <c r="A15" s="7">
        <v>2</v>
      </c>
      <c r="B15">
        <v>13</v>
      </c>
      <c r="C15" s="1">
        <v>45536</v>
      </c>
      <c r="D15" s="1"/>
      <c r="E15" s="3"/>
      <c r="G15" s="3" t="s">
        <v>28</v>
      </c>
    </row>
    <row r="16" spans="1:7" x14ac:dyDescent="0.2">
      <c r="A16" s="7"/>
      <c r="B16">
        <v>14</v>
      </c>
      <c r="C16" s="1">
        <v>45566</v>
      </c>
      <c r="D16" s="1"/>
      <c r="E16" s="3"/>
      <c r="G16" s="3"/>
    </row>
    <row r="17" spans="1:7" x14ac:dyDescent="0.2">
      <c r="A17" s="7"/>
      <c r="B17">
        <v>15</v>
      </c>
      <c r="C17" s="1">
        <v>45597</v>
      </c>
      <c r="D17" s="1"/>
      <c r="E17" s="3"/>
      <c r="G17" s="3"/>
    </row>
    <row r="18" spans="1:7" x14ac:dyDescent="0.2">
      <c r="A18" s="7"/>
      <c r="B18">
        <v>16</v>
      </c>
      <c r="C18" s="1">
        <v>45627</v>
      </c>
      <c r="D18" s="1"/>
      <c r="E18" s="3"/>
      <c r="G18" s="6" t="s">
        <v>29</v>
      </c>
    </row>
    <row r="19" spans="1:7" x14ac:dyDescent="0.2">
      <c r="A19" s="7"/>
      <c r="B19">
        <v>17</v>
      </c>
      <c r="C19" s="1">
        <v>45658</v>
      </c>
      <c r="D19" s="1"/>
      <c r="E19" s="3"/>
      <c r="G19" s="6"/>
    </row>
    <row r="20" spans="1:7" x14ac:dyDescent="0.2">
      <c r="A20" s="7"/>
      <c r="B20">
        <v>18</v>
      </c>
      <c r="C20" s="1">
        <v>45689</v>
      </c>
      <c r="D20" s="1"/>
      <c r="E20" s="3"/>
      <c r="G20" s="6"/>
    </row>
    <row r="21" spans="1:7" x14ac:dyDescent="0.2">
      <c r="A21" s="7"/>
      <c r="B21">
        <v>19</v>
      </c>
      <c r="C21" s="1">
        <v>45717</v>
      </c>
      <c r="D21" s="1"/>
      <c r="E21" s="3"/>
      <c r="G21" s="8" t="s">
        <v>30</v>
      </c>
    </row>
    <row r="22" spans="1:7" x14ac:dyDescent="0.2">
      <c r="A22" s="7"/>
      <c r="B22">
        <v>20</v>
      </c>
      <c r="C22" s="1">
        <v>45748</v>
      </c>
      <c r="D22" s="1"/>
      <c r="E22" s="3"/>
      <c r="G22" s="8"/>
    </row>
    <row r="23" spans="1:7" x14ac:dyDescent="0.2">
      <c r="A23" s="7"/>
      <c r="B23">
        <v>21</v>
      </c>
      <c r="C23" s="1">
        <v>45778</v>
      </c>
      <c r="D23" s="1"/>
      <c r="E23" s="3"/>
      <c r="G23" s="8"/>
    </row>
    <row r="24" spans="1:7" x14ac:dyDescent="0.2">
      <c r="A24" s="7"/>
      <c r="B24">
        <v>22</v>
      </c>
      <c r="C24" s="1">
        <v>45809</v>
      </c>
      <c r="D24" s="1"/>
      <c r="E24" s="3"/>
      <c r="G24" s="8"/>
    </row>
    <row r="25" spans="1:7" x14ac:dyDescent="0.2">
      <c r="A25" s="7"/>
      <c r="B25">
        <v>23</v>
      </c>
      <c r="C25" s="1">
        <v>45839</v>
      </c>
      <c r="D25" s="1"/>
      <c r="E25" s="3"/>
      <c r="F25" t="s">
        <v>21</v>
      </c>
      <c r="G25" s="8"/>
    </row>
    <row r="26" spans="1:7" x14ac:dyDescent="0.2">
      <c r="A26" s="7"/>
      <c r="B26">
        <v>24</v>
      </c>
      <c r="C26" s="1">
        <v>45870</v>
      </c>
      <c r="D26" s="1"/>
      <c r="E26" s="3"/>
      <c r="G26" s="8"/>
    </row>
    <row r="27" spans="1:7" x14ac:dyDescent="0.2">
      <c r="A27" s="8">
        <v>3</v>
      </c>
      <c r="B27">
        <v>25</v>
      </c>
      <c r="C27" s="1">
        <v>45901</v>
      </c>
      <c r="D27" s="1"/>
      <c r="E27" s="3"/>
      <c r="G27" s="9" t="s">
        <v>31</v>
      </c>
    </row>
    <row r="28" spans="1:7" x14ac:dyDescent="0.2">
      <c r="A28" s="8"/>
      <c r="B28">
        <v>26</v>
      </c>
      <c r="C28" s="1">
        <v>45931</v>
      </c>
      <c r="D28" s="1"/>
      <c r="E28" s="3"/>
      <c r="G28" s="9"/>
    </row>
    <row r="29" spans="1:7" x14ac:dyDescent="0.2">
      <c r="A29" s="8"/>
      <c r="B29">
        <v>27</v>
      </c>
      <c r="C29" s="1">
        <v>45962</v>
      </c>
      <c r="D29" s="1"/>
      <c r="E29" s="3"/>
      <c r="G29" s="9"/>
    </row>
    <row r="30" spans="1:7" x14ac:dyDescent="0.2">
      <c r="A30" s="8"/>
      <c r="B30">
        <v>28</v>
      </c>
      <c r="C30" s="1">
        <v>45992</v>
      </c>
      <c r="D30" s="1"/>
      <c r="E30" s="3"/>
      <c r="G30" s="9"/>
    </row>
    <row r="31" spans="1:7" x14ac:dyDescent="0.2">
      <c r="A31" s="8"/>
      <c r="B31">
        <v>29</v>
      </c>
      <c r="C31" s="1">
        <v>46023</v>
      </c>
      <c r="D31" s="1"/>
      <c r="E31" s="3"/>
      <c r="G31" s="9"/>
    </row>
    <row r="32" spans="1:7" x14ac:dyDescent="0.2">
      <c r="A32" s="8"/>
      <c r="B32">
        <v>30</v>
      </c>
      <c r="C32" s="1">
        <v>46054</v>
      </c>
      <c r="D32" s="1"/>
      <c r="E32" s="3"/>
      <c r="G32" s="9"/>
    </row>
    <row r="33" spans="1:6" x14ac:dyDescent="0.2">
      <c r="A33" s="8"/>
      <c r="B33">
        <v>31</v>
      </c>
      <c r="C33" s="1">
        <v>46082</v>
      </c>
      <c r="D33" s="1"/>
      <c r="E33" s="4" t="s">
        <v>20</v>
      </c>
      <c r="F33" s="15" t="s">
        <v>48</v>
      </c>
    </row>
    <row r="34" spans="1:6" x14ac:dyDescent="0.2">
      <c r="A34" s="8"/>
      <c r="B34">
        <v>32</v>
      </c>
      <c r="C34" s="1">
        <v>46113</v>
      </c>
      <c r="D34" s="1"/>
      <c r="E34" s="4"/>
    </row>
    <row r="35" spans="1:6" x14ac:dyDescent="0.2">
      <c r="A35" s="8"/>
      <c r="B35">
        <v>33</v>
      </c>
      <c r="C35" s="1">
        <v>46143</v>
      </c>
      <c r="D35" s="1"/>
      <c r="E3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356E-6ACD-A447-AE6F-07E3F13C8D69}">
  <dimension ref="B1:J13"/>
  <sheetViews>
    <sheetView workbookViewId="0">
      <selection activeCell="M13" sqref="M13"/>
    </sheetView>
  </sheetViews>
  <sheetFormatPr baseColWidth="10" defaultRowHeight="16" x14ac:dyDescent="0.2"/>
  <cols>
    <col min="6" max="6" width="11.5" bestFit="1" customWidth="1"/>
    <col min="10" max="10" width="11" bestFit="1" customWidth="1"/>
  </cols>
  <sheetData>
    <row r="1" spans="2:10" s="5" customFormat="1" x14ac:dyDescent="0.2">
      <c r="D1" s="26" t="s">
        <v>36</v>
      </c>
      <c r="E1" s="26"/>
      <c r="F1" s="26"/>
      <c r="H1" s="26" t="s">
        <v>37</v>
      </c>
      <c r="I1" s="26"/>
      <c r="J1" s="26"/>
    </row>
    <row r="2" spans="2:10" s="5" customFormat="1" x14ac:dyDescent="0.2">
      <c r="D2" s="10" t="s">
        <v>38</v>
      </c>
      <c r="E2" s="12" t="s">
        <v>44</v>
      </c>
      <c r="F2" s="12" t="s">
        <v>6</v>
      </c>
      <c r="G2" s="12"/>
      <c r="H2" s="12" t="s">
        <v>45</v>
      </c>
      <c r="I2" s="12" t="s">
        <v>44</v>
      </c>
      <c r="J2" s="12" t="s">
        <v>6</v>
      </c>
    </row>
    <row r="3" spans="2:10" x14ac:dyDescent="0.2">
      <c r="B3" t="s">
        <v>33</v>
      </c>
    </row>
    <row r="4" spans="2:10" x14ac:dyDescent="0.2">
      <c r="C4" t="s">
        <v>34</v>
      </c>
      <c r="D4">
        <v>1</v>
      </c>
      <c r="E4" s="13">
        <v>2000</v>
      </c>
      <c r="F4" s="14">
        <f>D4*E4</f>
        <v>2000</v>
      </c>
      <c r="H4">
        <v>1</v>
      </c>
      <c r="I4" s="14">
        <v>0</v>
      </c>
      <c r="J4" s="14">
        <f>H4*I4</f>
        <v>0</v>
      </c>
    </row>
    <row r="5" spans="2:10" x14ac:dyDescent="0.2">
      <c r="C5" t="s">
        <v>35</v>
      </c>
      <c r="D5">
        <v>1</v>
      </c>
      <c r="E5" s="13">
        <v>2000</v>
      </c>
      <c r="F5" s="14">
        <f t="shared" ref="F5:F11" si="0">D5*E5</f>
        <v>2000</v>
      </c>
      <c r="H5">
        <v>1</v>
      </c>
      <c r="I5" s="14">
        <v>200</v>
      </c>
      <c r="J5" s="14">
        <f t="shared" ref="J5:J11" si="1">H5*I5</f>
        <v>200</v>
      </c>
    </row>
    <row r="6" spans="2:10" x14ac:dyDescent="0.2">
      <c r="C6" t="s">
        <v>47</v>
      </c>
      <c r="D6">
        <v>1</v>
      </c>
      <c r="E6" s="13">
        <v>1500</v>
      </c>
      <c r="F6" s="14">
        <f t="shared" si="0"/>
        <v>1500</v>
      </c>
      <c r="H6">
        <v>1</v>
      </c>
      <c r="I6" s="14">
        <v>1500</v>
      </c>
      <c r="J6" s="14">
        <f t="shared" si="1"/>
        <v>1500</v>
      </c>
    </row>
    <row r="7" spans="2:10" x14ac:dyDescent="0.2">
      <c r="C7" t="s">
        <v>42</v>
      </c>
      <c r="D7">
        <v>5</v>
      </c>
      <c r="E7" s="13">
        <v>100</v>
      </c>
      <c r="F7" s="14">
        <f t="shared" si="0"/>
        <v>500</v>
      </c>
      <c r="H7">
        <v>8</v>
      </c>
      <c r="I7" s="14">
        <v>200</v>
      </c>
      <c r="J7" s="14">
        <f t="shared" si="1"/>
        <v>1600</v>
      </c>
    </row>
    <row r="8" spans="2:10" x14ac:dyDescent="0.2">
      <c r="B8" t="s">
        <v>39</v>
      </c>
      <c r="D8">
        <v>1</v>
      </c>
      <c r="E8" s="13">
        <v>750</v>
      </c>
      <c r="F8" s="14">
        <f t="shared" si="0"/>
        <v>750</v>
      </c>
      <c r="H8">
        <v>1</v>
      </c>
      <c r="I8" s="14">
        <v>300</v>
      </c>
      <c r="J8" s="14">
        <f t="shared" si="1"/>
        <v>300</v>
      </c>
    </row>
    <row r="9" spans="2:10" x14ac:dyDescent="0.2">
      <c r="B9" t="s">
        <v>40</v>
      </c>
      <c r="E9" s="13"/>
      <c r="F9" s="14"/>
      <c r="I9" s="14"/>
      <c r="J9" s="14"/>
    </row>
    <row r="10" spans="2:10" x14ac:dyDescent="0.2">
      <c r="C10" t="s">
        <v>41</v>
      </c>
      <c r="D10">
        <v>3</v>
      </c>
      <c r="E10" s="13">
        <v>900</v>
      </c>
      <c r="F10" s="14">
        <f t="shared" si="0"/>
        <v>2700</v>
      </c>
      <c r="H10">
        <v>1</v>
      </c>
      <c r="I10" s="14">
        <v>450</v>
      </c>
      <c r="J10" s="14">
        <f t="shared" si="1"/>
        <v>450</v>
      </c>
    </row>
    <row r="11" spans="2:10" x14ac:dyDescent="0.2">
      <c r="C11" t="s">
        <v>43</v>
      </c>
      <c r="D11">
        <f>D7</f>
        <v>5</v>
      </c>
      <c r="E11" s="13">
        <v>600</v>
      </c>
      <c r="F11" s="14">
        <f t="shared" si="0"/>
        <v>3000</v>
      </c>
      <c r="H11">
        <f>D7+2</f>
        <v>7</v>
      </c>
      <c r="I11" s="14">
        <v>300</v>
      </c>
      <c r="J11" s="14">
        <f t="shared" si="1"/>
        <v>2100</v>
      </c>
    </row>
    <row r="13" spans="2:10" x14ac:dyDescent="0.2">
      <c r="E13" t="s">
        <v>46</v>
      </c>
      <c r="F13" s="14">
        <f>SUM(F4:F11)</f>
        <v>12450</v>
      </c>
      <c r="G13" s="14"/>
      <c r="H13" s="14"/>
      <c r="I13" s="14"/>
      <c r="J13" s="14">
        <f>SUM(J4:J11)</f>
        <v>6150</v>
      </c>
    </row>
  </sheetData>
  <mergeCells count="2">
    <mergeCell ref="D1:F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time plan</vt:lpstr>
      <vt:lpstr>workshops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2022-07-21T11:15:51Z</dcterms:created>
  <dcterms:modified xsi:type="dcterms:W3CDTF">2022-08-17T11:13:04Z</dcterms:modified>
</cp:coreProperties>
</file>