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Files\Desktop\"/>
    </mc:Choice>
  </mc:AlternateContent>
  <xr:revisionPtr revIDLastSave="0" documentId="13_ncr:1_{FFFB5D8A-A941-4D72-8269-999EA40DC325}" xr6:coauthVersionLast="47" xr6:coauthVersionMax="47" xr10:uidLastSave="{00000000-0000-0000-0000-000000000000}"/>
  <bookViews>
    <workbookView xWindow="-108" yWindow="-108" windowWidth="23256" windowHeight="12456" xr2:uid="{EEE6C052-2720-436D-8639-29C1277BB984}"/>
  </bookViews>
  <sheets>
    <sheet name="Sheet1" sheetId="1" r:id="rId1"/>
    <sheet name="Sheet2" sheetId="2" r:id="rId2"/>
  </sheets>
  <definedNames>
    <definedName name="_xlnm._FilterDatabase" localSheetId="0" hidden="1">Sheet1!$A$13:$O$14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  <c r="L73" i="1"/>
  <c r="N73" i="1" s="1"/>
  <c r="O73" i="1" s="1"/>
  <c r="R18" i="1" l="1"/>
  <c r="L57" i="1" l="1"/>
  <c r="N57" i="1" s="1"/>
  <c r="O57" i="1" s="1"/>
  <c r="L27" i="1"/>
  <c r="N27" i="1" s="1"/>
  <c r="O27" i="1" s="1"/>
  <c r="L68" i="1"/>
  <c r="L67" i="1"/>
  <c r="N67" i="1" s="1"/>
  <c r="O67" i="1" s="1"/>
  <c r="L64" i="1"/>
  <c r="N64" i="1" s="1"/>
  <c r="O64" i="1" s="1"/>
  <c r="L60" i="1"/>
  <c r="N60" i="1" s="1"/>
  <c r="O60" i="1" s="1"/>
  <c r="L19" i="1"/>
  <c r="N19" i="1" s="1"/>
  <c r="O19" i="1" s="1"/>
  <c r="L71" i="1"/>
  <c r="N71" i="1" s="1"/>
  <c r="O71" i="1" s="1"/>
  <c r="L50" i="1"/>
  <c r="N50" i="1" s="1"/>
  <c r="O50" i="1" s="1"/>
  <c r="L34" i="1"/>
  <c r="N34" i="1" s="1"/>
  <c r="O34" i="1" s="1"/>
  <c r="L36" i="1"/>
  <c r="N36" i="1" s="1"/>
  <c r="O36" i="1" s="1"/>
  <c r="L43" i="1"/>
  <c r="N43" i="1" s="1"/>
  <c r="O43" i="1" s="1"/>
  <c r="L23" i="1"/>
  <c r="N23" i="1" s="1"/>
  <c r="O23" i="1" s="1"/>
  <c r="L22" i="1"/>
  <c r="N22" i="1" s="1"/>
  <c r="O22" i="1" s="1"/>
  <c r="L66" i="1"/>
  <c r="N66" i="1" s="1"/>
  <c r="O66" i="1" s="1"/>
  <c r="L47" i="1"/>
  <c r="N47" i="1" s="1"/>
  <c r="O47" i="1" s="1"/>
  <c r="L70" i="1"/>
  <c r="N70" i="1" s="1"/>
  <c r="O70" i="1" s="1"/>
  <c r="L31" i="1"/>
  <c r="N31" i="1" s="1"/>
  <c r="O31" i="1" s="1"/>
  <c r="L24" i="1"/>
  <c r="N24" i="1" s="1"/>
  <c r="O24" i="1" s="1"/>
  <c r="L49" i="1"/>
  <c r="N49" i="1" s="1"/>
  <c r="O49" i="1" s="1"/>
  <c r="L38" i="1"/>
  <c r="N38" i="1" s="1"/>
  <c r="O38" i="1" s="1"/>
  <c r="L58" i="1"/>
  <c r="N58" i="1" s="1"/>
  <c r="O58" i="1" s="1"/>
  <c r="L48" i="1"/>
  <c r="N48" i="1" s="1"/>
  <c r="O48" i="1" s="1"/>
  <c r="L44" i="1"/>
  <c r="N44" i="1" s="1"/>
  <c r="O44" i="1" s="1"/>
  <c r="L15" i="1"/>
  <c r="L69" i="1"/>
  <c r="N69" i="1" s="1"/>
  <c r="O69" i="1" s="1"/>
  <c r="L53" i="1"/>
  <c r="N53" i="1" s="1"/>
  <c r="O53" i="1" s="1"/>
  <c r="L72" i="1"/>
  <c r="N72" i="1" s="1"/>
  <c r="O72" i="1" s="1"/>
  <c r="L25" i="1"/>
  <c r="N25" i="1" s="1"/>
  <c r="O25" i="1" s="1"/>
  <c r="L59" i="1"/>
  <c r="N59" i="1" s="1"/>
  <c r="O59" i="1" s="1"/>
  <c r="L40" i="1"/>
  <c r="N40" i="1" s="1"/>
  <c r="O40" i="1" s="1"/>
  <c r="L61" i="1"/>
  <c r="N61" i="1" s="1"/>
  <c r="O61" i="1" s="1"/>
  <c r="L37" i="1"/>
  <c r="N37" i="1" s="1"/>
  <c r="O37" i="1" s="1"/>
  <c r="L16" i="1"/>
  <c r="N16" i="1" s="1"/>
  <c r="O16" i="1" s="1"/>
  <c r="L35" i="1"/>
  <c r="N35" i="1" s="1"/>
  <c r="O35" i="1" s="1"/>
  <c r="L52" i="1"/>
  <c r="N52" i="1" s="1"/>
  <c r="O52" i="1" s="1"/>
  <c r="L17" i="1"/>
  <c r="N17" i="1" s="1"/>
  <c r="O17" i="1" s="1"/>
  <c r="L45" i="1"/>
  <c r="N45" i="1" s="1"/>
  <c r="O45" i="1" s="1"/>
  <c r="L39" i="1"/>
  <c r="N39" i="1" s="1"/>
  <c r="O39" i="1" s="1"/>
  <c r="L56" i="1"/>
  <c r="N56" i="1" s="1"/>
  <c r="O56" i="1" s="1"/>
  <c r="L26" i="1"/>
  <c r="N26" i="1" s="1"/>
  <c r="O26" i="1" s="1"/>
  <c r="L55" i="1"/>
  <c r="N55" i="1" s="1"/>
  <c r="O55" i="1" s="1"/>
  <c r="L62" i="1"/>
  <c r="N62" i="1" s="1"/>
  <c r="O62" i="1" s="1"/>
  <c r="L32" i="1"/>
  <c r="N32" i="1" s="1"/>
  <c r="O32" i="1" s="1"/>
  <c r="L29" i="1"/>
  <c r="N29" i="1" s="1"/>
  <c r="O29" i="1" s="1"/>
  <c r="L46" i="1"/>
  <c r="N46" i="1" s="1"/>
  <c r="O46" i="1" s="1"/>
  <c r="L65" i="1"/>
  <c r="N65" i="1" s="1"/>
  <c r="O65" i="1" s="1"/>
  <c r="L54" i="1"/>
  <c r="N54" i="1" s="1"/>
  <c r="O54" i="1" s="1"/>
  <c r="L30" i="1"/>
  <c r="N30" i="1" s="1"/>
  <c r="O30" i="1" s="1"/>
  <c r="L33" i="1"/>
  <c r="N33" i="1" s="1"/>
  <c r="O33" i="1" s="1"/>
  <c r="L63" i="1"/>
  <c r="N63" i="1" s="1"/>
  <c r="O63" i="1" s="1"/>
  <c r="L18" i="1"/>
  <c r="N18" i="1" s="1"/>
  <c r="O18" i="1" s="1"/>
  <c r="L41" i="1"/>
  <c r="N41" i="1" s="1"/>
  <c r="O41" i="1" s="1"/>
  <c r="L74" i="1"/>
  <c r="N74" i="1" s="1"/>
  <c r="O74" i="1" s="1"/>
  <c r="L20" i="1"/>
  <c r="N20" i="1" s="1"/>
  <c r="O20" i="1" s="1"/>
  <c r="L21" i="1"/>
  <c r="N21" i="1" s="1"/>
  <c r="O21" i="1" s="1"/>
  <c r="L28" i="1"/>
  <c r="N28" i="1" s="1"/>
  <c r="O28" i="1" s="1"/>
  <c r="L51" i="1"/>
  <c r="N51" i="1" s="1"/>
  <c r="O51" i="1" s="1"/>
  <c r="N42" i="1"/>
  <c r="O42" i="1" s="1"/>
  <c r="N68" i="1" l="1"/>
  <c r="O68" i="1" s="1"/>
  <c r="R22" i="1" s="1"/>
  <c r="N15" i="1"/>
  <c r="O15" i="1" s="1"/>
  <c r="R15" i="1"/>
  <c r="M42" i="1"/>
  <c r="M30" i="1"/>
  <c r="M28" i="1"/>
  <c r="M21" i="1"/>
  <c r="R19" i="1"/>
  <c r="R17" i="1"/>
  <c r="R21" i="1"/>
  <c r="R20" i="1"/>
  <c r="R16" i="1"/>
  <c r="R14" i="1"/>
  <c r="R13" i="1"/>
  <c r="M41" i="1"/>
  <c r="M74" i="1"/>
  <c r="M51" i="1"/>
  <c r="M33" i="1"/>
  <c r="M20" i="1"/>
  <c r="M65" i="1"/>
  <c r="M39" i="1"/>
  <c r="M40" i="1"/>
  <c r="M48" i="1"/>
  <c r="M66" i="1"/>
  <c r="M19" i="1"/>
  <c r="M46" i="1"/>
  <c r="M45" i="1"/>
  <c r="M59" i="1"/>
  <c r="M58" i="1"/>
  <c r="M22" i="1"/>
  <c r="M60" i="1"/>
  <c r="M29" i="1"/>
  <c r="M17" i="1"/>
  <c r="M25" i="1"/>
  <c r="M38" i="1"/>
  <c r="M23" i="1"/>
  <c r="M64" i="1"/>
  <c r="M18" i="1"/>
  <c r="M32" i="1"/>
  <c r="M52" i="1"/>
  <c r="M72" i="1"/>
  <c r="M49" i="1"/>
  <c r="M43" i="1"/>
  <c r="M67" i="1"/>
  <c r="M63" i="1"/>
  <c r="M62" i="1"/>
  <c r="M35" i="1"/>
  <c r="M53" i="1"/>
  <c r="M24" i="1"/>
  <c r="M36" i="1"/>
  <c r="M68" i="1"/>
  <c r="M55" i="1"/>
  <c r="M16" i="1"/>
  <c r="M69" i="1"/>
  <c r="M31" i="1"/>
  <c r="M34" i="1"/>
  <c r="M27" i="1"/>
  <c r="M26" i="1"/>
  <c r="M37" i="1"/>
  <c r="M15" i="1"/>
  <c r="M70" i="1"/>
  <c r="M50" i="1"/>
  <c r="M57" i="1"/>
  <c r="M54" i="1"/>
  <c r="M56" i="1"/>
  <c r="M61" i="1"/>
  <c r="M44" i="1"/>
  <c r="M47" i="1"/>
  <c r="M71" i="1"/>
  <c r="M73" i="1"/>
</calcChain>
</file>

<file path=xl/sharedStrings.xml><?xml version="1.0" encoding="utf-8"?>
<sst xmlns="http://schemas.openxmlformats.org/spreadsheetml/2006/main" count="185" uniqueCount="103">
  <si>
    <t>AGAS, VANESSA KARLA C.</t>
  </si>
  <si>
    <t>ALINIABON, MEGUELITO C.</t>
  </si>
  <si>
    <t>ALINSUNURIN, FRANCENE NICOLE E.</t>
  </si>
  <si>
    <t>ANDICO, GEA JULEANA D.</t>
  </si>
  <si>
    <t>APAYA, MARCUS NIÑO J.</t>
  </si>
  <si>
    <t>ARANAS, RINALD JOHN P.</t>
  </si>
  <si>
    <t>BALDONADO, DENNIE S.</t>
  </si>
  <si>
    <t>BALENTOS, JUSTINE ROSE I.</t>
  </si>
  <si>
    <t>BALURAN, RICA MILYKA O.</t>
  </si>
  <si>
    <t>BATUCAN, JONEL A.</t>
  </si>
  <si>
    <t>BAYONA, JOMARIE SHAD E.</t>
  </si>
  <si>
    <t>BUENAAGUA, STEPHANY C.</t>
  </si>
  <si>
    <t>CABADING, HANNAH KATRINA D.</t>
  </si>
  <si>
    <t>CALCAÑA, NEMELINO V.</t>
  </si>
  <si>
    <t>CALLADO, SHAYNE IRISH M.</t>
  </si>
  <si>
    <t>CANILANG, LIAN SHAINE C.</t>
  </si>
  <si>
    <t>CENIZA, ADRIAN REI R.</t>
  </si>
  <si>
    <t>DANGANAN, PRINCESS JULIENNE V.</t>
  </si>
  <si>
    <t>DAYOG, HARRY A.</t>
  </si>
  <si>
    <t>DE CASTRO, ALIYAH MAE B.</t>
  </si>
  <si>
    <t>DEL ROSARIO, JADZIAH VASCHIEL JHENEA M.</t>
  </si>
  <si>
    <t>DUNGCA, SAMANTHA ROSE A.</t>
  </si>
  <si>
    <t>ECUBE, LYSTYR N.</t>
  </si>
  <si>
    <t>EREÑO, RALPH CLARENCE A.</t>
  </si>
  <si>
    <t>ESCANDOR, ANNE NICOLE D.</t>
  </si>
  <si>
    <t>ESCARIAGA, ANGELIN M.</t>
  </si>
  <si>
    <t>FARAON, MA. CRISTHEL R.</t>
  </si>
  <si>
    <t>GALANG, JHAY PHILIP C.</t>
  </si>
  <si>
    <t>GONZAGA, NICK O.</t>
  </si>
  <si>
    <t>HERMIDILLA, LOUIE L.</t>
  </si>
  <si>
    <t>JANAS, CASSANDRA JANE M.</t>
  </si>
  <si>
    <t>JARABEJO, JHERIL A.</t>
  </si>
  <si>
    <t>JAVIER, GIA MAE P.</t>
  </si>
  <si>
    <t>LAVIÑA, SHAIRA NICOLE T.</t>
  </si>
  <si>
    <t>LAYOSA, TRIXIE SHERICE M.</t>
  </si>
  <si>
    <t>MACADAG-UM, IANA GWEN P.</t>
  </si>
  <si>
    <t>MACALINTAL, MA. KARMELA I.</t>
  </si>
  <si>
    <t>MADELOZO, RONA GRACE R.</t>
  </si>
  <si>
    <t>MALAGAD, JEWELYN N.</t>
  </si>
  <si>
    <t>MALAPOTE, JED LAEL A.</t>
  </si>
  <si>
    <t>MANGUBAT, CKEIRSTINE FAITH A.</t>
  </si>
  <si>
    <t>MANUEL, ARCHIE N.</t>
  </si>
  <si>
    <t>MERCADO, NICOLE A.</t>
  </si>
  <si>
    <t>MIRANDA, ICONE MAE B.</t>
  </si>
  <si>
    <t>ORIENDO, RALPH G.</t>
  </si>
  <si>
    <t>PILON, YVRONNE KHURT N.</t>
  </si>
  <si>
    <t>RIEZA, JEAN CARENCE D.</t>
  </si>
  <si>
    <t>SABALE, ALEXIA JOSEPHINE M.</t>
  </si>
  <si>
    <t>SAN JUAN, JAVERLENE V.</t>
  </si>
  <si>
    <t>SANTOS, KRISTA YANNIE M.</t>
  </si>
  <si>
    <t>SATURNO, ALYXANDRA NORAYNE C.</t>
  </si>
  <si>
    <t>SAYAS, ALEXA LORRAINE R.</t>
  </si>
  <si>
    <t>SERVILLA, MICHELLE N.</t>
  </si>
  <si>
    <t>SEVILLA, RAZIEL LLOYD V.</t>
  </si>
  <si>
    <t>TAN, JOSEPHINE GRACE J.</t>
  </si>
  <si>
    <t>TRILLANES, AIANNA KAITH F.</t>
  </si>
  <si>
    <t>VILLAFLORES, LADY SHANELLE U.</t>
  </si>
  <si>
    <t>VILLAMIA, RACHELLE JOANNA FE G.</t>
  </si>
  <si>
    <t>VISICO, KARYL MAY C.</t>
  </si>
  <si>
    <t>WAGA, LEONARD P.</t>
  </si>
  <si>
    <t>No.</t>
  </si>
  <si>
    <t>NAMES</t>
  </si>
  <si>
    <t>Paulo M. Edrozo, RMicro</t>
  </si>
  <si>
    <t>Prepared by:</t>
  </si>
  <si>
    <t>Adviser</t>
  </si>
  <si>
    <t>ELSCI</t>
  </si>
  <si>
    <t>APP3</t>
  </si>
  <si>
    <t>COMM</t>
  </si>
  <si>
    <t>CORE3</t>
  </si>
  <si>
    <t>PE1</t>
  </si>
  <si>
    <t>COURSES</t>
  </si>
  <si>
    <t>AVERAGE</t>
  </si>
  <si>
    <t>RANK</t>
  </si>
  <si>
    <t>CLASS MEAN</t>
  </si>
  <si>
    <t>% PASSING-ABOVE PASSING</t>
  </si>
  <si>
    <t>% BELOW PASSING</t>
  </si>
  <si>
    <t>STANDARD DEVIATION</t>
  </si>
  <si>
    <t>HIGHEST GRADE</t>
  </si>
  <si>
    <t>LOWEST GRADE</t>
  </si>
  <si>
    <t>PASSING GRADE</t>
  </si>
  <si>
    <t>CLASS MODE</t>
  </si>
  <si>
    <t>CLASS MEDIAN</t>
  </si>
  <si>
    <t>STATUS</t>
  </si>
  <si>
    <t>ELIGIBLE FOR HONORS</t>
  </si>
  <si>
    <t>STUDENTS with HONORS</t>
  </si>
  <si>
    <t>ICTPT</t>
  </si>
  <si>
    <t>CPAR</t>
  </si>
  <si>
    <t>KOMU</t>
  </si>
  <si>
    <t>UCSP</t>
  </si>
  <si>
    <t xml:space="preserve">                                    Cabuyao Institute of Technology</t>
  </si>
  <si>
    <t xml:space="preserve">                                                           Banay- banay City of Cabuyao Laguna</t>
  </si>
  <si>
    <t xml:space="preserve">                                                                 SENIOR HIGH SCHOOL DEPARTMENT</t>
  </si>
  <si>
    <t>Grading Period :</t>
  </si>
  <si>
    <t>School Year:</t>
  </si>
  <si>
    <t>Level and Section :</t>
  </si>
  <si>
    <t>Adviser :</t>
  </si>
  <si>
    <t xml:space="preserve">  </t>
  </si>
  <si>
    <t xml:space="preserve">                                               GRADES CONSOLIDATION</t>
  </si>
  <si>
    <t>First Quarter</t>
  </si>
  <si>
    <t>2021-2022</t>
  </si>
  <si>
    <t>11HUMSS-1</t>
  </si>
  <si>
    <t>WITH HIGH HONORS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</si>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</sst>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entury Gothic"/>
      <family val="2"/>
    </font>
    <font>
      <b/>
      <sz val="15"/>
      <color theme="1"/>
      <name val="Century Gothic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2" fillId="0" borderId="2" xfId="0" applyFont="1" applyFill="1" applyBorder="1"/>
    <xf numFmtId="0" fontId="4" fillId="0" borderId="2" xfId="0" applyFont="1" applyBorder="1" applyAlignment="1">
      <alignment horizontal="center" vertical="center"/>
    </xf>
    <xf numFmtId="0" fontId="10" fillId="2" borderId="7" xfId="0" applyFont="1" applyFill="1" applyBorder="1"/>
    <xf numFmtId="0" fontId="6" fillId="2" borderId="6" xfId="0" applyFont="1" applyFill="1" applyBorder="1" applyAlignment="1">
      <alignment horizontal="left"/>
    </xf>
    <xf numFmtId="0" fontId="6" fillId="2" borderId="6" xfId="0" applyFont="1" applyFill="1" applyBorder="1" applyAlignment="1"/>
    <xf numFmtId="0" fontId="10" fillId="2" borderId="7" xfId="0" applyFont="1" applyFill="1" applyBorder="1" applyAlignment="1"/>
    <xf numFmtId="0" fontId="8" fillId="2" borderId="6" xfId="0" applyFont="1" applyFill="1" applyBorder="1" applyAlignment="1"/>
    <xf numFmtId="0" fontId="8" fillId="2" borderId="7" xfId="0" applyFont="1" applyFill="1" applyBorder="1" applyAlignment="1"/>
    <xf numFmtId="0" fontId="6" fillId="2" borderId="7" xfId="0" applyFont="1" applyFill="1" applyBorder="1" applyAlignment="1"/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0" fontId="6" fillId="2" borderId="5" xfId="0" applyFont="1" applyFill="1" applyBorder="1" applyAlignment="1"/>
    <xf numFmtId="0" fontId="7" fillId="2" borderId="6" xfId="0" applyFont="1" applyFill="1" applyBorder="1" applyAlignment="1"/>
    <xf numFmtId="0" fontId="7" fillId="2" borderId="7" xfId="0" applyFont="1" applyFill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7" fillId="2" borderId="0" xfId="0" applyFont="1" applyFill="1" applyBorder="1" applyAlignment="1"/>
    <xf numFmtId="0" fontId="6" fillId="2" borderId="0" xfId="0" applyFont="1" applyFill="1" applyBorder="1" applyAlignment="1"/>
    <xf numFmtId="0" fontId="8" fillId="2" borderId="0" xfId="0" applyFont="1" applyFill="1" applyBorder="1" applyAlignment="1"/>
    <xf numFmtId="0" fontId="9" fillId="2" borderId="0" xfId="0" applyFont="1" applyFill="1" applyBorder="1" applyAlignment="1"/>
    <xf numFmtId="0" fontId="10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1" fillId="0" borderId="0" xfId="0" applyFont="1"/>
    <xf numFmtId="0" fontId="1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CD7F32"/>
        </patternFill>
      </fill>
    </dxf>
    <dxf>
      <font>
        <b/>
        <i val="0"/>
        <color theme="0"/>
      </font>
      <fill>
        <patternFill>
          <bgColor rgb="FFC0C0C0"/>
        </patternFill>
      </fill>
    </dxf>
    <dxf>
      <font>
        <b/>
        <i val="0"/>
        <color theme="0"/>
      </font>
      <fill>
        <patternFill>
          <bgColor rgb="FFD4AF37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D7F32"/>
        </patternFill>
      </fill>
    </dxf>
    <dxf>
      <font>
        <b/>
        <i val="0"/>
        <color theme="0"/>
      </font>
      <fill>
        <patternFill>
          <bgColor rgb="FFC0C0C0"/>
        </patternFill>
      </fill>
    </dxf>
    <dxf>
      <font>
        <b/>
        <i val="0"/>
        <color theme="0"/>
      </font>
      <fill>
        <patternFill>
          <bgColor rgb="FFD4AF37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75</xdr:row>
      <xdr:rowOff>30480</xdr:rowOff>
    </xdr:from>
    <xdr:to>
      <xdr:col>2</xdr:col>
      <xdr:colOff>274277</xdr:colOff>
      <xdr:row>80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00958-506D-4460-89CC-CE19F7DC9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845540"/>
          <a:ext cx="2491697" cy="944880"/>
        </a:xfrm>
        <a:prstGeom prst="rect">
          <a:avLst/>
        </a:prstGeom>
      </xdr:spPr>
    </xdr:pic>
    <xdr:clientData/>
  </xdr:twoCellAnchor>
  <xdr:twoCellAnchor editAs="oneCell">
    <xdr:from>
      <xdr:col>1</xdr:col>
      <xdr:colOff>233795</xdr:colOff>
      <xdr:row>1</xdr:row>
      <xdr:rowOff>60615</xdr:rowOff>
    </xdr:from>
    <xdr:to>
      <xdr:col>1</xdr:col>
      <xdr:colOff>1122219</xdr:colOff>
      <xdr:row>6</xdr:row>
      <xdr:rowOff>79046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9596E5-EC6E-4535-BECE-AB767DF5F0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33" r="13980" b="20323"/>
        <a:stretch/>
      </xdr:blipFill>
      <xdr:spPr>
        <a:xfrm>
          <a:off x="576695" y="418755"/>
          <a:ext cx="888424" cy="932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994F-F209-434E-A859-E17415D77D99}">
  <dimension ref="A1:R80"/>
  <sheetViews>
    <sheetView tabSelected="1" view="pageLayout" topLeftCell="A18" zoomScaleNormal="90" workbookViewId="0">
      <selection activeCell="B15" sqref="B15:B35"/>
    </sheetView>
  </sheetViews>
  <sheetFormatPr defaultRowHeight="14.4" x14ac:dyDescent="0.3"/>
  <cols>
    <col min="1" max="1" width="3.77734375" customWidth="1"/>
    <col min="2" max="2" width="29.6640625" style="1" customWidth="1"/>
    <col min="3" max="11" width="5.33203125" style="2" customWidth="1"/>
    <col min="12" max="12" width="8.88671875" style="2"/>
    <col min="13" max="13" width="5" customWidth="1"/>
    <col min="14" max="14" width="4.5546875" customWidth="1"/>
    <col min="15" max="15" width="13.77734375" customWidth="1"/>
    <col min="17" max="17" width="21.21875" customWidth="1"/>
  </cols>
  <sheetData>
    <row r="1" spans="1:18" x14ac:dyDescent="0.3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8" ht="18.600000000000001" x14ac:dyDescent="0.3">
      <c r="A2" s="24" t="s">
        <v>89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5"/>
    </row>
    <row r="3" spans="1:18" x14ac:dyDescent="0.3">
      <c r="A3" s="16" t="s">
        <v>90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20"/>
    </row>
    <row r="4" spans="1:18" x14ac:dyDescent="0.3">
      <c r="A4" s="16" t="s">
        <v>91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20"/>
    </row>
    <row r="5" spans="1:18" x14ac:dyDescent="0.3">
      <c r="A5" s="16"/>
      <c r="B5" s="30"/>
      <c r="C5" s="30"/>
      <c r="D5" s="30"/>
      <c r="E5" s="30"/>
      <c r="F5" s="30"/>
      <c r="G5" s="30"/>
      <c r="H5" s="30"/>
      <c r="I5" s="30"/>
      <c r="J5" s="30"/>
      <c r="K5" s="30"/>
      <c r="L5" s="20"/>
    </row>
    <row r="6" spans="1:18" ht="17.399999999999999" x14ac:dyDescent="0.3">
      <c r="A6" s="18" t="s">
        <v>97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19"/>
    </row>
    <row r="7" spans="1:18" x14ac:dyDescent="0.3">
      <c r="A7" s="16"/>
      <c r="B7" s="30"/>
      <c r="C7" s="30"/>
      <c r="D7" s="30"/>
      <c r="E7" s="30"/>
      <c r="F7" s="30"/>
      <c r="G7" s="30"/>
      <c r="H7" s="30"/>
      <c r="I7" s="30"/>
      <c r="J7" s="30"/>
      <c r="K7" s="30"/>
      <c r="L7" s="20"/>
    </row>
    <row r="8" spans="1:18" x14ac:dyDescent="0.3">
      <c r="A8" s="16" t="s">
        <v>92</v>
      </c>
      <c r="B8" s="30"/>
      <c r="C8" s="30"/>
      <c r="D8" s="36" t="s">
        <v>98</v>
      </c>
      <c r="E8" s="32"/>
      <c r="F8" s="32"/>
      <c r="G8" s="33"/>
      <c r="H8" s="33"/>
      <c r="I8" s="33"/>
      <c r="J8" s="33"/>
      <c r="K8" s="33"/>
      <c r="L8" s="14"/>
    </row>
    <row r="9" spans="1:18" x14ac:dyDescent="0.3">
      <c r="A9" s="15" t="s">
        <v>93</v>
      </c>
      <c r="B9" s="34"/>
      <c r="C9" s="34"/>
      <c r="D9" s="32" t="s">
        <v>99</v>
      </c>
      <c r="E9" s="32"/>
      <c r="F9" s="32"/>
      <c r="G9" s="33"/>
      <c r="H9" s="33"/>
      <c r="I9" s="33"/>
      <c r="J9" s="33"/>
      <c r="K9" s="33"/>
      <c r="L9" s="14"/>
    </row>
    <row r="10" spans="1:18" x14ac:dyDescent="0.3">
      <c r="A10" s="16" t="s">
        <v>94</v>
      </c>
      <c r="B10" s="30"/>
      <c r="C10" s="30"/>
      <c r="D10" s="32" t="s">
        <v>100</v>
      </c>
      <c r="E10" s="32"/>
      <c r="F10" s="32"/>
      <c r="G10" s="35"/>
      <c r="H10" s="35"/>
      <c r="I10" s="35"/>
      <c r="J10" s="35"/>
      <c r="K10" s="35"/>
      <c r="L10" s="17"/>
    </row>
    <row r="11" spans="1:18" x14ac:dyDescent="0.3">
      <c r="A11" s="16" t="s">
        <v>95</v>
      </c>
      <c r="B11" s="30"/>
      <c r="C11" s="30"/>
      <c r="D11" s="3" t="s">
        <v>62</v>
      </c>
      <c r="E11" s="30"/>
      <c r="F11" s="30"/>
      <c r="G11" s="30"/>
      <c r="H11" s="30"/>
      <c r="I11" s="30"/>
      <c r="J11" s="30"/>
      <c r="K11" s="30"/>
      <c r="L11" s="20"/>
    </row>
    <row r="12" spans="1:18" ht="15" thickBot="1" x14ac:dyDescent="0.35">
      <c r="A12" s="26" t="s">
        <v>96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</row>
    <row r="13" spans="1:18" x14ac:dyDescent="0.3">
      <c r="A13" s="40" t="s">
        <v>60</v>
      </c>
      <c r="B13" s="41" t="s">
        <v>61</v>
      </c>
      <c r="C13" s="40" t="s">
        <v>70</v>
      </c>
      <c r="D13" s="40"/>
      <c r="E13" s="40"/>
      <c r="F13" s="40"/>
      <c r="G13" s="40"/>
      <c r="H13" s="40"/>
      <c r="I13" s="40"/>
      <c r="J13" s="40"/>
      <c r="K13" s="40"/>
      <c r="L13" s="40" t="s">
        <v>71</v>
      </c>
      <c r="M13" s="40" t="s">
        <v>72</v>
      </c>
      <c r="N13" s="39" t="s">
        <v>83</v>
      </c>
      <c r="O13" s="38" t="s">
        <v>82</v>
      </c>
      <c r="Q13" s="8" t="s">
        <v>77</v>
      </c>
      <c r="R13" s="10">
        <f>MAX($L$15:$L$74)</f>
        <v>95.444444444444443</v>
      </c>
    </row>
    <row r="14" spans="1:18" x14ac:dyDescent="0.3">
      <c r="A14" s="40"/>
      <c r="B14" s="41"/>
      <c r="C14" s="13" t="s">
        <v>65</v>
      </c>
      <c r="D14" s="13" t="s">
        <v>66</v>
      </c>
      <c r="E14" s="13" t="s">
        <v>67</v>
      </c>
      <c r="F14" s="13" t="s">
        <v>68</v>
      </c>
      <c r="G14" s="13" t="s">
        <v>69</v>
      </c>
      <c r="H14" s="13" t="s">
        <v>85</v>
      </c>
      <c r="I14" s="13" t="s">
        <v>86</v>
      </c>
      <c r="J14" s="13" t="s">
        <v>87</v>
      </c>
      <c r="K14" s="13" t="s">
        <v>88</v>
      </c>
      <c r="L14" s="40"/>
      <c r="M14" s="40"/>
      <c r="N14" s="39"/>
      <c r="O14" s="38"/>
      <c r="Q14" s="8" t="s">
        <v>78</v>
      </c>
      <c r="R14" s="10">
        <f>MIN($L$15:$L$74)</f>
        <v>76.444444444444443</v>
      </c>
    </row>
    <row r="15" spans="1:18" x14ac:dyDescent="0.3">
      <c r="A15" s="7">
        <v>27</v>
      </c>
      <c r="B15" s="8" t="s">
        <v>26</v>
      </c>
      <c r="C15" s="6">
        <v>94</v>
      </c>
      <c r="D15" s="6">
        <v>90</v>
      </c>
      <c r="E15" s="6">
        <v>96</v>
      </c>
      <c r="F15" s="6">
        <v>96</v>
      </c>
      <c r="G15" s="6">
        <v>96</v>
      </c>
      <c r="H15" s="6">
        <v>97</v>
      </c>
      <c r="I15" s="6">
        <v>97</v>
      </c>
      <c r="J15" s="6">
        <v>96</v>
      </c>
      <c r="K15" s="6">
        <v>97</v>
      </c>
      <c r="L15" s="9">
        <f>AVERAGE(C15:K15)</f>
        <v>95.444444444444443</v>
      </c>
      <c r="M15" s="6">
        <f>_xlfn.RANK.EQ(L15,$L$15:$L$74,0)</f>
        <v>1</v>
      </c>
      <c r="N15" s="11" t="str">
        <f>IF(L15&gt;=90,"YES",IF(L15&lt;75,"FOR REMEDIAL","NO"))</f>
        <v>YES</v>
      </c>
      <c r="O15" s="6" t="str">
        <f>IF(N15="YES",IF(L15&lt;=89,"CONGRATS",IF(L15&lt;95,"WITH HONORS",IF(L15&gt;=95,"WITH HIGH HONORS"))),IF(N15="FOR REMEDIAL","FOR REMEDIAL","CONGRATS"))</f>
        <v>WITH HIGH HONORS</v>
      </c>
      <c r="Q15" s="8" t="s">
        <v>73</v>
      </c>
      <c r="R15" s="10">
        <f>AVERAGE($L$15:$L$74)</f>
        <v>90.166666666666643</v>
      </c>
    </row>
    <row r="16" spans="1:18" x14ac:dyDescent="0.3">
      <c r="A16" s="7">
        <v>36</v>
      </c>
      <c r="B16" s="8" t="s">
        <v>35</v>
      </c>
      <c r="C16" s="6">
        <v>96</v>
      </c>
      <c r="D16" s="6">
        <v>90</v>
      </c>
      <c r="E16" s="6">
        <v>95</v>
      </c>
      <c r="F16" s="6">
        <v>95</v>
      </c>
      <c r="G16" s="6">
        <v>95</v>
      </c>
      <c r="H16" s="6">
        <v>94</v>
      </c>
      <c r="I16" s="6">
        <v>96</v>
      </c>
      <c r="J16" s="6">
        <v>96</v>
      </c>
      <c r="K16" s="6">
        <v>97</v>
      </c>
      <c r="L16" s="9">
        <f>AVERAGE(C16:K16)</f>
        <v>94.888888888888886</v>
      </c>
      <c r="M16" s="6">
        <f>_xlfn.RANK.EQ(L16,$L$15:$L$74,0)</f>
        <v>2</v>
      </c>
      <c r="N16" s="11" t="str">
        <f>IF(L16&gt;=90,"YES",IF(L16&lt;75,"FOR REMEDIAL","NO"))</f>
        <v>YES</v>
      </c>
      <c r="O16" s="6" t="str">
        <f>IF(N16="YES",IF(L16&lt;=89,"CONGRATS",IF(L16&lt;95,"WITH HONORS",IF(L16&gt;=95,"WITH HIGH HONORS"))),IF(N16="FOR REMEDIAL","FOR REMEDIAL","CONGRATS"))</f>
        <v>WITH HONORS</v>
      </c>
      <c r="Q16" s="8" t="s">
        <v>80</v>
      </c>
      <c r="R16" s="10">
        <f>MODE($L$15:$L$74)</f>
        <v>94.888888888888886</v>
      </c>
    </row>
    <row r="17" spans="1:18" x14ac:dyDescent="0.3">
      <c r="A17" s="7">
        <v>39</v>
      </c>
      <c r="B17" s="8" t="s">
        <v>38</v>
      </c>
      <c r="C17" s="6">
        <v>93</v>
      </c>
      <c r="D17" s="6">
        <v>90</v>
      </c>
      <c r="E17" s="6">
        <v>95</v>
      </c>
      <c r="F17" s="6">
        <v>95</v>
      </c>
      <c r="G17" s="6">
        <v>96</v>
      </c>
      <c r="H17" s="6">
        <v>95</v>
      </c>
      <c r="I17" s="6">
        <v>96</v>
      </c>
      <c r="J17" s="6">
        <v>97</v>
      </c>
      <c r="K17" s="6">
        <v>97</v>
      </c>
      <c r="L17" s="9">
        <f>AVERAGE(C17:K17)</f>
        <v>94.888888888888886</v>
      </c>
      <c r="M17" s="6">
        <f>_xlfn.RANK.EQ(L17,$L$15:$L$74,0)</f>
        <v>2</v>
      </c>
      <c r="N17" s="11" t="str">
        <f>IF(L17&gt;=90,"YES",IF(L17&lt;75,"FOR REMEDIAL","NO"))</f>
        <v>YES</v>
      </c>
      <c r="O17" s="6" t="str">
        <f>IF(N17="YES",IF(L17&lt;=89,"CONGRATS",IF(L17&lt;95,"WITH HONORS",IF(L17&gt;=95,"WITH HIGH HONORS"))),IF(N17="FOR REMEDIAL","FOR REMEDIAL","CONGRATS"))</f>
        <v>WITH HONORS</v>
      </c>
      <c r="Q17" s="8" t="s">
        <v>81</v>
      </c>
      <c r="R17" s="10">
        <f>MEDIAN($L$15:$L$74)</f>
        <v>91.666666666666657</v>
      </c>
    </row>
    <row r="18" spans="1:18" x14ac:dyDescent="0.3">
      <c r="A18" s="7">
        <v>54</v>
      </c>
      <c r="B18" s="8" t="s">
        <v>53</v>
      </c>
      <c r="C18" s="6">
        <v>93</v>
      </c>
      <c r="D18" s="6">
        <v>90</v>
      </c>
      <c r="E18" s="6">
        <v>97</v>
      </c>
      <c r="F18" s="6">
        <v>96</v>
      </c>
      <c r="G18" s="6">
        <v>94</v>
      </c>
      <c r="H18" s="6">
        <v>96</v>
      </c>
      <c r="I18" s="6">
        <v>97</v>
      </c>
      <c r="J18" s="6">
        <v>96</v>
      </c>
      <c r="K18" s="6">
        <v>95</v>
      </c>
      <c r="L18" s="9">
        <f>AVERAGE(C18:K18)</f>
        <v>94.888888888888886</v>
      </c>
      <c r="M18" s="6">
        <f>_xlfn.RANK.EQ(L18,$L$15:$L$74,0)</f>
        <v>2</v>
      </c>
      <c r="N18" s="11" t="str">
        <f>IF(L18&gt;=90,"YES",IF(L18&lt;75,"FOR REMEDIAL","NO"))</f>
        <v>YES</v>
      </c>
      <c r="O18" s="6" t="str">
        <f>IF(N18="YES",IF(L18&lt;=89,"CONGRATS",IF(L18&lt;95,"WITH HONORS",IF(L18&gt;=95,"WITH HIGH HONORS"))),IF(N18="FOR REMEDIAL","FOR REMEDIAL","CONGRATS"))</f>
        <v>WITH HONORS</v>
      </c>
      <c r="Q18" s="8" t="s">
        <v>79</v>
      </c>
      <c r="R18" s="10">
        <f>75</f>
        <v>75</v>
      </c>
    </row>
    <row r="19" spans="1:18" x14ac:dyDescent="0.3">
      <c r="A19" s="7">
        <v>9</v>
      </c>
      <c r="B19" s="8" t="s">
        <v>8</v>
      </c>
      <c r="C19" s="6">
        <v>95</v>
      </c>
      <c r="D19" s="6">
        <v>89</v>
      </c>
      <c r="E19" s="6">
        <v>95</v>
      </c>
      <c r="F19" s="6">
        <v>96</v>
      </c>
      <c r="G19" s="6">
        <v>94</v>
      </c>
      <c r="H19" s="6">
        <v>97</v>
      </c>
      <c r="I19" s="6">
        <v>94</v>
      </c>
      <c r="J19" s="6">
        <v>96</v>
      </c>
      <c r="K19" s="6">
        <v>97</v>
      </c>
      <c r="L19" s="9">
        <f>AVERAGE(C19:K19)</f>
        <v>94.777777777777771</v>
      </c>
      <c r="M19" s="6">
        <f>_xlfn.RANK.EQ(L19,$L$15:$L$74,0)</f>
        <v>5</v>
      </c>
      <c r="N19" s="11" t="str">
        <f>IF(L19&gt;=90,"YES",IF(L19&lt;75,"FOR REMEDIAL","NO"))</f>
        <v>YES</v>
      </c>
      <c r="O19" s="6" t="str">
        <f>IF(N19="YES",IF(L19&lt;=89,"CONGRATS",IF(L19&lt;95,"WITH HONORS",IF(L19&gt;=95,"WITH HIGH HONORS"))),IF(N19="FOR REMEDIAL","FOR REMEDIAL","CONGRATS"))</f>
        <v>WITH HONORS</v>
      </c>
      <c r="Q19" s="8" t="s">
        <v>76</v>
      </c>
      <c r="R19" s="10">
        <f>_xlfn.STDEV.P($L$15:$L$74)</f>
        <v>4.6116019372863866</v>
      </c>
    </row>
    <row r="20" spans="1:18" x14ac:dyDescent="0.3">
      <c r="A20" s="7">
        <v>57</v>
      </c>
      <c r="B20" s="8" t="s">
        <v>56</v>
      </c>
      <c r="C20" s="6">
        <v>98</v>
      </c>
      <c r="D20" s="6">
        <v>91</v>
      </c>
      <c r="E20" s="6">
        <v>97</v>
      </c>
      <c r="F20" s="6">
        <v>95</v>
      </c>
      <c r="G20" s="6">
        <v>94</v>
      </c>
      <c r="H20" s="6">
        <v>95</v>
      </c>
      <c r="I20" s="6">
        <v>95</v>
      </c>
      <c r="J20" s="6">
        <v>96</v>
      </c>
      <c r="K20" s="6">
        <v>91</v>
      </c>
      <c r="L20" s="9">
        <f>AVERAGE(C20:K20)</f>
        <v>94.666666666666671</v>
      </c>
      <c r="M20" s="6">
        <f>_xlfn.RANK.EQ(L20,$L$15:$L$74,0)</f>
        <v>6</v>
      </c>
      <c r="N20" s="11" t="str">
        <f>IF(L20&gt;=90,"YES",IF(L20&lt;75,"FOR REMEDIAL","NO"))</f>
        <v>YES</v>
      </c>
      <c r="O20" s="6" t="str">
        <f>IF(N20="YES",IF(L20&lt;=89,"CONGRATS",IF(L20&lt;95,"WITH HONORS",IF(L20&gt;=95,"WITH HIGH HONORS"))),IF(N20="FOR REMEDIAL","FOR REMEDIAL","CONGRATS"))</f>
        <v>WITH HONORS</v>
      </c>
      <c r="Q20" s="8" t="s">
        <v>74</v>
      </c>
      <c r="R20" s="10">
        <f>(COUNTIF($L$15:$L$74,"&gt;="&amp;$R$18)/COUNT($L$15:$L$74))*100</f>
        <v>100</v>
      </c>
    </row>
    <row r="21" spans="1:18" x14ac:dyDescent="0.3">
      <c r="A21" s="7">
        <v>58</v>
      </c>
      <c r="B21" s="8" t="s">
        <v>57</v>
      </c>
      <c r="C21" s="6">
        <v>92</v>
      </c>
      <c r="D21" s="6">
        <v>90</v>
      </c>
      <c r="E21" s="6">
        <v>96</v>
      </c>
      <c r="F21" s="6">
        <v>95</v>
      </c>
      <c r="G21" s="6">
        <v>94</v>
      </c>
      <c r="H21" s="6">
        <v>97</v>
      </c>
      <c r="I21" s="6">
        <v>95</v>
      </c>
      <c r="J21" s="6">
        <v>95</v>
      </c>
      <c r="K21" s="6">
        <v>97</v>
      </c>
      <c r="L21" s="9">
        <f>AVERAGE(C21:K21)</f>
        <v>94.555555555555557</v>
      </c>
      <c r="M21" s="6">
        <f>_xlfn.RANK.EQ(L21,$L$15:$L$74,0)</f>
        <v>7</v>
      </c>
      <c r="N21" s="11" t="str">
        <f>IF(L21&gt;=90,"YES",IF(L21&lt;75,"FOR REMEDIAL","NO"))</f>
        <v>YES</v>
      </c>
      <c r="O21" s="6" t="str">
        <f>IF(N21="YES",IF(L21&lt;=89,"CONGRATS",IF(L21&lt;95,"WITH HONORS",IF(L21&gt;=95,"WITH HIGH HONORS"))),IF(N21="FOR REMEDIAL","FOR REMEDIAL","CONGRATS"))</f>
        <v>WITH HONORS</v>
      </c>
      <c r="Q21" s="8" t="s">
        <v>75</v>
      </c>
      <c r="R21" s="10">
        <f>(COUNTIF($L$15:$L$74,"&lt;"&amp;$R$18)/COUNT($L$15:$L$74))*100</f>
        <v>0</v>
      </c>
    </row>
    <row r="22" spans="1:18" x14ac:dyDescent="0.3">
      <c r="A22" s="7">
        <v>16</v>
      </c>
      <c r="B22" s="8" t="s">
        <v>15</v>
      </c>
      <c r="C22" s="6">
        <v>93</v>
      </c>
      <c r="D22" s="6">
        <v>90</v>
      </c>
      <c r="E22" s="6">
        <v>96</v>
      </c>
      <c r="F22" s="6">
        <v>93</v>
      </c>
      <c r="G22" s="6">
        <v>93</v>
      </c>
      <c r="H22" s="6">
        <v>97</v>
      </c>
      <c r="I22" s="6">
        <v>97</v>
      </c>
      <c r="J22" s="6">
        <v>96</v>
      </c>
      <c r="K22" s="6">
        <v>95</v>
      </c>
      <c r="L22" s="9">
        <f>AVERAGE(C22:K22)</f>
        <v>94.444444444444443</v>
      </c>
      <c r="M22" s="6">
        <f>_xlfn.RANK.EQ(L22,$L$15:$L$74,0)</f>
        <v>8</v>
      </c>
      <c r="N22" s="11" t="str">
        <f>IF(L22&gt;=90,"YES",IF(L22&lt;75,"FOR REMEDIAL","NO"))</f>
        <v>YES</v>
      </c>
      <c r="O22" s="6" t="str">
        <f>IF(N22="YES",IF(L22&lt;=89,"CONGRATS",IF(L22&lt;95,"WITH HONORS",IF(L22&gt;=95,"WITH HIGH HONORS"))),IF(N22="FOR REMEDIAL","FOR REMEDIAL","CONGRATS"))</f>
        <v>WITH HONORS</v>
      </c>
      <c r="Q22" s="12" t="s">
        <v>84</v>
      </c>
      <c r="R22" s="6">
        <f>COUNTIF(O15:O74,"WITH*")</f>
        <v>42</v>
      </c>
    </row>
    <row r="23" spans="1:18" x14ac:dyDescent="0.3">
      <c r="A23" s="7">
        <v>15</v>
      </c>
      <c r="B23" s="8" t="s">
        <v>14</v>
      </c>
      <c r="C23" s="6">
        <v>92</v>
      </c>
      <c r="D23" s="6">
        <v>90</v>
      </c>
      <c r="E23" s="6">
        <v>95</v>
      </c>
      <c r="F23" s="6">
        <v>95</v>
      </c>
      <c r="G23" s="6">
        <v>94</v>
      </c>
      <c r="H23" s="6">
        <v>96</v>
      </c>
      <c r="I23" s="6">
        <v>96</v>
      </c>
      <c r="J23" s="6">
        <v>96</v>
      </c>
      <c r="K23" s="6">
        <v>95</v>
      </c>
      <c r="L23" s="9">
        <f>AVERAGE(C23:K23)</f>
        <v>94.333333333333329</v>
      </c>
      <c r="M23" s="6">
        <f>_xlfn.RANK.EQ(L23,$L$15:$L$74,0)</f>
        <v>9</v>
      </c>
      <c r="N23" s="11" t="str">
        <f>IF(L23&gt;=90,"YES",IF(L23&lt;75,"FOR REMEDIAL","NO"))</f>
        <v>YES</v>
      </c>
      <c r="O23" s="6" t="str">
        <f>IF(N23="YES",IF(L23&lt;=89,"CONGRATS",IF(L23&lt;95,"WITH HONORS",IF(L23&gt;=95,"WITH HIGH HONORS"))),IF(N23="FOR REMEDIAL","FOR REMEDIAL","CONGRATS"))</f>
        <v>WITH HONORS</v>
      </c>
    </row>
    <row r="24" spans="1:18" x14ac:dyDescent="0.3">
      <c r="A24" s="7">
        <v>21</v>
      </c>
      <c r="B24" s="8" t="s">
        <v>20</v>
      </c>
      <c r="C24" s="6">
        <v>97</v>
      </c>
      <c r="D24" s="6">
        <v>88</v>
      </c>
      <c r="E24" s="6">
        <v>96</v>
      </c>
      <c r="F24" s="6">
        <v>95</v>
      </c>
      <c r="G24" s="6">
        <v>97</v>
      </c>
      <c r="H24" s="6">
        <v>95</v>
      </c>
      <c r="I24" s="6">
        <v>96</v>
      </c>
      <c r="J24" s="6">
        <v>96</v>
      </c>
      <c r="K24" s="6">
        <v>89</v>
      </c>
      <c r="L24" s="9">
        <f>AVERAGE(C24:K24)</f>
        <v>94.333333333333329</v>
      </c>
      <c r="M24" s="6">
        <f>_xlfn.RANK.EQ(L24,$L$15:$L$74,0)</f>
        <v>9</v>
      </c>
      <c r="N24" s="11" t="str">
        <f>IF(L24&gt;=90,"YES",IF(L24&lt;75,"FOR REMEDIAL","NO"))</f>
        <v>YES</v>
      </c>
      <c r="O24" s="6" t="str">
        <f>IF(N24="YES",IF(L24&lt;=89,"CONGRATS",IF(L24&lt;95,"WITH HONORS",IF(L24&gt;=95,"WITH HIGH HONORS"))),IF(N24="FOR REMEDIAL","FOR REMEDIAL","CONGRATS"))</f>
        <v>WITH HONORS</v>
      </c>
    </row>
    <row r="25" spans="1:18" x14ac:dyDescent="0.3">
      <c r="A25" s="7">
        <v>31</v>
      </c>
      <c r="B25" s="8" t="s">
        <v>30</v>
      </c>
      <c r="C25" s="6">
        <v>94</v>
      </c>
      <c r="D25" s="6">
        <v>90</v>
      </c>
      <c r="E25" s="6">
        <v>93</v>
      </c>
      <c r="F25" s="6">
        <v>92</v>
      </c>
      <c r="G25" s="6">
        <v>95</v>
      </c>
      <c r="H25" s="6">
        <v>96</v>
      </c>
      <c r="I25" s="6">
        <v>96</v>
      </c>
      <c r="J25" s="6">
        <v>95</v>
      </c>
      <c r="K25" s="6">
        <v>96</v>
      </c>
      <c r="L25" s="9">
        <f>AVERAGE(C25:K25)</f>
        <v>94.111111111111114</v>
      </c>
      <c r="M25" s="6">
        <f>_xlfn.RANK.EQ(L25,$L$15:$L$74,0)</f>
        <v>11</v>
      </c>
      <c r="N25" s="11" t="str">
        <f>IF(L25&gt;=90,"YES",IF(L25&lt;75,"FOR REMEDIAL","NO"))</f>
        <v>YES</v>
      </c>
      <c r="O25" s="6" t="str">
        <f>IF(N25="YES",IF(L25&lt;=89,"CONGRATS",IF(L25&lt;95,"WITH HONORS",IF(L25&gt;=95,"WITH HIGH HONORS"))),IF(N25="FOR REMEDIAL","FOR REMEDIAL","CONGRATS"))</f>
        <v>WITH HONORS</v>
      </c>
    </row>
    <row r="26" spans="1:18" x14ac:dyDescent="0.3">
      <c r="A26" s="7">
        <v>43</v>
      </c>
      <c r="B26" s="8" t="s">
        <v>42</v>
      </c>
      <c r="C26" s="6">
        <v>95</v>
      </c>
      <c r="D26" s="6">
        <v>90</v>
      </c>
      <c r="E26" s="6">
        <v>95</v>
      </c>
      <c r="F26" s="6">
        <v>94</v>
      </c>
      <c r="G26" s="6">
        <v>95</v>
      </c>
      <c r="H26" s="6">
        <v>95</v>
      </c>
      <c r="I26" s="6">
        <v>93</v>
      </c>
      <c r="J26" s="6">
        <v>96</v>
      </c>
      <c r="K26" s="6">
        <v>94</v>
      </c>
      <c r="L26" s="9">
        <f>AVERAGE(C26:K26)</f>
        <v>94.111111111111114</v>
      </c>
      <c r="M26" s="6">
        <f>_xlfn.RANK.EQ(L26,$L$15:$L$74,0)</f>
        <v>11</v>
      </c>
      <c r="N26" s="11" t="str">
        <f>IF(L26&gt;=90,"YES",IF(L26&lt;75,"FOR REMEDIAL","NO"))</f>
        <v>YES</v>
      </c>
      <c r="O26" s="6" t="str">
        <f>IF(N26="YES",IF(L26&lt;=89,"CONGRATS",IF(L26&lt;95,"WITH HONORS",IF(L26&gt;=95,"WITH HIGH HONORS"))),IF(N26="FOR REMEDIAL","FOR REMEDIAL","CONGRATS"))</f>
        <v>WITH HONORS</v>
      </c>
    </row>
    <row r="27" spans="1:18" x14ac:dyDescent="0.3">
      <c r="A27" s="7">
        <v>4</v>
      </c>
      <c r="B27" s="8" t="s">
        <v>3</v>
      </c>
      <c r="C27" s="6">
        <v>95</v>
      </c>
      <c r="D27" s="6">
        <v>89</v>
      </c>
      <c r="E27" s="6">
        <v>94</v>
      </c>
      <c r="F27" s="6">
        <v>94</v>
      </c>
      <c r="G27" s="6">
        <v>94</v>
      </c>
      <c r="H27" s="6">
        <v>95</v>
      </c>
      <c r="I27" s="6">
        <v>97</v>
      </c>
      <c r="J27" s="6">
        <v>94</v>
      </c>
      <c r="K27" s="6">
        <v>94</v>
      </c>
      <c r="L27" s="9">
        <f>AVERAGE(C27:K27)</f>
        <v>94</v>
      </c>
      <c r="M27" s="6">
        <f>_xlfn.RANK.EQ(L27,$L$15:$L$74,0)</f>
        <v>13</v>
      </c>
      <c r="N27" s="11" t="str">
        <f>IF(L27&gt;=90,"YES",IF(L27&lt;75,"FOR REMEDIAL","NO"))</f>
        <v>YES</v>
      </c>
      <c r="O27" s="6" t="str">
        <f>IF(N27="YES",IF(L27&lt;=89,"CONGRATS",IF(L27&lt;95,"WITH HONORS",IF(L27&gt;=95,"WITH HIGH HONORS"))),IF(N27="FOR REMEDIAL","FOR REMEDIAL","CONGRATS"))</f>
        <v>WITH HONORS</v>
      </c>
    </row>
    <row r="28" spans="1:18" x14ac:dyDescent="0.3">
      <c r="A28" s="7">
        <v>59</v>
      </c>
      <c r="B28" s="8" t="s">
        <v>58</v>
      </c>
      <c r="C28" s="6">
        <v>94</v>
      </c>
      <c r="D28" s="6">
        <v>89</v>
      </c>
      <c r="E28" s="6">
        <v>94</v>
      </c>
      <c r="F28" s="6">
        <v>91</v>
      </c>
      <c r="G28" s="6">
        <v>94</v>
      </c>
      <c r="H28" s="6">
        <v>97</v>
      </c>
      <c r="I28" s="6">
        <v>95</v>
      </c>
      <c r="J28" s="6">
        <v>95</v>
      </c>
      <c r="K28" s="6">
        <v>94</v>
      </c>
      <c r="L28" s="9">
        <f>AVERAGE(C28:K28)</f>
        <v>93.666666666666671</v>
      </c>
      <c r="M28" s="6">
        <f>_xlfn.RANK.EQ(L28,$L$15:$L$74,0)</f>
        <v>14</v>
      </c>
      <c r="N28" s="11" t="str">
        <f>IF(L28&gt;=90,"YES",IF(L28&lt;75,"FOR REMEDIAL","NO"))</f>
        <v>YES</v>
      </c>
      <c r="O28" s="6" t="str">
        <f>IF(N28="YES",IF(L28&lt;=89,"CONGRATS",IF(L28&lt;95,"WITH HONORS",IF(L28&gt;=95,"WITH HIGH HONORS"))),IF(N28="FOR REMEDIAL","FOR REMEDIAL","CONGRATS"))</f>
        <v>WITH HONORS</v>
      </c>
    </row>
    <row r="29" spans="1:18" x14ac:dyDescent="0.3">
      <c r="A29" s="7">
        <v>47</v>
      </c>
      <c r="B29" s="8" t="s">
        <v>46</v>
      </c>
      <c r="C29" s="6">
        <v>94</v>
      </c>
      <c r="D29" s="6">
        <v>91</v>
      </c>
      <c r="E29" s="6">
        <v>94</v>
      </c>
      <c r="F29" s="6">
        <v>90</v>
      </c>
      <c r="G29" s="6">
        <v>94</v>
      </c>
      <c r="H29" s="6">
        <v>95</v>
      </c>
      <c r="I29" s="6">
        <v>96</v>
      </c>
      <c r="J29" s="6">
        <v>94</v>
      </c>
      <c r="K29" s="6">
        <v>94</v>
      </c>
      <c r="L29" s="9">
        <f>AVERAGE(C29:K29)</f>
        <v>93.555555555555557</v>
      </c>
      <c r="M29" s="6">
        <f>_xlfn.RANK.EQ(L29,$L$15:$L$74,0)</f>
        <v>15</v>
      </c>
      <c r="N29" s="11" t="str">
        <f>IF(L29&gt;=90,"YES",IF(L29&lt;75,"FOR REMEDIAL","NO"))</f>
        <v>YES</v>
      </c>
      <c r="O29" s="6" t="str">
        <f>IF(N29="YES",IF(L29&lt;=89,"CONGRATS",IF(L29&lt;95,"WITH HONORS",IF(L29&gt;=95,"WITH HIGH HONORS"))),IF(N29="FOR REMEDIAL","FOR REMEDIAL","CONGRATS"))</f>
        <v>WITH HONORS</v>
      </c>
    </row>
    <row r="30" spans="1:18" x14ac:dyDescent="0.3">
      <c r="A30" s="7">
        <v>51</v>
      </c>
      <c r="B30" s="8" t="s">
        <v>50</v>
      </c>
      <c r="C30" s="6">
        <v>95</v>
      </c>
      <c r="D30" s="6">
        <v>89</v>
      </c>
      <c r="E30" s="6">
        <v>93</v>
      </c>
      <c r="F30" s="6">
        <v>95</v>
      </c>
      <c r="G30" s="6">
        <v>96</v>
      </c>
      <c r="H30" s="6">
        <v>94</v>
      </c>
      <c r="I30" s="6">
        <v>96</v>
      </c>
      <c r="J30" s="6">
        <v>93</v>
      </c>
      <c r="K30" s="6">
        <v>90</v>
      </c>
      <c r="L30" s="9">
        <f>AVERAGE(C30:K30)</f>
        <v>93.444444444444443</v>
      </c>
      <c r="M30" s="6">
        <f>_xlfn.RANK.EQ(L30,$L$15:$L$74,0)</f>
        <v>16</v>
      </c>
      <c r="N30" s="11" t="str">
        <f>IF(L30&gt;=90,"YES",IF(L30&lt;75,"FOR REMEDIAL","NO"))</f>
        <v>YES</v>
      </c>
      <c r="O30" s="6" t="str">
        <f>IF(N30="YES",IF(L30&lt;=89,"CONGRATS",IF(L30&lt;95,"WITH HONORS",IF(L30&gt;=95,"WITH HIGH HONORS"))),IF(N30="FOR REMEDIAL","FOR REMEDIAL","CONGRATS"))</f>
        <v>WITH HONORS</v>
      </c>
    </row>
    <row r="31" spans="1:18" x14ac:dyDescent="0.3">
      <c r="A31" s="7">
        <v>20</v>
      </c>
      <c r="B31" s="8" t="s">
        <v>19</v>
      </c>
      <c r="C31" s="6">
        <v>97</v>
      </c>
      <c r="D31" s="6">
        <v>88</v>
      </c>
      <c r="E31" s="6">
        <v>93</v>
      </c>
      <c r="F31" s="6">
        <v>94</v>
      </c>
      <c r="G31" s="6">
        <v>97</v>
      </c>
      <c r="H31" s="6">
        <v>95</v>
      </c>
      <c r="I31" s="6">
        <v>93</v>
      </c>
      <c r="J31" s="6">
        <v>93</v>
      </c>
      <c r="K31" s="6">
        <v>90</v>
      </c>
      <c r="L31" s="9">
        <f>AVERAGE(C31:K31)</f>
        <v>93.333333333333329</v>
      </c>
      <c r="M31" s="6">
        <f>_xlfn.RANK.EQ(L31,$L$15:$L$74,0)</f>
        <v>17</v>
      </c>
      <c r="N31" s="11" t="str">
        <f>IF(L31&gt;=90,"YES",IF(L31&lt;75,"FOR REMEDIAL","NO"))</f>
        <v>YES</v>
      </c>
      <c r="O31" s="6" t="str">
        <f>IF(N31="YES",IF(L31&lt;=89,"CONGRATS",IF(L31&lt;95,"WITH HONORS",IF(L31&gt;=95,"WITH HIGH HONORS"))),IF(N31="FOR REMEDIAL","FOR REMEDIAL","CONGRATS"))</f>
        <v>WITH HONORS</v>
      </c>
    </row>
    <row r="32" spans="1:18" x14ac:dyDescent="0.3">
      <c r="A32" s="7">
        <v>46</v>
      </c>
      <c r="B32" s="8" t="s">
        <v>45</v>
      </c>
      <c r="C32" s="6">
        <v>94</v>
      </c>
      <c r="D32" s="6">
        <v>89</v>
      </c>
      <c r="E32" s="6">
        <v>94</v>
      </c>
      <c r="F32" s="6">
        <v>92</v>
      </c>
      <c r="G32" s="6">
        <v>92</v>
      </c>
      <c r="H32" s="6">
        <v>97</v>
      </c>
      <c r="I32" s="6">
        <v>95</v>
      </c>
      <c r="J32" s="6">
        <v>96</v>
      </c>
      <c r="K32" s="6">
        <v>89</v>
      </c>
      <c r="L32" s="9">
        <f>AVERAGE(C32:K32)</f>
        <v>93.111111111111114</v>
      </c>
      <c r="M32" s="6">
        <f>_xlfn.RANK.EQ(L32,$L$15:$L$74,0)</f>
        <v>18</v>
      </c>
      <c r="N32" s="11" t="str">
        <f>IF(L32&gt;=90,"YES",IF(L32&lt;75,"FOR REMEDIAL","NO"))</f>
        <v>YES</v>
      </c>
      <c r="O32" s="6" t="str">
        <f>IF(N32="YES",IF(L32&lt;=89,"CONGRATS",IF(L32&lt;95,"WITH HONORS",IF(L32&gt;=95,"WITH HIGH HONORS"))),IF(N32="FOR REMEDIAL","FOR REMEDIAL","CONGRATS"))</f>
        <v>WITH HONORS</v>
      </c>
    </row>
    <row r="33" spans="1:15" x14ac:dyDescent="0.3">
      <c r="A33" s="7">
        <v>52</v>
      </c>
      <c r="B33" s="8" t="s">
        <v>51</v>
      </c>
      <c r="C33" s="6">
        <v>91</v>
      </c>
      <c r="D33" s="6">
        <v>90</v>
      </c>
      <c r="E33" s="6">
        <v>92</v>
      </c>
      <c r="F33" s="6">
        <v>90</v>
      </c>
      <c r="G33" s="6">
        <v>95</v>
      </c>
      <c r="H33" s="6">
        <v>93</v>
      </c>
      <c r="I33" s="6">
        <v>94</v>
      </c>
      <c r="J33" s="6">
        <v>94</v>
      </c>
      <c r="K33" s="6">
        <v>94</v>
      </c>
      <c r="L33" s="9">
        <f>AVERAGE(C33:K33)</f>
        <v>92.555555555555557</v>
      </c>
      <c r="M33" s="6">
        <f>_xlfn.RANK.EQ(L33,$L$15:$L$74,0)</f>
        <v>19</v>
      </c>
      <c r="N33" s="11" t="str">
        <f>IF(L33&gt;=90,"YES",IF(L33&lt;75,"FOR REMEDIAL","NO"))</f>
        <v>YES</v>
      </c>
      <c r="O33" s="6" t="str">
        <f>IF(N33="YES",IF(L33&lt;=89,"CONGRATS",IF(L33&lt;95,"WITH HONORS",IF(L33&gt;=95,"WITH HIGH HONORS"))),IF(N33="FOR REMEDIAL","FOR REMEDIAL","CONGRATS"))</f>
        <v>WITH HONORS</v>
      </c>
    </row>
    <row r="34" spans="1:15" x14ac:dyDescent="0.3">
      <c r="A34" s="7">
        <v>12</v>
      </c>
      <c r="B34" s="8" t="s">
        <v>11</v>
      </c>
      <c r="C34" s="6">
        <v>93</v>
      </c>
      <c r="D34" s="6">
        <v>90</v>
      </c>
      <c r="E34" s="6">
        <v>93</v>
      </c>
      <c r="F34" s="6">
        <v>89</v>
      </c>
      <c r="G34" s="6">
        <v>94</v>
      </c>
      <c r="H34" s="6">
        <v>92</v>
      </c>
      <c r="I34" s="6">
        <v>95</v>
      </c>
      <c r="J34" s="6">
        <v>94</v>
      </c>
      <c r="K34" s="6">
        <v>92</v>
      </c>
      <c r="L34" s="9">
        <f>AVERAGE(C34:K34)</f>
        <v>92.444444444444443</v>
      </c>
      <c r="M34" s="6">
        <f>_xlfn.RANK.EQ(L34,$L$15:$L$74,0)</f>
        <v>20</v>
      </c>
      <c r="N34" s="11" t="str">
        <f>IF(L34&gt;=90,"YES",IF(L34&lt;75,"FOR REMEDIAL","NO"))</f>
        <v>YES</v>
      </c>
      <c r="O34" s="6" t="str">
        <f>IF(N34="YES",IF(L34&lt;=89,"CONGRATS",IF(L34&lt;95,"WITH HONORS",IF(L34&gt;=95,"WITH HIGH HONORS"))),IF(N34="FOR REMEDIAL","FOR REMEDIAL","CONGRATS"))</f>
        <v>WITH HONORS</v>
      </c>
    </row>
    <row r="35" spans="1:15" x14ac:dyDescent="0.3">
      <c r="A35" s="7">
        <v>37</v>
      </c>
      <c r="B35" s="8" t="s">
        <v>36</v>
      </c>
      <c r="C35" s="6">
        <v>91</v>
      </c>
      <c r="D35" s="6">
        <v>88</v>
      </c>
      <c r="E35" s="6">
        <v>92</v>
      </c>
      <c r="F35" s="6">
        <v>92</v>
      </c>
      <c r="G35" s="6">
        <v>93</v>
      </c>
      <c r="H35" s="6">
        <v>95</v>
      </c>
      <c r="I35" s="6">
        <v>95</v>
      </c>
      <c r="J35" s="6">
        <v>93</v>
      </c>
      <c r="K35" s="6">
        <v>93</v>
      </c>
      <c r="L35" s="9">
        <f>AVERAGE(C35:K35)</f>
        <v>92.444444444444443</v>
      </c>
      <c r="M35" s="6">
        <f>_xlfn.RANK.EQ(L35,$L$15:$L$74,0)</f>
        <v>20</v>
      </c>
      <c r="N35" s="11" t="str">
        <f>IF(L35&gt;=90,"YES",IF(L35&lt;75,"FOR REMEDIAL","NO"))</f>
        <v>YES</v>
      </c>
      <c r="O35" s="6" t="str">
        <f>IF(N35="YES",IF(L35&lt;=89,"CONGRATS",IF(L35&lt;95,"WITH HONORS",IF(L35&gt;=95,"WITH HIGH HONORS"))),IF(N35="FOR REMEDIAL","FOR REMEDIAL","CONGRATS"))</f>
        <v>WITH HONORS</v>
      </c>
    </row>
    <row r="36" spans="1:15" x14ac:dyDescent="0.3">
      <c r="A36" s="7">
        <v>13</v>
      </c>
      <c r="B36" s="8" t="s">
        <v>12</v>
      </c>
      <c r="C36" s="6">
        <v>93</v>
      </c>
      <c r="D36" s="6">
        <v>89</v>
      </c>
      <c r="E36" s="6">
        <v>90</v>
      </c>
      <c r="F36" s="6">
        <v>92</v>
      </c>
      <c r="G36" s="6">
        <v>93</v>
      </c>
      <c r="H36" s="6">
        <v>93</v>
      </c>
      <c r="I36" s="6">
        <v>97</v>
      </c>
      <c r="J36" s="6">
        <v>92</v>
      </c>
      <c r="K36" s="6">
        <v>92</v>
      </c>
      <c r="L36" s="9">
        <f>AVERAGE(C36:K36)</f>
        <v>92.333333333333329</v>
      </c>
      <c r="M36" s="6">
        <f>_xlfn.RANK.EQ(L36,$L$15:$L$74,0)</f>
        <v>22</v>
      </c>
      <c r="N36" s="11" t="str">
        <f>IF(L36&gt;=90,"YES",IF(L36&lt;75,"FOR REMEDIAL","NO"))</f>
        <v>YES</v>
      </c>
      <c r="O36" s="6" t="str">
        <f>IF(N36="YES",IF(L36&lt;=89,"CONGRATS",IF(L36&lt;95,"WITH HONORS",IF(L36&gt;=95,"WITH HIGH HONORS"))),IF(N36="FOR REMEDIAL","FOR REMEDIAL","CONGRATS"))</f>
        <v>WITH HONORS</v>
      </c>
    </row>
    <row r="37" spans="1:15" x14ac:dyDescent="0.3">
      <c r="A37" s="7">
        <v>35</v>
      </c>
      <c r="B37" s="8" t="s">
        <v>34</v>
      </c>
      <c r="C37" s="6">
        <v>91</v>
      </c>
      <c r="D37" s="6">
        <v>90</v>
      </c>
      <c r="E37" s="6">
        <v>91</v>
      </c>
      <c r="F37" s="6">
        <v>91</v>
      </c>
      <c r="G37" s="6">
        <v>93</v>
      </c>
      <c r="H37" s="6">
        <v>95</v>
      </c>
      <c r="I37" s="6">
        <v>94</v>
      </c>
      <c r="J37" s="6">
        <v>93</v>
      </c>
      <c r="K37" s="6">
        <v>93</v>
      </c>
      <c r="L37" s="9">
        <f>AVERAGE(C37:K37)</f>
        <v>92.333333333333329</v>
      </c>
      <c r="M37" s="6">
        <f>_xlfn.RANK.EQ(L37,$L$15:$L$74,0)</f>
        <v>22</v>
      </c>
      <c r="N37" s="11" t="str">
        <f>IF(L37&gt;=90,"YES",IF(L37&lt;75,"FOR REMEDIAL","NO"))</f>
        <v>YES</v>
      </c>
      <c r="O37" s="6" t="str">
        <f>IF(N37="YES",IF(L37&lt;=89,"CONGRATS",IF(L37&lt;95,"WITH HONORS",IF(L37&gt;=95,"WITH HIGH HONORS"))),IF(N37="FOR REMEDIAL","FOR REMEDIAL","CONGRATS"))</f>
        <v>WITH HONORS</v>
      </c>
    </row>
    <row r="38" spans="1:15" x14ac:dyDescent="0.3">
      <c r="A38" s="7">
        <v>23</v>
      </c>
      <c r="B38" s="8" t="s">
        <v>22</v>
      </c>
      <c r="C38" s="6">
        <v>93</v>
      </c>
      <c r="D38" s="6">
        <v>89</v>
      </c>
      <c r="E38" s="6">
        <v>94</v>
      </c>
      <c r="F38" s="6">
        <v>93</v>
      </c>
      <c r="G38" s="6">
        <v>95</v>
      </c>
      <c r="H38" s="6">
        <v>94</v>
      </c>
      <c r="I38" s="6">
        <v>90</v>
      </c>
      <c r="J38" s="6">
        <v>92</v>
      </c>
      <c r="K38" s="6">
        <v>90</v>
      </c>
      <c r="L38" s="9">
        <f>AVERAGE(C38:K38)</f>
        <v>92.222222222222229</v>
      </c>
      <c r="M38" s="6">
        <f>_xlfn.RANK.EQ(L38,$L$15:$L$74,0)</f>
        <v>24</v>
      </c>
      <c r="N38" s="11" t="str">
        <f>IF(L38&gt;=90,"YES",IF(L38&lt;75,"FOR REMEDIAL","NO"))</f>
        <v>YES</v>
      </c>
      <c r="O38" s="6" t="str">
        <f>IF(N38="YES",IF(L38&lt;=89,"CONGRATS",IF(L38&lt;95,"WITH HONORS",IF(L38&gt;=95,"WITH HIGH HONORS"))),IF(N38="FOR REMEDIAL","FOR REMEDIAL","CONGRATS"))</f>
        <v>WITH HONORS</v>
      </c>
    </row>
    <row r="39" spans="1:15" x14ac:dyDescent="0.3">
      <c r="A39" s="7">
        <v>41</v>
      </c>
      <c r="B39" s="8" t="s">
        <v>40</v>
      </c>
      <c r="C39" s="6">
        <v>93</v>
      </c>
      <c r="D39" s="6">
        <v>89</v>
      </c>
      <c r="E39" s="6">
        <v>93</v>
      </c>
      <c r="F39" s="6">
        <v>89</v>
      </c>
      <c r="G39" s="6">
        <v>93</v>
      </c>
      <c r="H39" s="6">
        <v>94</v>
      </c>
      <c r="I39" s="6">
        <v>94</v>
      </c>
      <c r="J39" s="6">
        <v>94</v>
      </c>
      <c r="K39" s="6">
        <v>91</v>
      </c>
      <c r="L39" s="9">
        <f>AVERAGE(C39:K39)</f>
        <v>92.222222222222229</v>
      </c>
      <c r="M39" s="6">
        <f>_xlfn.RANK.EQ(L39,$L$15:$L$74,0)</f>
        <v>24</v>
      </c>
      <c r="N39" s="11" t="str">
        <f>IF(L39&gt;=90,"YES",IF(L39&lt;75,"FOR REMEDIAL","NO"))</f>
        <v>YES</v>
      </c>
      <c r="O39" s="6" t="str">
        <f>IF(N39="YES",IF(L39&lt;=89,"CONGRATS",IF(L39&lt;95,"WITH HONORS",IF(L39&gt;=95,"WITH HIGH HONORS"))),IF(N39="FOR REMEDIAL","FOR REMEDIAL","CONGRATS"))</f>
        <v>WITH HONORS</v>
      </c>
    </row>
    <row r="40" spans="1:15" x14ac:dyDescent="0.3">
      <c r="A40" s="7">
        <v>33</v>
      </c>
      <c r="B40" s="8" t="s">
        <v>32</v>
      </c>
      <c r="C40" s="6">
        <v>93</v>
      </c>
      <c r="D40" s="6">
        <v>90</v>
      </c>
      <c r="E40" s="6">
        <v>91</v>
      </c>
      <c r="F40" s="6">
        <v>91</v>
      </c>
      <c r="G40" s="6">
        <v>93</v>
      </c>
      <c r="H40" s="6">
        <v>94</v>
      </c>
      <c r="I40" s="6">
        <v>92</v>
      </c>
      <c r="J40" s="6">
        <v>93</v>
      </c>
      <c r="K40" s="6">
        <v>91</v>
      </c>
      <c r="L40" s="9">
        <f>AVERAGE(C40:K40)</f>
        <v>92</v>
      </c>
      <c r="M40" s="6">
        <f>_xlfn.RANK.EQ(L40,$L$15:$L$74,0)</f>
        <v>26</v>
      </c>
      <c r="N40" s="11" t="str">
        <f>IF(L40&gt;=90,"YES",IF(L40&lt;75,"FOR REMEDIAL","NO"))</f>
        <v>YES</v>
      </c>
      <c r="O40" s="6" t="str">
        <f>IF(N40="YES",IF(L40&lt;=89,"CONGRATS",IF(L40&lt;95,"WITH HONORS",IF(L40&gt;=95,"WITH HIGH HONORS"))),IF(N40="FOR REMEDIAL","FOR REMEDIAL","CONGRATS"))</f>
        <v>WITH HONORS</v>
      </c>
    </row>
    <row r="41" spans="1:15" x14ac:dyDescent="0.3">
      <c r="A41" s="7">
        <v>55</v>
      </c>
      <c r="B41" s="8" t="s">
        <v>54</v>
      </c>
      <c r="C41" s="6">
        <v>94</v>
      </c>
      <c r="D41" s="6">
        <v>88</v>
      </c>
      <c r="E41" s="6">
        <v>92</v>
      </c>
      <c r="F41" s="6">
        <v>86</v>
      </c>
      <c r="G41" s="6">
        <v>94</v>
      </c>
      <c r="H41" s="6">
        <v>94</v>
      </c>
      <c r="I41" s="6">
        <v>95</v>
      </c>
      <c r="J41" s="6">
        <v>94</v>
      </c>
      <c r="K41" s="6">
        <v>91</v>
      </c>
      <c r="L41" s="9">
        <f>AVERAGE(C41:K41)</f>
        <v>92</v>
      </c>
      <c r="M41" s="6">
        <f>_xlfn.RANK.EQ(L41,$L$15:$L$74,0)</f>
        <v>26</v>
      </c>
      <c r="N41" s="11" t="str">
        <f>IF(L41&gt;=90,"YES",IF(L41&lt;75,"FOR REMEDIAL","NO"))</f>
        <v>YES</v>
      </c>
      <c r="O41" s="6" t="str">
        <f>IF(N41="YES",IF(L41&lt;=89,"CONGRATS",IF(L41&lt;95,"WITH HONORS",IF(L41&gt;=95,"WITH HIGH HONORS"))),IF(N41="FOR REMEDIAL","FOR REMEDIAL","CONGRATS"))</f>
        <v>WITH HONORS</v>
      </c>
    </row>
    <row r="42" spans="1:15" x14ac:dyDescent="0.3">
      <c r="A42" s="7">
        <v>1</v>
      </c>
      <c r="B42" s="8" t="s">
        <v>0</v>
      </c>
      <c r="C42" s="6">
        <v>94</v>
      </c>
      <c r="D42" s="6">
        <v>89</v>
      </c>
      <c r="E42" s="6">
        <v>90</v>
      </c>
      <c r="F42" s="6">
        <v>90</v>
      </c>
      <c r="G42" s="6">
        <v>94</v>
      </c>
      <c r="H42" s="6">
        <v>93</v>
      </c>
      <c r="I42" s="6">
        <v>93</v>
      </c>
      <c r="J42" s="6">
        <v>93</v>
      </c>
      <c r="K42" s="6">
        <v>90</v>
      </c>
      <c r="L42" s="9">
        <f>AVERAGE(C42:K42)</f>
        <v>91.777777777777771</v>
      </c>
      <c r="M42" s="6">
        <f>_xlfn.RANK.EQ(L42,$L$15:$L$74,0)</f>
        <v>28</v>
      </c>
      <c r="N42" s="11" t="str">
        <f>IF(L42&gt;=90,"YES",IF(L42&lt;75,"FOR REMEDIAL","NO"))</f>
        <v>YES</v>
      </c>
      <c r="O42" s="6" t="str">
        <f>IF(N42="YES",IF(L42&lt;=89,"CONGRATS",IF(L42&lt;95,"WITH HONORS",IF(L42&gt;=95,"WITH HIGH HONORS"))),IF(N42="FOR REMEDIAL","FOR REMEDIAL","CONGRATS"))</f>
        <v>WITH HONORS</v>
      </c>
    </row>
    <row r="43" spans="1:15" x14ac:dyDescent="0.3">
      <c r="A43" s="7">
        <v>14</v>
      </c>
      <c r="B43" s="8" t="s">
        <v>13</v>
      </c>
      <c r="C43" s="6">
        <v>94</v>
      </c>
      <c r="D43" s="6">
        <v>88</v>
      </c>
      <c r="E43" s="6">
        <v>92</v>
      </c>
      <c r="F43" s="6">
        <v>90</v>
      </c>
      <c r="G43" s="6">
        <v>91</v>
      </c>
      <c r="H43" s="6">
        <v>96</v>
      </c>
      <c r="I43" s="6">
        <v>90</v>
      </c>
      <c r="J43" s="6">
        <v>96</v>
      </c>
      <c r="K43" s="6">
        <v>89</v>
      </c>
      <c r="L43" s="9">
        <f>AVERAGE(C43:K43)</f>
        <v>91.777777777777771</v>
      </c>
      <c r="M43" s="6">
        <f>_xlfn.RANK.EQ(L43,$L$15:$L$74,0)</f>
        <v>28</v>
      </c>
      <c r="N43" s="11" t="str">
        <f>IF(L43&gt;=90,"YES",IF(L43&lt;75,"FOR REMEDIAL","NO"))</f>
        <v>YES</v>
      </c>
      <c r="O43" s="6" t="str">
        <f>IF(N43="YES",IF(L43&lt;=89,"CONGRATS",IF(L43&lt;95,"WITH HONORS",IF(L43&gt;=95,"WITH HIGH HONORS"))),IF(N43="FOR REMEDIAL","FOR REMEDIAL","CONGRATS"))</f>
        <v>WITH HONORS</v>
      </c>
    </row>
    <row r="44" spans="1:15" x14ac:dyDescent="0.3">
      <c r="A44" s="7">
        <v>26</v>
      </c>
      <c r="B44" s="8" t="s">
        <v>25</v>
      </c>
      <c r="C44" s="6">
        <v>90</v>
      </c>
      <c r="D44" s="6">
        <v>88</v>
      </c>
      <c r="E44" s="6">
        <v>93</v>
      </c>
      <c r="F44" s="6">
        <v>95</v>
      </c>
      <c r="G44" s="6">
        <v>93</v>
      </c>
      <c r="H44" s="6">
        <v>94</v>
      </c>
      <c r="I44" s="6">
        <v>91</v>
      </c>
      <c r="J44" s="6">
        <v>91</v>
      </c>
      <c r="K44" s="6">
        <v>91</v>
      </c>
      <c r="L44" s="9">
        <f>AVERAGE(C44:K44)</f>
        <v>91.777777777777771</v>
      </c>
      <c r="M44" s="6">
        <f>_xlfn.RANK.EQ(L44,$L$15:$L$74,0)</f>
        <v>28</v>
      </c>
      <c r="N44" s="11" t="str">
        <f>IF(L44&gt;=90,"YES",IF(L44&lt;75,"FOR REMEDIAL","NO"))</f>
        <v>YES</v>
      </c>
      <c r="O44" s="6" t="str">
        <f>IF(N44="YES",IF(L44&lt;=89,"CONGRATS",IF(L44&lt;95,"WITH HONORS",IF(L44&gt;=95,"WITH HIGH HONORS"))),IF(N44="FOR REMEDIAL","FOR REMEDIAL","CONGRATS"))</f>
        <v>WITH HONORS</v>
      </c>
    </row>
    <row r="45" spans="1:15" x14ac:dyDescent="0.3">
      <c r="A45" s="7">
        <v>40</v>
      </c>
      <c r="B45" s="8" t="s">
        <v>39</v>
      </c>
      <c r="C45" s="6">
        <v>93</v>
      </c>
      <c r="D45" s="6">
        <v>88</v>
      </c>
      <c r="E45" s="6">
        <v>90</v>
      </c>
      <c r="F45" s="6">
        <v>89</v>
      </c>
      <c r="G45" s="6">
        <v>92</v>
      </c>
      <c r="H45" s="6">
        <v>94</v>
      </c>
      <c r="I45" s="6">
        <v>91</v>
      </c>
      <c r="J45" s="6">
        <v>92</v>
      </c>
      <c r="K45" s="6">
        <v>95</v>
      </c>
      <c r="L45" s="9">
        <f>AVERAGE(C45:K45)</f>
        <v>91.555555555555557</v>
      </c>
      <c r="M45" s="6">
        <f>_xlfn.RANK.EQ(L45,$L$15:$L$74,0)</f>
        <v>31</v>
      </c>
      <c r="N45" s="11" t="str">
        <f>IF(L45&gt;=90,"YES",IF(L45&lt;75,"FOR REMEDIAL","NO"))</f>
        <v>YES</v>
      </c>
      <c r="O45" s="6" t="str">
        <f>IF(N45="YES",IF(L45&lt;=89,"CONGRATS",IF(L45&lt;95,"WITH HONORS",IF(L45&gt;=95,"WITH HIGH HONORS"))),IF(N45="FOR REMEDIAL","FOR REMEDIAL","CONGRATS"))</f>
        <v>WITH HONORS</v>
      </c>
    </row>
    <row r="46" spans="1:15" x14ac:dyDescent="0.3">
      <c r="A46" s="7">
        <v>48</v>
      </c>
      <c r="B46" s="8" t="s">
        <v>47</v>
      </c>
      <c r="C46" s="6">
        <v>91</v>
      </c>
      <c r="D46" s="6">
        <v>87</v>
      </c>
      <c r="E46" s="6">
        <v>93</v>
      </c>
      <c r="F46" s="6">
        <v>90</v>
      </c>
      <c r="G46" s="6">
        <v>92</v>
      </c>
      <c r="H46" s="6">
        <v>92</v>
      </c>
      <c r="I46" s="6">
        <v>95</v>
      </c>
      <c r="J46" s="6">
        <v>93</v>
      </c>
      <c r="K46" s="6">
        <v>90</v>
      </c>
      <c r="L46" s="9">
        <f>AVERAGE(C46:K46)</f>
        <v>91.444444444444443</v>
      </c>
      <c r="M46" s="6">
        <f>_xlfn.RANK.EQ(L46,$L$15:$L$74,0)</f>
        <v>32</v>
      </c>
      <c r="N46" s="11" t="str">
        <f>IF(L46&gt;=90,"YES",IF(L46&lt;75,"FOR REMEDIAL","NO"))</f>
        <v>YES</v>
      </c>
      <c r="O46" s="6" t="str">
        <f>IF(N46="YES",IF(L46&lt;=89,"CONGRATS",IF(L46&lt;95,"WITH HONORS",IF(L46&gt;=95,"WITH HIGH HONORS"))),IF(N46="FOR REMEDIAL","FOR REMEDIAL","CONGRATS"))</f>
        <v>WITH HONORS</v>
      </c>
    </row>
    <row r="47" spans="1:15" x14ac:dyDescent="0.3">
      <c r="A47" s="7">
        <v>18</v>
      </c>
      <c r="B47" s="8" t="s">
        <v>17</v>
      </c>
      <c r="C47" s="6">
        <v>93</v>
      </c>
      <c r="D47" s="6">
        <v>85</v>
      </c>
      <c r="E47" s="6">
        <v>92</v>
      </c>
      <c r="F47" s="6">
        <v>93</v>
      </c>
      <c r="G47" s="6">
        <v>95</v>
      </c>
      <c r="H47" s="6">
        <v>92</v>
      </c>
      <c r="I47" s="6">
        <v>91</v>
      </c>
      <c r="J47" s="6">
        <v>91</v>
      </c>
      <c r="K47" s="6">
        <v>89</v>
      </c>
      <c r="L47" s="9">
        <f>AVERAGE(C47:K47)</f>
        <v>91.222222222222229</v>
      </c>
      <c r="M47" s="6">
        <f>_xlfn.RANK.EQ(L47,$L$15:$L$74,0)</f>
        <v>33</v>
      </c>
      <c r="N47" s="11" t="str">
        <f>IF(L47&gt;=90,"YES",IF(L47&lt;75,"FOR REMEDIAL","NO"))</f>
        <v>YES</v>
      </c>
      <c r="O47" s="6" t="str">
        <f>IF(N47="YES",IF(L47&lt;=89,"CONGRATS",IF(L47&lt;95,"WITH HONORS",IF(L47&gt;=95,"WITH HIGH HONORS"))),IF(N47="FOR REMEDIAL","FOR REMEDIAL","CONGRATS"))</f>
        <v>WITH HONORS</v>
      </c>
    </row>
    <row r="48" spans="1:15" x14ac:dyDescent="0.3">
      <c r="A48" s="7">
        <v>25</v>
      </c>
      <c r="B48" s="8" t="s">
        <v>24</v>
      </c>
      <c r="C48" s="6">
        <v>89</v>
      </c>
      <c r="D48" s="6">
        <v>89</v>
      </c>
      <c r="E48" s="6">
        <v>92</v>
      </c>
      <c r="F48" s="6">
        <v>91</v>
      </c>
      <c r="G48" s="6">
        <v>94</v>
      </c>
      <c r="H48" s="6">
        <v>93</v>
      </c>
      <c r="I48" s="6">
        <v>91</v>
      </c>
      <c r="J48" s="6">
        <v>93</v>
      </c>
      <c r="K48" s="6">
        <v>89</v>
      </c>
      <c r="L48" s="9">
        <f>AVERAGE(C48:K48)</f>
        <v>91.222222222222229</v>
      </c>
      <c r="M48" s="6">
        <f>_xlfn.RANK.EQ(L48,$L$15:$L$74,0)</f>
        <v>33</v>
      </c>
      <c r="N48" s="11" t="str">
        <f>IF(L48&gt;=90,"YES",IF(L48&lt;75,"FOR REMEDIAL","NO"))</f>
        <v>YES</v>
      </c>
      <c r="O48" s="6" t="str">
        <f>IF(N48="YES",IF(L48&lt;=89,"CONGRATS",IF(L48&lt;95,"WITH HONORS",IF(L48&gt;=95,"WITH HIGH HONORS"))),IF(N48="FOR REMEDIAL","FOR REMEDIAL","CONGRATS"))</f>
        <v>WITH HONORS</v>
      </c>
    </row>
    <row r="49" spans="1:15" x14ac:dyDescent="0.3">
      <c r="A49" s="7">
        <v>22</v>
      </c>
      <c r="B49" s="8" t="s">
        <v>21</v>
      </c>
      <c r="C49" s="6">
        <v>94</v>
      </c>
      <c r="D49" s="6">
        <v>89</v>
      </c>
      <c r="E49" s="6">
        <v>89</v>
      </c>
      <c r="F49" s="6">
        <v>91</v>
      </c>
      <c r="G49" s="6">
        <v>94</v>
      </c>
      <c r="H49" s="6">
        <v>91</v>
      </c>
      <c r="I49" s="6">
        <v>91</v>
      </c>
      <c r="J49" s="6">
        <v>91</v>
      </c>
      <c r="K49" s="6">
        <v>88</v>
      </c>
      <c r="L49" s="9">
        <f>AVERAGE(C49:K49)</f>
        <v>90.888888888888886</v>
      </c>
      <c r="M49" s="6">
        <f>_xlfn.RANK.EQ(L49,$L$15:$L$74,0)</f>
        <v>35</v>
      </c>
      <c r="N49" s="11" t="str">
        <f>IF(L49&gt;=90,"YES",IF(L49&lt;75,"FOR REMEDIAL","NO"))</f>
        <v>YES</v>
      </c>
      <c r="O49" s="6" t="str">
        <f>IF(N49="YES",IF(L49&lt;=89,"CONGRATS",IF(L49&lt;95,"WITH HONORS",IF(L49&gt;=95,"WITH HIGH HONORS"))),IF(N49="FOR REMEDIAL","FOR REMEDIAL","CONGRATS"))</f>
        <v>WITH HONORS</v>
      </c>
    </row>
    <row r="50" spans="1:15" x14ac:dyDescent="0.3">
      <c r="A50" s="7">
        <v>11</v>
      </c>
      <c r="B50" s="8" t="s">
        <v>10</v>
      </c>
      <c r="C50" s="6">
        <v>95</v>
      </c>
      <c r="D50" s="6">
        <v>88</v>
      </c>
      <c r="E50" s="6">
        <v>90</v>
      </c>
      <c r="F50" s="6">
        <v>88</v>
      </c>
      <c r="G50" s="6">
        <v>90</v>
      </c>
      <c r="H50" s="6">
        <v>94</v>
      </c>
      <c r="I50" s="6">
        <v>91</v>
      </c>
      <c r="J50" s="6">
        <v>91</v>
      </c>
      <c r="K50" s="6">
        <v>90</v>
      </c>
      <c r="L50" s="9">
        <f>AVERAGE(C50:K50)</f>
        <v>90.777777777777771</v>
      </c>
      <c r="M50" s="6">
        <f>_xlfn.RANK.EQ(L50,$L$15:$L$74,0)</f>
        <v>36</v>
      </c>
      <c r="N50" s="11" t="str">
        <f>IF(L50&gt;=90,"YES",IF(L50&lt;75,"FOR REMEDIAL","NO"))</f>
        <v>YES</v>
      </c>
      <c r="O50" s="6" t="str">
        <f>IF(N50="YES",IF(L50&lt;=89,"CONGRATS",IF(L50&lt;95,"WITH HONORS",IF(L50&gt;=95,"WITH HIGH HONORS"))),IF(N50="FOR REMEDIAL","FOR REMEDIAL","CONGRATS"))</f>
        <v>WITH HONORS</v>
      </c>
    </row>
    <row r="51" spans="1:15" x14ac:dyDescent="0.3">
      <c r="A51" s="7">
        <v>60</v>
      </c>
      <c r="B51" s="8" t="s">
        <v>59</v>
      </c>
      <c r="C51" s="6">
        <v>91</v>
      </c>
      <c r="D51" s="6">
        <v>86</v>
      </c>
      <c r="E51" s="6">
        <v>91</v>
      </c>
      <c r="F51" s="6">
        <v>87</v>
      </c>
      <c r="G51" s="6">
        <v>93</v>
      </c>
      <c r="H51" s="6">
        <v>93</v>
      </c>
      <c r="I51" s="6">
        <v>92</v>
      </c>
      <c r="J51" s="6">
        <v>93</v>
      </c>
      <c r="K51" s="6">
        <v>90</v>
      </c>
      <c r="L51" s="9">
        <f>AVERAGE(C51:K51)</f>
        <v>90.666666666666671</v>
      </c>
      <c r="M51" s="6">
        <f>_xlfn.RANK.EQ(L51,$L$15:$L$74,0)</f>
        <v>37</v>
      </c>
      <c r="N51" s="11" t="str">
        <f>IF(L51&gt;=90,"YES",IF(L51&lt;75,"FOR REMEDIAL","NO"))</f>
        <v>YES</v>
      </c>
      <c r="O51" s="6" t="str">
        <f>IF(N51="YES",IF(L51&lt;=89,"CONGRATS",IF(L51&lt;95,"WITH HONORS",IF(L51&gt;=95,"WITH HIGH HONORS"))),IF(N51="FOR REMEDIAL","FOR REMEDIAL","CONGRATS"))</f>
        <v>WITH HONORS</v>
      </c>
    </row>
    <row r="52" spans="1:15" x14ac:dyDescent="0.3">
      <c r="A52" s="7">
        <v>38</v>
      </c>
      <c r="B52" s="8" t="s">
        <v>37</v>
      </c>
      <c r="C52" s="6">
        <v>89</v>
      </c>
      <c r="D52" s="6">
        <v>87</v>
      </c>
      <c r="E52" s="6">
        <v>92</v>
      </c>
      <c r="F52" s="6">
        <v>93</v>
      </c>
      <c r="G52" s="6">
        <v>92</v>
      </c>
      <c r="H52" s="6">
        <v>93</v>
      </c>
      <c r="I52" s="6">
        <v>91</v>
      </c>
      <c r="J52" s="6">
        <v>91</v>
      </c>
      <c r="K52" s="6">
        <v>86</v>
      </c>
      <c r="L52" s="9">
        <f>AVERAGE(C52:K52)</f>
        <v>90.444444444444443</v>
      </c>
      <c r="M52" s="6">
        <f>_xlfn.RANK.EQ(L52,$L$15:$L$74,0)</f>
        <v>38</v>
      </c>
      <c r="N52" s="11" t="str">
        <f>IF(L52&gt;=90,"YES",IF(L52&lt;75,"FOR REMEDIAL","NO"))</f>
        <v>YES</v>
      </c>
      <c r="O52" s="6" t="str">
        <f>IF(N52="YES",IF(L52&lt;=89,"CONGRATS",IF(L52&lt;95,"WITH HONORS",IF(L52&gt;=95,"WITH HIGH HONORS"))),IF(N52="FOR REMEDIAL","FOR REMEDIAL","CONGRATS"))</f>
        <v>WITH HONORS</v>
      </c>
    </row>
    <row r="53" spans="1:15" x14ac:dyDescent="0.3">
      <c r="A53" s="7">
        <v>29</v>
      </c>
      <c r="B53" s="8" t="s">
        <v>28</v>
      </c>
      <c r="C53" s="6">
        <v>91</v>
      </c>
      <c r="D53" s="6">
        <v>88</v>
      </c>
      <c r="E53" s="6">
        <v>87</v>
      </c>
      <c r="F53" s="6">
        <v>93</v>
      </c>
      <c r="G53" s="6">
        <v>94</v>
      </c>
      <c r="H53" s="6">
        <v>91</v>
      </c>
      <c r="I53" s="6">
        <v>93</v>
      </c>
      <c r="J53" s="6">
        <v>90</v>
      </c>
      <c r="K53" s="6">
        <v>86</v>
      </c>
      <c r="L53" s="9">
        <f>AVERAGE(C53:K53)</f>
        <v>90.333333333333329</v>
      </c>
      <c r="M53" s="6">
        <f>_xlfn.RANK.EQ(L53,$L$15:$L$74,0)</f>
        <v>39</v>
      </c>
      <c r="N53" s="11" t="str">
        <f>IF(L53&gt;=90,"YES",IF(L53&lt;75,"FOR REMEDIAL","NO"))</f>
        <v>YES</v>
      </c>
      <c r="O53" s="6" t="str">
        <f>IF(N53="YES",IF(L53&lt;=89,"CONGRATS",IF(L53&lt;95,"WITH HONORS",IF(L53&gt;=95,"WITH HIGH HONORS"))),IF(N53="FOR REMEDIAL","FOR REMEDIAL","CONGRATS"))</f>
        <v>WITH HONORS</v>
      </c>
    </row>
    <row r="54" spans="1:15" x14ac:dyDescent="0.3">
      <c r="A54" s="7">
        <v>50</v>
      </c>
      <c r="B54" s="8" t="s">
        <v>49</v>
      </c>
      <c r="C54" s="6">
        <v>90</v>
      </c>
      <c r="D54" s="6">
        <v>88</v>
      </c>
      <c r="E54" s="6">
        <v>89</v>
      </c>
      <c r="F54" s="6">
        <v>90</v>
      </c>
      <c r="G54" s="6">
        <v>93</v>
      </c>
      <c r="H54" s="6">
        <v>92</v>
      </c>
      <c r="I54" s="6">
        <v>91</v>
      </c>
      <c r="J54" s="6">
        <v>94</v>
      </c>
      <c r="K54" s="6">
        <v>86</v>
      </c>
      <c r="L54" s="9">
        <f>AVERAGE(C54:K54)</f>
        <v>90.333333333333329</v>
      </c>
      <c r="M54" s="6">
        <f>_xlfn.RANK.EQ(L54,$L$15:$L$74,0)</f>
        <v>39</v>
      </c>
      <c r="N54" s="11" t="str">
        <f>IF(L54&gt;=90,"YES",IF(L54&lt;75,"FOR REMEDIAL","NO"))</f>
        <v>YES</v>
      </c>
      <c r="O54" s="6" t="str">
        <f>IF(N54="YES",IF(L54&lt;=89,"CONGRATS",IF(L54&lt;95,"WITH HONORS",IF(L54&gt;=95,"WITH HIGH HONORS"))),IF(N54="FOR REMEDIAL","FOR REMEDIAL","CONGRATS"))</f>
        <v>WITH HONORS</v>
      </c>
    </row>
    <row r="55" spans="1:15" x14ac:dyDescent="0.3">
      <c r="A55" s="7">
        <v>44</v>
      </c>
      <c r="B55" s="8" t="s">
        <v>43</v>
      </c>
      <c r="C55" s="6">
        <v>90</v>
      </c>
      <c r="D55" s="6">
        <v>89</v>
      </c>
      <c r="E55" s="6">
        <v>92</v>
      </c>
      <c r="F55" s="6">
        <v>84</v>
      </c>
      <c r="G55" s="6">
        <v>91</v>
      </c>
      <c r="H55" s="6">
        <v>92</v>
      </c>
      <c r="I55" s="6">
        <v>90</v>
      </c>
      <c r="J55" s="6">
        <v>94</v>
      </c>
      <c r="K55" s="6">
        <v>90</v>
      </c>
      <c r="L55" s="9">
        <f>AVERAGE(C55:K55)</f>
        <v>90.222222222222229</v>
      </c>
      <c r="M55" s="6">
        <f>_xlfn.RANK.EQ(L55,$L$15:$L$74,0)</f>
        <v>41</v>
      </c>
      <c r="N55" s="11" t="str">
        <f>IF(L55&gt;=90,"YES",IF(L55&lt;75,"FOR REMEDIAL","NO"))</f>
        <v>YES</v>
      </c>
      <c r="O55" s="6" t="str">
        <f>IF(N55="YES",IF(L55&lt;=89,"CONGRATS",IF(L55&lt;95,"WITH HONORS",IF(L55&gt;=95,"WITH HIGH HONORS"))),IF(N55="FOR REMEDIAL","FOR REMEDIAL","CONGRATS"))</f>
        <v>WITH HONORS</v>
      </c>
    </row>
    <row r="56" spans="1:15" x14ac:dyDescent="0.3">
      <c r="A56" s="7">
        <v>42</v>
      </c>
      <c r="B56" s="8" t="s">
        <v>41</v>
      </c>
      <c r="C56" s="6">
        <v>88</v>
      </c>
      <c r="D56" s="6">
        <v>89</v>
      </c>
      <c r="E56" s="6">
        <v>91</v>
      </c>
      <c r="F56" s="6">
        <v>86</v>
      </c>
      <c r="G56" s="6">
        <v>94</v>
      </c>
      <c r="H56" s="6">
        <v>92</v>
      </c>
      <c r="I56" s="6">
        <v>90</v>
      </c>
      <c r="J56" s="6">
        <v>91</v>
      </c>
      <c r="K56" s="6">
        <v>90</v>
      </c>
      <c r="L56" s="9">
        <f>AVERAGE(C56:K56)</f>
        <v>90.111111111111114</v>
      </c>
      <c r="M56" s="6">
        <f>_xlfn.RANK.EQ(L56,$L$15:$L$74,0)</f>
        <v>42</v>
      </c>
      <c r="N56" s="11" t="str">
        <f>IF(L56&gt;=90,"YES",IF(L56&lt;75,"FOR REMEDIAL","NO"))</f>
        <v>YES</v>
      </c>
      <c r="O56" s="6" t="str">
        <f>IF(N56="YES",IF(L56&lt;=89,"CONGRATS",IF(L56&lt;95,"WITH HONORS",IF(L56&gt;=95,"WITH HIGH HONORS"))),IF(N56="FOR REMEDIAL","FOR REMEDIAL","CONGRATS"))</f>
        <v>WITH HONORS</v>
      </c>
    </row>
    <row r="57" spans="1:15" x14ac:dyDescent="0.3">
      <c r="A57" s="7">
        <v>3</v>
      </c>
      <c r="B57" s="8" t="s">
        <v>2</v>
      </c>
      <c r="C57" s="6">
        <v>89</v>
      </c>
      <c r="D57" s="6">
        <v>87</v>
      </c>
      <c r="E57" s="6">
        <v>90</v>
      </c>
      <c r="F57" s="6">
        <v>86</v>
      </c>
      <c r="G57" s="6">
        <v>91</v>
      </c>
      <c r="H57" s="6">
        <v>94</v>
      </c>
      <c r="I57" s="6">
        <v>90</v>
      </c>
      <c r="J57" s="6">
        <v>90</v>
      </c>
      <c r="K57" s="6">
        <v>90</v>
      </c>
      <c r="L57" s="9">
        <f>AVERAGE(C57:K57)</f>
        <v>89.666666666666671</v>
      </c>
      <c r="M57" s="6">
        <f>_xlfn.RANK.EQ(L57,$L$15:$L$74,0)</f>
        <v>43</v>
      </c>
      <c r="N57" s="11" t="str">
        <f>IF(L57&gt;=90,"YES",IF(L57&lt;75,"FOR REMEDIAL","NO"))</f>
        <v>NO</v>
      </c>
      <c r="O57" s="6" t="str">
        <f>IF(N57="YES",IF(L57&lt;=89,"CONGRATS",IF(L57&lt;95,"WITH HONORS",IF(L57&gt;=95,"WITH HIGH HONORS"))),IF(N57="FOR REMEDIAL","FOR REMEDIAL","CONGRATS"))</f>
        <v>CONGRATS</v>
      </c>
    </row>
    <row r="58" spans="1:15" x14ac:dyDescent="0.3">
      <c r="A58" s="7">
        <v>24</v>
      </c>
      <c r="B58" s="8" t="s">
        <v>23</v>
      </c>
      <c r="C58" s="6">
        <v>89</v>
      </c>
      <c r="D58" s="6">
        <v>88</v>
      </c>
      <c r="E58" s="6">
        <v>90</v>
      </c>
      <c r="F58" s="6">
        <v>83</v>
      </c>
      <c r="G58" s="6">
        <v>95</v>
      </c>
      <c r="H58" s="6">
        <v>91</v>
      </c>
      <c r="I58" s="6">
        <v>90</v>
      </c>
      <c r="J58" s="6">
        <v>93</v>
      </c>
      <c r="K58" s="6">
        <v>88</v>
      </c>
      <c r="L58" s="9">
        <f>AVERAGE(C58:K58)</f>
        <v>89.666666666666671</v>
      </c>
      <c r="M58" s="6">
        <f>_xlfn.RANK.EQ(L58,$L$15:$L$74,0)</f>
        <v>43</v>
      </c>
      <c r="N58" s="11" t="str">
        <f>IF(L58&gt;=90,"YES",IF(L58&lt;75,"FOR REMEDIAL","NO"))</f>
        <v>NO</v>
      </c>
      <c r="O58" s="6" t="str">
        <f>IF(N58="YES",IF(L58&lt;=89,"CONGRATS",IF(L58&lt;95,"WITH HONORS",IF(L58&gt;=95,"WITH HIGH HONORS"))),IF(N58="FOR REMEDIAL","FOR REMEDIAL","CONGRATS"))</f>
        <v>CONGRATS</v>
      </c>
    </row>
    <row r="59" spans="1:15" x14ac:dyDescent="0.3">
      <c r="A59" s="7">
        <v>32</v>
      </c>
      <c r="B59" s="8" t="s">
        <v>31</v>
      </c>
      <c r="C59" s="6">
        <v>91</v>
      </c>
      <c r="D59" s="6">
        <v>88</v>
      </c>
      <c r="E59" s="6">
        <v>92</v>
      </c>
      <c r="F59" s="6">
        <v>85</v>
      </c>
      <c r="G59" s="6">
        <v>93</v>
      </c>
      <c r="H59" s="6">
        <v>89</v>
      </c>
      <c r="I59" s="6">
        <v>93</v>
      </c>
      <c r="J59" s="6">
        <v>90</v>
      </c>
      <c r="K59" s="6">
        <v>86</v>
      </c>
      <c r="L59" s="9">
        <f>AVERAGE(C59:K59)</f>
        <v>89.666666666666671</v>
      </c>
      <c r="M59" s="6">
        <f>_xlfn.RANK.EQ(L59,$L$15:$L$74,0)</f>
        <v>43</v>
      </c>
      <c r="N59" s="11" t="str">
        <f>IF(L59&gt;=90,"YES",IF(L59&lt;75,"FOR REMEDIAL","NO"))</f>
        <v>NO</v>
      </c>
      <c r="O59" s="6" t="str">
        <f>IF(N59="YES",IF(L59&lt;=89,"CONGRATS",IF(L59&lt;95,"WITH HONORS",IF(L59&gt;=95,"WITH HIGH HONORS"))),IF(N59="FOR REMEDIAL","FOR REMEDIAL","CONGRATS"))</f>
        <v>CONGRATS</v>
      </c>
    </row>
    <row r="60" spans="1:15" x14ac:dyDescent="0.3">
      <c r="A60" s="7">
        <v>8</v>
      </c>
      <c r="B60" s="8" t="s">
        <v>7</v>
      </c>
      <c r="C60" s="6">
        <v>87</v>
      </c>
      <c r="D60" s="6">
        <v>88</v>
      </c>
      <c r="E60" s="6">
        <v>87</v>
      </c>
      <c r="F60" s="6">
        <v>88</v>
      </c>
      <c r="G60" s="6">
        <v>90</v>
      </c>
      <c r="H60" s="6">
        <v>91</v>
      </c>
      <c r="I60" s="6">
        <v>90</v>
      </c>
      <c r="J60" s="6">
        <v>88</v>
      </c>
      <c r="K60" s="6">
        <v>86</v>
      </c>
      <c r="L60" s="9">
        <f>AVERAGE(C60:K60)</f>
        <v>88.333333333333329</v>
      </c>
      <c r="M60" s="6">
        <f>_xlfn.RANK.EQ(L60,$L$15:$L$74,0)</f>
        <v>46</v>
      </c>
      <c r="N60" s="11" t="str">
        <f>IF(L60&gt;=90,"YES",IF(L60&lt;75,"FOR REMEDIAL","NO"))</f>
        <v>NO</v>
      </c>
      <c r="O60" s="6" t="str">
        <f>IF(N60="YES",IF(L60&lt;=89,"CONGRATS",IF(L60&lt;95,"WITH HONORS",IF(L60&gt;=95,"WITH HIGH HONORS"))),IF(N60="FOR REMEDIAL","FOR REMEDIAL","CONGRATS"))</f>
        <v>CONGRATS</v>
      </c>
    </row>
    <row r="61" spans="1:15" x14ac:dyDescent="0.3">
      <c r="A61" s="7">
        <v>34</v>
      </c>
      <c r="B61" s="8" t="s">
        <v>33</v>
      </c>
      <c r="C61" s="6">
        <v>90</v>
      </c>
      <c r="D61" s="6">
        <v>85</v>
      </c>
      <c r="E61" s="6">
        <v>87</v>
      </c>
      <c r="F61" s="6">
        <v>84</v>
      </c>
      <c r="G61" s="6">
        <v>91</v>
      </c>
      <c r="H61" s="6">
        <v>90</v>
      </c>
      <c r="I61" s="6">
        <v>90</v>
      </c>
      <c r="J61" s="6">
        <v>89</v>
      </c>
      <c r="K61" s="6">
        <v>84</v>
      </c>
      <c r="L61" s="9">
        <f>AVERAGE(C61:K61)</f>
        <v>87.777777777777771</v>
      </c>
      <c r="M61" s="6">
        <f>_xlfn.RANK.EQ(L61,$L$15:$L$74,0)</f>
        <v>47</v>
      </c>
      <c r="N61" s="11" t="str">
        <f>IF(L61&gt;=90,"YES",IF(L61&lt;75,"FOR REMEDIAL","NO"))</f>
        <v>NO</v>
      </c>
      <c r="O61" s="6" t="str">
        <f>IF(N61="YES",IF(L61&lt;=89,"CONGRATS",IF(L61&lt;95,"WITH HONORS",IF(L61&gt;=95,"WITH HIGH HONORS"))),IF(N61="FOR REMEDIAL","FOR REMEDIAL","CONGRATS"))</f>
        <v>CONGRATS</v>
      </c>
    </row>
    <row r="62" spans="1:15" x14ac:dyDescent="0.3">
      <c r="A62" s="7">
        <v>45</v>
      </c>
      <c r="B62" s="8" t="s">
        <v>44</v>
      </c>
      <c r="C62" s="6">
        <v>85</v>
      </c>
      <c r="D62" s="6">
        <v>83</v>
      </c>
      <c r="E62" s="6">
        <v>90</v>
      </c>
      <c r="F62" s="6">
        <v>90</v>
      </c>
      <c r="G62" s="6">
        <v>88</v>
      </c>
      <c r="H62" s="6">
        <v>87</v>
      </c>
      <c r="I62" s="6">
        <v>90</v>
      </c>
      <c r="J62" s="6">
        <v>90</v>
      </c>
      <c r="K62" s="6">
        <v>82</v>
      </c>
      <c r="L62" s="9">
        <f>AVERAGE(C62:K62)</f>
        <v>87.222222222222229</v>
      </c>
      <c r="M62" s="6">
        <f>_xlfn.RANK.EQ(L62,$L$15:$L$74,0)</f>
        <v>48</v>
      </c>
      <c r="N62" s="11" t="str">
        <f>IF(L62&gt;=90,"YES",IF(L62&lt;75,"FOR REMEDIAL","NO"))</f>
        <v>NO</v>
      </c>
      <c r="O62" s="6" t="str">
        <f>IF(N62="YES",IF(L62&lt;=89,"CONGRATS",IF(L62&lt;95,"WITH HONORS",IF(L62&gt;=95,"WITH HIGH HONORS"))),IF(N62="FOR REMEDIAL","FOR REMEDIAL","CONGRATS"))</f>
        <v>CONGRATS</v>
      </c>
    </row>
    <row r="63" spans="1:15" x14ac:dyDescent="0.3">
      <c r="A63" s="7">
        <v>53</v>
      </c>
      <c r="B63" s="8" t="s">
        <v>52</v>
      </c>
      <c r="C63" s="6">
        <v>88</v>
      </c>
      <c r="D63" s="6">
        <v>83</v>
      </c>
      <c r="E63" s="6">
        <v>87</v>
      </c>
      <c r="F63" s="6">
        <v>84</v>
      </c>
      <c r="G63" s="6">
        <v>91</v>
      </c>
      <c r="H63" s="6">
        <v>89</v>
      </c>
      <c r="I63" s="6">
        <v>88</v>
      </c>
      <c r="J63" s="6">
        <v>87</v>
      </c>
      <c r="K63" s="6">
        <v>85</v>
      </c>
      <c r="L63" s="9">
        <f>AVERAGE(C63:K63)</f>
        <v>86.888888888888886</v>
      </c>
      <c r="M63" s="6">
        <f>_xlfn.RANK.EQ(L63,$L$15:$L$74,0)</f>
        <v>49</v>
      </c>
      <c r="N63" s="11" t="str">
        <f>IF(L63&gt;=90,"YES",IF(L63&lt;75,"FOR REMEDIAL","NO"))</f>
        <v>NO</v>
      </c>
      <c r="O63" s="6" t="str">
        <f>IF(N63="YES",IF(L63&lt;=89,"CONGRATS",IF(L63&lt;95,"WITH HONORS",IF(L63&gt;=95,"WITH HIGH HONORS"))),IF(N63="FOR REMEDIAL","FOR REMEDIAL","CONGRATS"))</f>
        <v>CONGRATS</v>
      </c>
    </row>
    <row r="64" spans="1:15" x14ac:dyDescent="0.3">
      <c r="A64" s="7">
        <v>7</v>
      </c>
      <c r="B64" s="8" t="s">
        <v>6</v>
      </c>
      <c r="C64" s="6">
        <v>83</v>
      </c>
      <c r="D64" s="6">
        <v>85</v>
      </c>
      <c r="E64" s="6">
        <v>90</v>
      </c>
      <c r="F64" s="6">
        <v>89</v>
      </c>
      <c r="G64" s="6">
        <v>94</v>
      </c>
      <c r="H64" s="6">
        <v>93</v>
      </c>
      <c r="I64" s="6">
        <v>72</v>
      </c>
      <c r="J64" s="6">
        <v>82</v>
      </c>
      <c r="K64" s="6">
        <v>90</v>
      </c>
      <c r="L64" s="9">
        <f>AVERAGE(C64:K64)</f>
        <v>86.444444444444443</v>
      </c>
      <c r="M64" s="6">
        <f>_xlfn.RANK.EQ(L64,$L$15:$L$74,0)</f>
        <v>50</v>
      </c>
      <c r="N64" s="11" t="str">
        <f>IF(L64&gt;=90,"YES",IF(L64&lt;75,"FOR REMEDIAL","NO"))</f>
        <v>NO</v>
      </c>
      <c r="O64" s="6" t="str">
        <f>IF(N64="YES",IF(L64&lt;=89,"CONGRATS",IF(L64&lt;95,"WITH HONORS",IF(L64&gt;=95,"WITH HIGH HONORS"))),IF(N64="FOR REMEDIAL","FOR REMEDIAL","CONGRATS"))</f>
        <v>CONGRATS</v>
      </c>
    </row>
    <row r="65" spans="1:15" x14ac:dyDescent="0.3">
      <c r="A65" s="7">
        <v>49</v>
      </c>
      <c r="B65" s="8" t="s">
        <v>48</v>
      </c>
      <c r="C65" s="6">
        <v>83</v>
      </c>
      <c r="D65" s="6">
        <v>85</v>
      </c>
      <c r="E65" s="6">
        <v>86</v>
      </c>
      <c r="F65" s="6">
        <v>90</v>
      </c>
      <c r="G65" s="6">
        <v>89</v>
      </c>
      <c r="H65" s="6">
        <v>90</v>
      </c>
      <c r="I65" s="6">
        <v>75</v>
      </c>
      <c r="J65" s="6">
        <v>85</v>
      </c>
      <c r="K65" s="6">
        <v>80</v>
      </c>
      <c r="L65" s="9">
        <f>AVERAGE(C65:K65)</f>
        <v>84.777777777777771</v>
      </c>
      <c r="M65" s="6">
        <f>_xlfn.RANK.EQ(L65,$L$15:$L$74,0)</f>
        <v>51</v>
      </c>
      <c r="N65" s="11" t="str">
        <f>IF(L65&gt;=90,"YES",IF(L65&lt;75,"FOR REMEDIAL","NO"))</f>
        <v>NO</v>
      </c>
      <c r="O65" s="6" t="str">
        <f>IF(N65="YES",IF(L65&lt;=89,"CONGRATS",IF(L65&lt;95,"WITH HONORS",IF(L65&gt;=95,"WITH HIGH HONORS"))),IF(N65="FOR REMEDIAL","FOR REMEDIAL","CONGRATS"))</f>
        <v>CONGRATS</v>
      </c>
    </row>
    <row r="66" spans="1:15" x14ac:dyDescent="0.3">
      <c r="A66" s="7">
        <v>17</v>
      </c>
      <c r="B66" s="8" t="s">
        <v>16</v>
      </c>
      <c r="C66" s="6">
        <v>90</v>
      </c>
      <c r="D66" s="6">
        <v>77</v>
      </c>
      <c r="E66" s="6">
        <v>85</v>
      </c>
      <c r="F66" s="6">
        <v>75</v>
      </c>
      <c r="G66" s="6">
        <v>88</v>
      </c>
      <c r="H66" s="6">
        <v>90</v>
      </c>
      <c r="I66" s="6">
        <v>83</v>
      </c>
      <c r="J66" s="6">
        <v>88</v>
      </c>
      <c r="K66" s="6">
        <v>84</v>
      </c>
      <c r="L66" s="9">
        <f>AVERAGE(C66:K66)</f>
        <v>84.444444444444443</v>
      </c>
      <c r="M66" s="6">
        <f>_xlfn.RANK.EQ(L66,$L$15:$L$74,0)</f>
        <v>52</v>
      </c>
      <c r="N66" s="11" t="str">
        <f>IF(L66&gt;=90,"YES",IF(L66&lt;75,"FOR REMEDIAL","NO"))</f>
        <v>NO</v>
      </c>
      <c r="O66" s="6" t="str">
        <f>IF(N66="YES",IF(L66&lt;=89,"CONGRATS",IF(L66&lt;95,"WITH HONORS",IF(L66&gt;=95,"WITH HIGH HONORS"))),IF(N66="FOR REMEDIAL","FOR REMEDIAL","CONGRATS"))</f>
        <v>CONGRATS</v>
      </c>
    </row>
    <row r="67" spans="1:15" x14ac:dyDescent="0.3">
      <c r="A67" s="7">
        <v>6</v>
      </c>
      <c r="B67" s="8" t="s">
        <v>5</v>
      </c>
      <c r="C67" s="6">
        <v>84</v>
      </c>
      <c r="D67" s="6">
        <v>82</v>
      </c>
      <c r="E67" s="6">
        <v>85</v>
      </c>
      <c r="F67" s="6">
        <v>84</v>
      </c>
      <c r="G67" s="6">
        <v>87</v>
      </c>
      <c r="H67" s="6">
        <v>90</v>
      </c>
      <c r="I67" s="6">
        <v>82</v>
      </c>
      <c r="J67" s="6">
        <v>83</v>
      </c>
      <c r="K67" s="6">
        <v>78</v>
      </c>
      <c r="L67" s="9">
        <f>AVERAGE(C67:K67)</f>
        <v>83.888888888888886</v>
      </c>
      <c r="M67" s="6">
        <f>_xlfn.RANK.EQ(L67,$L$15:$L$74,0)</f>
        <v>53</v>
      </c>
      <c r="N67" s="11" t="str">
        <f>IF(L67&gt;=90,"YES",IF(L67&lt;75,"FOR REMEDIAL","NO"))</f>
        <v>NO</v>
      </c>
      <c r="O67" s="6" t="str">
        <f>IF(N67="YES",IF(L67&lt;=89,"CONGRATS",IF(L67&lt;95,"WITH HONORS",IF(L67&gt;=95,"WITH HIGH HONORS"))),IF(N67="FOR REMEDIAL","FOR REMEDIAL","CONGRATS"))</f>
        <v>CONGRATS</v>
      </c>
    </row>
    <row r="68" spans="1:15" x14ac:dyDescent="0.3">
      <c r="A68" s="7">
        <v>5</v>
      </c>
      <c r="B68" s="8" t="s">
        <v>4</v>
      </c>
      <c r="C68" s="6">
        <v>81</v>
      </c>
      <c r="D68" s="6">
        <v>82</v>
      </c>
      <c r="E68" s="6">
        <v>84</v>
      </c>
      <c r="F68" s="6">
        <v>85</v>
      </c>
      <c r="G68" s="6">
        <v>87</v>
      </c>
      <c r="H68" s="6">
        <v>87</v>
      </c>
      <c r="I68" s="6">
        <v>85</v>
      </c>
      <c r="J68" s="6">
        <v>81</v>
      </c>
      <c r="K68" s="6">
        <v>79</v>
      </c>
      <c r="L68" s="9">
        <f>AVERAGE(C68:K68)</f>
        <v>83.444444444444443</v>
      </c>
      <c r="M68" s="6">
        <f>_xlfn.RANK.EQ(L68,$L$15:$L$74,0)</f>
        <v>54</v>
      </c>
      <c r="N68" s="11" t="str">
        <f>IF(L68&gt;=90,"YES",IF(L68&lt;75,"FOR REMEDIAL","NO"))</f>
        <v>NO</v>
      </c>
      <c r="O68" s="6" t="str">
        <f>IF(N68="YES",IF(L68&lt;=89,"CONGRATS",IF(L68&lt;95,"WITH HONORS",IF(L68&gt;=95,"WITH HIGH HONORS"))),IF(N68="FOR REMEDIAL","FOR REMEDIAL","CONGRATS"))</f>
        <v>CONGRATS</v>
      </c>
    </row>
    <row r="69" spans="1:15" x14ac:dyDescent="0.3">
      <c r="A69" s="7">
        <v>28</v>
      </c>
      <c r="B69" s="8" t="s">
        <v>27</v>
      </c>
      <c r="C69" s="6">
        <v>89</v>
      </c>
      <c r="D69" s="6">
        <v>86</v>
      </c>
      <c r="E69" s="6">
        <v>90</v>
      </c>
      <c r="F69" s="6">
        <v>84</v>
      </c>
      <c r="G69" s="6">
        <v>70</v>
      </c>
      <c r="H69" s="6">
        <v>87</v>
      </c>
      <c r="I69" s="6">
        <v>75</v>
      </c>
      <c r="J69" s="6">
        <v>80</v>
      </c>
      <c r="K69" s="6">
        <v>75</v>
      </c>
      <c r="L69" s="9">
        <f>AVERAGE(C69:K69)</f>
        <v>81.777777777777771</v>
      </c>
      <c r="M69" s="6">
        <f>_xlfn.RANK.EQ(L69,$L$15:$L$74,0)</f>
        <v>55</v>
      </c>
      <c r="N69" s="11" t="str">
        <f>IF(L69&gt;=90,"YES",IF(L69&lt;75,"FOR REMEDIAL","NO"))</f>
        <v>NO</v>
      </c>
      <c r="O69" s="6" t="str">
        <f>IF(N69="YES",IF(L69&lt;=89,"CONGRATS",IF(L69&lt;95,"WITH HONORS",IF(L69&gt;=95,"WITH HIGH HONORS"))),IF(N69="FOR REMEDIAL","FOR REMEDIAL","CONGRATS"))</f>
        <v>CONGRATS</v>
      </c>
    </row>
    <row r="70" spans="1:15" x14ac:dyDescent="0.3">
      <c r="A70" s="7">
        <v>19</v>
      </c>
      <c r="B70" s="8" t="s">
        <v>18</v>
      </c>
      <c r="C70" s="6">
        <v>79</v>
      </c>
      <c r="D70" s="6">
        <v>81</v>
      </c>
      <c r="E70" s="6">
        <v>79</v>
      </c>
      <c r="F70" s="6">
        <v>89</v>
      </c>
      <c r="G70" s="6">
        <v>87</v>
      </c>
      <c r="H70" s="6">
        <v>81</v>
      </c>
      <c r="I70" s="6">
        <v>80</v>
      </c>
      <c r="J70" s="6">
        <v>83</v>
      </c>
      <c r="K70" s="6">
        <v>76</v>
      </c>
      <c r="L70" s="9">
        <f>AVERAGE(C70:K70)</f>
        <v>81.666666666666671</v>
      </c>
      <c r="M70" s="6">
        <f>_xlfn.RANK.EQ(L70,$L$15:$L$74,0)</f>
        <v>56</v>
      </c>
      <c r="N70" s="11" t="str">
        <f>IF(L70&gt;=90,"YES",IF(L70&lt;75,"FOR REMEDIAL","NO"))</f>
        <v>NO</v>
      </c>
      <c r="O70" s="6" t="str">
        <f>IF(N70="YES",IF(L70&lt;=89,"CONGRATS",IF(L70&lt;95,"WITH HONORS",IF(L70&gt;=95,"WITH HIGH HONORS"))),IF(N70="FOR REMEDIAL","FOR REMEDIAL","CONGRATS"))</f>
        <v>CONGRATS</v>
      </c>
    </row>
    <row r="71" spans="1:15" x14ac:dyDescent="0.3">
      <c r="A71" s="7">
        <v>10</v>
      </c>
      <c r="B71" s="8" t="s">
        <v>9</v>
      </c>
      <c r="C71" s="6">
        <v>82</v>
      </c>
      <c r="D71" s="6">
        <v>84</v>
      </c>
      <c r="E71" s="6">
        <v>75</v>
      </c>
      <c r="F71" s="6">
        <v>75</v>
      </c>
      <c r="G71" s="6">
        <v>80</v>
      </c>
      <c r="H71" s="6">
        <v>82</v>
      </c>
      <c r="I71" s="6">
        <v>75</v>
      </c>
      <c r="J71" s="6">
        <v>83</v>
      </c>
      <c r="K71" s="6">
        <v>78</v>
      </c>
      <c r="L71" s="9">
        <f>AVERAGE(C71:K71)</f>
        <v>79.333333333333329</v>
      </c>
      <c r="M71" s="6">
        <f>_xlfn.RANK.EQ(L71,$L$15:$L$74,0)</f>
        <v>57</v>
      </c>
      <c r="N71" s="11" t="str">
        <f>IF(L71&gt;=90,"YES",IF(L71&lt;75,"FOR REMEDIAL","NO"))</f>
        <v>NO</v>
      </c>
      <c r="O71" s="6" t="str">
        <f>IF(N71="YES",IF(L71&lt;=89,"CONGRATS",IF(L71&lt;95,"WITH HONORS",IF(L71&gt;=95,"WITH HIGH HONORS"))),IF(N71="FOR REMEDIAL","FOR REMEDIAL","CONGRATS"))</f>
        <v>CONGRATS</v>
      </c>
    </row>
    <row r="72" spans="1:15" x14ac:dyDescent="0.3">
      <c r="A72" s="7">
        <v>30</v>
      </c>
      <c r="B72" s="8" t="s">
        <v>29</v>
      </c>
      <c r="C72" s="6">
        <v>87</v>
      </c>
      <c r="D72" s="6">
        <v>81</v>
      </c>
      <c r="E72" s="6">
        <v>70</v>
      </c>
      <c r="F72" s="6">
        <v>77</v>
      </c>
      <c r="G72" s="6">
        <v>80</v>
      </c>
      <c r="H72" s="6">
        <v>88</v>
      </c>
      <c r="I72" s="6">
        <v>72</v>
      </c>
      <c r="J72" s="6">
        <v>80</v>
      </c>
      <c r="K72" s="6">
        <v>75</v>
      </c>
      <c r="L72" s="9">
        <f>AVERAGE(C72:K72)</f>
        <v>78.888888888888886</v>
      </c>
      <c r="M72" s="6">
        <f>_xlfn.RANK.EQ(L72,$L$15:$L$74,0)</f>
        <v>58</v>
      </c>
      <c r="N72" s="11" t="str">
        <f>IF(L72&gt;=90,"YES",IF(L72&lt;75,"FOR REMEDIAL","NO"))</f>
        <v>NO</v>
      </c>
      <c r="O72" s="6" t="str">
        <f>IF(N72="YES",IF(L72&lt;=89,"CONGRATS",IF(L72&lt;95,"WITH HONORS",IF(L72&gt;=95,"WITH HIGH HONORS"))),IF(N72="FOR REMEDIAL","FOR REMEDIAL","CONGRATS"))</f>
        <v>CONGRATS</v>
      </c>
    </row>
    <row r="73" spans="1:15" x14ac:dyDescent="0.3">
      <c r="A73" s="7">
        <v>2</v>
      </c>
      <c r="B73" s="8" t="s">
        <v>1</v>
      </c>
      <c r="C73" s="6">
        <v>78</v>
      </c>
      <c r="D73" s="6">
        <v>80</v>
      </c>
      <c r="E73" s="6">
        <v>81</v>
      </c>
      <c r="F73" s="6">
        <v>75</v>
      </c>
      <c r="G73" s="6">
        <v>76</v>
      </c>
      <c r="H73" s="6">
        <v>79</v>
      </c>
      <c r="I73" s="6">
        <v>77</v>
      </c>
      <c r="J73" s="6">
        <v>81</v>
      </c>
      <c r="K73" s="6">
        <v>75</v>
      </c>
      <c r="L73" s="9">
        <f>AVERAGE(C73:K73)</f>
        <v>78</v>
      </c>
      <c r="M73" s="6">
        <f>_xlfn.RANK.EQ(L73,$L$15:$L$74,0)</f>
        <v>59</v>
      </c>
      <c r="N73" s="11" t="str">
        <f>IF(L73&gt;=90,"YES",IF(L73&lt;75,"FOR REMEDIAL","NO"))</f>
        <v>NO</v>
      </c>
      <c r="O73" s="6" t="str">
        <f>IF(N73="YES",IF(L73&lt;=89,"CONGRATS",IF(L73&lt;95,"WITH HONORS",IF(L73&gt;=95,"WITH HIGH HONORS"))),IF(N73="FOR REMEDIAL","FOR REMEDIAL","CONGRATS"))</f>
        <v>CONGRATS</v>
      </c>
    </row>
    <row r="74" spans="1:15" x14ac:dyDescent="0.3">
      <c r="A74" s="7">
        <v>56</v>
      </c>
      <c r="B74" s="8" t="s">
        <v>55</v>
      </c>
      <c r="C74" s="6">
        <v>84</v>
      </c>
      <c r="D74" s="6">
        <v>78</v>
      </c>
      <c r="E74" s="6">
        <v>70</v>
      </c>
      <c r="F74" s="6">
        <v>75</v>
      </c>
      <c r="G74" s="6">
        <v>80</v>
      </c>
      <c r="H74" s="6">
        <v>84</v>
      </c>
      <c r="I74" s="6">
        <v>72</v>
      </c>
      <c r="J74" s="6">
        <v>70</v>
      </c>
      <c r="K74" s="6">
        <v>75</v>
      </c>
      <c r="L74" s="9">
        <f>AVERAGE(C74:K74)</f>
        <v>76.444444444444443</v>
      </c>
      <c r="M74" s="6">
        <f>_xlfn.RANK.EQ(L74,$L$15:$L$74,0)</f>
        <v>60</v>
      </c>
      <c r="N74" s="11" t="str">
        <f>IF(L74&gt;=90,"YES",IF(L74&lt;75,"FOR REMEDIAL","NO"))</f>
        <v>NO</v>
      </c>
      <c r="O74" s="6" t="str">
        <f>IF(N74="YES",IF(L74&lt;=89,"CONGRATS",IF(L74&lt;95,"WITH HONORS",IF(L74&gt;=95,"WITH HIGH HONORS"))),IF(N74="FOR REMEDIAL","FOR REMEDIAL","CONGRATS"))</f>
        <v>CONGRATS</v>
      </c>
    </row>
    <row r="77" spans="1:15" x14ac:dyDescent="0.3">
      <c r="B77" s="1" t="s">
        <v>63</v>
      </c>
    </row>
    <row r="79" spans="1:15" x14ac:dyDescent="0.3">
      <c r="B79" s="4"/>
    </row>
    <row r="80" spans="1:15" x14ac:dyDescent="0.3">
      <c r="B80" s="5" t="s">
        <v>64</v>
      </c>
    </row>
  </sheetData>
  <autoFilter ref="A13:O14" xr:uid="{9532994F-F209-434E-A859-E17415D77D99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sortState xmlns:xlrd2="http://schemas.microsoft.com/office/spreadsheetml/2017/richdata2" ref="A16:O74">
      <sortCondition ref="M13:M14"/>
    </sortState>
  </autoFilter>
  <mergeCells count="7">
    <mergeCell ref="O13:O14"/>
    <mergeCell ref="N13:N14"/>
    <mergeCell ref="A13:A14"/>
    <mergeCell ref="B13:B14"/>
    <mergeCell ref="C13:K13"/>
    <mergeCell ref="L13:L14"/>
    <mergeCell ref="M13:M14"/>
  </mergeCells>
  <phoneticPr fontId="5" type="noConversion"/>
  <conditionalFormatting sqref="C15:F74 K15:K74">
    <cfRule type="cellIs" dxfId="18" priority="14" operator="greaterThanOrEqual">
      <formula>90</formula>
    </cfRule>
    <cfRule type="cellIs" dxfId="17" priority="15" operator="lessThan">
      <formula>75</formula>
    </cfRule>
  </conditionalFormatting>
  <conditionalFormatting sqref="L15:L74">
    <cfRule type="cellIs" dxfId="16" priority="13" operator="greaterThanOrEqual">
      <formula>90</formula>
    </cfRule>
  </conditionalFormatting>
  <conditionalFormatting sqref="O15:O74">
    <cfRule type="containsText" dxfId="15" priority="9" operator="containsText" text="FOR REMEDIAL">
      <formula>NOT(ISERROR(SEARCH("FOR REMEDIAL",O15)))</formula>
    </cfRule>
    <cfRule type="containsText" dxfId="14" priority="10" operator="containsText" text="WITH HIGH HONORS">
      <formula>NOT(ISERROR(SEARCH("WITH HIGH HONORS",O15)))</formula>
    </cfRule>
    <cfRule type="containsText" dxfId="13" priority="11" operator="containsText" text="WITH HONORS">
      <formula>NOT(ISERROR(SEARCH("WITH HONORS",O15)))</formula>
    </cfRule>
    <cfRule type="containsText" dxfId="12" priority="12" operator="containsText" text="CONGRATS">
      <formula>NOT(ISERROR(SEARCH("CONGRATS",O15)))</formula>
    </cfRule>
  </conditionalFormatting>
  <conditionalFormatting sqref="G15:G74">
    <cfRule type="cellIs" dxfId="11" priority="7" operator="greaterThanOrEqual">
      <formula>90</formula>
    </cfRule>
    <cfRule type="cellIs" dxfId="10" priority="8" operator="lessThan">
      <formula>75</formula>
    </cfRule>
  </conditionalFormatting>
  <conditionalFormatting sqref="J15:J74">
    <cfRule type="cellIs" dxfId="9" priority="5" operator="greaterThanOrEqual">
      <formula>90</formula>
    </cfRule>
    <cfRule type="cellIs" dxfId="8" priority="6" operator="lessThan">
      <formula>75</formula>
    </cfRule>
  </conditionalFormatting>
  <conditionalFormatting sqref="I15:I74">
    <cfRule type="cellIs" dxfId="7" priority="3" operator="greaterThanOrEqual">
      <formula>90</formula>
    </cfRule>
    <cfRule type="cellIs" dxfId="6" priority="4" operator="lessThan">
      <formula>75</formula>
    </cfRule>
  </conditionalFormatting>
  <conditionalFormatting sqref="H15:H74">
    <cfRule type="cellIs" dxfId="5" priority="1" operator="greaterThanOrEqual">
      <formula>90</formula>
    </cfRule>
    <cfRule type="cellIs" dxfId="4" priority="2" operator="lessThan">
      <formula>75</formula>
    </cfRule>
  </conditionalFormatting>
  <dataValidations disablePrompts="1" count="1">
    <dataValidation type="list" allowBlank="1" showInputMessage="1" showErrorMessage="1" sqref="E8:F8" xr:uid="{E36941D7-3EB7-4862-8E1F-BA099EC42B7A}">
      <formula1>$AA$3:$AA$6</formula1>
    </dataValidation>
  </dataValidations>
  <pageMargins left="0.7" right="0.7" top="0.75" bottom="0.75" header="0.3" footer="0.3"/>
  <pageSetup paperSize="139" orientation="portrait" r:id="rId1"/>
  <drawing r:id="rId2"/>
  <webPublishItems count="1">
    <webPublishItem id="12368" divId="Q1 11HUMSS1 Conso_12368" sourceType="range" sourceRef="B15:B56" destinationFile="D:\User Files\Desktop\Q1 11HUMSS1 Conso.htm" title="11HUMSS-1 Honor Students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E1EA-8CD7-48DF-8243-624DB512242A}">
  <dimension ref="A1:B42"/>
  <sheetViews>
    <sheetView workbookViewId="0">
      <selection sqref="A1:B42"/>
    </sheetView>
  </sheetViews>
  <sheetFormatPr defaultRowHeight="46.2" x14ac:dyDescent="0.3"/>
  <cols>
    <col min="1" max="1" width="128.33203125" style="37" customWidth="1"/>
    <col min="2" max="2" width="59.5546875" style="37" customWidth="1"/>
  </cols>
  <sheetData>
    <row r="1" spans="1:2" x14ac:dyDescent="0.3">
      <c r="A1" s="37" t="s">
        <v>26</v>
      </c>
      <c r="B1" s="37" t="s">
        <v>101</v>
      </c>
    </row>
    <row r="2" spans="1:2" x14ac:dyDescent="0.3">
      <c r="A2" s="37" t="s">
        <v>35</v>
      </c>
      <c r="B2" s="37" t="s">
        <v>102</v>
      </c>
    </row>
    <row r="3" spans="1:2" x14ac:dyDescent="0.3">
      <c r="A3" s="37" t="s">
        <v>38</v>
      </c>
      <c r="B3" s="37" t="s">
        <v>102</v>
      </c>
    </row>
    <row r="4" spans="1:2" x14ac:dyDescent="0.3">
      <c r="A4" s="37" t="s">
        <v>53</v>
      </c>
      <c r="B4" s="37" t="s">
        <v>102</v>
      </c>
    </row>
    <row r="5" spans="1:2" x14ac:dyDescent="0.3">
      <c r="A5" s="37" t="s">
        <v>8</v>
      </c>
      <c r="B5" s="37" t="s">
        <v>102</v>
      </c>
    </row>
    <row r="6" spans="1:2" x14ac:dyDescent="0.3">
      <c r="A6" s="37" t="s">
        <v>56</v>
      </c>
      <c r="B6" s="37" t="s">
        <v>102</v>
      </c>
    </row>
    <row r="7" spans="1:2" x14ac:dyDescent="0.3">
      <c r="A7" s="37" t="s">
        <v>57</v>
      </c>
      <c r="B7" s="37" t="s">
        <v>102</v>
      </c>
    </row>
    <row r="8" spans="1:2" x14ac:dyDescent="0.3">
      <c r="A8" s="37" t="s">
        <v>15</v>
      </c>
      <c r="B8" s="37" t="s">
        <v>102</v>
      </c>
    </row>
    <row r="9" spans="1:2" x14ac:dyDescent="0.3">
      <c r="A9" s="37" t="s">
        <v>14</v>
      </c>
      <c r="B9" s="37" t="s">
        <v>102</v>
      </c>
    </row>
    <row r="10" spans="1:2" x14ac:dyDescent="0.3">
      <c r="A10" s="37" t="s">
        <v>20</v>
      </c>
      <c r="B10" s="37" t="s">
        <v>102</v>
      </c>
    </row>
    <row r="11" spans="1:2" x14ac:dyDescent="0.3">
      <c r="A11" s="37" t="s">
        <v>30</v>
      </c>
      <c r="B11" s="37" t="s">
        <v>102</v>
      </c>
    </row>
    <row r="12" spans="1:2" x14ac:dyDescent="0.3">
      <c r="A12" s="37" t="s">
        <v>42</v>
      </c>
      <c r="B12" s="37" t="s">
        <v>102</v>
      </c>
    </row>
    <row r="13" spans="1:2" x14ac:dyDescent="0.3">
      <c r="A13" s="37" t="s">
        <v>3</v>
      </c>
      <c r="B13" s="37" t="s">
        <v>102</v>
      </c>
    </row>
    <row r="14" spans="1:2" x14ac:dyDescent="0.3">
      <c r="A14" s="37" t="s">
        <v>58</v>
      </c>
      <c r="B14" s="37" t="s">
        <v>102</v>
      </c>
    </row>
    <row r="15" spans="1:2" x14ac:dyDescent="0.3">
      <c r="A15" s="37" t="s">
        <v>46</v>
      </c>
      <c r="B15" s="37" t="s">
        <v>102</v>
      </c>
    </row>
    <row r="16" spans="1:2" x14ac:dyDescent="0.3">
      <c r="A16" s="37" t="s">
        <v>50</v>
      </c>
      <c r="B16" s="37" t="s">
        <v>102</v>
      </c>
    </row>
    <row r="17" spans="1:2" x14ac:dyDescent="0.3">
      <c r="A17" s="37" t="s">
        <v>19</v>
      </c>
      <c r="B17" s="37" t="s">
        <v>102</v>
      </c>
    </row>
    <row r="18" spans="1:2" x14ac:dyDescent="0.3">
      <c r="A18" s="37" t="s">
        <v>45</v>
      </c>
      <c r="B18" s="37" t="s">
        <v>102</v>
      </c>
    </row>
    <row r="19" spans="1:2" x14ac:dyDescent="0.3">
      <c r="A19" s="37" t="s">
        <v>51</v>
      </c>
      <c r="B19" s="37" t="s">
        <v>102</v>
      </c>
    </row>
    <row r="20" spans="1:2" x14ac:dyDescent="0.3">
      <c r="A20" s="37" t="s">
        <v>11</v>
      </c>
      <c r="B20" s="37" t="s">
        <v>102</v>
      </c>
    </row>
    <row r="21" spans="1:2" x14ac:dyDescent="0.3">
      <c r="A21" s="37" t="s">
        <v>36</v>
      </c>
      <c r="B21" s="37" t="s">
        <v>102</v>
      </c>
    </row>
    <row r="22" spans="1:2" x14ac:dyDescent="0.3">
      <c r="A22" s="37" t="s">
        <v>12</v>
      </c>
      <c r="B22" s="37" t="s">
        <v>102</v>
      </c>
    </row>
    <row r="23" spans="1:2" x14ac:dyDescent="0.3">
      <c r="A23" s="37" t="s">
        <v>34</v>
      </c>
      <c r="B23" s="37" t="s">
        <v>102</v>
      </c>
    </row>
    <row r="24" spans="1:2" x14ac:dyDescent="0.3">
      <c r="A24" s="37" t="s">
        <v>22</v>
      </c>
      <c r="B24" s="37" t="s">
        <v>102</v>
      </c>
    </row>
    <row r="25" spans="1:2" x14ac:dyDescent="0.3">
      <c r="A25" s="37" t="s">
        <v>40</v>
      </c>
      <c r="B25" s="37" t="s">
        <v>102</v>
      </c>
    </row>
    <row r="26" spans="1:2" x14ac:dyDescent="0.3">
      <c r="A26" s="37" t="s">
        <v>32</v>
      </c>
      <c r="B26" s="37" t="s">
        <v>102</v>
      </c>
    </row>
    <row r="27" spans="1:2" x14ac:dyDescent="0.3">
      <c r="A27" s="37" t="s">
        <v>54</v>
      </c>
      <c r="B27" s="37" t="s">
        <v>102</v>
      </c>
    </row>
    <row r="28" spans="1:2" x14ac:dyDescent="0.3">
      <c r="A28" s="37" t="s">
        <v>0</v>
      </c>
      <c r="B28" s="37" t="s">
        <v>102</v>
      </c>
    </row>
    <row r="29" spans="1:2" x14ac:dyDescent="0.3">
      <c r="A29" s="37" t="s">
        <v>13</v>
      </c>
      <c r="B29" s="37" t="s">
        <v>102</v>
      </c>
    </row>
    <row r="30" spans="1:2" x14ac:dyDescent="0.3">
      <c r="A30" s="37" t="s">
        <v>25</v>
      </c>
      <c r="B30" s="37" t="s">
        <v>102</v>
      </c>
    </row>
    <row r="31" spans="1:2" x14ac:dyDescent="0.3">
      <c r="A31" s="37" t="s">
        <v>39</v>
      </c>
      <c r="B31" s="37" t="s">
        <v>102</v>
      </c>
    </row>
    <row r="32" spans="1:2" x14ac:dyDescent="0.3">
      <c r="A32" s="37" t="s">
        <v>47</v>
      </c>
      <c r="B32" s="37" t="s">
        <v>102</v>
      </c>
    </row>
    <row r="33" spans="1:2" x14ac:dyDescent="0.3">
      <c r="A33" s="37" t="s">
        <v>17</v>
      </c>
      <c r="B33" s="37" t="s">
        <v>102</v>
      </c>
    </row>
    <row r="34" spans="1:2" x14ac:dyDescent="0.3">
      <c r="A34" s="37" t="s">
        <v>24</v>
      </c>
      <c r="B34" s="37" t="s">
        <v>102</v>
      </c>
    </row>
    <row r="35" spans="1:2" x14ac:dyDescent="0.3">
      <c r="A35" s="37" t="s">
        <v>21</v>
      </c>
      <c r="B35" s="37" t="s">
        <v>102</v>
      </c>
    </row>
    <row r="36" spans="1:2" x14ac:dyDescent="0.3">
      <c r="A36" s="37" t="s">
        <v>10</v>
      </c>
      <c r="B36" s="37" t="s">
        <v>102</v>
      </c>
    </row>
    <row r="37" spans="1:2" x14ac:dyDescent="0.3">
      <c r="A37" s="37" t="s">
        <v>59</v>
      </c>
      <c r="B37" s="37" t="s">
        <v>102</v>
      </c>
    </row>
    <row r="38" spans="1:2" x14ac:dyDescent="0.3">
      <c r="A38" s="37" t="s">
        <v>37</v>
      </c>
      <c r="B38" s="37" t="s">
        <v>102</v>
      </c>
    </row>
    <row r="39" spans="1:2" x14ac:dyDescent="0.3">
      <c r="A39" s="37" t="s">
        <v>28</v>
      </c>
      <c r="B39" s="37" t="s">
        <v>102</v>
      </c>
    </row>
    <row r="40" spans="1:2" x14ac:dyDescent="0.3">
      <c r="A40" s="37" t="s">
        <v>49</v>
      </c>
      <c r="B40" s="37" t="s">
        <v>102</v>
      </c>
    </row>
    <row r="41" spans="1:2" x14ac:dyDescent="0.3">
      <c r="A41" s="37" t="s">
        <v>43</v>
      </c>
      <c r="B41" s="37" t="s">
        <v>102</v>
      </c>
    </row>
    <row r="42" spans="1:2" x14ac:dyDescent="0.3">
      <c r="A42" s="37" t="s">
        <v>41</v>
      </c>
      <c r="B42" s="37" t="s">
        <v>102</v>
      </c>
    </row>
  </sheetData>
  <conditionalFormatting sqref="B1:B42">
    <cfRule type="containsText" dxfId="3" priority="1" operator="containsText" text="FOR REMEDIAL">
      <formula>NOT(ISERROR(SEARCH("FOR REMEDIAL",B1)))</formula>
    </cfRule>
    <cfRule type="containsText" dxfId="2" priority="2" operator="containsText" text="WITH HIGH HONORS">
      <formula>NOT(ISERROR(SEARCH("WITH HIGH HONORS",B1)))</formula>
    </cfRule>
    <cfRule type="containsText" dxfId="1" priority="3" operator="containsText" text="WITH HONORS">
      <formula>NOT(ISERROR(SEARCH("WITH HONORS",B1)))</formula>
    </cfRule>
    <cfRule type="containsText" dxfId="0" priority="4" operator="containsText" text="CONGRATS">
      <formula>NOT(ISERROR(SEARCH("CONGRATS",B1)))</formula>
    </cfRule>
  </conditionalFormatting>
  <pageMargins left="0.7" right="0.7" top="0.75" bottom="0.75" header="0.3" footer="0.3"/>
  <pageSetup orientation="portrait" r:id="rId1"/>
  <webPublishItems count="1">
    <webPublishItem id="30028" divId="Q1 11HUMSS1 Conso_30028" sourceType="range" sourceRef="A1:B42" destinationFile="D:\User Files\Desktop\Q1 11HUMSS1 Conso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Paulomon</dc:creator>
  <cp:lastModifiedBy>Paulomon</cp:lastModifiedBy>
  <cp:lastPrinted>2021-11-04T03:10:35Z</cp:lastPrinted>
  <dcterms:created xsi:type="dcterms:W3CDTF">2021-11-03T02:02:04Z</dcterms:created>
  <dcterms:modified xsi:type="dcterms:W3CDTF">2021-11-14T15:38:27Z</dcterms:modified>
</cp:coreProperties>
</file>