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tuzov/Dropbox/Computer-Seience-KPI/SUBJECTS/Decision-Theory/"/>
    </mc:Choice>
  </mc:AlternateContent>
  <xr:revisionPtr revIDLastSave="0" documentId="13_ncr:1_{04FC7ADA-5B99-7744-8D4A-E7433C60A22F}" xr6:coauthVersionLast="43" xr6:coauthVersionMax="43" xr10:uidLastSave="{00000000-0000-0000-0000-000000000000}"/>
  <bookViews>
    <workbookView xWindow="7580" yWindow="460" windowWidth="28440" windowHeight="27040" xr2:uid="{272C3FEA-B99A-1C4D-8934-AB2FAF6B3663}"/>
  </bookViews>
  <sheets>
    <sheet name="УВАГА" sheetId="12" r:id="rId1"/>
    <sheet name="7.1 &amp; 7.8 -W3 X4 - Інвестування" sheetId="3" r:id="rId2"/>
    <sheet name="7.2  &amp; 7.9 - W5 X3 - Машина" sheetId="4" r:id="rId3"/>
    <sheet name="7.3 &amp; 7.10 - W3 X4 -  Робота" sheetId="5" r:id="rId4"/>
    <sheet name="7.4 &amp; 7.11 - W4 X3 - Квартири" sheetId="7" r:id="rId5"/>
    <sheet name="7.5 &amp; 7.12 - W5 X4 - Навчання" sheetId="8" r:id="rId6"/>
    <sheet name="7.6 &amp; 7.13 - W3 X4 - Сертифікат" sheetId="9" r:id="rId7"/>
    <sheet name="7.7 &amp; 7.14 - W4 X4 - ВІдпочинок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4" i="11" l="1"/>
  <c r="Q14" i="11"/>
  <c r="P14" i="11"/>
  <c r="O14" i="11"/>
  <c r="F14" i="11"/>
  <c r="E14" i="11"/>
  <c r="D14" i="11"/>
  <c r="C14" i="11"/>
  <c r="R13" i="11"/>
  <c r="Q13" i="11"/>
  <c r="P13" i="11"/>
  <c r="O13" i="11"/>
  <c r="F13" i="11"/>
  <c r="E13" i="11"/>
  <c r="D13" i="11"/>
  <c r="C13" i="11"/>
  <c r="R12" i="11"/>
  <c r="Q12" i="11"/>
  <c r="P12" i="11"/>
  <c r="O12" i="11"/>
  <c r="F12" i="11"/>
  <c r="E12" i="11"/>
  <c r="D12" i="11"/>
  <c r="C12" i="11"/>
  <c r="R11" i="11"/>
  <c r="Q11" i="11"/>
  <c r="P11" i="11"/>
  <c r="O11" i="11"/>
  <c r="F11" i="11"/>
  <c r="E11" i="11"/>
  <c r="D11" i="11"/>
  <c r="C11" i="11"/>
  <c r="L13" i="11" l="1"/>
  <c r="L12" i="11"/>
  <c r="I12" i="11"/>
  <c r="I13" i="11"/>
  <c r="X13" i="11"/>
  <c r="U12" i="11"/>
  <c r="I14" i="11"/>
  <c r="U13" i="11"/>
  <c r="X12" i="11"/>
  <c r="J11" i="11"/>
  <c r="U14" i="11"/>
  <c r="J13" i="11"/>
  <c r="V13" i="11"/>
  <c r="J14" i="11"/>
  <c r="V14" i="11"/>
  <c r="W14" i="11"/>
  <c r="K14" i="11"/>
  <c r="K12" i="11"/>
  <c r="W12" i="11"/>
  <c r="L11" i="11"/>
  <c r="L15" i="11" s="1"/>
  <c r="R19" i="11" s="1"/>
  <c r="X11" i="11"/>
  <c r="X15" i="11" s="1"/>
  <c r="R20" i="11" s="1"/>
  <c r="W11" i="11"/>
  <c r="W15" i="11" s="1"/>
  <c r="Q20" i="11" s="1"/>
  <c r="V11" i="11"/>
  <c r="V15" i="11" s="1"/>
  <c r="P20" i="11" s="1"/>
  <c r="J15" i="11"/>
  <c r="P19" i="11" s="1"/>
  <c r="K11" i="11"/>
  <c r="R14" i="9"/>
  <c r="Q14" i="9"/>
  <c r="P14" i="9"/>
  <c r="O14" i="9"/>
  <c r="F14" i="9"/>
  <c r="E14" i="9"/>
  <c r="D14" i="9"/>
  <c r="C14" i="9"/>
  <c r="R13" i="9"/>
  <c r="Q13" i="9"/>
  <c r="P13" i="9"/>
  <c r="O13" i="9"/>
  <c r="F13" i="9"/>
  <c r="E13" i="9"/>
  <c r="D13" i="9"/>
  <c r="C13" i="9"/>
  <c r="R12" i="9"/>
  <c r="Q12" i="9"/>
  <c r="P12" i="9"/>
  <c r="O12" i="9"/>
  <c r="F12" i="9"/>
  <c r="E12" i="9"/>
  <c r="D12" i="9"/>
  <c r="C12" i="9"/>
  <c r="R11" i="9"/>
  <c r="Q11" i="9"/>
  <c r="P11" i="9"/>
  <c r="O11" i="9"/>
  <c r="F11" i="9"/>
  <c r="E11" i="9"/>
  <c r="D11" i="9"/>
  <c r="C11" i="9"/>
  <c r="F14" i="8"/>
  <c r="E14" i="8"/>
  <c r="D14" i="8"/>
  <c r="C14" i="8"/>
  <c r="C13" i="8"/>
  <c r="D13" i="8"/>
  <c r="E13" i="8"/>
  <c r="F13" i="8"/>
  <c r="F12" i="8"/>
  <c r="E12" i="8"/>
  <c r="D12" i="8"/>
  <c r="C12" i="8"/>
  <c r="F11" i="8"/>
  <c r="E11" i="8"/>
  <c r="D11" i="8"/>
  <c r="C11" i="8"/>
  <c r="L12" i="9" l="1"/>
  <c r="I12" i="9"/>
  <c r="U15" i="11"/>
  <c r="O20" i="11" s="1"/>
  <c r="I15" i="11"/>
  <c r="O19" i="11" s="1"/>
  <c r="K15" i="11"/>
  <c r="Q19" i="11" s="1"/>
  <c r="Q21" i="11" s="1"/>
  <c r="R21" i="11"/>
  <c r="P21" i="11"/>
  <c r="L13" i="9"/>
  <c r="K12" i="9"/>
  <c r="U12" i="9"/>
  <c r="X13" i="9"/>
  <c r="I13" i="9"/>
  <c r="I15" i="9" s="1"/>
  <c r="O20" i="9" s="1"/>
  <c r="U13" i="9"/>
  <c r="U14" i="9"/>
  <c r="I14" i="9"/>
  <c r="J13" i="9"/>
  <c r="V13" i="9"/>
  <c r="J14" i="9"/>
  <c r="V14" i="9"/>
  <c r="K14" i="9"/>
  <c r="W12" i="9"/>
  <c r="X12" i="9"/>
  <c r="U15" i="9"/>
  <c r="O19" i="9" s="1"/>
  <c r="L11" i="9"/>
  <c r="L15" i="9" s="1"/>
  <c r="R20" i="9" s="1"/>
  <c r="X11" i="9"/>
  <c r="W11" i="9"/>
  <c r="V11" i="9"/>
  <c r="V15" i="9" s="1"/>
  <c r="P19" i="9" s="1"/>
  <c r="J11" i="9"/>
  <c r="J15" i="9" s="1"/>
  <c r="P20" i="9" s="1"/>
  <c r="K11" i="9"/>
  <c r="W14" i="9"/>
  <c r="AC2" i="8"/>
  <c r="I13" i="8"/>
  <c r="R14" i="8" l="1"/>
  <c r="O14" i="8"/>
  <c r="R13" i="8"/>
  <c r="O12" i="8"/>
  <c r="V11" i="8" s="1"/>
  <c r="R11" i="8"/>
  <c r="P14" i="8"/>
  <c r="V14" i="8" s="1"/>
  <c r="Q13" i="8"/>
  <c r="P12" i="8"/>
  <c r="Q11" i="8"/>
  <c r="Q14" i="8"/>
  <c r="P13" i="8"/>
  <c r="V13" i="8" s="1"/>
  <c r="Q12" i="8"/>
  <c r="W12" i="8" s="1"/>
  <c r="P11" i="8"/>
  <c r="O13" i="8"/>
  <c r="W11" i="8" s="1"/>
  <c r="R12" i="8"/>
  <c r="X12" i="8" s="1"/>
  <c r="O11" i="8"/>
  <c r="O21" i="11"/>
  <c r="O21" i="9"/>
  <c r="X15" i="9"/>
  <c r="R19" i="9" s="1"/>
  <c r="R21" i="9" s="1"/>
  <c r="W15" i="9"/>
  <c r="Q19" i="9" s="1"/>
  <c r="P21" i="9"/>
  <c r="K15" i="9"/>
  <c r="Q20" i="9" s="1"/>
  <c r="L12" i="8"/>
  <c r="I14" i="8"/>
  <c r="L13" i="8"/>
  <c r="K12" i="8"/>
  <c r="J11" i="8"/>
  <c r="L11" i="8"/>
  <c r="X13" i="8"/>
  <c r="J14" i="8"/>
  <c r="K14" i="8"/>
  <c r="W14" i="8"/>
  <c r="J13" i="8"/>
  <c r="J15" i="8" s="1"/>
  <c r="P20" i="8" s="1"/>
  <c r="U13" i="8"/>
  <c r="I12" i="8"/>
  <c r="I15" i="8" s="1"/>
  <c r="O20" i="8" s="1"/>
  <c r="K11" i="8"/>
  <c r="O12" i="7"/>
  <c r="N12" i="7"/>
  <c r="M12" i="7"/>
  <c r="E12" i="7"/>
  <c r="D12" i="7"/>
  <c r="C12" i="7"/>
  <c r="O11" i="7"/>
  <c r="N11" i="7"/>
  <c r="M11" i="7"/>
  <c r="E11" i="7"/>
  <c r="D11" i="7"/>
  <c r="C11" i="7"/>
  <c r="O10" i="7"/>
  <c r="N10" i="7"/>
  <c r="M10" i="7"/>
  <c r="E10" i="7"/>
  <c r="D10" i="7"/>
  <c r="C10" i="7"/>
  <c r="C11" i="5"/>
  <c r="D11" i="5"/>
  <c r="E11" i="5"/>
  <c r="F11" i="5"/>
  <c r="O11" i="5"/>
  <c r="P11" i="5"/>
  <c r="Q11" i="5"/>
  <c r="R11" i="5"/>
  <c r="C12" i="5"/>
  <c r="D12" i="5"/>
  <c r="E12" i="5"/>
  <c r="F12" i="5"/>
  <c r="O12" i="5"/>
  <c r="P12" i="5"/>
  <c r="Q12" i="5"/>
  <c r="R12" i="5"/>
  <c r="X12" i="5" s="1"/>
  <c r="C13" i="5"/>
  <c r="K11" i="5" s="1"/>
  <c r="D13" i="5"/>
  <c r="E13" i="5"/>
  <c r="F13" i="5"/>
  <c r="O13" i="5"/>
  <c r="P13" i="5"/>
  <c r="Q13" i="5"/>
  <c r="R13" i="5"/>
  <c r="C14" i="5"/>
  <c r="D14" i="5"/>
  <c r="E14" i="5"/>
  <c r="F14" i="5"/>
  <c r="I14" i="5"/>
  <c r="O14" i="5"/>
  <c r="P14" i="5"/>
  <c r="Q14" i="5"/>
  <c r="R14" i="5"/>
  <c r="O12" i="4"/>
  <c r="N12" i="4"/>
  <c r="M12" i="4"/>
  <c r="M11" i="4"/>
  <c r="N11" i="4"/>
  <c r="O11" i="4"/>
  <c r="O10" i="4"/>
  <c r="N10" i="4"/>
  <c r="M10" i="4"/>
  <c r="D12" i="4"/>
  <c r="C12" i="4"/>
  <c r="C11" i="4"/>
  <c r="D11" i="4"/>
  <c r="E12" i="4"/>
  <c r="E11" i="4"/>
  <c r="E10" i="4"/>
  <c r="J10" i="4" s="1"/>
  <c r="D10" i="4"/>
  <c r="C10" i="4"/>
  <c r="J11" i="4"/>
  <c r="T10" i="4"/>
  <c r="R14" i="3"/>
  <c r="Q14" i="3"/>
  <c r="P14" i="3"/>
  <c r="O14" i="3"/>
  <c r="F14" i="3"/>
  <c r="E14" i="3"/>
  <c r="D14" i="3"/>
  <c r="C14" i="3"/>
  <c r="R13" i="3"/>
  <c r="Q13" i="3"/>
  <c r="P13" i="3"/>
  <c r="O13" i="3"/>
  <c r="F13" i="3"/>
  <c r="E13" i="3"/>
  <c r="D13" i="3"/>
  <c r="C13" i="3"/>
  <c r="R12" i="3"/>
  <c r="Q12" i="3"/>
  <c r="P12" i="3"/>
  <c r="O12" i="3"/>
  <c r="F12" i="3"/>
  <c r="E12" i="3"/>
  <c r="D12" i="3"/>
  <c r="C12" i="3"/>
  <c r="R11" i="3"/>
  <c r="Q11" i="3"/>
  <c r="P11" i="3"/>
  <c r="O11" i="3"/>
  <c r="F11" i="3"/>
  <c r="E11" i="3"/>
  <c r="D11" i="3"/>
  <c r="C11" i="3"/>
  <c r="L15" i="8" l="1"/>
  <c r="R20" i="8" s="1"/>
  <c r="X11" i="8"/>
  <c r="U12" i="8"/>
  <c r="U15" i="8" s="1"/>
  <c r="O19" i="8" s="1"/>
  <c r="O21" i="8" s="1"/>
  <c r="I10" i="4"/>
  <c r="J10" i="7"/>
  <c r="X15" i="8"/>
  <c r="R19" i="8" s="1"/>
  <c r="J11" i="5"/>
  <c r="L13" i="3"/>
  <c r="L15" i="3" s="1"/>
  <c r="R20" i="3" s="1"/>
  <c r="J14" i="5"/>
  <c r="I10" i="7"/>
  <c r="V15" i="8"/>
  <c r="P19" i="8" s="1"/>
  <c r="W15" i="8"/>
  <c r="Q19" i="8" s="1"/>
  <c r="U14" i="8"/>
  <c r="T10" i="7"/>
  <c r="L12" i="3"/>
  <c r="U13" i="3"/>
  <c r="U15" i="3" s="1"/>
  <c r="O19" i="3" s="1"/>
  <c r="K11" i="3"/>
  <c r="U12" i="3"/>
  <c r="Q21" i="9"/>
  <c r="K15" i="8"/>
  <c r="Q20" i="8" s="1"/>
  <c r="Q21" i="8" s="1"/>
  <c r="R21" i="8"/>
  <c r="P21" i="8"/>
  <c r="J11" i="7"/>
  <c r="J13" i="7" s="1"/>
  <c r="O17" i="7" s="1"/>
  <c r="T11" i="7"/>
  <c r="I12" i="7"/>
  <c r="I13" i="7" s="1"/>
  <c r="N17" i="7" s="1"/>
  <c r="S12" i="7"/>
  <c r="R12" i="7"/>
  <c r="H11" i="7"/>
  <c r="R11" i="7"/>
  <c r="S10" i="7"/>
  <c r="H12" i="7"/>
  <c r="H13" i="7" s="1"/>
  <c r="M17" i="7" s="1"/>
  <c r="U12" i="5"/>
  <c r="I12" i="5"/>
  <c r="X13" i="5"/>
  <c r="L12" i="5"/>
  <c r="X11" i="5"/>
  <c r="L11" i="5"/>
  <c r="W12" i="5"/>
  <c r="J13" i="5"/>
  <c r="W11" i="5"/>
  <c r="I13" i="5"/>
  <c r="K14" i="5"/>
  <c r="K12" i="5"/>
  <c r="K15" i="5" s="1"/>
  <c r="Q20" i="5" s="1"/>
  <c r="U13" i="5"/>
  <c r="V14" i="5"/>
  <c r="X15" i="5"/>
  <c r="R19" i="5" s="1"/>
  <c r="U14" i="5"/>
  <c r="W14" i="5"/>
  <c r="V11" i="5"/>
  <c r="V13" i="5"/>
  <c r="L13" i="5"/>
  <c r="J13" i="4"/>
  <c r="O17" i="4" s="1"/>
  <c r="T11" i="4"/>
  <c r="T13" i="4" s="1"/>
  <c r="O18" i="4" s="1"/>
  <c r="S10" i="4"/>
  <c r="H12" i="4"/>
  <c r="H11" i="4"/>
  <c r="I12" i="4"/>
  <c r="R11" i="4"/>
  <c r="R12" i="4"/>
  <c r="S12" i="4"/>
  <c r="X12" i="3"/>
  <c r="W12" i="3"/>
  <c r="U14" i="3"/>
  <c r="L11" i="3"/>
  <c r="V14" i="3"/>
  <c r="J13" i="3"/>
  <c r="J11" i="3"/>
  <c r="W14" i="3"/>
  <c r="X13" i="3"/>
  <c r="V13" i="3"/>
  <c r="I14" i="3"/>
  <c r="J14" i="3"/>
  <c r="K14" i="3"/>
  <c r="V11" i="3"/>
  <c r="W11" i="3"/>
  <c r="X11" i="3"/>
  <c r="I12" i="3"/>
  <c r="K12" i="3"/>
  <c r="I13" i="3"/>
  <c r="J15" i="3" l="1"/>
  <c r="P20" i="3" s="1"/>
  <c r="J15" i="5"/>
  <c r="P20" i="5" s="1"/>
  <c r="I13" i="4"/>
  <c r="N17" i="4" s="1"/>
  <c r="N19" i="4" s="1"/>
  <c r="T13" i="7"/>
  <c r="O18" i="7" s="1"/>
  <c r="K15" i="3"/>
  <c r="Q20" i="3" s="1"/>
  <c r="V15" i="3"/>
  <c r="P19" i="3" s="1"/>
  <c r="L15" i="5"/>
  <c r="R20" i="5" s="1"/>
  <c r="W15" i="3"/>
  <c r="Q19" i="3" s="1"/>
  <c r="Q21" i="3" s="1"/>
  <c r="S13" i="4"/>
  <c r="N18" i="4" s="1"/>
  <c r="S13" i="7"/>
  <c r="N18" i="7" s="1"/>
  <c r="N19" i="7" s="1"/>
  <c r="X15" i="3"/>
  <c r="R19" i="3" s="1"/>
  <c r="R21" i="3" s="1"/>
  <c r="O19" i="7"/>
  <c r="R13" i="7"/>
  <c r="M18" i="7" s="1"/>
  <c r="M19" i="7" s="1"/>
  <c r="I15" i="5"/>
  <c r="O20" i="5" s="1"/>
  <c r="R21" i="5"/>
  <c r="W15" i="5"/>
  <c r="Q19" i="5" s="1"/>
  <c r="Q21" i="5" s="1"/>
  <c r="U15" i="5"/>
  <c r="O19" i="5" s="1"/>
  <c r="V15" i="5"/>
  <c r="P19" i="5" s="1"/>
  <c r="P21" i="5" s="1"/>
  <c r="O19" i="4"/>
  <c r="H13" i="4"/>
  <c r="M17" i="4" s="1"/>
  <c r="R13" i="4"/>
  <c r="M18" i="4" s="1"/>
  <c r="I15" i="3"/>
  <c r="O20" i="3" s="1"/>
  <c r="O21" i="3" s="1"/>
  <c r="P21" i="3"/>
  <c r="O21" i="5" l="1"/>
  <c r="M19" i="4"/>
</calcChain>
</file>

<file path=xl/sharedStrings.xml><?xml version="1.0" encoding="utf-8"?>
<sst xmlns="http://schemas.openxmlformats.org/spreadsheetml/2006/main" count="611" uniqueCount="37">
  <si>
    <t>μQ</t>
  </si>
  <si>
    <t>μ(нд)Q1</t>
  </si>
  <si>
    <t>μ(нд)Q2</t>
  </si>
  <si>
    <t>X4</t>
  </si>
  <si>
    <t>X3</t>
  </si>
  <si>
    <t>X2</t>
  </si>
  <si>
    <t>X1</t>
  </si>
  <si>
    <t>Згортки</t>
  </si>
  <si>
    <t>Перетин згорток</t>
  </si>
  <si>
    <t>μQ2</t>
  </si>
  <si>
    <t>μQS1</t>
  </si>
  <si>
    <t>MQ1</t>
  </si>
  <si>
    <t>Згорка відношень QS2</t>
  </si>
  <si>
    <t>Згорка відношень Q2</t>
  </si>
  <si>
    <t>Згорка строгої переваги Q1</t>
  </si>
  <si>
    <t>Згорка відношень Q1</t>
  </si>
  <si>
    <t>μR3</t>
  </si>
  <si>
    <t>μR2</t>
  </si>
  <si>
    <t>μR1</t>
  </si>
  <si>
    <t>ω</t>
  </si>
  <si>
    <t>μR4</t>
  </si>
  <si>
    <t>μ(S)Q1</t>
  </si>
  <si>
    <t>μR5</t>
  </si>
  <si>
    <t>увага очепятка в умові</t>
  </si>
  <si>
    <t>R2</t>
  </si>
  <si>
    <t xml:space="preserve">має сенс при </t>
  </si>
  <si>
    <t>x4 == x3</t>
  </si>
  <si>
    <t>проблема з умовою по перевазі x1 &gt; x2, x1==x4</t>
  </si>
  <si>
    <t>Нехай перед громадянин   стоїть задача вибору роботи. При цьому він розглядає такі можливі варіанти:
 – робота у вітчизняній фірмі;
 – робота на державному підприємстві;
 – робота в науковій організації;
 – робота на сучасному підприємстві (наприклад Німецькому або США).</t>
  </si>
  <si>
    <t>Нехай громадянин   планує якнайкращим чином витратити наявні у нього засоби. При цьому він розглядає такі можливі варіанти:
 – купити автомобіль;
 – поїхати в круїз;
 – вкласти гроші в акції компанії;
 – вкласти гроші у нерухомість.</t>
  </si>
  <si>
    <t>Нехай громадянин   хоче придбати автомобіль. При цьому він розглядає такі можливі варіанти:
 – купити автомобіль марки “Жигулі”;
 – купити автомобіль марки “Москвіч”;
 – купити автомобіль марки “Запорожець” (новий).</t>
  </si>
  <si>
    <t>Нехай громадянин   володіє певною сумою для покупки квартири. При цьому він розглядає такі можливі варіанти:
 – купити квартиру в центрі Києва;
 – купити квартиру на окраїні Києва;
 – купити квартиру в пригороді недалеко від Києва.</t>
  </si>
  <si>
    <t>Нехай деякий молодий чоловік планує поступити у вищий навчальний заклад після закінчення школи. При цьому він розглядає такі можливі варіанти:
 – Київський державний університет ім.. Т.Г.Шевченка;
 – НТУУ “КПІ”;
 – один із недавно відкритих платний університетів;
 – Київський інститут народного господарства</t>
  </si>
  <si>
    <t>Нехай громадянин   хоче якнайкращим чином вкласти свій майновий сертифікат. При цьому він розглядає такі можливі варіанти:
 – вкласти в приватизацію житла;
 – використати для купівлі акцій автомобільної компанії ЛОГОВАЗ;
 – вкласти в акції будівельної компанії;
 – продати свій сертифікат.</t>
  </si>
  <si>
    <t>Нехай громадянин   планує проведення своєї відпустки. При цьому він розглядає такі можливі варіанти:
 – поїхати в Крим;
 – поїхати на закордонний курорт на березі Чорного моря;
 – відпочити на дачі на березі Дніпра;
 – поїхати в санаторій під Києвом.</t>
  </si>
  <si>
    <t>Обираєм максимальне</t>
  </si>
  <si>
    <t>умови місться помилки, перевіряйте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</si>
</sst>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49">
    <xf numFmtId="0" fontId="0" fillId="0" borderId="0" xfId="0"/>
    <xf numFmtId="0" fontId="0" fillId="0" borderId="0" xfId="0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7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4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85B5-1A27-4344-8538-EE09C5F9EC8A}">
  <dimension ref="C6:M15"/>
  <sheetViews>
    <sheetView tabSelected="1" workbookViewId="0">
      <selection activeCell="C16" sqref="C16"/>
    </sheetView>
  </sheetViews>
  <sheetFormatPr baseColWidth="10" defaultRowHeight="16" x14ac:dyDescent="0.2"/>
  <sheetData>
    <row r="6" spans="3:13" x14ac:dyDescent="0.2">
      <c r="C6" s="27" t="s">
        <v>36</v>
      </c>
      <c r="D6" s="27"/>
      <c r="E6" s="27"/>
      <c r="F6" s="27"/>
      <c r="G6" s="27"/>
      <c r="H6" s="27"/>
      <c r="I6" s="27"/>
      <c r="J6" s="27"/>
      <c r="K6" s="27"/>
      <c r="L6" s="27"/>
      <c r="M6" s="27"/>
    </row>
    <row r="7" spans="3:13" x14ac:dyDescent="0.2"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3:13" x14ac:dyDescent="0.2"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  <row r="9" spans="3:13" x14ac:dyDescent="0.2"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</row>
    <row r="10" spans="3:13" x14ac:dyDescent="0.2"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</row>
    <row r="11" spans="3:13" x14ac:dyDescent="0.2"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3:13" x14ac:dyDescent="0.2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3:13" x14ac:dyDescent="0.2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3:13" x14ac:dyDescent="0.2"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spans="3:13" x14ac:dyDescent="0.2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</sheetData>
  <mergeCells count="1">
    <mergeCell ref="C6:M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8949B-56C2-A549-9EFE-1DAD988AE459}">
  <dimension ref="A1:AE24"/>
  <sheetViews>
    <sheetView workbookViewId="0">
      <selection activeCell="K14" sqref="K14"/>
    </sheetView>
  </sheetViews>
  <sheetFormatPr baseColWidth="10" defaultRowHeight="16" x14ac:dyDescent="0.2"/>
  <cols>
    <col min="2" max="6" width="5" customWidth="1"/>
    <col min="8" max="12" width="5" customWidth="1"/>
    <col min="14" max="18" width="5" customWidth="1"/>
    <col min="20" max="24" width="5" customWidth="1"/>
  </cols>
  <sheetData>
    <row r="1" spans="1:31" ht="127" customHeight="1" x14ac:dyDescent="0.2">
      <c r="A1" s="40" t="s">
        <v>29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2"/>
      <c r="AA1" s="42"/>
      <c r="AB1" s="42"/>
      <c r="AC1" s="42"/>
      <c r="AD1" s="42"/>
      <c r="AE1" s="42"/>
    </row>
    <row r="2" spans="1:31" ht="26" customHeight="1" x14ac:dyDescent="0.35">
      <c r="C2" s="21" t="s">
        <v>19</v>
      </c>
      <c r="D2" s="20">
        <v>1</v>
      </c>
      <c r="E2" s="43">
        <v>0.3</v>
      </c>
      <c r="F2" s="44"/>
      <c r="I2" s="21" t="s">
        <v>19</v>
      </c>
      <c r="J2" s="20">
        <v>2</v>
      </c>
      <c r="K2" s="43">
        <v>0.25</v>
      </c>
      <c r="L2" s="44"/>
      <c r="O2" s="21" t="s">
        <v>19</v>
      </c>
      <c r="P2" s="20">
        <v>3</v>
      </c>
      <c r="Q2" s="43">
        <v>0.45</v>
      </c>
      <c r="R2" s="44"/>
      <c r="S2" s="19"/>
      <c r="T2" s="19"/>
      <c r="U2" s="19"/>
      <c r="V2" s="19"/>
      <c r="W2" s="19"/>
      <c r="X2" s="19"/>
      <c r="Y2" s="19"/>
    </row>
    <row r="3" spans="1:31" ht="30" customHeight="1" x14ac:dyDescent="0.2">
      <c r="B3" s="16" t="s">
        <v>18</v>
      </c>
      <c r="C3" s="12" t="s">
        <v>6</v>
      </c>
      <c r="D3" s="12" t="s">
        <v>5</v>
      </c>
      <c r="E3" s="12" t="s">
        <v>4</v>
      </c>
      <c r="F3" s="12" t="s">
        <v>3</v>
      </c>
      <c r="H3" s="16" t="s">
        <v>17</v>
      </c>
      <c r="I3" s="12" t="s">
        <v>6</v>
      </c>
      <c r="J3" s="12" t="s">
        <v>5</v>
      </c>
      <c r="K3" s="12" t="s">
        <v>4</v>
      </c>
      <c r="L3" s="12" t="s">
        <v>3</v>
      </c>
      <c r="N3" s="16" t="s">
        <v>16</v>
      </c>
      <c r="O3" s="12" t="s">
        <v>6</v>
      </c>
      <c r="P3" s="12" t="s">
        <v>5</v>
      </c>
      <c r="Q3" s="12" t="s">
        <v>4</v>
      </c>
      <c r="R3" s="12" t="s">
        <v>3</v>
      </c>
      <c r="S3" s="19"/>
      <c r="T3" s="19"/>
      <c r="U3" s="19"/>
      <c r="V3" s="19"/>
      <c r="W3" s="19"/>
      <c r="X3" s="19"/>
      <c r="Y3" s="19"/>
    </row>
    <row r="4" spans="1:31" ht="30" customHeight="1" x14ac:dyDescent="0.2">
      <c r="B4" s="12" t="s">
        <v>6</v>
      </c>
      <c r="C4" s="5">
        <v>1</v>
      </c>
      <c r="D4" s="5">
        <v>1</v>
      </c>
      <c r="E4" s="5">
        <v>0</v>
      </c>
      <c r="F4" s="5">
        <v>0</v>
      </c>
      <c r="H4" s="12" t="s">
        <v>6</v>
      </c>
      <c r="I4" s="5">
        <v>1</v>
      </c>
      <c r="J4" s="5">
        <v>1</v>
      </c>
      <c r="K4" s="5">
        <v>0</v>
      </c>
      <c r="L4" s="5">
        <v>0</v>
      </c>
      <c r="N4" s="12" t="s">
        <v>6</v>
      </c>
      <c r="O4" s="5">
        <v>1</v>
      </c>
      <c r="P4" s="5">
        <v>0</v>
      </c>
      <c r="Q4" s="5">
        <v>1</v>
      </c>
      <c r="R4" s="5">
        <v>1</v>
      </c>
      <c r="S4" s="19"/>
      <c r="T4" s="19"/>
      <c r="U4" s="19"/>
      <c r="V4" s="19"/>
      <c r="W4" s="19"/>
      <c r="X4" s="19"/>
      <c r="Y4" s="19"/>
    </row>
    <row r="5" spans="1:31" ht="30" customHeight="1" x14ac:dyDescent="0.2">
      <c r="B5" s="12" t="s">
        <v>5</v>
      </c>
      <c r="C5" s="5">
        <v>1</v>
      </c>
      <c r="D5" s="5">
        <v>1</v>
      </c>
      <c r="E5" s="5">
        <v>0</v>
      </c>
      <c r="F5" s="5">
        <v>0</v>
      </c>
      <c r="H5" s="12" t="s">
        <v>5</v>
      </c>
      <c r="I5" s="5">
        <v>0</v>
      </c>
      <c r="J5" s="5">
        <v>1</v>
      </c>
      <c r="K5" s="5">
        <v>0</v>
      </c>
      <c r="L5" s="5">
        <v>0</v>
      </c>
      <c r="N5" s="12" t="s">
        <v>5</v>
      </c>
      <c r="O5" s="5">
        <v>1</v>
      </c>
      <c r="P5" s="5">
        <v>1</v>
      </c>
      <c r="Q5" s="5">
        <v>1</v>
      </c>
      <c r="R5" s="5">
        <v>1</v>
      </c>
      <c r="S5" s="19"/>
      <c r="T5" s="19"/>
      <c r="U5" s="19"/>
      <c r="V5" s="19"/>
      <c r="W5" s="19"/>
      <c r="X5" s="19"/>
      <c r="Y5" s="19"/>
    </row>
    <row r="6" spans="1:31" ht="30" customHeight="1" x14ac:dyDescent="0.2">
      <c r="B6" s="12" t="s">
        <v>4</v>
      </c>
      <c r="C6" s="5">
        <v>1</v>
      </c>
      <c r="D6" s="5">
        <v>1</v>
      </c>
      <c r="E6" s="5">
        <v>1</v>
      </c>
      <c r="F6" s="5">
        <v>1</v>
      </c>
      <c r="H6" s="12" t="s">
        <v>4</v>
      </c>
      <c r="I6" s="5">
        <v>1</v>
      </c>
      <c r="J6" s="5">
        <v>1</v>
      </c>
      <c r="K6" s="5">
        <v>1</v>
      </c>
      <c r="L6" s="5">
        <v>0</v>
      </c>
      <c r="N6" s="12" t="s">
        <v>4</v>
      </c>
      <c r="O6" s="5">
        <v>0</v>
      </c>
      <c r="P6" s="5">
        <v>0</v>
      </c>
      <c r="Q6" s="5">
        <v>1</v>
      </c>
      <c r="R6" s="5">
        <v>1</v>
      </c>
      <c r="S6" s="19"/>
      <c r="T6" s="19"/>
      <c r="U6" s="19"/>
      <c r="V6" s="19"/>
      <c r="W6" s="19"/>
      <c r="X6" s="19"/>
      <c r="Y6" s="19"/>
    </row>
    <row r="7" spans="1:31" ht="30" customHeight="1" x14ac:dyDescent="0.2">
      <c r="B7" s="12" t="s">
        <v>3</v>
      </c>
      <c r="C7" s="5">
        <v>1</v>
      </c>
      <c r="D7" s="5">
        <v>1</v>
      </c>
      <c r="E7" s="5">
        <v>1</v>
      </c>
      <c r="F7" s="5">
        <v>1</v>
      </c>
      <c r="H7" s="12" t="s">
        <v>3</v>
      </c>
      <c r="I7" s="5">
        <v>1</v>
      </c>
      <c r="J7" s="5">
        <v>1</v>
      </c>
      <c r="K7" s="5">
        <v>1</v>
      </c>
      <c r="L7" s="5">
        <v>1</v>
      </c>
      <c r="N7" s="12" t="s">
        <v>3</v>
      </c>
      <c r="O7" s="5">
        <v>0</v>
      </c>
      <c r="P7" s="5">
        <v>0</v>
      </c>
      <c r="Q7" s="5">
        <v>1</v>
      </c>
      <c r="R7" s="5">
        <v>1</v>
      </c>
      <c r="S7" s="19"/>
      <c r="T7" s="19"/>
      <c r="U7" s="19"/>
      <c r="V7" s="19"/>
      <c r="W7" s="19"/>
      <c r="X7" s="19"/>
      <c r="Y7" s="19"/>
    </row>
    <row r="8" spans="1:31" x14ac:dyDescent="0.2">
      <c r="S8" s="19"/>
      <c r="T8" s="19"/>
      <c r="U8" s="19"/>
      <c r="V8" s="19"/>
      <c r="W8" s="19"/>
      <c r="X8" s="19"/>
      <c r="Y8" s="19"/>
    </row>
    <row r="9" spans="1:31" ht="30" customHeight="1" x14ac:dyDescent="0.2">
      <c r="B9" s="39" t="s">
        <v>15</v>
      </c>
      <c r="C9" s="37"/>
      <c r="D9" s="37"/>
      <c r="E9" s="37"/>
      <c r="F9" s="38"/>
      <c r="H9" s="39" t="s">
        <v>14</v>
      </c>
      <c r="I9" s="37"/>
      <c r="J9" s="37"/>
      <c r="K9" s="37"/>
      <c r="L9" s="38"/>
      <c r="N9" s="29" t="s">
        <v>13</v>
      </c>
      <c r="O9" s="29"/>
      <c r="P9" s="29"/>
      <c r="Q9" s="29"/>
      <c r="R9" s="29"/>
      <c r="T9" s="29" t="s">
        <v>12</v>
      </c>
      <c r="U9" s="29"/>
      <c r="V9" s="29"/>
      <c r="W9" s="29"/>
      <c r="X9" s="29"/>
    </row>
    <row r="10" spans="1:31" ht="30" customHeight="1" x14ac:dyDescent="0.2">
      <c r="B10" s="18" t="s">
        <v>11</v>
      </c>
      <c r="C10" s="17" t="s">
        <v>6</v>
      </c>
      <c r="D10" s="17" t="s">
        <v>5</v>
      </c>
      <c r="E10" s="17" t="s">
        <v>4</v>
      </c>
      <c r="F10" s="17" t="s">
        <v>3</v>
      </c>
      <c r="G10" s="30"/>
      <c r="H10" s="18" t="s">
        <v>10</v>
      </c>
      <c r="I10" s="17" t="s">
        <v>6</v>
      </c>
      <c r="J10" s="17" t="s">
        <v>5</v>
      </c>
      <c r="K10" s="17" t="s">
        <v>4</v>
      </c>
      <c r="L10" s="17" t="s">
        <v>3</v>
      </c>
      <c r="N10" s="16" t="s">
        <v>9</v>
      </c>
      <c r="O10" s="12" t="s">
        <v>6</v>
      </c>
      <c r="P10" s="12" t="s">
        <v>5</v>
      </c>
      <c r="Q10" s="12" t="s">
        <v>4</v>
      </c>
      <c r="R10" s="12" t="s">
        <v>3</v>
      </c>
      <c r="T10" s="16" t="s">
        <v>9</v>
      </c>
      <c r="U10" s="12" t="s">
        <v>6</v>
      </c>
      <c r="V10" s="12" t="s">
        <v>5</v>
      </c>
      <c r="W10" s="12" t="s">
        <v>4</v>
      </c>
      <c r="X10" s="12" t="s">
        <v>3</v>
      </c>
    </row>
    <row r="11" spans="1:31" ht="30" customHeight="1" x14ac:dyDescent="0.2">
      <c r="B11" s="15" t="s">
        <v>6</v>
      </c>
      <c r="C11" s="14">
        <f>C4*I4*O4</f>
        <v>1</v>
      </c>
      <c r="D11" s="14">
        <f t="shared" ref="D11:F11" si="0">D4*J4*P4</f>
        <v>0</v>
      </c>
      <c r="E11" s="14">
        <f t="shared" si="0"/>
        <v>0</v>
      </c>
      <c r="F11" s="14">
        <f t="shared" si="0"/>
        <v>0</v>
      </c>
      <c r="G11" s="31"/>
      <c r="H11" s="15" t="s">
        <v>6</v>
      </c>
      <c r="I11" s="5">
        <v>0</v>
      </c>
      <c r="J11" s="5">
        <f>IF(D11-C12 &gt; 0,D11-C12,0)</f>
        <v>0</v>
      </c>
      <c r="K11" s="5">
        <f>IF(E11-C13 &gt; 0, E11-C13,  0)</f>
        <v>0</v>
      </c>
      <c r="L11" s="5">
        <f>IF(F11-C14 &gt; 0, F11-C14,  0)</f>
        <v>0</v>
      </c>
      <c r="N11" s="12" t="s">
        <v>6</v>
      </c>
      <c r="O11" s="5">
        <f>SUM($E$2*C4,$K$2*I4,$Q$2*O4)</f>
        <v>1</v>
      </c>
      <c r="P11" s="5">
        <f t="shared" ref="P11:R11" si="1">SUM($E$2*D4,$K$2*J4,$Q$2*P4)</f>
        <v>0.55000000000000004</v>
      </c>
      <c r="Q11" s="5">
        <f t="shared" si="1"/>
        <v>0.45</v>
      </c>
      <c r="R11" s="5">
        <f t="shared" si="1"/>
        <v>0.45</v>
      </c>
      <c r="T11" s="12" t="s">
        <v>6</v>
      </c>
      <c r="U11" s="5">
        <v>0</v>
      </c>
      <c r="V11" s="5">
        <f>IF(P11-O12 &gt; 0,P11-O12,0)</f>
        <v>0</v>
      </c>
      <c r="W11" s="5">
        <f>IF(Q11-O13 &gt; 0, Q11-O13,  0)</f>
        <v>0</v>
      </c>
      <c r="X11" s="5">
        <f>IF(R11-O14 &gt; 0, R11-O14,  0)</f>
        <v>0</v>
      </c>
    </row>
    <row r="12" spans="1:31" ht="30" customHeight="1" x14ac:dyDescent="0.2">
      <c r="B12" s="15" t="s">
        <v>5</v>
      </c>
      <c r="C12" s="14">
        <f t="shared" ref="C12:F14" si="2">C5*I5*O5</f>
        <v>0</v>
      </c>
      <c r="D12" s="14">
        <f t="shared" si="2"/>
        <v>1</v>
      </c>
      <c r="E12" s="14">
        <f t="shared" si="2"/>
        <v>0</v>
      </c>
      <c r="F12" s="14">
        <f t="shared" si="2"/>
        <v>0</v>
      </c>
      <c r="G12" s="31"/>
      <c r="H12" s="15" t="s">
        <v>5</v>
      </c>
      <c r="I12" s="5">
        <f>IF(C12-D11 &gt; 0,  C12-D11, 0)</f>
        <v>0</v>
      </c>
      <c r="J12" s="5">
        <v>0</v>
      </c>
      <c r="K12" s="5">
        <f>IF(E12-D13 &gt; 0, E12-D13, 0)</f>
        <v>0</v>
      </c>
      <c r="L12" s="5">
        <f>IF(F12-D14&gt;0, F12-D14, 0)</f>
        <v>0</v>
      </c>
      <c r="N12" s="12" t="s">
        <v>5</v>
      </c>
      <c r="O12" s="5">
        <f t="shared" ref="O12:R14" si="3">SUM($E$2*C5,$K$2*I5,$Q$2*O5)</f>
        <v>0.75</v>
      </c>
      <c r="P12" s="5">
        <f t="shared" si="3"/>
        <v>1</v>
      </c>
      <c r="Q12" s="5">
        <f t="shared" si="3"/>
        <v>0.45</v>
      </c>
      <c r="R12" s="5">
        <f t="shared" si="3"/>
        <v>0.45</v>
      </c>
      <c r="T12" s="12" t="s">
        <v>5</v>
      </c>
      <c r="U12" s="5">
        <f>IF(O12-P11 &gt; 0,  O12-P11, 0)</f>
        <v>0.19999999999999996</v>
      </c>
      <c r="V12" s="5">
        <v>0</v>
      </c>
      <c r="W12" s="5">
        <f>IF(Q12-P13 &gt; 0, Q12-P13, 0)</f>
        <v>0</v>
      </c>
      <c r="X12" s="5">
        <f>IF(R12-P14&gt;0, R12-P14, 0)</f>
        <v>0</v>
      </c>
    </row>
    <row r="13" spans="1:31" ht="30" customHeight="1" x14ac:dyDescent="0.2">
      <c r="B13" s="15" t="s">
        <v>4</v>
      </c>
      <c r="C13" s="14">
        <f t="shared" si="2"/>
        <v>0</v>
      </c>
      <c r="D13" s="14">
        <f t="shared" si="2"/>
        <v>0</v>
      </c>
      <c r="E13" s="14">
        <f t="shared" si="2"/>
        <v>1</v>
      </c>
      <c r="F13" s="14">
        <f t="shared" si="2"/>
        <v>0</v>
      </c>
      <c r="G13" s="31"/>
      <c r="H13" s="15" t="s">
        <v>4</v>
      </c>
      <c r="I13" s="5">
        <f>IF(C13-E11 &gt; 0,  C13-E11, 0)</f>
        <v>0</v>
      </c>
      <c r="J13" s="5">
        <f>IF(D13-E12 &gt; 0, D13-E12, 0)</f>
        <v>0</v>
      </c>
      <c r="K13" s="5">
        <v>0</v>
      </c>
      <c r="L13" s="5">
        <f>IF(F13-E14&gt;0, F13-E14, 0)</f>
        <v>0</v>
      </c>
      <c r="N13" s="12" t="s">
        <v>4</v>
      </c>
      <c r="O13" s="5">
        <f t="shared" si="3"/>
        <v>0.55000000000000004</v>
      </c>
      <c r="P13" s="5">
        <f t="shared" si="3"/>
        <v>0.55000000000000004</v>
      </c>
      <c r="Q13" s="5">
        <f t="shared" si="3"/>
        <v>1</v>
      </c>
      <c r="R13" s="5">
        <f t="shared" si="3"/>
        <v>0.75</v>
      </c>
      <c r="T13" s="12" t="s">
        <v>4</v>
      </c>
      <c r="U13" s="5">
        <f>IF(O13-Q11 &gt; 0,  O13-Q11, 0)</f>
        <v>0.10000000000000003</v>
      </c>
      <c r="V13" s="5">
        <f>IF(P13-Q12 &gt; 0, P13-Q12, 0)</f>
        <v>0.10000000000000003</v>
      </c>
      <c r="W13" s="5">
        <v>0</v>
      </c>
      <c r="X13" s="5">
        <f>IF(R13-Q14&gt;0, R13-Q14, 0)</f>
        <v>0</v>
      </c>
    </row>
    <row r="14" spans="1:31" ht="30" customHeight="1" x14ac:dyDescent="0.2">
      <c r="B14" s="15" t="s">
        <v>3</v>
      </c>
      <c r="C14" s="14">
        <f t="shared" si="2"/>
        <v>0</v>
      </c>
      <c r="D14" s="14">
        <f t="shared" si="2"/>
        <v>0</v>
      </c>
      <c r="E14" s="14">
        <f t="shared" si="2"/>
        <v>1</v>
      </c>
      <c r="F14" s="14">
        <f t="shared" si="2"/>
        <v>1</v>
      </c>
      <c r="G14" s="32"/>
      <c r="H14" s="13" t="s">
        <v>3</v>
      </c>
      <c r="I14" s="5">
        <f>IF(C14-F11 &gt; 0,  C14-F11, 0)</f>
        <v>0</v>
      </c>
      <c r="J14" s="5">
        <f>IF(D14-F12 &gt; 0, D14-F12, 0)</f>
        <v>0</v>
      </c>
      <c r="K14" s="5">
        <f>IF(E14-F13 &gt; 0, E14-F13, 0)</f>
        <v>1</v>
      </c>
      <c r="L14" s="5">
        <v>0</v>
      </c>
      <c r="N14" s="12" t="s">
        <v>3</v>
      </c>
      <c r="O14" s="5">
        <f t="shared" si="3"/>
        <v>0.55000000000000004</v>
      </c>
      <c r="P14" s="5">
        <f t="shared" si="3"/>
        <v>0.55000000000000004</v>
      </c>
      <c r="Q14" s="5">
        <f t="shared" si="3"/>
        <v>1</v>
      </c>
      <c r="R14" s="5">
        <f t="shared" si="3"/>
        <v>1</v>
      </c>
      <c r="T14" s="12" t="s">
        <v>3</v>
      </c>
      <c r="U14" s="5">
        <f>IF(O14-R11 &gt; 0,  O14-R11, 0)</f>
        <v>0.10000000000000003</v>
      </c>
      <c r="V14" s="5">
        <f>IF(P14-R12 &gt; 0, P14-R12, 0)</f>
        <v>0.10000000000000003</v>
      </c>
      <c r="W14" s="5">
        <f>IF(Q14-R13 &gt; 0, Q14-R13, 0)</f>
        <v>0.25</v>
      </c>
      <c r="X14" s="5">
        <v>0</v>
      </c>
    </row>
    <row r="15" spans="1:31" ht="30" customHeight="1" x14ac:dyDescent="0.2">
      <c r="G15" s="33" t="s">
        <v>1</v>
      </c>
      <c r="H15" s="34"/>
      <c r="I15" s="10">
        <f>1-MAX(I11:I14)</f>
        <v>1</v>
      </c>
      <c r="J15" s="10">
        <f>1-MAX(J11:J14)</f>
        <v>1</v>
      </c>
      <c r="K15" s="10">
        <f>1-MAX(K11:K14)</f>
        <v>0</v>
      </c>
      <c r="L15" s="10">
        <f>1-MAX(L11:L14)</f>
        <v>1</v>
      </c>
      <c r="S15" s="35" t="s">
        <v>2</v>
      </c>
      <c r="T15" s="35"/>
      <c r="U15" s="10">
        <f>1-MAX(U11:U14)</f>
        <v>0.8</v>
      </c>
      <c r="V15" s="10">
        <f>1-MAX(V11:V14)</f>
        <v>0.89999999999999991</v>
      </c>
      <c r="W15" s="10">
        <f>1-MAX(W11:W14)</f>
        <v>0.75</v>
      </c>
      <c r="X15" s="10">
        <f>1-MAX(X11:X14)</f>
        <v>1</v>
      </c>
    </row>
    <row r="16" spans="1:31" ht="30" customHeight="1" x14ac:dyDescent="0.2"/>
    <row r="17" spans="1:18" ht="30" customHeight="1" x14ac:dyDescent="0.2">
      <c r="A17" s="1"/>
      <c r="B17" s="9"/>
      <c r="C17" s="9"/>
      <c r="D17" s="9"/>
      <c r="E17" s="9"/>
      <c r="F17" s="9"/>
      <c r="N17" s="36" t="s">
        <v>8</v>
      </c>
      <c r="O17" s="37"/>
      <c r="P17" s="37"/>
      <c r="Q17" s="37"/>
      <c r="R17" s="38"/>
    </row>
    <row r="18" spans="1:18" ht="30" customHeight="1" x14ac:dyDescent="0.2">
      <c r="A18" s="4"/>
      <c r="B18" s="4"/>
      <c r="C18" s="8"/>
      <c r="D18" s="8"/>
      <c r="E18" s="8"/>
      <c r="F18" s="8"/>
      <c r="M18" s="29" t="s">
        <v>7</v>
      </c>
      <c r="N18" s="29"/>
      <c r="O18" s="7" t="s">
        <v>6</v>
      </c>
      <c r="P18" s="7" t="s">
        <v>5</v>
      </c>
      <c r="Q18" s="7" t="s">
        <v>4</v>
      </c>
      <c r="R18" s="7" t="s">
        <v>3</v>
      </c>
    </row>
    <row r="19" spans="1:18" ht="30" customHeight="1" x14ac:dyDescent="0.2">
      <c r="A19" s="4"/>
      <c r="B19" s="4"/>
      <c r="C19" s="6"/>
      <c r="D19" s="6"/>
      <c r="E19" s="6"/>
      <c r="F19" s="6"/>
      <c r="M19" s="29" t="s">
        <v>2</v>
      </c>
      <c r="N19" s="29"/>
      <c r="O19" s="5">
        <f>U15</f>
        <v>0.8</v>
      </c>
      <c r="P19" s="5">
        <f>V15</f>
        <v>0.89999999999999991</v>
      </c>
      <c r="Q19" s="5">
        <f>W15</f>
        <v>0.75</v>
      </c>
      <c r="R19" s="5">
        <f>X15</f>
        <v>1</v>
      </c>
    </row>
    <row r="20" spans="1:18" ht="30" customHeight="1" x14ac:dyDescent="0.2">
      <c r="A20" s="4"/>
      <c r="B20" s="4"/>
      <c r="C20" s="6"/>
      <c r="D20" s="6"/>
      <c r="E20" s="6"/>
      <c r="F20" s="6"/>
      <c r="M20" s="29" t="s">
        <v>1</v>
      </c>
      <c r="N20" s="29"/>
      <c r="O20" s="5">
        <f>I15</f>
        <v>1</v>
      </c>
      <c r="P20" s="5">
        <f t="shared" ref="P20:R20" si="4">J15</f>
        <v>1</v>
      </c>
      <c r="Q20" s="5">
        <f t="shared" si="4"/>
        <v>0</v>
      </c>
      <c r="R20" s="5">
        <f t="shared" si="4"/>
        <v>1</v>
      </c>
    </row>
    <row r="21" spans="1:18" ht="30" customHeight="1" x14ac:dyDescent="0.2">
      <c r="A21" s="4"/>
      <c r="B21" s="4"/>
      <c r="C21" s="3"/>
      <c r="D21" s="3"/>
      <c r="E21" s="3"/>
      <c r="F21" s="3"/>
      <c r="M21" s="29" t="s">
        <v>0</v>
      </c>
      <c r="N21" s="29"/>
      <c r="O21" s="2">
        <f>MIN(O19:O20)</f>
        <v>0.8</v>
      </c>
      <c r="P21" s="2">
        <f>MIN(P19:P20)</f>
        <v>0.89999999999999991</v>
      </c>
      <c r="Q21" s="2">
        <f>MIN(Q19:Q20)</f>
        <v>0</v>
      </c>
      <c r="R21" s="2">
        <f>MIN(R19:R20)</f>
        <v>1</v>
      </c>
    </row>
    <row r="22" spans="1:18" ht="30" customHeight="1" x14ac:dyDescent="0.2">
      <c r="A22" s="1"/>
      <c r="B22" s="1"/>
      <c r="C22" s="1"/>
      <c r="D22" s="1"/>
      <c r="E22" s="1"/>
      <c r="F22" s="1"/>
      <c r="P22" s="22"/>
    </row>
    <row r="23" spans="1:18" ht="30" customHeight="1" x14ac:dyDescent="0.2">
      <c r="M23" s="28" t="s">
        <v>35</v>
      </c>
      <c r="N23" s="28"/>
      <c r="O23" s="28"/>
      <c r="P23" s="28"/>
      <c r="Q23" s="28"/>
      <c r="R23" s="28"/>
    </row>
    <row r="24" spans="1:18" ht="30" customHeight="1" x14ac:dyDescent="0.2"/>
  </sheetData>
  <mergeCells count="18">
    <mergeCell ref="A1:Y1"/>
    <mergeCell ref="Z1:AE1"/>
    <mergeCell ref="M19:N19"/>
    <mergeCell ref="M20:N20"/>
    <mergeCell ref="E2:F2"/>
    <mergeCell ref="K2:L2"/>
    <mergeCell ref="Q2:R2"/>
    <mergeCell ref="B9:F9"/>
    <mergeCell ref="M23:R23"/>
    <mergeCell ref="M21:N21"/>
    <mergeCell ref="T9:X9"/>
    <mergeCell ref="G10:G14"/>
    <mergeCell ref="G15:H15"/>
    <mergeCell ref="S15:T15"/>
    <mergeCell ref="N17:R17"/>
    <mergeCell ref="M18:N18"/>
    <mergeCell ref="H9:L9"/>
    <mergeCell ref="N9:R9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24AE0-F570-0D47-85C7-DE8AD4185773}">
  <dimension ref="A1:Y22"/>
  <sheetViews>
    <sheetView workbookViewId="0">
      <selection activeCell="K21" sqref="K21:P21"/>
    </sheetView>
  </sheetViews>
  <sheetFormatPr baseColWidth="10" defaultRowHeight="16" x14ac:dyDescent="0.2"/>
  <cols>
    <col min="1" max="1" width="10.83203125" customWidth="1"/>
    <col min="2" max="25" width="6.1640625" customWidth="1"/>
  </cols>
  <sheetData>
    <row r="1" spans="1:25" ht="91" customHeight="1" x14ac:dyDescent="0.2">
      <c r="A1" s="40" t="s">
        <v>30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ht="26" customHeight="1" x14ac:dyDescent="0.35">
      <c r="C2" s="21" t="s">
        <v>19</v>
      </c>
      <c r="D2" s="20">
        <v>1</v>
      </c>
      <c r="E2" s="24">
        <v>0.4</v>
      </c>
      <c r="H2" s="21" t="s">
        <v>19</v>
      </c>
      <c r="I2" s="20">
        <v>2</v>
      </c>
      <c r="J2" s="24">
        <v>0.05</v>
      </c>
      <c r="M2" s="21" t="s">
        <v>19</v>
      </c>
      <c r="N2" s="20">
        <v>3</v>
      </c>
      <c r="O2" s="24">
        <v>0.2</v>
      </c>
      <c r="R2" s="21" t="s">
        <v>19</v>
      </c>
      <c r="S2" s="20">
        <v>4</v>
      </c>
      <c r="T2" s="24">
        <v>0.15</v>
      </c>
      <c r="W2" s="21" t="s">
        <v>19</v>
      </c>
      <c r="X2" s="20">
        <v>5</v>
      </c>
      <c r="Y2" s="24">
        <v>0.2</v>
      </c>
    </row>
    <row r="3" spans="1:25" ht="35" customHeight="1" x14ac:dyDescent="0.2">
      <c r="B3" s="16" t="s">
        <v>18</v>
      </c>
      <c r="C3" s="12" t="s">
        <v>6</v>
      </c>
      <c r="D3" s="12" t="s">
        <v>5</v>
      </c>
      <c r="E3" s="12" t="s">
        <v>4</v>
      </c>
      <c r="G3" s="16" t="s">
        <v>17</v>
      </c>
      <c r="H3" s="12" t="s">
        <v>6</v>
      </c>
      <c r="I3" s="12" t="s">
        <v>5</v>
      </c>
      <c r="J3" s="12" t="s">
        <v>4</v>
      </c>
      <c r="L3" s="16" t="s">
        <v>16</v>
      </c>
      <c r="M3" s="12" t="s">
        <v>6</v>
      </c>
      <c r="N3" s="12" t="s">
        <v>5</v>
      </c>
      <c r="O3" s="12" t="s">
        <v>4</v>
      </c>
      <c r="Q3" s="16" t="s">
        <v>20</v>
      </c>
      <c r="R3" s="12" t="s">
        <v>6</v>
      </c>
      <c r="S3" s="12" t="s">
        <v>5</v>
      </c>
      <c r="T3" s="12" t="s">
        <v>4</v>
      </c>
      <c r="V3" s="16" t="s">
        <v>22</v>
      </c>
      <c r="W3" s="12" t="s">
        <v>6</v>
      </c>
      <c r="X3" s="12" t="s">
        <v>5</v>
      </c>
      <c r="Y3" s="12" t="s">
        <v>4</v>
      </c>
    </row>
    <row r="4" spans="1:25" ht="35" customHeight="1" x14ac:dyDescent="0.2">
      <c r="B4" s="12" t="s">
        <v>6</v>
      </c>
      <c r="C4" s="5">
        <v>1</v>
      </c>
      <c r="D4" s="5">
        <v>0</v>
      </c>
      <c r="E4" s="5">
        <v>0</v>
      </c>
      <c r="G4" s="12" t="s">
        <v>6</v>
      </c>
      <c r="H4" s="5">
        <v>1</v>
      </c>
      <c r="I4" s="5">
        <v>1</v>
      </c>
      <c r="J4" s="5">
        <v>1</v>
      </c>
      <c r="L4" s="12" t="s">
        <v>6</v>
      </c>
      <c r="M4" s="5">
        <v>1</v>
      </c>
      <c r="N4" s="5">
        <v>1</v>
      </c>
      <c r="O4" s="5">
        <v>0</v>
      </c>
      <c r="Q4" s="12" t="s">
        <v>6</v>
      </c>
      <c r="R4" s="5">
        <v>1</v>
      </c>
      <c r="S4" s="5">
        <v>1</v>
      </c>
      <c r="T4" s="5">
        <v>1</v>
      </c>
      <c r="V4" s="12" t="s">
        <v>6</v>
      </c>
      <c r="W4" s="5">
        <v>1</v>
      </c>
      <c r="X4" s="5">
        <v>1</v>
      </c>
      <c r="Y4" s="5">
        <v>1</v>
      </c>
    </row>
    <row r="5" spans="1:25" ht="35" customHeight="1" x14ac:dyDescent="0.2">
      <c r="B5" s="12" t="s">
        <v>5</v>
      </c>
      <c r="C5" s="5">
        <v>1</v>
      </c>
      <c r="D5" s="5">
        <v>1</v>
      </c>
      <c r="E5" s="5">
        <v>1</v>
      </c>
      <c r="G5" s="12" t="s">
        <v>5</v>
      </c>
      <c r="H5" s="5">
        <v>1</v>
      </c>
      <c r="I5" s="5">
        <v>1</v>
      </c>
      <c r="J5" s="5">
        <v>1</v>
      </c>
      <c r="L5" s="12" t="s">
        <v>5</v>
      </c>
      <c r="M5" s="5">
        <v>0</v>
      </c>
      <c r="N5" s="5">
        <v>1</v>
      </c>
      <c r="O5" s="5">
        <v>0</v>
      </c>
      <c r="Q5" s="12" t="s">
        <v>5</v>
      </c>
      <c r="R5" s="5">
        <v>0</v>
      </c>
      <c r="S5" s="5">
        <v>1</v>
      </c>
      <c r="T5" s="5">
        <v>0</v>
      </c>
      <c r="V5" s="12" t="s">
        <v>5</v>
      </c>
      <c r="W5" s="5">
        <v>0</v>
      </c>
      <c r="X5" s="5">
        <v>1</v>
      </c>
      <c r="Y5" s="5">
        <v>0</v>
      </c>
    </row>
    <row r="6" spans="1:25" ht="35" customHeight="1" x14ac:dyDescent="0.2">
      <c r="B6" s="12" t="s">
        <v>4</v>
      </c>
      <c r="C6" s="5">
        <v>1</v>
      </c>
      <c r="D6" s="5">
        <v>1</v>
      </c>
      <c r="E6" s="5">
        <v>1</v>
      </c>
      <c r="G6" s="12" t="s">
        <v>4</v>
      </c>
      <c r="H6" s="5">
        <v>0</v>
      </c>
      <c r="I6" s="5">
        <v>0</v>
      </c>
      <c r="J6" s="5">
        <v>1</v>
      </c>
      <c r="L6" s="12" t="s">
        <v>4</v>
      </c>
      <c r="M6" s="5">
        <v>1</v>
      </c>
      <c r="N6" s="5">
        <v>1</v>
      </c>
      <c r="O6" s="5">
        <v>1</v>
      </c>
      <c r="Q6" s="12" t="s">
        <v>4</v>
      </c>
      <c r="R6" s="5">
        <v>0</v>
      </c>
      <c r="S6" s="5">
        <v>1</v>
      </c>
      <c r="T6" s="5">
        <v>1</v>
      </c>
      <c r="V6" s="12" t="s">
        <v>4</v>
      </c>
      <c r="W6" s="5">
        <v>0</v>
      </c>
      <c r="X6" s="5">
        <v>1</v>
      </c>
      <c r="Y6" s="5">
        <v>1</v>
      </c>
    </row>
    <row r="7" spans="1:25" ht="35" customHeight="1" x14ac:dyDescent="0.2"/>
    <row r="8" spans="1:25" ht="35" customHeight="1" x14ac:dyDescent="0.2">
      <c r="B8" s="39" t="s">
        <v>15</v>
      </c>
      <c r="C8" s="37"/>
      <c r="D8" s="37"/>
      <c r="E8" s="37"/>
      <c r="G8" s="39" t="s">
        <v>14</v>
      </c>
      <c r="H8" s="37"/>
      <c r="I8" s="37"/>
      <c r="J8" s="37"/>
      <c r="L8" s="29" t="s">
        <v>13</v>
      </c>
      <c r="M8" s="29"/>
      <c r="N8" s="29"/>
      <c r="O8" s="29"/>
    </row>
    <row r="9" spans="1:25" ht="35" customHeight="1" x14ac:dyDescent="0.2">
      <c r="B9" s="18" t="s">
        <v>11</v>
      </c>
      <c r="C9" s="17" t="s">
        <v>6</v>
      </c>
      <c r="D9" s="17" t="s">
        <v>5</v>
      </c>
      <c r="E9" s="17" t="s">
        <v>4</v>
      </c>
      <c r="F9" s="30" t="s">
        <v>21</v>
      </c>
      <c r="G9" s="18" t="s">
        <v>10</v>
      </c>
      <c r="H9" s="17" t="s">
        <v>6</v>
      </c>
      <c r="I9" s="17" t="s">
        <v>5</v>
      </c>
      <c r="J9" s="17" t="s">
        <v>4</v>
      </c>
      <c r="L9" s="16" t="s">
        <v>9</v>
      </c>
      <c r="M9" s="12" t="s">
        <v>6</v>
      </c>
      <c r="N9" s="12" t="s">
        <v>5</v>
      </c>
      <c r="O9" s="12" t="s">
        <v>4</v>
      </c>
      <c r="Q9" s="16" t="s">
        <v>9</v>
      </c>
      <c r="R9" s="12" t="s">
        <v>6</v>
      </c>
      <c r="S9" s="12" t="s">
        <v>5</v>
      </c>
      <c r="T9" s="12" t="s">
        <v>4</v>
      </c>
    </row>
    <row r="10" spans="1:25" ht="35" customHeight="1" x14ac:dyDescent="0.2">
      <c r="B10" s="15" t="s">
        <v>6</v>
      </c>
      <c r="C10" s="14">
        <f t="shared" ref="C10:E12" si="0">C4*H4*M4*R4*W4</f>
        <v>1</v>
      </c>
      <c r="D10" s="14">
        <f t="shared" si="0"/>
        <v>0</v>
      </c>
      <c r="E10" s="14">
        <f t="shared" si="0"/>
        <v>0</v>
      </c>
      <c r="F10" s="31"/>
      <c r="G10" s="15" t="s">
        <v>6</v>
      </c>
      <c r="H10" s="5">
        <v>0</v>
      </c>
      <c r="I10" s="5">
        <f>IF(D10-C11 &gt; 0,D10-C11,0)</f>
        <v>0</v>
      </c>
      <c r="J10" s="5">
        <f>IF(E10-C12 &gt; 0, E10-C12,  0)</f>
        <v>0</v>
      </c>
      <c r="L10" s="12" t="s">
        <v>6</v>
      </c>
      <c r="M10" s="5">
        <f>SUM($E$2*C4,$J$2*H4,$O$2*M4,$T$2*R4, $Y$2*W4)</f>
        <v>1</v>
      </c>
      <c r="N10" s="5">
        <f t="shared" ref="N10" si="1">SUM($E$2*D4,$J$2*I4,$O$2*N4,$T$2*S4, $Y$2*X4)</f>
        <v>0.60000000000000009</v>
      </c>
      <c r="O10" s="5">
        <f>SUM($E$2*E4,$J$2*J4,$O$2*O4,$T$2*T4, $Y$2*Y4)</f>
        <v>0.4</v>
      </c>
      <c r="Q10" s="12" t="s">
        <v>6</v>
      </c>
      <c r="R10" s="5">
        <v>0</v>
      </c>
      <c r="S10" s="5">
        <f>IF(N10-M11 &gt; 0,N10-M11,0)</f>
        <v>0.15000000000000008</v>
      </c>
      <c r="T10" s="5">
        <f>IF(O10-M12 &gt; 0, O10-M12,  0)</f>
        <v>0</v>
      </c>
    </row>
    <row r="11" spans="1:25" ht="35" customHeight="1" x14ac:dyDescent="0.2">
      <c r="B11" s="15" t="s">
        <v>5</v>
      </c>
      <c r="C11" s="14">
        <f t="shared" si="0"/>
        <v>0</v>
      </c>
      <c r="D11" s="14">
        <f t="shared" si="0"/>
        <v>1</v>
      </c>
      <c r="E11" s="14">
        <f t="shared" si="0"/>
        <v>0</v>
      </c>
      <c r="F11" s="31"/>
      <c r="G11" s="15" t="s">
        <v>5</v>
      </c>
      <c r="H11" s="5">
        <f>IF(C11-D10 &gt; 0,  C11-D10, 0)</f>
        <v>0</v>
      </c>
      <c r="I11" s="5">
        <v>0</v>
      </c>
      <c r="J11" s="5">
        <f>IF(E11-D12 &gt; 0, E11-D12, 0)</f>
        <v>0</v>
      </c>
      <c r="L11" s="12" t="s">
        <v>5</v>
      </c>
      <c r="M11" s="5">
        <f>SUM($E$2*C5,$J$2*H5,$O$2*M5,$T$2*R5, $Y$2*W5)</f>
        <v>0.45</v>
      </c>
      <c r="N11" s="5">
        <f>SUM($E$2*D5,$J$2*I5,$O$2*N5,$T$2*S5, $Y$2*X5)</f>
        <v>1</v>
      </c>
      <c r="O11" s="5">
        <f>SUM($E$2*E5,$J$2*J5,$O$2*O5,$T$2*T5, $Y$2*Y5)</f>
        <v>0.45</v>
      </c>
      <c r="Q11" s="12" t="s">
        <v>5</v>
      </c>
      <c r="R11" s="5">
        <f>IF(M11-N10 &gt; 0,  M11-N10, 0)</f>
        <v>0</v>
      </c>
      <c r="S11" s="5">
        <v>0</v>
      </c>
      <c r="T11" s="5">
        <f>IF(O11-N12 &gt; 0, O11-N12, 0)</f>
        <v>0</v>
      </c>
    </row>
    <row r="12" spans="1:25" ht="35" customHeight="1" x14ac:dyDescent="0.2">
      <c r="B12" s="15" t="s">
        <v>4</v>
      </c>
      <c r="C12" s="14">
        <f t="shared" si="0"/>
        <v>0</v>
      </c>
      <c r="D12" s="14">
        <f t="shared" si="0"/>
        <v>0</v>
      </c>
      <c r="E12" s="14">
        <f t="shared" si="0"/>
        <v>1</v>
      </c>
      <c r="F12" s="31"/>
      <c r="G12" s="15" t="s">
        <v>4</v>
      </c>
      <c r="H12" s="5">
        <f>IF(C12-E10 &gt; 0,  C12-E10, 0)</f>
        <v>0</v>
      </c>
      <c r="I12" s="5">
        <f>IF(D12-E11 &gt; 0, D12-E11, 0)</f>
        <v>0</v>
      </c>
      <c r="J12" s="5">
        <v>0</v>
      </c>
      <c r="L12" s="12" t="s">
        <v>4</v>
      </c>
      <c r="M12" s="5">
        <f>SUM($E$2*C6,$J$2*H6,$O$2*M6,$T$2*R6, $Y$2*W6)</f>
        <v>0.60000000000000009</v>
      </c>
      <c r="N12" s="5">
        <f>SUM($E$2*D6,$J$2*I6,$O$2*N6,$T$2*S6, $Y$2*X6)</f>
        <v>0.95000000000000018</v>
      </c>
      <c r="O12" s="5">
        <f>SUM($E$2*E6,$J$2*J6,$O$2*O6,$T$2*T6, $Y$2*Y6)</f>
        <v>1</v>
      </c>
      <c r="Q12" s="12" t="s">
        <v>4</v>
      </c>
      <c r="R12" s="5">
        <f>IF(M12-O10 &gt; 0,  M12-O10, 0)</f>
        <v>0.20000000000000007</v>
      </c>
      <c r="S12" s="5">
        <f>IF(N12-O11 &gt; 0, N12-O11, 0)</f>
        <v>0.50000000000000022</v>
      </c>
      <c r="T12" s="5">
        <v>0</v>
      </c>
    </row>
    <row r="13" spans="1:25" ht="35" customHeight="1" x14ac:dyDescent="0.2">
      <c r="F13" s="33" t="s">
        <v>1</v>
      </c>
      <c r="G13" s="34"/>
      <c r="H13" s="10">
        <f>1-MAX(H10:H12)</f>
        <v>1</v>
      </c>
      <c r="I13" s="10">
        <f>1-MAX(I10:I12)</f>
        <v>1</v>
      </c>
      <c r="J13" s="10">
        <f>1-MAX(J10:J12)</f>
        <v>1</v>
      </c>
      <c r="P13" s="35" t="s">
        <v>2</v>
      </c>
      <c r="Q13" s="35"/>
      <c r="R13" s="10">
        <f>1-MAX(R10:R12)</f>
        <v>0.79999999999999993</v>
      </c>
      <c r="S13" s="10">
        <f>1-MAX(S10:S12)</f>
        <v>0.49999999999999978</v>
      </c>
      <c r="T13" s="10">
        <f>1-MAX(T10:T12)</f>
        <v>1</v>
      </c>
    </row>
    <row r="14" spans="1:25" ht="35" customHeight="1" x14ac:dyDescent="0.2"/>
    <row r="15" spans="1:25" ht="35" customHeight="1" x14ac:dyDescent="0.2">
      <c r="A15" s="9"/>
      <c r="B15" s="9"/>
      <c r="C15" s="9"/>
      <c r="D15" s="9"/>
      <c r="E15" s="9"/>
      <c r="F15" s="9"/>
      <c r="L15" s="36" t="s">
        <v>8</v>
      </c>
      <c r="M15" s="37"/>
      <c r="N15" s="37"/>
      <c r="O15" s="37"/>
    </row>
    <row r="16" spans="1:25" ht="35" customHeight="1" x14ac:dyDescent="0.2">
      <c r="A16" s="9"/>
      <c r="B16" s="9"/>
      <c r="C16" s="9"/>
      <c r="D16" s="9"/>
      <c r="E16" s="9"/>
      <c r="F16" s="9"/>
      <c r="K16" s="29" t="s">
        <v>7</v>
      </c>
      <c r="L16" s="29"/>
      <c r="M16" s="7" t="s">
        <v>6</v>
      </c>
      <c r="N16" s="7" t="s">
        <v>5</v>
      </c>
      <c r="O16" s="7" t="s">
        <v>4</v>
      </c>
    </row>
    <row r="17" spans="1:16" ht="35" customHeight="1" x14ac:dyDescent="0.2">
      <c r="A17" s="9"/>
      <c r="B17" s="9"/>
      <c r="C17" s="9"/>
      <c r="D17" s="9"/>
      <c r="E17" s="9"/>
      <c r="F17" s="9"/>
      <c r="K17" s="29" t="s">
        <v>1</v>
      </c>
      <c r="L17" s="29"/>
      <c r="M17" s="5">
        <f>H13</f>
        <v>1</v>
      </c>
      <c r="N17" s="5">
        <f>I13</f>
        <v>1</v>
      </c>
      <c r="O17" s="5">
        <f>J13</f>
        <v>1</v>
      </c>
    </row>
    <row r="18" spans="1:16" ht="35" customHeight="1" x14ac:dyDescent="0.2">
      <c r="A18" s="9"/>
      <c r="B18" s="9"/>
      <c r="C18" s="9"/>
      <c r="D18" s="9"/>
      <c r="E18" s="9"/>
      <c r="F18" s="9"/>
      <c r="K18" s="29" t="s">
        <v>2</v>
      </c>
      <c r="L18" s="29"/>
      <c r="M18" s="5">
        <f>R13</f>
        <v>0.79999999999999993</v>
      </c>
      <c r="N18" s="5">
        <f>S13</f>
        <v>0.49999999999999978</v>
      </c>
      <c r="O18" s="5">
        <f>T13</f>
        <v>1</v>
      </c>
    </row>
    <row r="19" spans="1:16" ht="35" customHeight="1" x14ac:dyDescent="0.2">
      <c r="A19" s="9"/>
      <c r="B19" s="9"/>
      <c r="C19" s="9"/>
      <c r="D19" s="9"/>
      <c r="E19" s="9"/>
      <c r="F19" s="9"/>
      <c r="K19" s="29" t="s">
        <v>0</v>
      </c>
      <c r="L19" s="29"/>
      <c r="M19" s="2">
        <f>MIN(M17:M18)</f>
        <v>0.79999999999999993</v>
      </c>
      <c r="N19" s="2">
        <f>MIN(N17:N18)</f>
        <v>0.49999999999999978</v>
      </c>
      <c r="O19" s="2">
        <f>MIN(O17:O18)</f>
        <v>1</v>
      </c>
    </row>
    <row r="20" spans="1:16" ht="30" customHeight="1" x14ac:dyDescent="0.2">
      <c r="A20" s="9"/>
      <c r="B20" s="9"/>
      <c r="C20" s="9"/>
      <c r="D20" s="9"/>
      <c r="E20" s="9"/>
      <c r="F20" s="9"/>
    </row>
    <row r="21" spans="1:16" ht="30" customHeight="1" x14ac:dyDescent="0.2">
      <c r="K21" s="28" t="s">
        <v>35</v>
      </c>
      <c r="L21" s="28"/>
      <c r="M21" s="28"/>
      <c r="N21" s="28"/>
      <c r="O21" s="28"/>
      <c r="P21" s="28"/>
    </row>
    <row r="22" spans="1:16" ht="30" customHeight="1" x14ac:dyDescent="0.2"/>
  </sheetData>
  <mergeCells count="13">
    <mergeCell ref="K21:P21"/>
    <mergeCell ref="A1:Y1"/>
    <mergeCell ref="L15:O15"/>
    <mergeCell ref="K16:L16"/>
    <mergeCell ref="K17:L17"/>
    <mergeCell ref="K18:L18"/>
    <mergeCell ref="K19:L19"/>
    <mergeCell ref="P13:Q13"/>
    <mergeCell ref="B8:E8"/>
    <mergeCell ref="G8:J8"/>
    <mergeCell ref="L8:O8"/>
    <mergeCell ref="F9:F12"/>
    <mergeCell ref="F13:G1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594F-A318-9540-B87A-09CBAEF73B46}">
  <dimension ref="A1:AC24"/>
  <sheetViews>
    <sheetView workbookViewId="0">
      <selection activeCell="K6" sqref="K6"/>
    </sheetView>
  </sheetViews>
  <sheetFormatPr baseColWidth="10" defaultRowHeight="16" x14ac:dyDescent="0.2"/>
  <cols>
    <col min="2" max="6" width="5" customWidth="1"/>
    <col min="8" max="12" width="5" customWidth="1"/>
    <col min="14" max="18" width="5" customWidth="1"/>
    <col min="20" max="24" width="5" customWidth="1"/>
  </cols>
  <sheetData>
    <row r="1" spans="1:29" ht="91" customHeight="1" x14ac:dyDescent="0.2">
      <c r="A1" s="40" t="s">
        <v>28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19"/>
      <c r="Y1" s="19"/>
    </row>
    <row r="2" spans="1:29" ht="26" customHeight="1" x14ac:dyDescent="0.35">
      <c r="C2" s="21" t="s">
        <v>19</v>
      </c>
      <c r="D2" s="20">
        <v>1</v>
      </c>
      <c r="E2" s="43">
        <v>0.4</v>
      </c>
      <c r="F2" s="44"/>
      <c r="I2" s="21" t="s">
        <v>19</v>
      </c>
      <c r="J2" s="20">
        <v>2</v>
      </c>
      <c r="K2" s="43">
        <v>0.25</v>
      </c>
      <c r="L2" s="44"/>
      <c r="O2" s="21" t="s">
        <v>19</v>
      </c>
      <c r="P2" s="20">
        <v>3</v>
      </c>
      <c r="Q2" s="43">
        <v>0.35</v>
      </c>
      <c r="R2" s="44"/>
      <c r="S2" s="19"/>
      <c r="T2" s="19"/>
      <c r="U2" s="19"/>
      <c r="V2" s="19"/>
      <c r="W2" s="19"/>
      <c r="X2" s="19"/>
      <c r="Y2" s="19"/>
    </row>
    <row r="3" spans="1:29" ht="30" customHeight="1" x14ac:dyDescent="0.2">
      <c r="B3" s="16" t="s">
        <v>18</v>
      </c>
      <c r="C3" s="12" t="s">
        <v>6</v>
      </c>
      <c r="D3" s="12" t="s">
        <v>5</v>
      </c>
      <c r="E3" s="12" t="s">
        <v>4</v>
      </c>
      <c r="F3" s="12" t="s">
        <v>3</v>
      </c>
      <c r="H3" s="16" t="s">
        <v>17</v>
      </c>
      <c r="I3" s="12" t="s">
        <v>6</v>
      </c>
      <c r="J3" s="12" t="s">
        <v>5</v>
      </c>
      <c r="K3" s="12" t="s">
        <v>4</v>
      </c>
      <c r="L3" s="12" t="s">
        <v>3</v>
      </c>
      <c r="N3" s="16" t="s">
        <v>16</v>
      </c>
      <c r="O3" s="12" t="s">
        <v>6</v>
      </c>
      <c r="P3" s="12" t="s">
        <v>5</v>
      </c>
      <c r="Q3" s="12" t="s">
        <v>4</v>
      </c>
      <c r="R3" s="12" t="s">
        <v>3</v>
      </c>
      <c r="S3" s="19"/>
      <c r="T3" s="19"/>
      <c r="U3" s="19"/>
      <c r="V3" s="19" t="s">
        <v>23</v>
      </c>
      <c r="W3" s="19"/>
      <c r="X3" s="19"/>
      <c r="Y3" s="19"/>
      <c r="Z3" t="s">
        <v>24</v>
      </c>
      <c r="AA3" t="s">
        <v>25</v>
      </c>
      <c r="AC3" t="s">
        <v>26</v>
      </c>
    </row>
    <row r="4" spans="1:29" ht="30" customHeight="1" x14ac:dyDescent="0.2">
      <c r="B4" s="12" t="s">
        <v>6</v>
      </c>
      <c r="C4" s="5">
        <v>1</v>
      </c>
      <c r="D4" s="5">
        <v>1</v>
      </c>
      <c r="E4" s="5">
        <v>1</v>
      </c>
      <c r="F4" s="5">
        <v>0</v>
      </c>
      <c r="H4" s="12" t="s">
        <v>6</v>
      </c>
      <c r="I4" s="5">
        <v>1</v>
      </c>
      <c r="J4" s="5">
        <v>1</v>
      </c>
      <c r="K4" s="5">
        <v>0</v>
      </c>
      <c r="L4" s="5">
        <v>0</v>
      </c>
      <c r="N4" s="12" t="s">
        <v>6</v>
      </c>
      <c r="O4" s="5">
        <v>1</v>
      </c>
      <c r="P4" s="5">
        <v>1</v>
      </c>
      <c r="Q4" s="5">
        <v>1</v>
      </c>
      <c r="R4" s="5">
        <v>0</v>
      </c>
      <c r="S4" s="19"/>
      <c r="T4" s="19"/>
      <c r="U4" s="19"/>
      <c r="V4" s="19"/>
      <c r="W4" s="19"/>
      <c r="X4" s="19"/>
      <c r="Y4" s="19"/>
    </row>
    <row r="5" spans="1:29" ht="30" customHeight="1" x14ac:dyDescent="0.2">
      <c r="B5" s="12" t="s">
        <v>5</v>
      </c>
      <c r="C5" s="5">
        <v>1</v>
      </c>
      <c r="D5" s="5">
        <v>1</v>
      </c>
      <c r="E5" s="5">
        <v>1</v>
      </c>
      <c r="F5" s="5">
        <v>0</v>
      </c>
      <c r="H5" s="12" t="s">
        <v>5</v>
      </c>
      <c r="I5" s="5">
        <v>0</v>
      </c>
      <c r="J5" s="5">
        <v>1</v>
      </c>
      <c r="K5" s="5">
        <v>0</v>
      </c>
      <c r="L5" s="5">
        <v>0</v>
      </c>
      <c r="N5" s="12" t="s">
        <v>5</v>
      </c>
      <c r="O5" s="5">
        <v>1</v>
      </c>
      <c r="P5" s="5">
        <v>1</v>
      </c>
      <c r="Q5" s="5">
        <v>1</v>
      </c>
      <c r="R5" s="5">
        <v>0</v>
      </c>
      <c r="S5" s="19"/>
      <c r="T5" s="19"/>
      <c r="U5" s="19"/>
      <c r="V5" s="19"/>
      <c r="W5" s="19"/>
      <c r="X5" s="19"/>
      <c r="Y5" s="19"/>
    </row>
    <row r="6" spans="1:29" ht="30" customHeight="1" x14ac:dyDescent="0.2">
      <c r="B6" s="12" t="s">
        <v>4</v>
      </c>
      <c r="C6" s="5">
        <v>1</v>
      </c>
      <c r="D6" s="5">
        <v>1</v>
      </c>
      <c r="E6" s="5">
        <v>1</v>
      </c>
      <c r="F6" s="5">
        <v>0</v>
      </c>
      <c r="H6" s="12" t="s">
        <v>4</v>
      </c>
      <c r="I6" s="5">
        <v>1</v>
      </c>
      <c r="J6" s="5">
        <v>1</v>
      </c>
      <c r="K6" s="5">
        <v>1</v>
      </c>
      <c r="L6" s="5">
        <v>1</v>
      </c>
      <c r="N6" s="12" t="s">
        <v>4</v>
      </c>
      <c r="O6" s="5">
        <v>1</v>
      </c>
      <c r="P6" s="5">
        <v>1</v>
      </c>
      <c r="Q6" s="5">
        <v>1</v>
      </c>
      <c r="R6" s="5">
        <v>0</v>
      </c>
      <c r="S6" s="19"/>
      <c r="T6" s="19"/>
      <c r="U6" s="19"/>
      <c r="V6" s="19"/>
      <c r="W6" s="19"/>
      <c r="X6" s="19"/>
      <c r="Y6" s="19"/>
    </row>
    <row r="7" spans="1:29" ht="30" customHeight="1" x14ac:dyDescent="0.2">
      <c r="B7" s="12" t="s">
        <v>3</v>
      </c>
      <c r="C7" s="5">
        <v>1</v>
      </c>
      <c r="D7" s="5">
        <v>1</v>
      </c>
      <c r="E7" s="5">
        <v>1</v>
      </c>
      <c r="F7" s="5">
        <v>1</v>
      </c>
      <c r="H7" s="12" t="s">
        <v>3</v>
      </c>
      <c r="I7" s="5">
        <v>1</v>
      </c>
      <c r="J7" s="5">
        <v>1</v>
      </c>
      <c r="K7" s="5">
        <v>1</v>
      </c>
      <c r="L7" s="5">
        <v>1</v>
      </c>
      <c r="N7" s="12" t="s">
        <v>3</v>
      </c>
      <c r="O7" s="5">
        <v>1</v>
      </c>
      <c r="P7" s="5">
        <v>1</v>
      </c>
      <c r="Q7" s="5">
        <v>1</v>
      </c>
      <c r="R7" s="5">
        <v>1</v>
      </c>
      <c r="S7" s="19"/>
      <c r="T7" s="19"/>
      <c r="U7" s="19"/>
      <c r="V7" s="19"/>
      <c r="W7" s="19"/>
      <c r="X7" s="19"/>
      <c r="Y7" s="19"/>
    </row>
    <row r="8" spans="1:29" x14ac:dyDescent="0.2">
      <c r="S8" s="19"/>
      <c r="T8" s="19"/>
      <c r="U8" s="19"/>
      <c r="V8" s="19"/>
      <c r="W8" s="19"/>
      <c r="X8" s="19"/>
      <c r="Y8" s="19"/>
    </row>
    <row r="9" spans="1:29" ht="30" customHeight="1" x14ac:dyDescent="0.2">
      <c r="B9" s="39" t="s">
        <v>15</v>
      </c>
      <c r="C9" s="37"/>
      <c r="D9" s="37"/>
      <c r="E9" s="37"/>
      <c r="F9" s="38"/>
      <c r="H9" s="39" t="s">
        <v>14</v>
      </c>
      <c r="I9" s="37"/>
      <c r="J9" s="37"/>
      <c r="K9" s="37"/>
      <c r="L9" s="38"/>
      <c r="N9" s="29" t="s">
        <v>13</v>
      </c>
      <c r="O9" s="29"/>
      <c r="P9" s="29"/>
      <c r="Q9" s="29"/>
      <c r="R9" s="29"/>
      <c r="T9" s="29" t="s">
        <v>12</v>
      </c>
      <c r="U9" s="29"/>
      <c r="V9" s="29"/>
      <c r="W9" s="29"/>
      <c r="X9" s="29"/>
    </row>
    <row r="10" spans="1:29" ht="30" customHeight="1" x14ac:dyDescent="0.2">
      <c r="B10" s="18" t="s">
        <v>11</v>
      </c>
      <c r="C10" s="17" t="s">
        <v>6</v>
      </c>
      <c r="D10" s="17" t="s">
        <v>5</v>
      </c>
      <c r="E10" s="17" t="s">
        <v>4</v>
      </c>
      <c r="F10" s="17" t="s">
        <v>3</v>
      </c>
      <c r="G10" s="30"/>
      <c r="H10" s="18" t="s">
        <v>10</v>
      </c>
      <c r="I10" s="17" t="s">
        <v>6</v>
      </c>
      <c r="J10" s="17" t="s">
        <v>5</v>
      </c>
      <c r="K10" s="17" t="s">
        <v>4</v>
      </c>
      <c r="L10" s="17" t="s">
        <v>3</v>
      </c>
      <c r="N10" s="16" t="s">
        <v>9</v>
      </c>
      <c r="O10" s="12" t="s">
        <v>6</v>
      </c>
      <c r="P10" s="12" t="s">
        <v>5</v>
      </c>
      <c r="Q10" s="12" t="s">
        <v>4</v>
      </c>
      <c r="R10" s="12" t="s">
        <v>3</v>
      </c>
      <c r="T10" s="16" t="s">
        <v>9</v>
      </c>
      <c r="U10" s="12" t="s">
        <v>6</v>
      </c>
      <c r="V10" s="12" t="s">
        <v>5</v>
      </c>
      <c r="W10" s="12" t="s">
        <v>4</v>
      </c>
      <c r="X10" s="12" t="s">
        <v>3</v>
      </c>
    </row>
    <row r="11" spans="1:29" ht="30" customHeight="1" x14ac:dyDescent="0.2">
      <c r="B11" s="15" t="s">
        <v>6</v>
      </c>
      <c r="C11" s="14">
        <f t="shared" ref="C11:F14" si="0">C4*I4*O4</f>
        <v>1</v>
      </c>
      <c r="D11" s="14">
        <f t="shared" si="0"/>
        <v>1</v>
      </c>
      <c r="E11" s="14">
        <f t="shared" si="0"/>
        <v>0</v>
      </c>
      <c r="F11" s="14">
        <f t="shared" si="0"/>
        <v>0</v>
      </c>
      <c r="G11" s="31"/>
      <c r="H11" s="15" t="s">
        <v>6</v>
      </c>
      <c r="I11" s="5">
        <v>0</v>
      </c>
      <c r="J11" s="5">
        <f>IF(D11-C12 &gt; 0,D11-C12,0)</f>
        <v>1</v>
      </c>
      <c r="K11" s="5">
        <f>IF(E11-C13 &gt; 0, E11-C13,  0)</f>
        <v>0</v>
      </c>
      <c r="L11" s="5">
        <f>IF(F11-C14 &gt; 0, F11-C14,  0)</f>
        <v>0</v>
      </c>
      <c r="N11" s="12" t="s">
        <v>6</v>
      </c>
      <c r="O11" s="5">
        <f t="shared" ref="O11:R14" si="1">SUM($E$2*C4,$K$2*I4,$Q$2*O4)</f>
        <v>1</v>
      </c>
      <c r="P11" s="5">
        <f t="shared" si="1"/>
        <v>1</v>
      </c>
      <c r="Q11" s="5">
        <f t="shared" si="1"/>
        <v>0.75</v>
      </c>
      <c r="R11" s="5">
        <f t="shared" si="1"/>
        <v>0</v>
      </c>
      <c r="T11" s="12" t="s">
        <v>6</v>
      </c>
      <c r="U11" s="5">
        <v>0</v>
      </c>
      <c r="V11" s="5">
        <f>IF(P11-O12 &gt; 0,P11-O12,0)</f>
        <v>0.25</v>
      </c>
      <c r="W11" s="5">
        <f>IF(Q11-O13 &gt; 0, Q11-O13,  0)</f>
        <v>0</v>
      </c>
      <c r="X11" s="5">
        <f>IF(R11-O14 &gt; 0, R11-O14,  0)</f>
        <v>0</v>
      </c>
    </row>
    <row r="12" spans="1:29" ht="30" customHeight="1" x14ac:dyDescent="0.2">
      <c r="B12" s="15" t="s">
        <v>5</v>
      </c>
      <c r="C12" s="14">
        <f t="shared" si="0"/>
        <v>0</v>
      </c>
      <c r="D12" s="14">
        <f t="shared" si="0"/>
        <v>1</v>
      </c>
      <c r="E12" s="14">
        <f t="shared" si="0"/>
        <v>0</v>
      </c>
      <c r="F12" s="14">
        <f t="shared" si="0"/>
        <v>0</v>
      </c>
      <c r="G12" s="31"/>
      <c r="H12" s="15" t="s">
        <v>5</v>
      </c>
      <c r="I12" s="5">
        <f>IF(C12-D11 &gt; 0,  C12-D11, 0)</f>
        <v>0</v>
      </c>
      <c r="J12" s="5">
        <v>0</v>
      </c>
      <c r="K12" s="5">
        <f>IF(E12-D13 &gt; 0, E12-D13, 0)</f>
        <v>0</v>
      </c>
      <c r="L12" s="5">
        <f>IF(F12-D14&gt;0, F12-D14, 0)</f>
        <v>0</v>
      </c>
      <c r="N12" s="12" t="s">
        <v>5</v>
      </c>
      <c r="O12" s="5">
        <f t="shared" si="1"/>
        <v>0.75</v>
      </c>
      <c r="P12" s="5">
        <f t="shared" si="1"/>
        <v>1</v>
      </c>
      <c r="Q12" s="5">
        <f t="shared" si="1"/>
        <v>0.75</v>
      </c>
      <c r="R12" s="5">
        <f t="shared" si="1"/>
        <v>0</v>
      </c>
      <c r="T12" s="12" t="s">
        <v>5</v>
      </c>
      <c r="U12" s="5">
        <f>IF(O12-P11 &gt; 0,  O12-P11, 0)</f>
        <v>0</v>
      </c>
      <c r="V12" s="5">
        <v>0</v>
      </c>
      <c r="W12" s="5">
        <f>IF(Q12-P13 &gt; 0, Q12-P13, 0)</f>
        <v>0</v>
      </c>
      <c r="X12" s="5">
        <f>IF(R12-P14&gt;0, R12-P14, 0)</f>
        <v>0</v>
      </c>
    </row>
    <row r="13" spans="1:29" ht="30" customHeight="1" x14ac:dyDescent="0.2">
      <c r="B13" s="15" t="s">
        <v>4</v>
      </c>
      <c r="C13" s="14">
        <f t="shared" si="0"/>
        <v>1</v>
      </c>
      <c r="D13" s="14">
        <f t="shared" si="0"/>
        <v>1</v>
      </c>
      <c r="E13" s="14">
        <f t="shared" si="0"/>
        <v>1</v>
      </c>
      <c r="F13" s="14">
        <f t="shared" si="0"/>
        <v>0</v>
      </c>
      <c r="G13" s="31"/>
      <c r="H13" s="15" t="s">
        <v>4</v>
      </c>
      <c r="I13" s="5">
        <f>IF(C13-E11 &gt; 0,  C13-E11, 0)</f>
        <v>1</v>
      </c>
      <c r="J13" s="5">
        <f>IF(D13-E12 &gt; 0, D13-E12, 0)</f>
        <v>1</v>
      </c>
      <c r="K13" s="5">
        <v>0</v>
      </c>
      <c r="L13" s="5">
        <f>IF(F13-E14&gt;0, F13-E14, 0)</f>
        <v>0</v>
      </c>
      <c r="N13" s="12" t="s">
        <v>4</v>
      </c>
      <c r="O13" s="5">
        <f t="shared" si="1"/>
        <v>1</v>
      </c>
      <c r="P13" s="5">
        <f t="shared" si="1"/>
        <v>1</v>
      </c>
      <c r="Q13" s="5">
        <f t="shared" si="1"/>
        <v>1</v>
      </c>
      <c r="R13" s="5">
        <f t="shared" si="1"/>
        <v>0.25</v>
      </c>
      <c r="T13" s="12" t="s">
        <v>4</v>
      </c>
      <c r="U13" s="5">
        <f>IF(O13-Q11 &gt; 0,  O13-Q11, 0)</f>
        <v>0.25</v>
      </c>
      <c r="V13" s="5">
        <f>IF(P13-Q12 &gt; 0, P13-Q12, 0)</f>
        <v>0.25</v>
      </c>
      <c r="W13" s="5">
        <v>0</v>
      </c>
      <c r="X13" s="5">
        <f>IF(R13-Q14&gt;0, R13-Q14, 0)</f>
        <v>0</v>
      </c>
    </row>
    <row r="14" spans="1:29" ht="30" customHeight="1" x14ac:dyDescent="0.2">
      <c r="B14" s="15" t="s">
        <v>3</v>
      </c>
      <c r="C14" s="14">
        <f t="shared" si="0"/>
        <v>1</v>
      </c>
      <c r="D14" s="14">
        <f t="shared" si="0"/>
        <v>1</v>
      </c>
      <c r="E14" s="14">
        <f t="shared" si="0"/>
        <v>1</v>
      </c>
      <c r="F14" s="14">
        <f t="shared" si="0"/>
        <v>1</v>
      </c>
      <c r="G14" s="32"/>
      <c r="H14" s="13" t="s">
        <v>3</v>
      </c>
      <c r="I14" s="5">
        <f>IF(C14-F11 &gt; 0,  C14-F11, 0)</f>
        <v>1</v>
      </c>
      <c r="J14" s="5">
        <f>IF(D14-F12 &gt; 0, D14-F12, 0)</f>
        <v>1</v>
      </c>
      <c r="K14" s="5">
        <f>IF(E14-F13 &gt; 0, E14-F13, 0)</f>
        <v>1</v>
      </c>
      <c r="L14" s="5">
        <v>0</v>
      </c>
      <c r="N14" s="12" t="s">
        <v>3</v>
      </c>
      <c r="O14" s="5">
        <f t="shared" si="1"/>
        <v>1</v>
      </c>
      <c r="P14" s="5">
        <f t="shared" si="1"/>
        <v>1</v>
      </c>
      <c r="Q14" s="5">
        <f t="shared" si="1"/>
        <v>1</v>
      </c>
      <c r="R14" s="5">
        <f t="shared" si="1"/>
        <v>1</v>
      </c>
      <c r="T14" s="12" t="s">
        <v>3</v>
      </c>
      <c r="U14" s="5">
        <f>IF(O14-R11 &gt; 0,  O14-R11, 0)</f>
        <v>1</v>
      </c>
      <c r="V14" s="5">
        <f>IF(P14-R12 &gt; 0, P14-R12, 0)</f>
        <v>1</v>
      </c>
      <c r="W14" s="5">
        <f>IF(Q14-R13 &gt; 0, Q14-R13, 0)</f>
        <v>0.75</v>
      </c>
      <c r="X14" s="5">
        <v>0</v>
      </c>
    </row>
    <row r="15" spans="1:29" ht="30" customHeight="1" x14ac:dyDescent="0.2">
      <c r="G15" s="33" t="s">
        <v>1</v>
      </c>
      <c r="H15" s="34"/>
      <c r="I15" s="10">
        <f>1-MAX(I11:I14)</f>
        <v>0</v>
      </c>
      <c r="J15" s="10">
        <f>1-MAX(J11:J14)</f>
        <v>0</v>
      </c>
      <c r="K15" s="10">
        <f>1-MAX(K11:K14)</f>
        <v>0</v>
      </c>
      <c r="L15" s="10">
        <f>1-MAX(L11:L14)</f>
        <v>1</v>
      </c>
      <c r="S15" s="35" t="s">
        <v>2</v>
      </c>
      <c r="T15" s="35"/>
      <c r="U15" s="10">
        <f>1-MAX(U11:U14)</f>
        <v>0</v>
      </c>
      <c r="V15" s="10">
        <f>1-MAX(V11:V14)</f>
        <v>0</v>
      </c>
      <c r="W15" s="10">
        <f>1-MAX(W11:W14)</f>
        <v>0.25</v>
      </c>
      <c r="X15" s="10">
        <f>1-MAX(X11:X14)</f>
        <v>1</v>
      </c>
    </row>
    <row r="16" spans="1:29" ht="30" customHeight="1" x14ac:dyDescent="0.2"/>
    <row r="17" spans="1:18" ht="30" customHeight="1" x14ac:dyDescent="0.2">
      <c r="A17" s="1"/>
      <c r="B17" s="9"/>
      <c r="C17" s="9"/>
      <c r="D17" s="9"/>
      <c r="E17" s="9"/>
      <c r="F17" s="9"/>
      <c r="N17" s="36" t="s">
        <v>8</v>
      </c>
      <c r="O17" s="37"/>
      <c r="P17" s="37"/>
      <c r="Q17" s="37"/>
      <c r="R17" s="38"/>
    </row>
    <row r="18" spans="1:18" ht="30" customHeight="1" x14ac:dyDescent="0.2">
      <c r="A18" s="4"/>
      <c r="B18" s="4"/>
      <c r="C18" s="8"/>
      <c r="D18" s="8"/>
      <c r="E18" s="8"/>
      <c r="F18" s="8"/>
      <c r="M18" s="29" t="s">
        <v>7</v>
      </c>
      <c r="N18" s="29"/>
      <c r="O18" s="7" t="s">
        <v>6</v>
      </c>
      <c r="P18" s="7" t="s">
        <v>5</v>
      </c>
      <c r="Q18" s="7" t="s">
        <v>4</v>
      </c>
      <c r="R18" s="7" t="s">
        <v>3</v>
      </c>
    </row>
    <row r="19" spans="1:18" ht="30" customHeight="1" x14ac:dyDescent="0.2">
      <c r="A19" s="4"/>
      <c r="B19" s="4"/>
      <c r="C19" s="6"/>
      <c r="D19" s="6"/>
      <c r="E19" s="6"/>
      <c r="F19" s="6"/>
      <c r="M19" s="29" t="s">
        <v>2</v>
      </c>
      <c r="N19" s="29"/>
      <c r="O19" s="5">
        <f>U15</f>
        <v>0</v>
      </c>
      <c r="P19" s="5">
        <f>V15</f>
        <v>0</v>
      </c>
      <c r="Q19" s="5">
        <f>W15</f>
        <v>0.25</v>
      </c>
      <c r="R19" s="5">
        <f>X15</f>
        <v>1</v>
      </c>
    </row>
    <row r="20" spans="1:18" ht="30" customHeight="1" x14ac:dyDescent="0.2">
      <c r="A20" s="4"/>
      <c r="B20" s="4"/>
      <c r="C20" s="6"/>
      <c r="D20" s="6"/>
      <c r="E20" s="6"/>
      <c r="F20" s="6"/>
      <c r="M20" s="29" t="s">
        <v>1</v>
      </c>
      <c r="N20" s="29"/>
      <c r="O20" s="5">
        <f>I15</f>
        <v>0</v>
      </c>
      <c r="P20" s="5">
        <f>J15</f>
        <v>0</v>
      </c>
      <c r="Q20" s="5">
        <f>K15</f>
        <v>0</v>
      </c>
      <c r="R20" s="5">
        <f>L15</f>
        <v>1</v>
      </c>
    </row>
    <row r="21" spans="1:18" ht="30" customHeight="1" x14ac:dyDescent="0.2">
      <c r="A21" s="4"/>
      <c r="B21" s="4"/>
      <c r="C21" s="3"/>
      <c r="D21" s="3"/>
      <c r="E21" s="3"/>
      <c r="F21" s="3"/>
      <c r="M21" s="29" t="s">
        <v>0</v>
      </c>
      <c r="N21" s="29"/>
      <c r="O21" s="2">
        <f>MIN(O19:O20)</f>
        <v>0</v>
      </c>
      <c r="P21" s="2">
        <f>MIN(P19:P20)</f>
        <v>0</v>
      </c>
      <c r="Q21" s="2">
        <f>MIN(Q19:Q20)</f>
        <v>0</v>
      </c>
      <c r="R21" s="2">
        <f>MIN(R19:R20)</f>
        <v>1</v>
      </c>
    </row>
    <row r="22" spans="1:18" ht="30" customHeight="1" x14ac:dyDescent="0.2">
      <c r="A22" s="1"/>
      <c r="B22" s="1"/>
      <c r="C22" s="1"/>
      <c r="D22" s="1"/>
      <c r="E22" s="1"/>
      <c r="F22" s="1"/>
    </row>
    <row r="23" spans="1:18" ht="30" customHeight="1" x14ac:dyDescent="0.2">
      <c r="M23" s="28" t="s">
        <v>35</v>
      </c>
      <c r="N23" s="28"/>
      <c r="O23" s="28"/>
      <c r="P23" s="28"/>
      <c r="Q23" s="28"/>
      <c r="R23" s="28"/>
    </row>
    <row r="24" spans="1:18" ht="30" customHeight="1" x14ac:dyDescent="0.2"/>
  </sheetData>
  <mergeCells count="17">
    <mergeCell ref="H9:L9"/>
    <mergeCell ref="N9:R9"/>
    <mergeCell ref="T9:X9"/>
    <mergeCell ref="M23:R23"/>
    <mergeCell ref="A1:W1"/>
    <mergeCell ref="N17:R17"/>
    <mergeCell ref="M18:N18"/>
    <mergeCell ref="M19:N19"/>
    <mergeCell ref="M20:N20"/>
    <mergeCell ref="M21:N21"/>
    <mergeCell ref="G10:G14"/>
    <mergeCell ref="G15:H15"/>
    <mergeCell ref="S15:T15"/>
    <mergeCell ref="E2:F2"/>
    <mergeCell ref="K2:L2"/>
    <mergeCell ref="Q2:R2"/>
    <mergeCell ref="B9:F9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2E2A-6662-A948-9AA1-5B3D5A7E7789}">
  <dimension ref="A1:T22"/>
  <sheetViews>
    <sheetView workbookViewId="0">
      <selection activeCell="C10" sqref="C10"/>
    </sheetView>
  </sheetViews>
  <sheetFormatPr baseColWidth="10" defaultRowHeight="16" x14ac:dyDescent="0.2"/>
  <cols>
    <col min="2" max="5" width="5.83203125" customWidth="1"/>
    <col min="7" max="10" width="5.83203125" customWidth="1"/>
    <col min="12" max="15" width="6" customWidth="1"/>
    <col min="17" max="20" width="5.83203125" customWidth="1"/>
  </cols>
  <sheetData>
    <row r="1" spans="1:20" ht="94" customHeight="1" x14ac:dyDescent="0.2">
      <c r="A1" s="40" t="s">
        <v>31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ht="26" customHeight="1" x14ac:dyDescent="0.35">
      <c r="C2" s="21" t="s">
        <v>19</v>
      </c>
      <c r="D2" s="20">
        <v>1</v>
      </c>
      <c r="E2" s="23">
        <v>0.4</v>
      </c>
      <c r="H2" s="21" t="s">
        <v>19</v>
      </c>
      <c r="I2" s="20">
        <v>2</v>
      </c>
      <c r="J2" s="23">
        <v>0.25</v>
      </c>
      <c r="M2" s="21" t="s">
        <v>19</v>
      </c>
      <c r="N2" s="20">
        <v>3</v>
      </c>
      <c r="O2" s="23">
        <v>0.2</v>
      </c>
      <c r="R2" s="21" t="s">
        <v>19</v>
      </c>
      <c r="S2" s="20">
        <v>4</v>
      </c>
      <c r="T2" s="23">
        <v>0.15</v>
      </c>
    </row>
    <row r="3" spans="1:20" ht="35" customHeight="1" x14ac:dyDescent="0.2">
      <c r="B3" s="16" t="s">
        <v>18</v>
      </c>
      <c r="C3" s="12" t="s">
        <v>6</v>
      </c>
      <c r="D3" s="12" t="s">
        <v>5</v>
      </c>
      <c r="E3" s="12" t="s">
        <v>4</v>
      </c>
      <c r="G3" s="16" t="s">
        <v>17</v>
      </c>
      <c r="H3" s="12" t="s">
        <v>6</v>
      </c>
      <c r="I3" s="12" t="s">
        <v>5</v>
      </c>
      <c r="J3" s="12" t="s">
        <v>4</v>
      </c>
      <c r="L3" s="16" t="s">
        <v>16</v>
      </c>
      <c r="M3" s="12" t="s">
        <v>6</v>
      </c>
      <c r="N3" s="12" t="s">
        <v>5</v>
      </c>
      <c r="O3" s="12" t="s">
        <v>4</v>
      </c>
      <c r="Q3" s="16" t="s">
        <v>20</v>
      </c>
      <c r="R3" s="12" t="s">
        <v>6</v>
      </c>
      <c r="S3" s="12" t="s">
        <v>5</v>
      </c>
      <c r="T3" s="12" t="s">
        <v>4</v>
      </c>
    </row>
    <row r="4" spans="1:20" ht="35" customHeight="1" x14ac:dyDescent="0.2">
      <c r="B4" s="12" t="s">
        <v>6</v>
      </c>
      <c r="C4" s="5">
        <v>1</v>
      </c>
      <c r="D4" s="5">
        <v>0</v>
      </c>
      <c r="E4" s="5">
        <v>0</v>
      </c>
      <c r="G4" s="12" t="s">
        <v>6</v>
      </c>
      <c r="H4" s="5">
        <v>1</v>
      </c>
      <c r="I4" s="5">
        <v>0</v>
      </c>
      <c r="J4" s="5">
        <v>1</v>
      </c>
      <c r="L4" s="12" t="s">
        <v>6</v>
      </c>
      <c r="M4" s="5">
        <v>1</v>
      </c>
      <c r="N4" s="5">
        <v>0</v>
      </c>
      <c r="O4" s="5">
        <v>0</v>
      </c>
      <c r="Q4" s="12" t="s">
        <v>6</v>
      </c>
      <c r="R4" s="5">
        <v>1</v>
      </c>
      <c r="S4" s="5">
        <v>1</v>
      </c>
      <c r="T4" s="5">
        <v>1</v>
      </c>
    </row>
    <row r="5" spans="1:20" ht="35" customHeight="1" x14ac:dyDescent="0.2">
      <c r="B5" s="12" t="s">
        <v>5</v>
      </c>
      <c r="C5" s="5">
        <v>1</v>
      </c>
      <c r="D5" s="5">
        <v>1</v>
      </c>
      <c r="E5" s="5">
        <v>0</v>
      </c>
      <c r="G5" s="12" t="s">
        <v>5</v>
      </c>
      <c r="H5" s="5">
        <v>1</v>
      </c>
      <c r="I5" s="5">
        <v>1</v>
      </c>
      <c r="J5" s="5">
        <v>1</v>
      </c>
      <c r="L5" s="12" t="s">
        <v>5</v>
      </c>
      <c r="M5" s="5">
        <v>1</v>
      </c>
      <c r="N5" s="5">
        <v>1</v>
      </c>
      <c r="O5" s="5">
        <v>1</v>
      </c>
      <c r="Q5" s="12" t="s">
        <v>5</v>
      </c>
      <c r="R5" s="5">
        <v>0</v>
      </c>
      <c r="S5" s="5">
        <v>1</v>
      </c>
      <c r="T5" s="5">
        <v>1</v>
      </c>
    </row>
    <row r="6" spans="1:20" ht="35" customHeight="1" x14ac:dyDescent="0.2">
      <c r="B6" s="12" t="s">
        <v>4</v>
      </c>
      <c r="C6" s="5">
        <v>1</v>
      </c>
      <c r="D6" s="5">
        <v>1</v>
      </c>
      <c r="E6" s="5">
        <v>1</v>
      </c>
      <c r="G6" s="12" t="s">
        <v>4</v>
      </c>
      <c r="H6" s="5">
        <v>1</v>
      </c>
      <c r="I6" s="5">
        <v>0</v>
      </c>
      <c r="J6" s="5">
        <v>1</v>
      </c>
      <c r="L6" s="12" t="s">
        <v>4</v>
      </c>
      <c r="M6" s="5">
        <v>1</v>
      </c>
      <c r="N6" s="5">
        <v>1</v>
      </c>
      <c r="O6" s="5">
        <v>1</v>
      </c>
      <c r="Q6" s="12" t="s">
        <v>4</v>
      </c>
      <c r="R6" s="5">
        <v>0</v>
      </c>
      <c r="S6" s="5">
        <v>1</v>
      </c>
      <c r="T6" s="5">
        <v>1</v>
      </c>
    </row>
    <row r="7" spans="1:20" ht="35" customHeight="1" x14ac:dyDescent="0.2"/>
    <row r="8" spans="1:20" ht="35" customHeight="1" x14ac:dyDescent="0.2">
      <c r="B8" s="39" t="s">
        <v>15</v>
      </c>
      <c r="C8" s="37"/>
      <c r="D8" s="37"/>
      <c r="E8" s="37"/>
      <c r="G8" s="39" t="s">
        <v>14</v>
      </c>
      <c r="H8" s="37"/>
      <c r="I8" s="37"/>
      <c r="J8" s="37"/>
      <c r="L8" s="29" t="s">
        <v>13</v>
      </c>
      <c r="M8" s="29"/>
      <c r="N8" s="29"/>
      <c r="O8" s="29"/>
    </row>
    <row r="9" spans="1:20" ht="35" customHeight="1" x14ac:dyDescent="0.2">
      <c r="B9" s="18" t="s">
        <v>11</v>
      </c>
      <c r="C9" s="17" t="s">
        <v>6</v>
      </c>
      <c r="D9" s="17" t="s">
        <v>5</v>
      </c>
      <c r="E9" s="17" t="s">
        <v>4</v>
      </c>
      <c r="F9" s="30" t="s">
        <v>21</v>
      </c>
      <c r="G9" s="18" t="s">
        <v>10</v>
      </c>
      <c r="H9" s="17" t="s">
        <v>6</v>
      </c>
      <c r="I9" s="17" t="s">
        <v>5</v>
      </c>
      <c r="J9" s="17" t="s">
        <v>4</v>
      </c>
      <c r="L9" s="16" t="s">
        <v>9</v>
      </c>
      <c r="M9" s="12" t="s">
        <v>6</v>
      </c>
      <c r="N9" s="12" t="s">
        <v>5</v>
      </c>
      <c r="O9" s="12" t="s">
        <v>4</v>
      </c>
      <c r="Q9" s="16" t="s">
        <v>9</v>
      </c>
      <c r="R9" s="12" t="s">
        <v>6</v>
      </c>
      <c r="S9" s="12" t="s">
        <v>5</v>
      </c>
      <c r="T9" s="12" t="s">
        <v>4</v>
      </c>
    </row>
    <row r="10" spans="1:20" ht="35" customHeight="1" x14ac:dyDescent="0.2">
      <c r="B10" s="15" t="s">
        <v>6</v>
      </c>
      <c r="C10" s="14">
        <f t="shared" ref="C10:E12" si="0">C4*H4*M4*R4</f>
        <v>1</v>
      </c>
      <c r="D10" s="14">
        <f t="shared" si="0"/>
        <v>0</v>
      </c>
      <c r="E10" s="14">
        <f t="shared" si="0"/>
        <v>0</v>
      </c>
      <c r="F10" s="31"/>
      <c r="G10" s="15" t="s">
        <v>6</v>
      </c>
      <c r="H10" s="5">
        <v>0</v>
      </c>
      <c r="I10" s="5">
        <f>IF(D10-C11 &gt; 0,D10-C11,0)</f>
        <v>0</v>
      </c>
      <c r="J10" s="5">
        <f>IF(E10-C12 &gt; 0, E10-C12,  0)</f>
        <v>0</v>
      </c>
      <c r="L10" s="12" t="s">
        <v>6</v>
      </c>
      <c r="M10" s="5">
        <f t="shared" ref="M10:O12" si="1">SUM($E$2*C4,$J$2*H4,$O$2*M4,$T$2*R4)</f>
        <v>1</v>
      </c>
      <c r="N10" s="5">
        <f t="shared" si="1"/>
        <v>0.15</v>
      </c>
      <c r="O10" s="5">
        <f t="shared" si="1"/>
        <v>0.4</v>
      </c>
      <c r="Q10" s="12" t="s">
        <v>6</v>
      </c>
      <c r="R10" s="5">
        <v>0</v>
      </c>
      <c r="S10" s="5">
        <f>IF(N10-M11 &gt; 0,N10-M11,0)</f>
        <v>0</v>
      </c>
      <c r="T10" s="5">
        <f>IF(O10-M12 &gt; 0, O10-M12,  0)</f>
        <v>0</v>
      </c>
    </row>
    <row r="11" spans="1:20" ht="35" customHeight="1" x14ac:dyDescent="0.2">
      <c r="B11" s="15" t="s">
        <v>5</v>
      </c>
      <c r="C11" s="14">
        <f t="shared" si="0"/>
        <v>0</v>
      </c>
      <c r="D11" s="14">
        <f t="shared" si="0"/>
        <v>1</v>
      </c>
      <c r="E11" s="14">
        <f t="shared" si="0"/>
        <v>0</v>
      </c>
      <c r="F11" s="31"/>
      <c r="G11" s="15" t="s">
        <v>5</v>
      </c>
      <c r="H11" s="5">
        <f>IF(C11-D10 &gt; 0,  C11-D10, 0)</f>
        <v>0</v>
      </c>
      <c r="I11" s="5">
        <v>0</v>
      </c>
      <c r="J11" s="5">
        <f>IF(E11-D12 &gt; 0, E11-D12, 0)</f>
        <v>0</v>
      </c>
      <c r="L11" s="12" t="s">
        <v>5</v>
      </c>
      <c r="M11" s="5">
        <f t="shared" si="1"/>
        <v>0.85000000000000009</v>
      </c>
      <c r="N11" s="5">
        <f t="shared" si="1"/>
        <v>1</v>
      </c>
      <c r="O11" s="5">
        <f t="shared" si="1"/>
        <v>0.6</v>
      </c>
      <c r="Q11" s="12" t="s">
        <v>5</v>
      </c>
      <c r="R11" s="5">
        <f>IF(M11-N10 &gt; 0,  M11-N10, 0)</f>
        <v>0.70000000000000007</v>
      </c>
      <c r="S11" s="5">
        <v>0</v>
      </c>
      <c r="T11" s="5">
        <f>IF(O11-N12 &gt; 0, O11-N12, 0)</f>
        <v>0</v>
      </c>
    </row>
    <row r="12" spans="1:20" ht="35" customHeight="1" x14ac:dyDescent="0.2">
      <c r="B12" s="15" t="s">
        <v>4</v>
      </c>
      <c r="C12" s="14">
        <f t="shared" si="0"/>
        <v>0</v>
      </c>
      <c r="D12" s="14">
        <f t="shared" si="0"/>
        <v>0</v>
      </c>
      <c r="E12" s="14">
        <f t="shared" si="0"/>
        <v>1</v>
      </c>
      <c r="F12" s="31"/>
      <c r="G12" s="15" t="s">
        <v>4</v>
      </c>
      <c r="H12" s="5">
        <f>IF(C12-E10 &gt; 0,  C12-E10, 0)</f>
        <v>0</v>
      </c>
      <c r="I12" s="5">
        <f>IF(D12-E11 &gt; 0, D12-E11, 0)</f>
        <v>0</v>
      </c>
      <c r="J12" s="5">
        <v>0</v>
      </c>
      <c r="L12" s="12" t="s">
        <v>4</v>
      </c>
      <c r="M12" s="5">
        <f t="shared" si="1"/>
        <v>0.85000000000000009</v>
      </c>
      <c r="N12" s="5">
        <f t="shared" si="1"/>
        <v>0.75000000000000011</v>
      </c>
      <c r="O12" s="5">
        <f t="shared" si="1"/>
        <v>1</v>
      </c>
      <c r="Q12" s="12" t="s">
        <v>4</v>
      </c>
      <c r="R12" s="5">
        <f>IF(M12-O10 &gt; 0,  M12-O10, 0)</f>
        <v>0.45000000000000007</v>
      </c>
      <c r="S12" s="5">
        <f>IF(N12-O11 &gt; 0, N12-O11, 0)</f>
        <v>0.15000000000000013</v>
      </c>
      <c r="T12" s="5">
        <v>0</v>
      </c>
    </row>
    <row r="13" spans="1:20" ht="35" customHeight="1" x14ac:dyDescent="0.2">
      <c r="F13" s="33" t="s">
        <v>1</v>
      </c>
      <c r="G13" s="34"/>
      <c r="H13" s="10">
        <f>1-MAX(H10:H12)</f>
        <v>1</v>
      </c>
      <c r="I13" s="10">
        <f>1-MAX(I10:I12)</f>
        <v>1</v>
      </c>
      <c r="J13" s="10">
        <f>1-MAX(J10:J12)</f>
        <v>1</v>
      </c>
      <c r="P13" s="35" t="s">
        <v>2</v>
      </c>
      <c r="Q13" s="35"/>
      <c r="R13" s="10">
        <f>1-MAX(R10:R12)</f>
        <v>0.29999999999999993</v>
      </c>
      <c r="S13" s="10">
        <f>1-MAX(S10:S12)</f>
        <v>0.84999999999999987</v>
      </c>
      <c r="T13" s="10">
        <f>1-MAX(T10:T12)</f>
        <v>1</v>
      </c>
    </row>
    <row r="14" spans="1:20" ht="35" customHeight="1" x14ac:dyDescent="0.2"/>
    <row r="15" spans="1:20" ht="35" customHeight="1" x14ac:dyDescent="0.2">
      <c r="A15" s="9"/>
      <c r="B15" s="9"/>
      <c r="C15" s="9"/>
      <c r="D15" s="9"/>
      <c r="E15" s="9"/>
      <c r="F15" s="9"/>
      <c r="L15" s="36" t="s">
        <v>8</v>
      </c>
      <c r="M15" s="37"/>
      <c r="N15" s="37"/>
      <c r="O15" s="37"/>
    </row>
    <row r="16" spans="1:20" ht="35" customHeight="1" x14ac:dyDescent="0.2">
      <c r="A16" s="9"/>
      <c r="B16" s="9"/>
      <c r="C16" s="9"/>
      <c r="D16" s="9"/>
      <c r="E16" s="9"/>
      <c r="F16" s="9"/>
      <c r="K16" s="29" t="s">
        <v>7</v>
      </c>
      <c r="L16" s="29"/>
      <c r="M16" s="7" t="s">
        <v>6</v>
      </c>
      <c r="N16" s="7" t="s">
        <v>5</v>
      </c>
      <c r="O16" s="7" t="s">
        <v>4</v>
      </c>
    </row>
    <row r="17" spans="1:16" ht="35" customHeight="1" x14ac:dyDescent="0.2">
      <c r="A17" s="9"/>
      <c r="B17" s="9"/>
      <c r="C17" s="9"/>
      <c r="D17" s="9"/>
      <c r="E17" s="9"/>
      <c r="F17" s="9"/>
      <c r="K17" s="29" t="s">
        <v>1</v>
      </c>
      <c r="L17" s="29"/>
      <c r="M17" s="5">
        <f>H13</f>
        <v>1</v>
      </c>
      <c r="N17" s="5">
        <f>I13</f>
        <v>1</v>
      </c>
      <c r="O17" s="5">
        <f>J13</f>
        <v>1</v>
      </c>
    </row>
    <row r="18" spans="1:16" ht="35" customHeight="1" x14ac:dyDescent="0.2">
      <c r="A18" s="9"/>
      <c r="B18" s="9"/>
      <c r="C18" s="9"/>
      <c r="D18" s="9"/>
      <c r="E18" s="9"/>
      <c r="F18" s="9"/>
      <c r="K18" s="29" t="s">
        <v>2</v>
      </c>
      <c r="L18" s="29"/>
      <c r="M18" s="5">
        <f>R13</f>
        <v>0.29999999999999993</v>
      </c>
      <c r="N18" s="5">
        <f>S13</f>
        <v>0.84999999999999987</v>
      </c>
      <c r="O18" s="5">
        <f>T13</f>
        <v>1</v>
      </c>
    </row>
    <row r="19" spans="1:16" ht="35" customHeight="1" x14ac:dyDescent="0.2">
      <c r="A19" s="9"/>
      <c r="B19" s="9"/>
      <c r="C19" s="9"/>
      <c r="D19" s="9"/>
      <c r="E19" s="9"/>
      <c r="F19" s="9"/>
      <c r="K19" s="29" t="s">
        <v>0</v>
      </c>
      <c r="L19" s="29"/>
      <c r="M19" s="2">
        <f>MIN(M17:M18)</f>
        <v>0.29999999999999993</v>
      </c>
      <c r="N19" s="2">
        <f>MIN(N17:N18)</f>
        <v>0.84999999999999987</v>
      </c>
      <c r="O19" s="2">
        <f>MIN(O17:O18)</f>
        <v>1</v>
      </c>
    </row>
    <row r="20" spans="1:16" ht="30" customHeight="1" x14ac:dyDescent="0.2">
      <c r="A20" s="9"/>
      <c r="B20" s="9"/>
      <c r="C20" s="9"/>
      <c r="D20" s="9"/>
      <c r="E20" s="9"/>
      <c r="F20" s="9"/>
    </row>
    <row r="21" spans="1:16" ht="30" customHeight="1" x14ac:dyDescent="0.2">
      <c r="K21" s="28" t="s">
        <v>35</v>
      </c>
      <c r="L21" s="28"/>
      <c r="M21" s="28"/>
      <c r="N21" s="28"/>
      <c r="O21" s="28"/>
      <c r="P21" s="28"/>
    </row>
    <row r="22" spans="1:16" ht="30" customHeight="1" x14ac:dyDescent="0.2"/>
  </sheetData>
  <mergeCells count="13">
    <mergeCell ref="K21:P21"/>
    <mergeCell ref="A1:T1"/>
    <mergeCell ref="L15:O15"/>
    <mergeCell ref="K16:L16"/>
    <mergeCell ref="K17:L17"/>
    <mergeCell ref="K18:L18"/>
    <mergeCell ref="K19:L19"/>
    <mergeCell ref="P13:Q13"/>
    <mergeCell ref="B8:E8"/>
    <mergeCell ref="G8:J8"/>
    <mergeCell ref="L8:O8"/>
    <mergeCell ref="F9:F12"/>
    <mergeCell ref="F13:G13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3678-3F88-EF43-9F50-FD0500B17D16}">
  <dimension ref="A1:AD24"/>
  <sheetViews>
    <sheetView workbookViewId="0">
      <selection activeCell="M23" sqref="M23:R23"/>
    </sheetView>
  </sheetViews>
  <sheetFormatPr baseColWidth="10" defaultRowHeight="16" x14ac:dyDescent="0.2"/>
  <cols>
    <col min="2" max="30" width="5.5" customWidth="1"/>
  </cols>
  <sheetData>
    <row r="1" spans="1:30" ht="91" customHeight="1" x14ac:dyDescent="0.2">
      <c r="A1" s="45" t="s">
        <v>32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</row>
    <row r="2" spans="1:30" ht="33" customHeight="1" x14ac:dyDescent="0.35">
      <c r="C2" s="21" t="s">
        <v>19</v>
      </c>
      <c r="D2" s="20">
        <v>1</v>
      </c>
      <c r="E2" s="43">
        <v>0.3</v>
      </c>
      <c r="F2" s="44"/>
      <c r="I2" s="21" t="s">
        <v>19</v>
      </c>
      <c r="J2" s="20">
        <v>2</v>
      </c>
      <c r="K2" s="43">
        <v>0.15</v>
      </c>
      <c r="L2" s="44"/>
      <c r="O2" s="21" t="s">
        <v>19</v>
      </c>
      <c r="P2" s="20">
        <v>3</v>
      </c>
      <c r="Q2" s="43">
        <v>0.2</v>
      </c>
      <c r="R2" s="44"/>
      <c r="S2" s="19"/>
      <c r="U2" s="21" t="s">
        <v>19</v>
      </c>
      <c r="V2" s="20">
        <v>4</v>
      </c>
      <c r="W2" s="43">
        <v>0.15</v>
      </c>
      <c r="X2" s="44"/>
      <c r="Y2" s="19"/>
      <c r="AA2" s="21" t="s">
        <v>19</v>
      </c>
      <c r="AB2" s="20">
        <v>5</v>
      </c>
      <c r="AC2" s="43">
        <f>1-(E2+K2+Q2+W2)</f>
        <v>0.20000000000000007</v>
      </c>
      <c r="AD2" s="44"/>
    </row>
    <row r="3" spans="1:30" ht="33" customHeight="1" x14ac:dyDescent="0.2">
      <c r="B3" s="16" t="s">
        <v>18</v>
      </c>
      <c r="C3" s="12" t="s">
        <v>6</v>
      </c>
      <c r="D3" s="12" t="s">
        <v>5</v>
      </c>
      <c r="E3" s="12" t="s">
        <v>4</v>
      </c>
      <c r="F3" s="12" t="s">
        <v>3</v>
      </c>
      <c r="H3" s="16" t="s">
        <v>17</v>
      </c>
      <c r="I3" s="12" t="s">
        <v>6</v>
      </c>
      <c r="J3" s="12" t="s">
        <v>5</v>
      </c>
      <c r="K3" s="12" t="s">
        <v>4</v>
      </c>
      <c r="L3" s="12" t="s">
        <v>3</v>
      </c>
      <c r="N3" s="16" t="s">
        <v>16</v>
      </c>
      <c r="O3" s="12" t="s">
        <v>6</v>
      </c>
      <c r="P3" s="12" t="s">
        <v>5</v>
      </c>
      <c r="Q3" s="12" t="s">
        <v>4</v>
      </c>
      <c r="R3" s="12" t="s">
        <v>3</v>
      </c>
      <c r="S3" s="19"/>
      <c r="T3" s="16" t="s">
        <v>16</v>
      </c>
      <c r="U3" s="12" t="s">
        <v>6</v>
      </c>
      <c r="V3" s="12" t="s">
        <v>5</v>
      </c>
      <c r="W3" s="12" t="s">
        <v>4</v>
      </c>
      <c r="X3" s="12" t="s">
        <v>3</v>
      </c>
      <c r="Y3" s="19"/>
      <c r="Z3" s="16" t="s">
        <v>16</v>
      </c>
      <c r="AA3" s="12" t="s">
        <v>6</v>
      </c>
      <c r="AB3" s="12" t="s">
        <v>5</v>
      </c>
      <c r="AC3" s="12" t="s">
        <v>4</v>
      </c>
      <c r="AD3" s="12" t="s">
        <v>3</v>
      </c>
    </row>
    <row r="4" spans="1:30" ht="33" customHeight="1" x14ac:dyDescent="0.2">
      <c r="B4" s="12" t="s">
        <v>6</v>
      </c>
      <c r="C4" s="5">
        <v>1</v>
      </c>
      <c r="D4" s="5">
        <v>1</v>
      </c>
      <c r="E4" s="5">
        <v>1</v>
      </c>
      <c r="F4" s="5">
        <v>1</v>
      </c>
      <c r="H4" s="12" t="s">
        <v>6</v>
      </c>
      <c r="I4" s="5">
        <v>1</v>
      </c>
      <c r="J4" s="5">
        <v>0</v>
      </c>
      <c r="K4" s="5">
        <v>0</v>
      </c>
      <c r="L4" s="5">
        <v>1</v>
      </c>
      <c r="N4" s="12" t="s">
        <v>6</v>
      </c>
      <c r="O4" s="5">
        <v>1</v>
      </c>
      <c r="P4" s="5">
        <v>1</v>
      </c>
      <c r="Q4" s="5">
        <v>1</v>
      </c>
      <c r="R4" s="5">
        <v>1</v>
      </c>
      <c r="S4" s="19"/>
      <c r="T4" s="12" t="s">
        <v>6</v>
      </c>
      <c r="U4" s="5">
        <v>1</v>
      </c>
      <c r="V4" s="5">
        <v>0</v>
      </c>
      <c r="W4" s="5">
        <v>0</v>
      </c>
      <c r="X4" s="5">
        <v>1</v>
      </c>
      <c r="Y4" s="19"/>
      <c r="Z4" s="12" t="s">
        <v>6</v>
      </c>
      <c r="AA4" s="5">
        <v>1</v>
      </c>
      <c r="AB4" s="5">
        <v>1</v>
      </c>
      <c r="AC4" s="5">
        <v>1</v>
      </c>
      <c r="AD4" s="5">
        <v>1</v>
      </c>
    </row>
    <row r="5" spans="1:30" ht="33" customHeight="1" x14ac:dyDescent="0.2">
      <c r="B5" s="12" t="s">
        <v>5</v>
      </c>
      <c r="C5" s="5">
        <v>1</v>
      </c>
      <c r="D5" s="5">
        <v>1</v>
      </c>
      <c r="E5" s="5">
        <v>1</v>
      </c>
      <c r="F5" s="5">
        <v>1</v>
      </c>
      <c r="H5" s="12" t="s">
        <v>5</v>
      </c>
      <c r="I5" s="5">
        <v>1</v>
      </c>
      <c r="J5" s="5">
        <v>1</v>
      </c>
      <c r="K5" s="5">
        <v>1</v>
      </c>
      <c r="L5" s="5">
        <v>1</v>
      </c>
      <c r="N5" s="12" t="s">
        <v>5</v>
      </c>
      <c r="O5" s="5">
        <v>1</v>
      </c>
      <c r="P5" s="5">
        <v>1</v>
      </c>
      <c r="Q5" s="5">
        <v>1</v>
      </c>
      <c r="R5" s="5">
        <v>1</v>
      </c>
      <c r="S5" s="19"/>
      <c r="T5" s="12" t="s">
        <v>5</v>
      </c>
      <c r="U5" s="5">
        <v>1</v>
      </c>
      <c r="V5" s="5">
        <v>1</v>
      </c>
      <c r="W5" s="5">
        <v>1</v>
      </c>
      <c r="X5" s="5">
        <v>1</v>
      </c>
      <c r="Y5" s="19"/>
      <c r="Z5" s="12" t="s">
        <v>5</v>
      </c>
      <c r="AA5" s="5">
        <v>1</v>
      </c>
      <c r="AB5" s="5">
        <v>1</v>
      </c>
      <c r="AC5" s="5">
        <v>1</v>
      </c>
      <c r="AD5" s="5">
        <v>1</v>
      </c>
    </row>
    <row r="6" spans="1:30" ht="33" customHeight="1" x14ac:dyDescent="0.2">
      <c r="B6" s="12" t="s">
        <v>4</v>
      </c>
      <c r="C6" s="5">
        <v>0</v>
      </c>
      <c r="D6" s="5">
        <v>0</v>
      </c>
      <c r="E6" s="5">
        <v>1</v>
      </c>
      <c r="F6" s="5">
        <v>1</v>
      </c>
      <c r="H6" s="12" t="s">
        <v>4</v>
      </c>
      <c r="I6" s="5">
        <v>1</v>
      </c>
      <c r="J6" s="5">
        <v>1</v>
      </c>
      <c r="K6" s="5">
        <v>1</v>
      </c>
      <c r="L6" s="5">
        <v>1</v>
      </c>
      <c r="N6" s="12" t="s">
        <v>4</v>
      </c>
      <c r="O6" s="5">
        <v>0</v>
      </c>
      <c r="P6" s="5">
        <v>0</v>
      </c>
      <c r="Q6" s="5">
        <v>1</v>
      </c>
      <c r="R6" s="5">
        <v>0</v>
      </c>
      <c r="S6" s="19"/>
      <c r="T6" s="12" t="s">
        <v>4</v>
      </c>
      <c r="U6" s="5">
        <v>1</v>
      </c>
      <c r="V6" s="5">
        <v>1</v>
      </c>
      <c r="W6" s="5">
        <v>1</v>
      </c>
      <c r="X6" s="5">
        <v>1</v>
      </c>
      <c r="Y6" s="19"/>
      <c r="Z6" s="12" t="s">
        <v>4</v>
      </c>
      <c r="AA6" s="5">
        <v>0</v>
      </c>
      <c r="AB6" s="5">
        <v>0</v>
      </c>
      <c r="AC6" s="5">
        <v>1</v>
      </c>
      <c r="AD6" s="5">
        <v>1</v>
      </c>
    </row>
    <row r="7" spans="1:30" ht="33" customHeight="1" x14ac:dyDescent="0.2">
      <c r="B7" s="12" t="s">
        <v>3</v>
      </c>
      <c r="C7" s="5">
        <v>0</v>
      </c>
      <c r="D7" s="5">
        <v>0</v>
      </c>
      <c r="E7" s="5">
        <v>0</v>
      </c>
      <c r="F7" s="5">
        <v>1</v>
      </c>
      <c r="H7" s="12" t="s">
        <v>3</v>
      </c>
      <c r="I7" s="5">
        <v>1</v>
      </c>
      <c r="J7" s="5">
        <v>0</v>
      </c>
      <c r="K7" s="5">
        <v>0</v>
      </c>
      <c r="L7" s="5">
        <v>1</v>
      </c>
      <c r="N7" s="12" t="s">
        <v>3</v>
      </c>
      <c r="O7" s="5">
        <v>0</v>
      </c>
      <c r="P7" s="5">
        <v>0</v>
      </c>
      <c r="Q7" s="5">
        <v>1</v>
      </c>
      <c r="R7" s="5">
        <v>1</v>
      </c>
      <c r="S7" s="19"/>
      <c r="T7" s="12" t="s">
        <v>3</v>
      </c>
      <c r="U7" s="5">
        <v>0</v>
      </c>
      <c r="V7" s="5">
        <v>0</v>
      </c>
      <c r="W7" s="5">
        <v>0</v>
      </c>
      <c r="X7" s="5">
        <v>1</v>
      </c>
      <c r="Y7" s="19"/>
      <c r="Z7" s="12" t="s">
        <v>3</v>
      </c>
      <c r="AA7" s="5">
        <v>0</v>
      </c>
      <c r="AB7" s="5">
        <v>0</v>
      </c>
      <c r="AC7" s="5">
        <v>0</v>
      </c>
      <c r="AD7" s="5">
        <v>1</v>
      </c>
    </row>
    <row r="8" spans="1:30" ht="33" customHeight="1" x14ac:dyDescent="0.2">
      <c r="S8" s="19"/>
      <c r="T8" s="19"/>
      <c r="U8" s="19"/>
      <c r="V8" s="19"/>
      <c r="W8" s="19"/>
      <c r="X8" s="19"/>
      <c r="Y8" s="19"/>
    </row>
    <row r="9" spans="1:30" ht="33" customHeight="1" x14ac:dyDescent="0.2">
      <c r="B9" s="39" t="s">
        <v>15</v>
      </c>
      <c r="C9" s="37"/>
      <c r="D9" s="37"/>
      <c r="E9" s="37"/>
      <c r="F9" s="38"/>
      <c r="H9" s="39" t="s">
        <v>14</v>
      </c>
      <c r="I9" s="37"/>
      <c r="J9" s="37"/>
      <c r="K9" s="37"/>
      <c r="L9" s="38"/>
      <c r="N9" s="29" t="s">
        <v>13</v>
      </c>
      <c r="O9" s="29"/>
      <c r="P9" s="29"/>
      <c r="Q9" s="29"/>
      <c r="R9" s="29"/>
      <c r="T9" s="29" t="s">
        <v>12</v>
      </c>
      <c r="U9" s="29"/>
      <c r="V9" s="29"/>
      <c r="W9" s="29"/>
      <c r="X9" s="29"/>
    </row>
    <row r="10" spans="1:30" ht="33" customHeight="1" x14ac:dyDescent="0.2">
      <c r="B10" s="18" t="s">
        <v>11</v>
      </c>
      <c r="C10" s="17" t="s">
        <v>6</v>
      </c>
      <c r="D10" s="17" t="s">
        <v>5</v>
      </c>
      <c r="E10" s="17" t="s">
        <v>4</v>
      </c>
      <c r="F10" s="17" t="s">
        <v>3</v>
      </c>
      <c r="G10" s="30"/>
      <c r="H10" s="18" t="s">
        <v>10</v>
      </c>
      <c r="I10" s="17" t="s">
        <v>6</v>
      </c>
      <c r="J10" s="17" t="s">
        <v>5</v>
      </c>
      <c r="K10" s="17" t="s">
        <v>4</v>
      </c>
      <c r="L10" s="17" t="s">
        <v>3</v>
      </c>
      <c r="N10" s="16" t="s">
        <v>9</v>
      </c>
      <c r="O10" s="12" t="s">
        <v>6</v>
      </c>
      <c r="P10" s="12" t="s">
        <v>5</v>
      </c>
      <c r="Q10" s="12" t="s">
        <v>4</v>
      </c>
      <c r="R10" s="12" t="s">
        <v>3</v>
      </c>
      <c r="T10" s="16" t="s">
        <v>9</v>
      </c>
      <c r="U10" s="12" t="s">
        <v>6</v>
      </c>
      <c r="V10" s="12" t="s">
        <v>5</v>
      </c>
      <c r="W10" s="12" t="s">
        <v>4</v>
      </c>
      <c r="X10" s="12" t="s">
        <v>3</v>
      </c>
    </row>
    <row r="11" spans="1:30" ht="33" customHeight="1" x14ac:dyDescent="0.2">
      <c r="B11" s="15" t="s">
        <v>6</v>
      </c>
      <c r="C11" s="14">
        <f>C4*I4*O4*V4*AA4</f>
        <v>0</v>
      </c>
      <c r="D11" s="14">
        <f t="shared" ref="D11:F11" si="0">D4*J4*P4*W4*AB4</f>
        <v>0</v>
      </c>
      <c r="E11" s="14">
        <f t="shared" si="0"/>
        <v>0</v>
      </c>
      <c r="F11" s="14">
        <f t="shared" si="0"/>
        <v>0</v>
      </c>
      <c r="G11" s="31"/>
      <c r="H11" s="15" t="s">
        <v>6</v>
      </c>
      <c r="I11" s="5">
        <v>0</v>
      </c>
      <c r="J11" s="5">
        <f>IF(D11-C12 &gt; 0,D11-C12,0)</f>
        <v>0</v>
      </c>
      <c r="K11" s="5">
        <f>IF(E11-C13 &gt; 0, E11-C13,  0)</f>
        <v>0</v>
      </c>
      <c r="L11" s="5">
        <f>IF(F11-C14 &gt; 0, F11-C14,  0)</f>
        <v>0</v>
      </c>
      <c r="N11" s="12" t="s">
        <v>6</v>
      </c>
      <c r="O11" s="5">
        <f t="shared" ref="O11:R14" si="1">SUM($E$2*C4,$K$2*I4,$Q$2*O4,$W$2*U4,$AC$2*AA4)</f>
        <v>1</v>
      </c>
      <c r="P11" s="5">
        <f t="shared" si="1"/>
        <v>0.70000000000000007</v>
      </c>
      <c r="Q11" s="5">
        <f t="shared" si="1"/>
        <v>0.70000000000000007</v>
      </c>
      <c r="R11" s="5">
        <f t="shared" si="1"/>
        <v>1</v>
      </c>
      <c r="T11" s="12" t="s">
        <v>6</v>
      </c>
      <c r="U11" s="5">
        <v>0</v>
      </c>
      <c r="V11" s="5">
        <f>IF(P11-O12 &gt; 0,P11-O12,0)</f>
        <v>0</v>
      </c>
      <c r="W11" s="5">
        <f>IF(Q11-O13 &gt; 0, Q11-O13,  0)</f>
        <v>0.40000000000000008</v>
      </c>
      <c r="X11" s="5">
        <f>IF(R11-O14 &gt; 0, R11-O14,  0)</f>
        <v>0.85</v>
      </c>
    </row>
    <row r="12" spans="1:30" ht="33" customHeight="1" x14ac:dyDescent="0.2">
      <c r="B12" s="15" t="s">
        <v>5</v>
      </c>
      <c r="C12" s="14">
        <f>C5*I5*O5*V5*AA5</f>
        <v>1</v>
      </c>
      <c r="D12" s="14">
        <f t="shared" ref="D12:F14" si="2">D5*J5*P5*W5*AB5</f>
        <v>1</v>
      </c>
      <c r="E12" s="14">
        <f t="shared" si="2"/>
        <v>1</v>
      </c>
      <c r="F12" s="14">
        <f t="shared" si="2"/>
        <v>0</v>
      </c>
      <c r="G12" s="31"/>
      <c r="H12" s="15" t="s">
        <v>5</v>
      </c>
      <c r="I12" s="5">
        <f>IF(C12-D11 &gt; 0,  C12-D11, 0)</f>
        <v>1</v>
      </c>
      <c r="J12" s="5">
        <v>0</v>
      </c>
      <c r="K12" s="5">
        <f>IF(E12-D13 &gt; 0, E12-D13, 0)</f>
        <v>1</v>
      </c>
      <c r="L12" s="5">
        <f>IF(F12-D14&gt;0, F12-D14, 0)</f>
        <v>0</v>
      </c>
      <c r="N12" s="12" t="s">
        <v>5</v>
      </c>
      <c r="O12" s="5">
        <f t="shared" si="1"/>
        <v>1</v>
      </c>
      <c r="P12" s="5">
        <f t="shared" si="1"/>
        <v>1</v>
      </c>
      <c r="Q12" s="5">
        <f t="shared" si="1"/>
        <v>1</v>
      </c>
      <c r="R12" s="5">
        <f t="shared" si="1"/>
        <v>1</v>
      </c>
      <c r="T12" s="12" t="s">
        <v>5</v>
      </c>
      <c r="U12" s="5">
        <f>IF(O12-P11 &gt; 0,  O12-P11, 0)</f>
        <v>0.29999999999999993</v>
      </c>
      <c r="V12" s="5">
        <v>0</v>
      </c>
      <c r="W12" s="5">
        <f>IF(Q12-P13 &gt; 0, Q12-P13, 0)</f>
        <v>0.7</v>
      </c>
      <c r="X12" s="5">
        <f>IF(R12-P14&gt;0, R12-P14, 0)</f>
        <v>1</v>
      </c>
    </row>
    <row r="13" spans="1:30" ht="33" customHeight="1" x14ac:dyDescent="0.2">
      <c r="B13" s="15" t="s">
        <v>4</v>
      </c>
      <c r="C13" s="14">
        <f>C6*I6*O6*V6*AA6</f>
        <v>0</v>
      </c>
      <c r="D13" s="14">
        <f t="shared" si="2"/>
        <v>0</v>
      </c>
      <c r="E13" s="14">
        <f t="shared" si="2"/>
        <v>1</v>
      </c>
      <c r="F13" s="14">
        <f t="shared" si="2"/>
        <v>0</v>
      </c>
      <c r="G13" s="31"/>
      <c r="H13" s="15" t="s">
        <v>4</v>
      </c>
      <c r="I13" s="5">
        <f>IF(C13-E11 &gt; 0,  C13-E11, 0)</f>
        <v>0</v>
      </c>
      <c r="J13" s="5">
        <f>IF(D13-E12 &gt; 0, D13-E12, 0)</f>
        <v>0</v>
      </c>
      <c r="K13" s="5">
        <v>0</v>
      </c>
      <c r="L13" s="5">
        <f>IF(F13-E14&gt;0, F13-E14, 0)</f>
        <v>0</v>
      </c>
      <c r="N13" s="12" t="s">
        <v>4</v>
      </c>
      <c r="O13" s="5">
        <f t="shared" si="1"/>
        <v>0.3</v>
      </c>
      <c r="P13" s="5">
        <f t="shared" si="1"/>
        <v>0.3</v>
      </c>
      <c r="Q13" s="5">
        <f t="shared" si="1"/>
        <v>1</v>
      </c>
      <c r="R13" s="5">
        <f t="shared" si="1"/>
        <v>0.8</v>
      </c>
      <c r="T13" s="12" t="s">
        <v>4</v>
      </c>
      <c r="U13" s="5">
        <f>IF(O13-Q11 &gt; 0,  O13-Q11, 0)</f>
        <v>0</v>
      </c>
      <c r="V13" s="5">
        <f>IF(P13-Q12 &gt; 0, P13-Q12, 0)</f>
        <v>0</v>
      </c>
      <c r="W13" s="5">
        <v>0</v>
      </c>
      <c r="X13" s="5">
        <f>IF(R13-Q14&gt;0, R13-Q14, 0)</f>
        <v>0.60000000000000009</v>
      </c>
    </row>
    <row r="14" spans="1:30" ht="33" customHeight="1" x14ac:dyDescent="0.2">
      <c r="B14" s="15" t="s">
        <v>3</v>
      </c>
      <c r="C14" s="14">
        <f>C7*I7*O7*V7*AA7</f>
        <v>0</v>
      </c>
      <c r="D14" s="14">
        <f t="shared" si="2"/>
        <v>0</v>
      </c>
      <c r="E14" s="14">
        <f t="shared" si="2"/>
        <v>0</v>
      </c>
      <c r="F14" s="14">
        <f t="shared" si="2"/>
        <v>0</v>
      </c>
      <c r="G14" s="32"/>
      <c r="H14" s="13" t="s">
        <v>3</v>
      </c>
      <c r="I14" s="5">
        <f>IF(C14-F11 &gt; 0,  C14-F11, 0)</f>
        <v>0</v>
      </c>
      <c r="J14" s="5">
        <f>IF(D14-F12 &gt; 0, D14-F12, 0)</f>
        <v>0</v>
      </c>
      <c r="K14" s="5">
        <f>IF(E14-F13 &gt; 0, E14-F13, 0)</f>
        <v>0</v>
      </c>
      <c r="L14" s="5">
        <v>0</v>
      </c>
      <c r="N14" s="12" t="s">
        <v>3</v>
      </c>
      <c r="O14" s="5">
        <f t="shared" si="1"/>
        <v>0.15</v>
      </c>
      <c r="P14" s="5">
        <f t="shared" si="1"/>
        <v>0</v>
      </c>
      <c r="Q14" s="5">
        <f t="shared" si="1"/>
        <v>0.2</v>
      </c>
      <c r="R14" s="5">
        <f t="shared" si="1"/>
        <v>1</v>
      </c>
      <c r="T14" s="12" t="s">
        <v>3</v>
      </c>
      <c r="U14" s="5">
        <f>IF(O14-R11 &gt; 0,  O14-R11, 0)</f>
        <v>0</v>
      </c>
      <c r="V14" s="5">
        <f>IF(P14-R12 &gt; 0, P14-R12, 0)</f>
        <v>0</v>
      </c>
      <c r="W14" s="5">
        <f>IF(Q14-R13 &gt; 0, Q14-R13, 0)</f>
        <v>0</v>
      </c>
      <c r="X14" s="5">
        <v>0</v>
      </c>
    </row>
    <row r="15" spans="1:30" ht="30" customHeight="1" x14ac:dyDescent="0.2">
      <c r="G15" s="33" t="s">
        <v>1</v>
      </c>
      <c r="H15" s="34"/>
      <c r="I15" s="11">
        <f>1-MAX(I11:I14)</f>
        <v>0</v>
      </c>
      <c r="J15" s="11">
        <f>1-MAX(J11:J14)</f>
        <v>1</v>
      </c>
      <c r="K15" s="11">
        <f>1-MAX(K11:K14)</f>
        <v>0</v>
      </c>
      <c r="L15" s="11">
        <f>1-MAX(L11:L14)</f>
        <v>1</v>
      </c>
      <c r="S15" s="35" t="s">
        <v>2</v>
      </c>
      <c r="T15" s="35"/>
      <c r="U15" s="11">
        <f>1-MAX(U11:U14)</f>
        <v>0.70000000000000007</v>
      </c>
      <c r="V15" s="11">
        <f>1-MAX(V11:V14)</f>
        <v>1</v>
      </c>
      <c r="W15" s="11">
        <f>1-MAX(W11:W14)</f>
        <v>0.30000000000000004</v>
      </c>
      <c r="X15" s="11">
        <f>1-MAX(X11:X14)</f>
        <v>0</v>
      </c>
    </row>
    <row r="16" spans="1:30" ht="30" customHeight="1" x14ac:dyDescent="0.2"/>
    <row r="17" spans="1:18" ht="30" customHeight="1" x14ac:dyDescent="0.2">
      <c r="A17" s="1"/>
      <c r="B17" s="9"/>
      <c r="C17" s="9"/>
      <c r="D17" s="9"/>
      <c r="E17" s="9"/>
      <c r="F17" s="9"/>
      <c r="N17" s="36" t="s">
        <v>8</v>
      </c>
      <c r="O17" s="37"/>
      <c r="P17" s="37"/>
      <c r="Q17" s="37"/>
      <c r="R17" s="38"/>
    </row>
    <row r="18" spans="1:18" ht="30" customHeight="1" x14ac:dyDescent="0.2">
      <c r="A18" s="4"/>
      <c r="B18" s="4"/>
      <c r="C18" s="8"/>
      <c r="D18" s="8"/>
      <c r="E18" s="8"/>
      <c r="F18" s="8"/>
      <c r="M18" s="29" t="s">
        <v>7</v>
      </c>
      <c r="N18" s="29"/>
      <c r="O18" s="7" t="s">
        <v>6</v>
      </c>
      <c r="P18" s="7" t="s">
        <v>5</v>
      </c>
      <c r="Q18" s="7" t="s">
        <v>4</v>
      </c>
      <c r="R18" s="7" t="s">
        <v>3</v>
      </c>
    </row>
    <row r="19" spans="1:18" ht="30" customHeight="1" x14ac:dyDescent="0.2">
      <c r="A19" s="4"/>
      <c r="B19" s="4"/>
      <c r="C19" s="6"/>
      <c r="D19" s="6"/>
      <c r="E19" s="6"/>
      <c r="F19" s="6"/>
      <c r="M19" s="29" t="s">
        <v>2</v>
      </c>
      <c r="N19" s="29"/>
      <c r="O19" s="5">
        <f>U15</f>
        <v>0.70000000000000007</v>
      </c>
      <c r="P19" s="5">
        <f>V15</f>
        <v>1</v>
      </c>
      <c r="Q19" s="5">
        <f>W15</f>
        <v>0.30000000000000004</v>
      </c>
      <c r="R19" s="5">
        <f>X15</f>
        <v>0</v>
      </c>
    </row>
    <row r="20" spans="1:18" ht="30" customHeight="1" x14ac:dyDescent="0.2">
      <c r="A20" s="4"/>
      <c r="B20" s="4"/>
      <c r="C20" s="6"/>
      <c r="D20" s="6"/>
      <c r="E20" s="6"/>
      <c r="F20" s="6"/>
      <c r="M20" s="29" t="s">
        <v>1</v>
      </c>
      <c r="N20" s="29"/>
      <c r="O20" s="5">
        <f>I15</f>
        <v>0</v>
      </c>
      <c r="P20" s="5">
        <f>J15</f>
        <v>1</v>
      </c>
      <c r="Q20" s="5">
        <f>K15</f>
        <v>0</v>
      </c>
      <c r="R20" s="5">
        <f>L15</f>
        <v>1</v>
      </c>
    </row>
    <row r="21" spans="1:18" ht="30" customHeight="1" x14ac:dyDescent="0.2">
      <c r="A21" s="4"/>
      <c r="B21" s="4"/>
      <c r="C21" s="3"/>
      <c r="D21" s="3"/>
      <c r="E21" s="3"/>
      <c r="F21" s="3"/>
      <c r="M21" s="29" t="s">
        <v>0</v>
      </c>
      <c r="N21" s="29"/>
      <c r="O21" s="2">
        <f>MIN(O19:O20)</f>
        <v>0</v>
      </c>
      <c r="P21" s="2">
        <f>MIN(P19:P20)</f>
        <v>1</v>
      </c>
      <c r="Q21" s="2">
        <f>MIN(Q19:Q20)</f>
        <v>0</v>
      </c>
      <c r="R21" s="2">
        <f>MIN(R19:R20)</f>
        <v>0</v>
      </c>
    </row>
    <row r="22" spans="1:18" ht="30" customHeight="1" x14ac:dyDescent="0.2">
      <c r="A22" s="1"/>
      <c r="B22" s="1"/>
      <c r="C22" s="1"/>
      <c r="D22" s="1"/>
      <c r="E22" s="1"/>
      <c r="F22" s="1"/>
    </row>
    <row r="23" spans="1:18" ht="30" customHeight="1" x14ac:dyDescent="0.2">
      <c r="M23" s="28" t="s">
        <v>35</v>
      </c>
      <c r="N23" s="28"/>
      <c r="O23" s="28"/>
      <c r="P23" s="28"/>
      <c r="Q23" s="28"/>
      <c r="R23" s="28"/>
    </row>
    <row r="24" spans="1:18" ht="30" customHeight="1" x14ac:dyDescent="0.2"/>
  </sheetData>
  <mergeCells count="19">
    <mergeCell ref="M23:R23"/>
    <mergeCell ref="A1:AD1"/>
    <mergeCell ref="E2:F2"/>
    <mergeCell ref="K2:L2"/>
    <mergeCell ref="Q2:R2"/>
    <mergeCell ref="B9:F9"/>
    <mergeCell ref="H9:L9"/>
    <mergeCell ref="N9:R9"/>
    <mergeCell ref="G10:G14"/>
    <mergeCell ref="G15:H15"/>
    <mergeCell ref="S15:T15"/>
    <mergeCell ref="N17:R17"/>
    <mergeCell ref="M18:N18"/>
    <mergeCell ref="M19:N19"/>
    <mergeCell ref="M20:N20"/>
    <mergeCell ref="M21:N21"/>
    <mergeCell ref="W2:X2"/>
    <mergeCell ref="AC2:AD2"/>
    <mergeCell ref="T9:X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1879-D6F7-0646-A35E-57738C88A1DC}">
  <dimension ref="A1:Y24"/>
  <sheetViews>
    <sheetView workbookViewId="0">
      <selection activeCell="M23" sqref="M23:R23"/>
    </sheetView>
  </sheetViews>
  <sheetFormatPr baseColWidth="10" defaultRowHeight="16" x14ac:dyDescent="0.2"/>
  <cols>
    <col min="2" max="6" width="5" customWidth="1"/>
    <col min="8" max="12" width="5" customWidth="1"/>
    <col min="14" max="18" width="5" customWidth="1"/>
    <col min="20" max="24" width="5" customWidth="1"/>
  </cols>
  <sheetData>
    <row r="1" spans="2:25" ht="95" customHeight="1" x14ac:dyDescent="0.2">
      <c r="B1" s="47" t="s">
        <v>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</row>
    <row r="2" spans="2:25" ht="26" customHeight="1" x14ac:dyDescent="0.35">
      <c r="C2" s="21" t="s">
        <v>19</v>
      </c>
      <c r="D2" s="20">
        <v>1</v>
      </c>
      <c r="E2" s="43">
        <v>0.4</v>
      </c>
      <c r="F2" s="44"/>
      <c r="I2" s="21" t="s">
        <v>19</v>
      </c>
      <c r="J2" s="20">
        <v>2</v>
      </c>
      <c r="K2" s="43">
        <v>0.3</v>
      </c>
      <c r="L2" s="44"/>
      <c r="O2" s="21" t="s">
        <v>19</v>
      </c>
      <c r="P2" s="20">
        <v>3</v>
      </c>
      <c r="Q2" s="43">
        <v>0.3</v>
      </c>
      <c r="R2" s="44"/>
      <c r="S2" s="19"/>
      <c r="T2" s="19"/>
      <c r="U2" s="19"/>
      <c r="V2" s="19"/>
      <c r="W2" s="19"/>
      <c r="X2" s="19"/>
      <c r="Y2" s="19"/>
    </row>
    <row r="3" spans="2:25" ht="30" customHeight="1" x14ac:dyDescent="0.2">
      <c r="B3" s="16" t="s">
        <v>18</v>
      </c>
      <c r="C3" s="25" t="s">
        <v>6</v>
      </c>
      <c r="D3" s="25" t="s">
        <v>5</v>
      </c>
      <c r="E3" s="25" t="s">
        <v>4</v>
      </c>
      <c r="F3" s="25" t="s">
        <v>3</v>
      </c>
      <c r="H3" s="16" t="s">
        <v>17</v>
      </c>
      <c r="I3" s="25" t="s">
        <v>6</v>
      </c>
      <c r="J3" s="25" t="s">
        <v>5</v>
      </c>
      <c r="K3" s="25" t="s">
        <v>4</v>
      </c>
      <c r="L3" s="25" t="s">
        <v>3</v>
      </c>
      <c r="N3" s="16" t="s">
        <v>16</v>
      </c>
      <c r="O3" s="25" t="s">
        <v>6</v>
      </c>
      <c r="P3" s="25" t="s">
        <v>5</v>
      </c>
      <c r="Q3" s="25" t="s">
        <v>4</v>
      </c>
      <c r="R3" s="25" t="s">
        <v>3</v>
      </c>
      <c r="S3" s="19"/>
      <c r="T3" s="19"/>
      <c r="U3" s="19"/>
      <c r="V3" s="19"/>
      <c r="W3" s="19"/>
      <c r="X3" s="19"/>
      <c r="Y3" s="19"/>
    </row>
    <row r="4" spans="2:25" ht="30" customHeight="1" x14ac:dyDescent="0.2">
      <c r="B4" s="25" t="s">
        <v>6</v>
      </c>
      <c r="C4" s="5">
        <v>1</v>
      </c>
      <c r="D4" s="5">
        <v>0</v>
      </c>
      <c r="E4" s="5">
        <v>0</v>
      </c>
      <c r="F4" s="5">
        <v>1</v>
      </c>
      <c r="H4" s="25" t="s">
        <v>6</v>
      </c>
      <c r="I4" s="5">
        <v>1</v>
      </c>
      <c r="J4" s="5">
        <v>1</v>
      </c>
      <c r="K4" s="5">
        <v>1</v>
      </c>
      <c r="L4" s="5">
        <v>1</v>
      </c>
      <c r="N4" s="25" t="s">
        <v>6</v>
      </c>
      <c r="O4" s="5">
        <v>1</v>
      </c>
      <c r="P4" s="5">
        <v>1</v>
      </c>
      <c r="Q4" s="5">
        <v>1</v>
      </c>
      <c r="R4" s="5">
        <v>1</v>
      </c>
      <c r="S4" s="19"/>
      <c r="T4" s="19"/>
      <c r="U4" s="19"/>
      <c r="V4" s="19"/>
      <c r="W4" s="19"/>
      <c r="X4" s="19"/>
      <c r="Y4" s="19"/>
    </row>
    <row r="5" spans="2:25" ht="30" customHeight="1" x14ac:dyDescent="0.2">
      <c r="B5" s="25" t="s">
        <v>5</v>
      </c>
      <c r="C5" s="5">
        <v>1</v>
      </c>
      <c r="D5" s="5">
        <v>1</v>
      </c>
      <c r="E5" s="5">
        <v>1</v>
      </c>
      <c r="F5" s="5">
        <v>1</v>
      </c>
      <c r="H5" s="25" t="s">
        <v>5</v>
      </c>
      <c r="I5" s="5">
        <v>0</v>
      </c>
      <c r="J5" s="5">
        <v>1</v>
      </c>
      <c r="K5" s="5">
        <v>0</v>
      </c>
      <c r="L5" s="5">
        <v>0</v>
      </c>
      <c r="N5" s="25" t="s">
        <v>5</v>
      </c>
      <c r="O5" s="5">
        <v>0</v>
      </c>
      <c r="P5" s="5">
        <v>1</v>
      </c>
      <c r="Q5" s="5">
        <v>1</v>
      </c>
      <c r="R5" s="5">
        <v>0</v>
      </c>
      <c r="S5" s="19"/>
      <c r="T5" s="19"/>
      <c r="U5" s="19"/>
      <c r="V5" s="19"/>
      <c r="W5" s="19"/>
      <c r="X5" s="19"/>
      <c r="Y5" s="19"/>
    </row>
    <row r="6" spans="2:25" ht="30" customHeight="1" x14ac:dyDescent="0.2">
      <c r="B6" s="25" t="s">
        <v>4</v>
      </c>
      <c r="C6" s="5">
        <v>1</v>
      </c>
      <c r="D6" s="5">
        <v>1</v>
      </c>
      <c r="E6" s="5">
        <v>1</v>
      </c>
      <c r="F6" s="5">
        <v>1</v>
      </c>
      <c r="H6" s="25" t="s">
        <v>4</v>
      </c>
      <c r="I6" s="5">
        <v>0</v>
      </c>
      <c r="J6" s="5">
        <v>1</v>
      </c>
      <c r="K6" s="5">
        <v>1</v>
      </c>
      <c r="L6" s="5">
        <v>0</v>
      </c>
      <c r="N6" s="25" t="s">
        <v>4</v>
      </c>
      <c r="O6" s="5">
        <v>0</v>
      </c>
      <c r="P6" s="5">
        <v>1</v>
      </c>
      <c r="Q6" s="5">
        <v>1</v>
      </c>
      <c r="R6" s="5">
        <v>0</v>
      </c>
      <c r="S6" s="19"/>
      <c r="T6" s="19"/>
      <c r="U6" s="19"/>
      <c r="V6" s="19"/>
      <c r="W6" s="19"/>
      <c r="X6" s="19"/>
      <c r="Y6" s="19"/>
    </row>
    <row r="7" spans="2:25" ht="30" customHeight="1" x14ac:dyDescent="0.2">
      <c r="B7" s="25" t="s">
        <v>3</v>
      </c>
      <c r="C7" s="5">
        <v>0</v>
      </c>
      <c r="D7" s="5">
        <v>0</v>
      </c>
      <c r="E7" s="5">
        <v>0</v>
      </c>
      <c r="F7" s="5">
        <v>1</v>
      </c>
      <c r="H7" s="25" t="s">
        <v>3</v>
      </c>
      <c r="I7" s="5">
        <v>1</v>
      </c>
      <c r="J7" s="5">
        <v>1</v>
      </c>
      <c r="K7" s="5">
        <v>1</v>
      </c>
      <c r="L7" s="5">
        <v>1</v>
      </c>
      <c r="N7" s="25" t="s">
        <v>3</v>
      </c>
      <c r="O7" s="5">
        <v>1</v>
      </c>
      <c r="P7" s="5">
        <v>1</v>
      </c>
      <c r="Q7" s="5">
        <v>1</v>
      </c>
      <c r="R7" s="5">
        <v>1</v>
      </c>
      <c r="S7" s="19"/>
      <c r="T7" s="19"/>
      <c r="U7" s="19"/>
      <c r="V7" s="19"/>
      <c r="W7" s="19"/>
      <c r="X7" s="19"/>
      <c r="Y7" s="19"/>
    </row>
    <row r="8" spans="2:25" x14ac:dyDescent="0.2">
      <c r="S8" s="19"/>
      <c r="T8" s="19"/>
      <c r="U8" s="19"/>
      <c r="V8" s="19"/>
      <c r="W8" s="19"/>
      <c r="X8" s="19"/>
      <c r="Y8" s="19"/>
    </row>
    <row r="9" spans="2:25" ht="30" customHeight="1" x14ac:dyDescent="0.2">
      <c r="B9" s="39" t="s">
        <v>15</v>
      </c>
      <c r="C9" s="37"/>
      <c r="D9" s="37"/>
      <c r="E9" s="37"/>
      <c r="F9" s="38"/>
      <c r="H9" s="39" t="s">
        <v>14</v>
      </c>
      <c r="I9" s="37"/>
      <c r="J9" s="37"/>
      <c r="K9" s="37"/>
      <c r="L9" s="38"/>
      <c r="N9" s="29" t="s">
        <v>13</v>
      </c>
      <c r="O9" s="29"/>
      <c r="P9" s="29"/>
      <c r="Q9" s="29"/>
      <c r="R9" s="29"/>
      <c r="T9" s="29" t="s">
        <v>12</v>
      </c>
      <c r="U9" s="29"/>
      <c r="V9" s="29"/>
      <c r="W9" s="29"/>
      <c r="X9" s="29"/>
    </row>
    <row r="10" spans="2:25" ht="30" customHeight="1" x14ac:dyDescent="0.2">
      <c r="B10" s="18" t="s">
        <v>11</v>
      </c>
      <c r="C10" s="17" t="s">
        <v>6</v>
      </c>
      <c r="D10" s="17" t="s">
        <v>5</v>
      </c>
      <c r="E10" s="17" t="s">
        <v>4</v>
      </c>
      <c r="F10" s="17" t="s">
        <v>3</v>
      </c>
      <c r="G10" s="30"/>
      <c r="H10" s="18" t="s">
        <v>10</v>
      </c>
      <c r="I10" s="17" t="s">
        <v>6</v>
      </c>
      <c r="J10" s="17" t="s">
        <v>5</v>
      </c>
      <c r="K10" s="17" t="s">
        <v>4</v>
      </c>
      <c r="L10" s="17" t="s">
        <v>3</v>
      </c>
      <c r="N10" s="16" t="s">
        <v>9</v>
      </c>
      <c r="O10" s="25" t="s">
        <v>6</v>
      </c>
      <c r="P10" s="25" t="s">
        <v>5</v>
      </c>
      <c r="Q10" s="25" t="s">
        <v>4</v>
      </c>
      <c r="R10" s="25" t="s">
        <v>3</v>
      </c>
      <c r="T10" s="16" t="s">
        <v>9</v>
      </c>
      <c r="U10" s="25" t="s">
        <v>6</v>
      </c>
      <c r="V10" s="25" t="s">
        <v>5</v>
      </c>
      <c r="W10" s="25" t="s">
        <v>4</v>
      </c>
      <c r="X10" s="25" t="s">
        <v>3</v>
      </c>
    </row>
    <row r="11" spans="2:25" ht="30" customHeight="1" x14ac:dyDescent="0.2">
      <c r="B11" s="15" t="s">
        <v>6</v>
      </c>
      <c r="C11" s="14">
        <f>C4*I4*O4</f>
        <v>1</v>
      </c>
      <c r="D11" s="14">
        <f t="shared" ref="D11:F11" si="0">D4*J4*P4</f>
        <v>0</v>
      </c>
      <c r="E11" s="14">
        <f t="shared" si="0"/>
        <v>0</v>
      </c>
      <c r="F11" s="14">
        <f t="shared" si="0"/>
        <v>1</v>
      </c>
      <c r="G11" s="31"/>
      <c r="H11" s="15" t="s">
        <v>6</v>
      </c>
      <c r="I11" s="5">
        <v>0</v>
      </c>
      <c r="J11" s="5">
        <f>IF(D11-C12 &gt; 0,D11-C12,0)</f>
        <v>0</v>
      </c>
      <c r="K11" s="5">
        <f>IF(E11-C13 &gt; 0, E11-C13,  0)</f>
        <v>0</v>
      </c>
      <c r="L11" s="5">
        <f>IF(F11-C14 &gt; 0, F11-C14,  0)</f>
        <v>1</v>
      </c>
      <c r="N11" s="25" t="s">
        <v>6</v>
      </c>
      <c r="O11" s="5">
        <f>SUM($E$2*C4,$K$2*I4,$Q$2*O4)</f>
        <v>1</v>
      </c>
      <c r="P11" s="5">
        <f t="shared" ref="P11:R11" si="1">SUM($E$2*D4,$K$2*J4,$Q$2*P4)</f>
        <v>0.6</v>
      </c>
      <c r="Q11" s="5">
        <f t="shared" si="1"/>
        <v>0.6</v>
      </c>
      <c r="R11" s="5">
        <f t="shared" si="1"/>
        <v>1</v>
      </c>
      <c r="T11" s="25" t="s">
        <v>6</v>
      </c>
      <c r="U11" s="5">
        <v>0</v>
      </c>
      <c r="V11" s="5">
        <f>IF(P11-O12 &gt; 0,P11-O12,0)</f>
        <v>0.19999999999999996</v>
      </c>
      <c r="W11" s="5">
        <f>IF(Q11-O13 &gt; 0, Q11-O13,  0)</f>
        <v>0.19999999999999996</v>
      </c>
      <c r="X11" s="5">
        <f>IF(R11-O14 &gt; 0, R11-O14,  0)</f>
        <v>0.4</v>
      </c>
    </row>
    <row r="12" spans="2:25" ht="30" customHeight="1" x14ac:dyDescent="0.2">
      <c r="B12" s="15" t="s">
        <v>5</v>
      </c>
      <c r="C12" s="14">
        <f t="shared" ref="C12:F14" si="2">C5*I5*O5</f>
        <v>0</v>
      </c>
      <c r="D12" s="14">
        <f t="shared" si="2"/>
        <v>1</v>
      </c>
      <c r="E12" s="14">
        <f t="shared" si="2"/>
        <v>0</v>
      </c>
      <c r="F12" s="14">
        <f t="shared" si="2"/>
        <v>0</v>
      </c>
      <c r="G12" s="31"/>
      <c r="H12" s="15" t="s">
        <v>5</v>
      </c>
      <c r="I12" s="5">
        <f>IF(C12-D11 &gt; 0,  C12-D11, 0)</f>
        <v>0</v>
      </c>
      <c r="J12" s="5">
        <v>0</v>
      </c>
      <c r="K12" s="5">
        <f>IF(E12-D13 &gt; 0, E12-D13, 0)</f>
        <v>0</v>
      </c>
      <c r="L12" s="5">
        <f>IF(F12-D14&gt;0, F12-D14, 0)</f>
        <v>0</v>
      </c>
      <c r="N12" s="25" t="s">
        <v>5</v>
      </c>
      <c r="O12" s="5">
        <f t="shared" ref="O12:R14" si="3">SUM($E$2*C5,$K$2*I5,$Q$2*O5)</f>
        <v>0.4</v>
      </c>
      <c r="P12" s="5">
        <f t="shared" si="3"/>
        <v>1</v>
      </c>
      <c r="Q12" s="5">
        <f t="shared" si="3"/>
        <v>0.7</v>
      </c>
      <c r="R12" s="5">
        <f t="shared" si="3"/>
        <v>0.4</v>
      </c>
      <c r="T12" s="25" t="s">
        <v>5</v>
      </c>
      <c r="U12" s="5">
        <f>IF(O12-P11 &gt; 0,  O12-P11, 0)</f>
        <v>0</v>
      </c>
      <c r="V12" s="5">
        <v>0</v>
      </c>
      <c r="W12" s="5">
        <f>IF(Q12-P13 &gt; 0, Q12-P13, 0)</f>
        <v>0</v>
      </c>
      <c r="X12" s="5">
        <f>IF(R12-P14&gt;0, R12-P14, 0)</f>
        <v>0</v>
      </c>
    </row>
    <row r="13" spans="2:25" ht="30" customHeight="1" x14ac:dyDescent="0.2">
      <c r="B13" s="15" t="s">
        <v>4</v>
      </c>
      <c r="C13" s="14">
        <f t="shared" si="2"/>
        <v>0</v>
      </c>
      <c r="D13" s="14">
        <f t="shared" si="2"/>
        <v>1</v>
      </c>
      <c r="E13" s="14">
        <f t="shared" si="2"/>
        <v>1</v>
      </c>
      <c r="F13" s="14">
        <f t="shared" si="2"/>
        <v>0</v>
      </c>
      <c r="G13" s="31"/>
      <c r="H13" s="15" t="s">
        <v>4</v>
      </c>
      <c r="I13" s="5">
        <f>IF(C13-E11 &gt; 0,  C13-E11, 0)</f>
        <v>0</v>
      </c>
      <c r="J13" s="5">
        <f>IF(D13-E12 &gt; 0, D13-E12, 0)</f>
        <v>1</v>
      </c>
      <c r="K13" s="5">
        <v>0</v>
      </c>
      <c r="L13" s="5">
        <f>IF(F13-E14&gt;0, F13-E14, 0)</f>
        <v>0</v>
      </c>
      <c r="N13" s="25" t="s">
        <v>4</v>
      </c>
      <c r="O13" s="5">
        <f t="shared" si="3"/>
        <v>0.4</v>
      </c>
      <c r="P13" s="5">
        <f t="shared" si="3"/>
        <v>1</v>
      </c>
      <c r="Q13" s="5">
        <f t="shared" si="3"/>
        <v>1</v>
      </c>
      <c r="R13" s="5">
        <f t="shared" si="3"/>
        <v>0.4</v>
      </c>
      <c r="T13" s="25" t="s">
        <v>4</v>
      </c>
      <c r="U13" s="5">
        <f>IF(O13-Q11 &gt; 0,  O13-Q11, 0)</f>
        <v>0</v>
      </c>
      <c r="V13" s="5">
        <f>IF(P13-Q12 &gt; 0, P13-Q12, 0)</f>
        <v>0.30000000000000004</v>
      </c>
      <c r="W13" s="5">
        <v>0</v>
      </c>
      <c r="X13" s="5">
        <f>IF(R13-Q14&gt;0, R13-Q14, 0)</f>
        <v>0</v>
      </c>
    </row>
    <row r="14" spans="2:25" ht="30" customHeight="1" x14ac:dyDescent="0.2">
      <c r="B14" s="15" t="s">
        <v>3</v>
      </c>
      <c r="C14" s="14">
        <f t="shared" si="2"/>
        <v>0</v>
      </c>
      <c r="D14" s="14">
        <f t="shared" si="2"/>
        <v>0</v>
      </c>
      <c r="E14" s="14">
        <f t="shared" si="2"/>
        <v>0</v>
      </c>
      <c r="F14" s="14">
        <f t="shared" si="2"/>
        <v>1</v>
      </c>
      <c r="G14" s="32"/>
      <c r="H14" s="13" t="s">
        <v>3</v>
      </c>
      <c r="I14" s="5">
        <f>IF(C14-F11 &gt; 0,  C14-F11, 0)</f>
        <v>0</v>
      </c>
      <c r="J14" s="5">
        <f>IF(D14-F12 &gt; 0, D14-F12, 0)</f>
        <v>0</v>
      </c>
      <c r="K14" s="5">
        <f>IF(E14-F13 &gt; 0, E14-F13, 0)</f>
        <v>0</v>
      </c>
      <c r="L14" s="5">
        <v>0</v>
      </c>
      <c r="N14" s="25" t="s">
        <v>3</v>
      </c>
      <c r="O14" s="5">
        <f t="shared" si="3"/>
        <v>0.6</v>
      </c>
      <c r="P14" s="5">
        <f t="shared" si="3"/>
        <v>0.6</v>
      </c>
      <c r="Q14" s="5">
        <f t="shared" si="3"/>
        <v>0.6</v>
      </c>
      <c r="R14" s="5">
        <f t="shared" si="3"/>
        <v>1</v>
      </c>
      <c r="T14" s="25" t="s">
        <v>3</v>
      </c>
      <c r="U14" s="5">
        <f>IF(O14-R11 &gt; 0,  O14-R11, 0)</f>
        <v>0</v>
      </c>
      <c r="V14" s="5">
        <f>IF(P14-R12 &gt; 0, P14-R12, 0)</f>
        <v>0.19999999999999996</v>
      </c>
      <c r="W14" s="5">
        <f>IF(Q14-R13 &gt; 0, Q14-R13, 0)</f>
        <v>0.19999999999999996</v>
      </c>
      <c r="X14" s="5">
        <v>0</v>
      </c>
    </row>
    <row r="15" spans="2:25" ht="30" customHeight="1" x14ac:dyDescent="0.2">
      <c r="G15" s="33" t="s">
        <v>1</v>
      </c>
      <c r="H15" s="34"/>
      <c r="I15" s="26">
        <f>1-MAX(I11:I14)</f>
        <v>1</v>
      </c>
      <c r="J15" s="26">
        <f>1-MAX(J11:J14)</f>
        <v>0</v>
      </c>
      <c r="K15" s="26">
        <f>1-MAX(K11:K14)</f>
        <v>1</v>
      </c>
      <c r="L15" s="26">
        <f>1-MAX(L11:L14)</f>
        <v>0</v>
      </c>
      <c r="S15" s="35" t="s">
        <v>2</v>
      </c>
      <c r="T15" s="35"/>
      <c r="U15" s="26">
        <f>1-MAX(U11:U14)</f>
        <v>1</v>
      </c>
      <c r="V15" s="26">
        <f>1-MAX(V11:V14)</f>
        <v>0.7</v>
      </c>
      <c r="W15" s="26">
        <f>1-MAX(W11:W14)</f>
        <v>0.8</v>
      </c>
      <c r="X15" s="26">
        <f>1-MAX(X11:X14)</f>
        <v>0.6</v>
      </c>
    </row>
    <row r="16" spans="2:25" ht="30" customHeight="1" x14ac:dyDescent="0.2"/>
    <row r="17" spans="1:18" ht="30" customHeight="1" x14ac:dyDescent="0.2">
      <c r="A17" s="1"/>
      <c r="B17" s="9"/>
      <c r="C17" s="9"/>
      <c r="D17" s="9"/>
      <c r="E17" s="9"/>
      <c r="F17" s="9"/>
      <c r="N17" s="36" t="s">
        <v>8</v>
      </c>
      <c r="O17" s="37"/>
      <c r="P17" s="37"/>
      <c r="Q17" s="37"/>
      <c r="R17" s="38"/>
    </row>
    <row r="18" spans="1:18" ht="30" customHeight="1" x14ac:dyDescent="0.2">
      <c r="A18" s="4"/>
      <c r="B18" s="4"/>
      <c r="C18" s="8"/>
      <c r="D18" s="8"/>
      <c r="E18" s="8"/>
      <c r="F18" s="8"/>
      <c r="M18" s="29" t="s">
        <v>7</v>
      </c>
      <c r="N18" s="29"/>
      <c r="O18" s="7" t="s">
        <v>6</v>
      </c>
      <c r="P18" s="7" t="s">
        <v>5</v>
      </c>
      <c r="Q18" s="7" t="s">
        <v>4</v>
      </c>
      <c r="R18" s="7" t="s">
        <v>3</v>
      </c>
    </row>
    <row r="19" spans="1:18" ht="30" customHeight="1" x14ac:dyDescent="0.2">
      <c r="A19" s="4"/>
      <c r="B19" s="4"/>
      <c r="C19" s="6"/>
      <c r="D19" s="6"/>
      <c r="E19" s="6"/>
      <c r="F19" s="6"/>
      <c r="M19" s="29" t="s">
        <v>2</v>
      </c>
      <c r="N19" s="29"/>
      <c r="O19" s="5">
        <f>U15</f>
        <v>1</v>
      </c>
      <c r="P19" s="5">
        <f>V15</f>
        <v>0.7</v>
      </c>
      <c r="Q19" s="5">
        <f>W15</f>
        <v>0.8</v>
      </c>
      <c r="R19" s="5">
        <f>X15</f>
        <v>0.6</v>
      </c>
    </row>
    <row r="20" spans="1:18" ht="30" customHeight="1" x14ac:dyDescent="0.2">
      <c r="A20" s="4"/>
      <c r="B20" s="4"/>
      <c r="C20" s="6"/>
      <c r="D20" s="6"/>
      <c r="E20" s="6"/>
      <c r="F20" s="6"/>
      <c r="M20" s="29" t="s">
        <v>1</v>
      </c>
      <c r="N20" s="29"/>
      <c r="O20" s="5">
        <f>I15</f>
        <v>1</v>
      </c>
      <c r="P20" s="5">
        <f t="shared" ref="P20:R20" si="4">J15</f>
        <v>0</v>
      </c>
      <c r="Q20" s="5">
        <f t="shared" si="4"/>
        <v>1</v>
      </c>
      <c r="R20" s="5">
        <f t="shared" si="4"/>
        <v>0</v>
      </c>
    </row>
    <row r="21" spans="1:18" ht="30" customHeight="1" x14ac:dyDescent="0.2">
      <c r="A21" s="4"/>
      <c r="B21" s="4"/>
      <c r="C21" s="3"/>
      <c r="D21" s="3"/>
      <c r="E21" s="3"/>
      <c r="F21" s="3"/>
      <c r="M21" s="29" t="s">
        <v>0</v>
      </c>
      <c r="N21" s="29"/>
      <c r="O21" s="2">
        <f>MIN(O19:O20)</f>
        <v>1</v>
      </c>
      <c r="P21" s="2">
        <f>MIN(P19:P20)</f>
        <v>0</v>
      </c>
      <c r="Q21" s="2">
        <f>MIN(Q19:Q20)</f>
        <v>0.8</v>
      </c>
      <c r="R21" s="2">
        <f>MIN(R19:R20)</f>
        <v>0</v>
      </c>
    </row>
    <row r="22" spans="1:18" ht="30" customHeight="1" x14ac:dyDescent="0.2">
      <c r="A22" s="1"/>
      <c r="B22" s="1"/>
      <c r="C22" s="1"/>
      <c r="D22" s="1"/>
      <c r="E22" s="1"/>
      <c r="F22" s="1"/>
      <c r="P22" s="22"/>
    </row>
    <row r="23" spans="1:18" ht="30" customHeight="1" x14ac:dyDescent="0.2">
      <c r="M23" s="28" t="s">
        <v>35</v>
      </c>
      <c r="N23" s="28"/>
      <c r="O23" s="28"/>
      <c r="P23" s="28"/>
      <c r="Q23" s="28"/>
      <c r="R23" s="28"/>
    </row>
    <row r="24" spans="1:18" ht="30" customHeight="1" x14ac:dyDescent="0.2"/>
  </sheetData>
  <mergeCells count="17">
    <mergeCell ref="B1:Y1"/>
    <mergeCell ref="E2:F2"/>
    <mergeCell ref="K2:L2"/>
    <mergeCell ref="Q2:R2"/>
    <mergeCell ref="B9:F9"/>
    <mergeCell ref="H9:L9"/>
    <mergeCell ref="N9:R9"/>
    <mergeCell ref="G10:G14"/>
    <mergeCell ref="G15:H15"/>
    <mergeCell ref="S15:T15"/>
    <mergeCell ref="N17:R17"/>
    <mergeCell ref="M18:N18"/>
    <mergeCell ref="M23:R23"/>
    <mergeCell ref="M19:N19"/>
    <mergeCell ref="M20:N20"/>
    <mergeCell ref="M21:N21"/>
    <mergeCell ref="T9:X9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F2489-D5A1-1446-9344-E7A7B7CAC021}">
  <dimension ref="A1:Z24"/>
  <sheetViews>
    <sheetView workbookViewId="0">
      <selection activeCell="D6" sqref="D6"/>
    </sheetView>
  </sheetViews>
  <sheetFormatPr baseColWidth="10" defaultRowHeight="16" x14ac:dyDescent="0.2"/>
  <cols>
    <col min="2" max="6" width="5" customWidth="1"/>
    <col min="8" max="12" width="5" customWidth="1"/>
    <col min="14" max="18" width="5" customWidth="1"/>
    <col min="20" max="24" width="5" customWidth="1"/>
  </cols>
  <sheetData>
    <row r="1" spans="2:26" ht="93" customHeight="1" x14ac:dyDescent="0.2">
      <c r="B1" s="47" t="s">
        <v>34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2:26" ht="26" customHeight="1" x14ac:dyDescent="0.35">
      <c r="C2" s="21" t="s">
        <v>19</v>
      </c>
      <c r="D2" s="20">
        <v>1</v>
      </c>
      <c r="E2" s="43">
        <v>0.4</v>
      </c>
      <c r="F2" s="44"/>
      <c r="I2" s="21" t="s">
        <v>19</v>
      </c>
      <c r="J2" s="20">
        <v>2</v>
      </c>
      <c r="K2" s="43">
        <v>0.3</v>
      </c>
      <c r="L2" s="44"/>
      <c r="O2" s="21" t="s">
        <v>19</v>
      </c>
      <c r="P2" s="20">
        <v>3</v>
      </c>
      <c r="Q2" s="43">
        <v>0.2</v>
      </c>
      <c r="R2" s="44"/>
      <c r="U2" s="21" t="s">
        <v>19</v>
      </c>
      <c r="V2" s="20">
        <v>4</v>
      </c>
      <c r="W2" s="43">
        <v>0.1</v>
      </c>
      <c r="X2" s="44"/>
    </row>
    <row r="3" spans="2:26" ht="30" customHeight="1" x14ac:dyDescent="0.2">
      <c r="B3" s="16" t="s">
        <v>18</v>
      </c>
      <c r="C3" s="25" t="s">
        <v>6</v>
      </c>
      <c r="D3" s="25" t="s">
        <v>5</v>
      </c>
      <c r="E3" s="25" t="s">
        <v>4</v>
      </c>
      <c r="F3" s="25" t="s">
        <v>3</v>
      </c>
      <c r="H3" s="16" t="s">
        <v>17</v>
      </c>
      <c r="I3" s="25" t="s">
        <v>6</v>
      </c>
      <c r="J3" s="25" t="s">
        <v>5</v>
      </c>
      <c r="K3" s="25" t="s">
        <v>4</v>
      </c>
      <c r="L3" s="25" t="s">
        <v>3</v>
      </c>
      <c r="N3" s="16" t="s">
        <v>16</v>
      </c>
      <c r="O3" s="25" t="s">
        <v>6</v>
      </c>
      <c r="P3" s="25" t="s">
        <v>5</v>
      </c>
      <c r="Q3" s="25" t="s">
        <v>4</v>
      </c>
      <c r="R3" s="25" t="s">
        <v>3</v>
      </c>
      <c r="T3" s="16" t="s">
        <v>20</v>
      </c>
      <c r="U3" s="25" t="s">
        <v>6</v>
      </c>
      <c r="V3" s="25" t="s">
        <v>5</v>
      </c>
      <c r="W3" s="25" t="s">
        <v>4</v>
      </c>
      <c r="X3" s="25" t="s">
        <v>3</v>
      </c>
    </row>
    <row r="4" spans="2:26" ht="30" customHeight="1" x14ac:dyDescent="0.2">
      <c r="B4" s="25" t="s">
        <v>6</v>
      </c>
      <c r="C4" s="5">
        <v>1</v>
      </c>
      <c r="D4" s="5">
        <v>1</v>
      </c>
      <c r="E4" s="5">
        <v>0</v>
      </c>
      <c r="F4" s="5">
        <v>1</v>
      </c>
      <c r="H4" s="25" t="s">
        <v>6</v>
      </c>
      <c r="I4" s="5">
        <v>1</v>
      </c>
      <c r="J4" s="5">
        <v>0</v>
      </c>
      <c r="K4" s="5">
        <v>1</v>
      </c>
      <c r="L4" s="5">
        <v>1</v>
      </c>
      <c r="N4" s="25" t="s">
        <v>6</v>
      </c>
      <c r="O4" s="5">
        <v>1</v>
      </c>
      <c r="P4" s="5">
        <v>1</v>
      </c>
      <c r="Q4" s="5">
        <v>1</v>
      </c>
      <c r="R4" s="5">
        <v>1</v>
      </c>
      <c r="T4" s="25" t="s">
        <v>6</v>
      </c>
      <c r="U4" s="5">
        <v>1</v>
      </c>
      <c r="V4" s="5">
        <v>1</v>
      </c>
      <c r="W4" s="5">
        <v>1</v>
      </c>
      <c r="X4" s="5">
        <v>1</v>
      </c>
      <c r="Z4" t="s">
        <v>27</v>
      </c>
    </row>
    <row r="5" spans="2:26" ht="30" customHeight="1" x14ac:dyDescent="0.2">
      <c r="B5" s="25" t="s">
        <v>5</v>
      </c>
      <c r="C5" s="5">
        <v>1</v>
      </c>
      <c r="D5" s="5">
        <v>1</v>
      </c>
      <c r="E5" s="5">
        <v>0</v>
      </c>
      <c r="F5" s="5">
        <v>1</v>
      </c>
      <c r="H5" s="25" t="s">
        <v>5</v>
      </c>
      <c r="I5" s="5">
        <v>1</v>
      </c>
      <c r="J5" s="5">
        <v>1</v>
      </c>
      <c r="K5" s="5">
        <v>1</v>
      </c>
      <c r="L5" s="5">
        <v>1</v>
      </c>
      <c r="N5" s="25" t="s">
        <v>5</v>
      </c>
      <c r="O5" s="5">
        <v>0</v>
      </c>
      <c r="P5" s="5">
        <v>1</v>
      </c>
      <c r="Q5" s="5">
        <v>1</v>
      </c>
      <c r="R5" s="5">
        <v>0</v>
      </c>
      <c r="T5" s="25" t="s">
        <v>5</v>
      </c>
      <c r="U5" s="5">
        <v>1</v>
      </c>
      <c r="V5" s="5">
        <v>1</v>
      </c>
      <c r="W5" s="5">
        <v>1</v>
      </c>
      <c r="X5" s="5">
        <v>1</v>
      </c>
    </row>
    <row r="6" spans="2:26" ht="30" customHeight="1" x14ac:dyDescent="0.2">
      <c r="B6" s="25" t="s">
        <v>4</v>
      </c>
      <c r="C6" s="5">
        <v>1</v>
      </c>
      <c r="D6" s="5">
        <v>1</v>
      </c>
      <c r="E6" s="5">
        <v>1</v>
      </c>
      <c r="F6" s="5">
        <v>1</v>
      </c>
      <c r="H6" s="25" t="s">
        <v>4</v>
      </c>
      <c r="I6" s="5">
        <v>0</v>
      </c>
      <c r="J6" s="5">
        <v>0</v>
      </c>
      <c r="K6" s="5">
        <v>1</v>
      </c>
      <c r="L6" s="5">
        <v>0</v>
      </c>
      <c r="N6" s="25" t="s">
        <v>4</v>
      </c>
      <c r="O6" s="5">
        <v>0</v>
      </c>
      <c r="P6" s="5">
        <v>1</v>
      </c>
      <c r="Q6" s="5">
        <v>1</v>
      </c>
      <c r="R6" s="5">
        <v>0</v>
      </c>
      <c r="T6" s="25" t="s">
        <v>4</v>
      </c>
      <c r="U6" s="5">
        <v>0</v>
      </c>
      <c r="V6" s="5">
        <v>0</v>
      </c>
      <c r="W6" s="5">
        <v>1</v>
      </c>
      <c r="X6" s="5">
        <v>1</v>
      </c>
    </row>
    <row r="7" spans="2:26" ht="30" customHeight="1" x14ac:dyDescent="0.2">
      <c r="B7" s="25" t="s">
        <v>3</v>
      </c>
      <c r="C7" s="5">
        <v>0</v>
      </c>
      <c r="D7" s="5">
        <v>0</v>
      </c>
      <c r="E7" s="5">
        <v>0</v>
      </c>
      <c r="F7" s="5">
        <v>1</v>
      </c>
      <c r="H7" s="25" t="s">
        <v>3</v>
      </c>
      <c r="I7" s="5">
        <v>0</v>
      </c>
      <c r="J7" s="5">
        <v>0</v>
      </c>
      <c r="K7" s="5">
        <v>1</v>
      </c>
      <c r="L7" s="5">
        <v>1</v>
      </c>
      <c r="N7" s="25" t="s">
        <v>3</v>
      </c>
      <c r="O7" s="5">
        <v>1</v>
      </c>
      <c r="P7" s="5">
        <v>1</v>
      </c>
      <c r="Q7" s="5">
        <v>1</v>
      </c>
      <c r="R7" s="5">
        <v>1</v>
      </c>
      <c r="T7" s="25" t="s">
        <v>3</v>
      </c>
      <c r="U7" s="5">
        <v>0</v>
      </c>
      <c r="V7" s="5">
        <v>0</v>
      </c>
      <c r="W7" s="5">
        <v>1</v>
      </c>
      <c r="X7" s="5">
        <v>1</v>
      </c>
    </row>
    <row r="9" spans="2:26" ht="30" customHeight="1" x14ac:dyDescent="0.2">
      <c r="B9" s="39" t="s">
        <v>15</v>
      </c>
      <c r="C9" s="37"/>
      <c r="D9" s="37"/>
      <c r="E9" s="37"/>
      <c r="F9" s="38"/>
      <c r="H9" s="39" t="s">
        <v>14</v>
      </c>
      <c r="I9" s="37"/>
      <c r="J9" s="37"/>
      <c r="K9" s="37"/>
      <c r="L9" s="38"/>
      <c r="N9" s="29" t="s">
        <v>13</v>
      </c>
      <c r="O9" s="29"/>
      <c r="P9" s="29"/>
      <c r="Q9" s="29"/>
      <c r="R9" s="29"/>
    </row>
    <row r="10" spans="2:26" ht="30" customHeight="1" x14ac:dyDescent="0.2">
      <c r="B10" s="18" t="s">
        <v>11</v>
      </c>
      <c r="C10" s="17" t="s">
        <v>6</v>
      </c>
      <c r="D10" s="17" t="s">
        <v>5</v>
      </c>
      <c r="E10" s="17" t="s">
        <v>4</v>
      </c>
      <c r="F10" s="17" t="s">
        <v>3</v>
      </c>
      <c r="G10" s="30" t="s">
        <v>21</v>
      </c>
      <c r="H10" s="18" t="s">
        <v>10</v>
      </c>
      <c r="I10" s="17" t="s">
        <v>6</v>
      </c>
      <c r="J10" s="17" t="s">
        <v>5</v>
      </c>
      <c r="K10" s="17" t="s">
        <v>4</v>
      </c>
      <c r="L10" s="17" t="s">
        <v>3</v>
      </c>
      <c r="N10" s="16" t="s">
        <v>9</v>
      </c>
      <c r="O10" s="25" t="s">
        <v>6</v>
      </c>
      <c r="P10" s="25" t="s">
        <v>5</v>
      </c>
      <c r="Q10" s="25" t="s">
        <v>4</v>
      </c>
      <c r="R10" s="25" t="s">
        <v>3</v>
      </c>
      <c r="T10" s="16" t="s">
        <v>9</v>
      </c>
      <c r="U10" s="25" t="s">
        <v>6</v>
      </c>
      <c r="V10" s="25" t="s">
        <v>5</v>
      </c>
      <c r="W10" s="25" t="s">
        <v>4</v>
      </c>
      <c r="X10" s="25" t="s">
        <v>3</v>
      </c>
    </row>
    <row r="11" spans="2:26" ht="30" customHeight="1" x14ac:dyDescent="0.2">
      <c r="B11" s="15" t="s">
        <v>6</v>
      </c>
      <c r="C11" s="14">
        <f>C4*I4*O4*U4</f>
        <v>1</v>
      </c>
      <c r="D11" s="14">
        <f t="shared" ref="D11:F11" si="0">D4*J4*P4*V4</f>
        <v>0</v>
      </c>
      <c r="E11" s="14">
        <f t="shared" si="0"/>
        <v>0</v>
      </c>
      <c r="F11" s="14">
        <f t="shared" si="0"/>
        <v>1</v>
      </c>
      <c r="G11" s="31"/>
      <c r="H11" s="15" t="s">
        <v>6</v>
      </c>
      <c r="I11" s="5">
        <v>0</v>
      </c>
      <c r="J11" s="5">
        <f>IF(D11-C12 &gt; 0,D11-C12,0)</f>
        <v>0</v>
      </c>
      <c r="K11" s="5">
        <f>IF(E11-C13 &gt; 0, E11-C13,  0)</f>
        <v>0</v>
      </c>
      <c r="L11" s="5">
        <f>IF(F11-C14 &gt; 0, F11-C14,  0)</f>
        <v>1</v>
      </c>
      <c r="N11" s="25" t="s">
        <v>6</v>
      </c>
      <c r="O11" s="5">
        <f>SUM($E$2*C4,$K$2*I4,$Q$2*O4,$W$2*U4)</f>
        <v>0.99999999999999989</v>
      </c>
      <c r="P11" s="5">
        <f t="shared" ref="P11:R11" si="1">SUM($E$2*D4,$K$2*J4,$Q$2*P4,$W$2*V4)</f>
        <v>0.70000000000000007</v>
      </c>
      <c r="Q11" s="5">
        <f t="shared" si="1"/>
        <v>0.6</v>
      </c>
      <c r="R11" s="5">
        <f t="shared" si="1"/>
        <v>0.99999999999999989</v>
      </c>
      <c r="T11" s="25" t="s">
        <v>6</v>
      </c>
      <c r="U11" s="5">
        <v>0</v>
      </c>
      <c r="V11" s="5">
        <f>IF(P11-O12 &gt; 0,P11-O12,0)</f>
        <v>0</v>
      </c>
      <c r="W11" s="5">
        <f>IF(Q11-O13 &gt; 0, Q11-O13,  0)</f>
        <v>0.19999999999999996</v>
      </c>
      <c r="X11" s="5">
        <f>IF(R11-O14 &gt; 0, R11-O14,  0)</f>
        <v>0.79999999999999982</v>
      </c>
    </row>
    <row r="12" spans="2:26" ht="30" customHeight="1" x14ac:dyDescent="0.2">
      <c r="B12" s="15" t="s">
        <v>5</v>
      </c>
      <c r="C12" s="14">
        <f t="shared" ref="C12:F14" si="2">C5*I5*O5*U5</f>
        <v>0</v>
      </c>
      <c r="D12" s="14">
        <f t="shared" si="2"/>
        <v>1</v>
      </c>
      <c r="E12" s="14">
        <f t="shared" si="2"/>
        <v>0</v>
      </c>
      <c r="F12" s="14">
        <f t="shared" si="2"/>
        <v>0</v>
      </c>
      <c r="G12" s="31"/>
      <c r="H12" s="15" t="s">
        <v>5</v>
      </c>
      <c r="I12" s="5">
        <f>IF(C12-D11 &gt; 0,  C12-D11, 0)</f>
        <v>0</v>
      </c>
      <c r="J12" s="5">
        <v>0</v>
      </c>
      <c r="K12" s="5">
        <f>IF(E12-D13 &gt; 0, E12-D13, 0)</f>
        <v>0</v>
      </c>
      <c r="L12" s="5">
        <f>IF(F12-D14&gt;0, F12-D14, 0)</f>
        <v>0</v>
      </c>
      <c r="N12" s="25" t="s">
        <v>5</v>
      </c>
      <c r="O12" s="5">
        <f t="shared" ref="O12:R14" si="3">SUM($E$2*C5,$K$2*I5,$Q$2*O5,$W$2*U5)</f>
        <v>0.79999999999999993</v>
      </c>
      <c r="P12" s="5">
        <f t="shared" si="3"/>
        <v>0.99999999999999989</v>
      </c>
      <c r="Q12" s="5">
        <f t="shared" si="3"/>
        <v>0.6</v>
      </c>
      <c r="R12" s="5">
        <f t="shared" si="3"/>
        <v>0.79999999999999993</v>
      </c>
      <c r="T12" s="25" t="s">
        <v>5</v>
      </c>
      <c r="U12" s="5">
        <f>IF(O12-P11 &gt; 0,  O12-P11, 0)</f>
        <v>9.9999999999999867E-2</v>
      </c>
      <c r="V12" s="5">
        <v>0</v>
      </c>
      <c r="W12" s="5">
        <f>IF(Q12-P13 &gt; 0, Q12-P13, 0)</f>
        <v>0</v>
      </c>
      <c r="X12" s="5">
        <f>IF(R12-P14&gt;0, R12-P14, 0)</f>
        <v>0.59999999999999987</v>
      </c>
    </row>
    <row r="13" spans="2:26" ht="30" customHeight="1" x14ac:dyDescent="0.2">
      <c r="B13" s="15" t="s">
        <v>4</v>
      </c>
      <c r="C13" s="14">
        <f t="shared" si="2"/>
        <v>0</v>
      </c>
      <c r="D13" s="14">
        <f t="shared" si="2"/>
        <v>0</v>
      </c>
      <c r="E13" s="14">
        <f t="shared" si="2"/>
        <v>1</v>
      </c>
      <c r="F13" s="14">
        <f t="shared" si="2"/>
        <v>0</v>
      </c>
      <c r="G13" s="31"/>
      <c r="H13" s="15" t="s">
        <v>4</v>
      </c>
      <c r="I13" s="5">
        <f>IF(C13-E11 &gt; 0,  C13-E11, 0)</f>
        <v>0</v>
      </c>
      <c r="J13" s="5">
        <f>IF(D13-E12 &gt; 0, D13-E12, 0)</f>
        <v>0</v>
      </c>
      <c r="K13" s="5">
        <v>0</v>
      </c>
      <c r="L13" s="5">
        <f>IF(F13-E14&gt;0, F13-E14, 0)</f>
        <v>0</v>
      </c>
      <c r="N13" s="25" t="s">
        <v>4</v>
      </c>
      <c r="O13" s="5">
        <f t="shared" si="3"/>
        <v>0.4</v>
      </c>
      <c r="P13" s="5">
        <f t="shared" si="3"/>
        <v>0.60000000000000009</v>
      </c>
      <c r="Q13" s="5">
        <f t="shared" si="3"/>
        <v>0.99999999999999989</v>
      </c>
      <c r="R13" s="5">
        <f t="shared" si="3"/>
        <v>0.5</v>
      </c>
      <c r="T13" s="25" t="s">
        <v>4</v>
      </c>
      <c r="U13" s="5">
        <f>IF(O13-Q11 &gt; 0,  O13-Q11, 0)</f>
        <v>0</v>
      </c>
      <c r="V13" s="5">
        <f>IF(P13-Q12 &gt; 0, P13-Q12, 0)</f>
        <v>1.1102230246251565E-16</v>
      </c>
      <c r="W13" s="5">
        <v>0</v>
      </c>
      <c r="X13" s="5">
        <f>IF(R13-Q14&gt;0, R13-Q14, 0)</f>
        <v>0</v>
      </c>
    </row>
    <row r="14" spans="2:26" ht="30" customHeight="1" x14ac:dyDescent="0.2">
      <c r="B14" s="15" t="s">
        <v>3</v>
      </c>
      <c r="C14" s="14">
        <f t="shared" si="2"/>
        <v>0</v>
      </c>
      <c r="D14" s="14">
        <f t="shared" si="2"/>
        <v>0</v>
      </c>
      <c r="E14" s="14">
        <f t="shared" si="2"/>
        <v>0</v>
      </c>
      <c r="F14" s="14">
        <f t="shared" si="2"/>
        <v>1</v>
      </c>
      <c r="G14" s="32"/>
      <c r="H14" s="13" t="s">
        <v>3</v>
      </c>
      <c r="I14" s="5">
        <f>IF(C14-F11 &gt; 0,  C14-F11, 0)</f>
        <v>0</v>
      </c>
      <c r="J14" s="5">
        <f>IF(D14-F12 &gt; 0, D14-F12, 0)</f>
        <v>0</v>
      </c>
      <c r="K14" s="5">
        <f>IF(E14-F13 &gt; 0, E14-F13, 0)</f>
        <v>0</v>
      </c>
      <c r="L14" s="5">
        <v>0</v>
      </c>
      <c r="N14" s="25" t="s">
        <v>3</v>
      </c>
      <c r="O14" s="5">
        <f t="shared" si="3"/>
        <v>0.2</v>
      </c>
      <c r="P14" s="5">
        <f t="shared" si="3"/>
        <v>0.2</v>
      </c>
      <c r="Q14" s="5">
        <f t="shared" si="3"/>
        <v>0.6</v>
      </c>
      <c r="R14" s="5">
        <f t="shared" si="3"/>
        <v>0.99999999999999989</v>
      </c>
      <c r="T14" s="25" t="s">
        <v>3</v>
      </c>
      <c r="U14" s="5">
        <f>IF(O14-R11 &gt; 0,  O14-R11, 0)</f>
        <v>0</v>
      </c>
      <c r="V14" s="5">
        <f>IF(P14-R12 &gt; 0, P14-R12, 0)</f>
        <v>0</v>
      </c>
      <c r="W14" s="5">
        <f>IF(Q14-R13 &gt; 0, Q14-R13, 0)</f>
        <v>9.9999999999999978E-2</v>
      </c>
      <c r="X14" s="5">
        <v>0</v>
      </c>
    </row>
    <row r="15" spans="2:26" ht="30" customHeight="1" x14ac:dyDescent="0.2">
      <c r="G15" s="33" t="s">
        <v>1</v>
      </c>
      <c r="H15" s="34"/>
      <c r="I15" s="26">
        <f>1-MAX(I11:I14)</f>
        <v>1</v>
      </c>
      <c r="J15" s="26">
        <f>1-MAX(J11:J14)</f>
        <v>1</v>
      </c>
      <c r="K15" s="26">
        <f>1-MAX(K11:K14)</f>
        <v>1</v>
      </c>
      <c r="L15" s="26">
        <f>1-MAX(L11:L14)</f>
        <v>0</v>
      </c>
      <c r="S15" s="35" t="s">
        <v>2</v>
      </c>
      <c r="T15" s="35"/>
      <c r="U15" s="26">
        <f>1-MAX(U11:U14)</f>
        <v>0.90000000000000013</v>
      </c>
      <c r="V15" s="26">
        <f>1-MAX(V11:V14)</f>
        <v>0.99999999999999989</v>
      </c>
      <c r="W15" s="26">
        <f>1-MAX(W11:W14)</f>
        <v>0.8</v>
      </c>
      <c r="X15" s="26">
        <f>1-MAX(X11:X14)</f>
        <v>0.20000000000000018</v>
      </c>
    </row>
    <row r="16" spans="2:26" ht="30" customHeight="1" x14ac:dyDescent="0.2"/>
    <row r="17" spans="1:18" ht="30" customHeight="1" x14ac:dyDescent="0.2">
      <c r="A17" s="9"/>
      <c r="B17" s="9"/>
      <c r="C17" s="9"/>
      <c r="D17" s="9"/>
      <c r="E17" s="9"/>
      <c r="F17" s="9"/>
      <c r="G17" s="9"/>
      <c r="N17" s="36" t="s">
        <v>8</v>
      </c>
      <c r="O17" s="37"/>
      <c r="P17" s="37"/>
      <c r="Q17" s="37"/>
      <c r="R17" s="38"/>
    </row>
    <row r="18" spans="1:18" ht="30" customHeight="1" x14ac:dyDescent="0.2">
      <c r="A18" s="9"/>
      <c r="B18" s="9"/>
      <c r="C18" s="9"/>
      <c r="D18" s="9"/>
      <c r="E18" s="9"/>
      <c r="F18" s="9"/>
      <c r="G18" s="9"/>
      <c r="M18" s="29" t="s">
        <v>7</v>
      </c>
      <c r="N18" s="29"/>
      <c r="O18" s="7" t="s">
        <v>6</v>
      </c>
      <c r="P18" s="7" t="s">
        <v>5</v>
      </c>
      <c r="Q18" s="7" t="s">
        <v>4</v>
      </c>
      <c r="R18" s="7" t="s">
        <v>3</v>
      </c>
    </row>
    <row r="19" spans="1:18" ht="30" customHeight="1" x14ac:dyDescent="0.2">
      <c r="A19" s="9"/>
      <c r="B19" s="9"/>
      <c r="C19" s="9"/>
      <c r="D19" s="9"/>
      <c r="E19" s="9"/>
      <c r="F19" s="9"/>
      <c r="G19" s="9"/>
      <c r="M19" s="29" t="s">
        <v>1</v>
      </c>
      <c r="N19" s="29"/>
      <c r="O19" s="5">
        <f>I15</f>
        <v>1</v>
      </c>
      <c r="P19" s="5">
        <f t="shared" ref="P19:R19" si="4">J15</f>
        <v>1</v>
      </c>
      <c r="Q19" s="5">
        <f t="shared" si="4"/>
        <v>1</v>
      </c>
      <c r="R19" s="5">
        <f t="shared" si="4"/>
        <v>0</v>
      </c>
    </row>
    <row r="20" spans="1:18" ht="30" customHeight="1" x14ac:dyDescent="0.2">
      <c r="A20" s="9"/>
      <c r="B20" s="9"/>
      <c r="C20" s="9"/>
      <c r="D20" s="9"/>
      <c r="E20" s="9"/>
      <c r="F20" s="9"/>
      <c r="G20" s="9"/>
      <c r="M20" s="29" t="s">
        <v>2</v>
      </c>
      <c r="N20" s="29"/>
      <c r="O20" s="5">
        <f>U15</f>
        <v>0.90000000000000013</v>
      </c>
      <c r="P20" s="5">
        <f t="shared" ref="P20:R20" si="5">V15</f>
        <v>0.99999999999999989</v>
      </c>
      <c r="Q20" s="5">
        <f t="shared" si="5"/>
        <v>0.8</v>
      </c>
      <c r="R20" s="5">
        <f t="shared" si="5"/>
        <v>0.20000000000000018</v>
      </c>
    </row>
    <row r="21" spans="1:18" ht="30" customHeight="1" x14ac:dyDescent="0.2">
      <c r="A21" s="9"/>
      <c r="B21" s="9"/>
      <c r="C21" s="9"/>
      <c r="D21" s="9"/>
      <c r="E21" s="9"/>
      <c r="F21" s="9"/>
      <c r="G21" s="9"/>
      <c r="M21" s="29" t="s">
        <v>0</v>
      </c>
      <c r="N21" s="29"/>
      <c r="O21" s="2">
        <f>MIN(O19:O20)</f>
        <v>0.90000000000000013</v>
      </c>
      <c r="P21" s="2">
        <f>MIN(P19:P20)</f>
        <v>0.99999999999999989</v>
      </c>
      <c r="Q21" s="2">
        <f>MIN(Q19:Q20)</f>
        <v>0.8</v>
      </c>
      <c r="R21" s="2">
        <f>MIN(R19:R20)</f>
        <v>0</v>
      </c>
    </row>
    <row r="22" spans="1:18" ht="30" customHeight="1" x14ac:dyDescent="0.2">
      <c r="A22" s="9"/>
      <c r="B22" s="9"/>
      <c r="C22" s="9"/>
      <c r="D22" s="9"/>
      <c r="E22" s="9"/>
      <c r="F22" s="9"/>
      <c r="G22" s="9"/>
    </row>
    <row r="23" spans="1:18" ht="30" customHeight="1" x14ac:dyDescent="0.2">
      <c r="M23" s="28" t="s">
        <v>35</v>
      </c>
      <c r="N23" s="28"/>
      <c r="O23" s="28"/>
      <c r="P23" s="28"/>
      <c r="Q23" s="28"/>
      <c r="R23" s="28"/>
    </row>
    <row r="24" spans="1:18" ht="30" customHeight="1" x14ac:dyDescent="0.2"/>
  </sheetData>
  <mergeCells count="17">
    <mergeCell ref="B1:X1"/>
    <mergeCell ref="E2:F2"/>
    <mergeCell ref="K2:L2"/>
    <mergeCell ref="Q2:R2"/>
    <mergeCell ref="W2:X2"/>
    <mergeCell ref="B9:F9"/>
    <mergeCell ref="H9:L9"/>
    <mergeCell ref="N9:R9"/>
    <mergeCell ref="M20:N20"/>
    <mergeCell ref="M21:N21"/>
    <mergeCell ref="G10:G14"/>
    <mergeCell ref="G15:H15"/>
    <mergeCell ref="S15:T15"/>
    <mergeCell ref="N17:R17"/>
    <mergeCell ref="M18:N18"/>
    <mergeCell ref="M19:N19"/>
    <mergeCell ref="M23:R2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УВАГА</vt:lpstr>
      <vt:lpstr>7.1 &amp; 7.8 -W3 X4 - Інвестування</vt:lpstr>
      <vt:lpstr>7.2  &amp; 7.9 - W5 X3 - Машина</vt:lpstr>
      <vt:lpstr>7.3 &amp; 7.10 - W3 X4 -  Робота</vt:lpstr>
      <vt:lpstr>7.4 &amp; 7.11 - W4 X3 - Квартири</vt:lpstr>
      <vt:lpstr>7.5 &amp; 7.12 - W5 X4 - Навчання</vt:lpstr>
      <vt:lpstr>7.6 &amp; 7.13 - W3 X4 - Сертифікат</vt:lpstr>
      <vt:lpstr>7.7 &amp; 7.14 - W4 X4 - ВІдпочинок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Oleg Butuzov</cp:lastModifiedBy>
  <dcterms:created xsi:type="dcterms:W3CDTF">2018-10-14T15:48:02Z</dcterms:created>
  <dcterms:modified xsi:type="dcterms:W3CDTF">2019-05-27T19:12:19Z</dcterms:modified>
</cp:coreProperties>
</file>