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uzov/Dropbox/Computer-Seience-KPI/SUBJECTS/CS-CourseWork-KPI/archive/Decision_Theory/Control_Work_5/"/>
    </mc:Choice>
  </mc:AlternateContent>
  <xr:revisionPtr revIDLastSave="0" documentId="13_ncr:1_{D267F535-BAC9-7442-8BA1-9C55D43CB431}" xr6:coauthVersionLast="43" xr6:coauthVersionMax="43" xr10:uidLastSave="{00000000-0000-0000-0000-000000000000}"/>
  <bookViews>
    <workbookView xWindow="30900" yWindow="520" windowWidth="22020" windowHeight="27280" activeTab="6" xr2:uid="{97F84611-090F-8745-9EF8-2FC714230C3F}"/>
  </bookViews>
  <sheets>
    <sheet name="1" sheetId="1" r:id="rId1"/>
    <sheet name="2" sheetId="2" r:id="rId2"/>
    <sheet name="4" sheetId="7" r:id="rId3"/>
    <sheet name="7" sheetId="4" r:id="rId4"/>
    <sheet name="8" sheetId="3" r:id="rId5"/>
    <sheet name="9" sheetId="9" r:id="rId6"/>
    <sheet name="10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9" l="1"/>
  <c r="I4" i="9"/>
  <c r="G5" i="9"/>
  <c r="H5" i="9"/>
  <c r="G4" i="9"/>
  <c r="H3" i="9"/>
  <c r="I5" i="9"/>
  <c r="H4" i="9"/>
  <c r="G3" i="9"/>
  <c r="P34" i="10"/>
  <c r="O34" i="10"/>
  <c r="N34" i="10"/>
  <c r="M34" i="10"/>
  <c r="L34" i="10"/>
  <c r="Q33" i="10"/>
  <c r="P33" i="10"/>
  <c r="O33" i="10"/>
  <c r="N33" i="10"/>
  <c r="M33" i="10"/>
  <c r="L33" i="10"/>
  <c r="Q32" i="10"/>
  <c r="P32" i="10"/>
  <c r="O32" i="10"/>
  <c r="N32" i="10"/>
  <c r="M32" i="10"/>
  <c r="L32" i="10"/>
  <c r="Q31" i="10"/>
  <c r="P31" i="10"/>
  <c r="O31" i="10"/>
  <c r="N31" i="10"/>
  <c r="M31" i="10"/>
  <c r="L31" i="10"/>
  <c r="Q30" i="10"/>
  <c r="P30" i="10"/>
  <c r="O30" i="10"/>
  <c r="N30" i="10"/>
  <c r="M30" i="10"/>
  <c r="M35" i="10" s="1"/>
  <c r="L30" i="10"/>
  <c r="Q29" i="10"/>
  <c r="P29" i="10"/>
  <c r="P35" i="10" s="1"/>
  <c r="O29" i="10"/>
  <c r="O35" i="10" s="1"/>
  <c r="N29" i="10"/>
  <c r="N35" i="10" s="1"/>
  <c r="M29" i="10"/>
  <c r="L29" i="10"/>
  <c r="L35" i="10" s="1"/>
  <c r="P24" i="10"/>
  <c r="O24" i="10"/>
  <c r="N24" i="10"/>
  <c r="M24" i="10"/>
  <c r="L24" i="10"/>
  <c r="P23" i="10"/>
  <c r="O23" i="10"/>
  <c r="N23" i="10"/>
  <c r="M23" i="10"/>
  <c r="L23" i="10"/>
  <c r="P22" i="10"/>
  <c r="O22" i="10"/>
  <c r="N22" i="10"/>
  <c r="M22" i="10"/>
  <c r="L22" i="10"/>
  <c r="P21" i="10"/>
  <c r="O21" i="10"/>
  <c r="N21" i="10"/>
  <c r="M21" i="10"/>
  <c r="L21" i="10"/>
  <c r="P20" i="10"/>
  <c r="O20" i="10"/>
  <c r="N20" i="10"/>
  <c r="M20" i="10"/>
  <c r="L20" i="10"/>
  <c r="N7" i="1"/>
  <c r="Q35" i="10" l="1"/>
  <c r="I37" i="4" a="1"/>
  <c r="I37" i="4" s="1"/>
  <c r="B37" i="4" a="1"/>
  <c r="B37" i="4" s="1"/>
  <c r="L41" i="4" l="1"/>
  <c r="M40" i="4"/>
  <c r="I40" i="4"/>
  <c r="J39" i="4"/>
  <c r="K38" i="4"/>
  <c r="L37" i="4"/>
  <c r="K41" i="4"/>
  <c r="L40" i="4"/>
  <c r="M39" i="4"/>
  <c r="I39" i="4"/>
  <c r="J38" i="4"/>
  <c r="K37" i="4"/>
  <c r="J41" i="4"/>
  <c r="K40" i="4"/>
  <c r="L39" i="4"/>
  <c r="M38" i="4"/>
  <c r="I38" i="4"/>
  <c r="J37" i="4"/>
  <c r="M41" i="4"/>
  <c r="I41" i="4"/>
  <c r="J40" i="4"/>
  <c r="K39" i="4"/>
  <c r="L38" i="4"/>
  <c r="M37" i="4"/>
  <c r="E41" i="4"/>
  <c r="F40" i="4"/>
  <c r="B40" i="4"/>
  <c r="C39" i="4"/>
  <c r="D38" i="4"/>
  <c r="E37" i="4"/>
  <c r="D41" i="4"/>
  <c r="E40" i="4"/>
  <c r="F39" i="4"/>
  <c r="B39" i="4"/>
  <c r="C38" i="4"/>
  <c r="D37" i="4"/>
  <c r="C41" i="4"/>
  <c r="D40" i="4"/>
  <c r="E39" i="4"/>
  <c r="F38" i="4"/>
  <c r="B38" i="4"/>
  <c r="C37" i="4"/>
  <c r="F41" i="4"/>
  <c r="B41" i="4"/>
  <c r="C40" i="4"/>
  <c r="D39" i="4"/>
  <c r="E38" i="4"/>
  <c r="F37" i="4"/>
  <c r="P25" i="10" l="1"/>
  <c r="P26" i="10" s="1"/>
  <c r="O25" i="10"/>
  <c r="O26" i="10" s="1"/>
  <c r="N25" i="10"/>
  <c r="N26" i="10" s="1"/>
  <c r="M25" i="10"/>
  <c r="M26" i="10" s="1"/>
  <c r="L25" i="10"/>
  <c r="L26" i="10" s="1"/>
  <c r="Q24" i="10"/>
  <c r="Q23" i="10"/>
  <c r="Q22" i="10"/>
  <c r="Q21" i="10"/>
  <c r="Q20" i="10"/>
  <c r="P16" i="10"/>
  <c r="O16" i="10"/>
  <c r="N16" i="10"/>
  <c r="M16" i="10"/>
  <c r="L16" i="10"/>
  <c r="P15" i="10"/>
  <c r="O15" i="10"/>
  <c r="N15" i="10"/>
  <c r="M15" i="10"/>
  <c r="L15" i="10"/>
  <c r="P14" i="10"/>
  <c r="O14" i="10"/>
  <c r="N14" i="10"/>
  <c r="M14" i="10"/>
  <c r="L14" i="10"/>
  <c r="P13" i="10"/>
  <c r="O13" i="10"/>
  <c r="N13" i="10"/>
  <c r="M13" i="10"/>
  <c r="L13" i="10"/>
  <c r="P12" i="10"/>
  <c r="O12" i="10"/>
  <c r="N12" i="10"/>
  <c r="M12" i="10"/>
  <c r="L12" i="10"/>
  <c r="M7" i="10"/>
  <c r="N7" i="10"/>
  <c r="O6" i="10"/>
  <c r="O5" i="10"/>
  <c r="O4" i="10"/>
  <c r="P4" i="10"/>
  <c r="P5" i="10"/>
  <c r="P6" i="10"/>
  <c r="P7" i="10"/>
  <c r="O8" i="10"/>
  <c r="N8" i="10"/>
  <c r="M8" i="10"/>
  <c r="L8" i="10"/>
  <c r="L7" i="10"/>
  <c r="M6" i="10"/>
  <c r="N5" i="10"/>
  <c r="N9" i="10" s="1"/>
  <c r="N4" i="10"/>
  <c r="L6" i="10"/>
  <c r="L5" i="10"/>
  <c r="M4" i="10"/>
  <c r="P8" i="10"/>
  <c r="O7" i="10"/>
  <c r="N6" i="10"/>
  <c r="M5" i="10"/>
  <c r="L4" i="10"/>
  <c r="Q5" i="9"/>
  <c r="R5" i="9"/>
  <c r="S4" i="9"/>
  <c r="S3" i="9"/>
  <c r="R3" i="9"/>
  <c r="Q4" i="9"/>
  <c r="Q3" i="9"/>
  <c r="S5" i="9"/>
  <c r="R4" i="9"/>
  <c r="N4" i="9"/>
  <c r="K11" i="9" s="1"/>
  <c r="M5" i="9"/>
  <c r="L5" i="9"/>
  <c r="L4" i="9"/>
  <c r="N3" i="9"/>
  <c r="K10" i="9" s="1"/>
  <c r="M3" i="9"/>
  <c r="J10" i="9" s="1"/>
  <c r="N5" i="9"/>
  <c r="K12" i="9" s="1"/>
  <c r="M4" i="9"/>
  <c r="L3" i="9"/>
  <c r="I10" i="9" s="1"/>
  <c r="J11" i="9"/>
  <c r="I30" i="4" a="1"/>
  <c r="I30" i="4" s="1"/>
  <c r="B30" i="4" a="1"/>
  <c r="B30" i="4" s="1"/>
  <c r="N11" i="9" l="1"/>
  <c r="L17" i="10"/>
  <c r="O9" i="10"/>
  <c r="P9" i="10"/>
  <c r="Q26" i="10"/>
  <c r="N12" i="9"/>
  <c r="O10" i="9"/>
  <c r="O11" i="9"/>
  <c r="O12" i="9"/>
  <c r="J12" i="9"/>
  <c r="P12" i="9"/>
  <c r="N10" i="9"/>
  <c r="P11" i="9"/>
  <c r="I11" i="9"/>
  <c r="I12" i="9"/>
  <c r="P10" i="9"/>
  <c r="M9" i="10"/>
  <c r="L9" i="10"/>
  <c r="O17" i="10"/>
  <c r="N17" i="10"/>
  <c r="M17" i="10"/>
  <c r="P17" i="10"/>
  <c r="L34" i="4"/>
  <c r="K34" i="4"/>
  <c r="J34" i="4"/>
  <c r="I34" i="4"/>
  <c r="M33" i="4"/>
  <c r="L33" i="4"/>
  <c r="K33" i="4"/>
  <c r="J33" i="4"/>
  <c r="I33" i="4"/>
  <c r="M32" i="4"/>
  <c r="L32" i="4"/>
  <c r="K32" i="4"/>
  <c r="J32" i="4"/>
  <c r="I32" i="4"/>
  <c r="M31" i="4"/>
  <c r="L31" i="4"/>
  <c r="K31" i="4"/>
  <c r="J31" i="4"/>
  <c r="I31" i="4"/>
  <c r="M30" i="4"/>
  <c r="L30" i="4"/>
  <c r="K30" i="4"/>
  <c r="J30" i="4"/>
  <c r="M34" i="4"/>
  <c r="D34" i="4"/>
  <c r="E33" i="4"/>
  <c r="E32" i="4"/>
  <c r="C34" i="4"/>
  <c r="F33" i="4"/>
  <c r="B32" i="4"/>
  <c r="E31" i="4"/>
  <c r="D31" i="4"/>
  <c r="C31" i="4"/>
  <c r="B31" i="4"/>
  <c r="F30" i="4"/>
  <c r="E30" i="4"/>
  <c r="D30" i="4"/>
  <c r="C30" i="4"/>
  <c r="E34" i="4"/>
  <c r="B34" i="4"/>
  <c r="D33" i="4"/>
  <c r="C33" i="4"/>
  <c r="B33" i="4"/>
  <c r="F32" i="4"/>
  <c r="D32" i="4"/>
  <c r="C32" i="4"/>
  <c r="F31" i="4"/>
  <c r="F34" i="4"/>
  <c r="F27" i="4" l="1"/>
  <c r="E27" i="4"/>
  <c r="D27" i="4"/>
  <c r="C27" i="4"/>
  <c r="B27" i="4"/>
  <c r="F26" i="4"/>
  <c r="E26" i="4"/>
  <c r="D26" i="4"/>
  <c r="C26" i="4"/>
  <c r="B26" i="4"/>
  <c r="F25" i="4"/>
  <c r="E25" i="4"/>
  <c r="D25" i="4"/>
  <c r="C25" i="4"/>
  <c r="B25" i="4"/>
  <c r="F24" i="4"/>
  <c r="E24" i="4"/>
  <c r="D24" i="4"/>
  <c r="C24" i="4"/>
  <c r="B24" i="4"/>
  <c r="F23" i="4"/>
  <c r="E23" i="4"/>
  <c r="D23" i="4"/>
  <c r="C23" i="4"/>
  <c r="B23" i="4"/>
  <c r="M20" i="4"/>
  <c r="L20" i="4"/>
  <c r="K20" i="4"/>
  <c r="J20" i="4"/>
  <c r="I20" i="4"/>
  <c r="M19" i="4"/>
  <c r="L19" i="4"/>
  <c r="K19" i="4"/>
  <c r="J19" i="4"/>
  <c r="I19" i="4"/>
  <c r="M18" i="4"/>
  <c r="L18" i="4"/>
  <c r="K18" i="4"/>
  <c r="J18" i="4"/>
  <c r="I18" i="4"/>
  <c r="M17" i="4"/>
  <c r="L17" i="4"/>
  <c r="K17" i="4"/>
  <c r="J17" i="4"/>
  <c r="I17" i="4"/>
  <c r="M16" i="4"/>
  <c r="L16" i="4"/>
  <c r="K16" i="4"/>
  <c r="J16" i="4"/>
  <c r="I16" i="4"/>
  <c r="F20" i="4"/>
  <c r="E20" i="4"/>
  <c r="D20" i="4"/>
  <c r="K27" i="4" s="1"/>
  <c r="C20" i="4"/>
  <c r="B20" i="4"/>
  <c r="F19" i="4"/>
  <c r="E19" i="4"/>
  <c r="L26" i="4" s="1"/>
  <c r="D19" i="4"/>
  <c r="C19" i="4"/>
  <c r="B19" i="4"/>
  <c r="F18" i="4"/>
  <c r="M25" i="4" s="1"/>
  <c r="E18" i="4"/>
  <c r="D18" i="4"/>
  <c r="C18" i="4"/>
  <c r="B18" i="4"/>
  <c r="I25" i="4" s="1"/>
  <c r="F17" i="4"/>
  <c r="E17" i="4"/>
  <c r="D17" i="4"/>
  <c r="C17" i="4"/>
  <c r="J24" i="4" s="1"/>
  <c r="B17" i="4"/>
  <c r="F16" i="4"/>
  <c r="E16" i="4"/>
  <c r="D16" i="4"/>
  <c r="K23" i="4" s="1"/>
  <c r="C16" i="4"/>
  <c r="B16" i="4"/>
  <c r="M13" i="4"/>
  <c r="L13" i="4"/>
  <c r="K13" i="4"/>
  <c r="J13" i="4"/>
  <c r="I13" i="4"/>
  <c r="M12" i="4"/>
  <c r="L12" i="4"/>
  <c r="K12" i="4"/>
  <c r="J12" i="4"/>
  <c r="I12" i="4"/>
  <c r="M11" i="4"/>
  <c r="L11" i="4"/>
  <c r="K11" i="4"/>
  <c r="J11" i="4"/>
  <c r="I11" i="4"/>
  <c r="M10" i="4"/>
  <c r="L10" i="4"/>
  <c r="K10" i="4"/>
  <c r="J10" i="4"/>
  <c r="I10" i="4"/>
  <c r="M9" i="4"/>
  <c r="L9" i="4"/>
  <c r="K9" i="4"/>
  <c r="J9" i="4"/>
  <c r="I9" i="4"/>
  <c r="F13" i="4"/>
  <c r="E13" i="4"/>
  <c r="D13" i="4"/>
  <c r="C13" i="4"/>
  <c r="B13" i="4"/>
  <c r="B12" i="4"/>
  <c r="C12" i="4"/>
  <c r="D12" i="4"/>
  <c r="E12" i="4"/>
  <c r="F12" i="4"/>
  <c r="F11" i="4"/>
  <c r="E11" i="4"/>
  <c r="D11" i="4"/>
  <c r="C11" i="4"/>
  <c r="B11" i="4"/>
  <c r="B10" i="4"/>
  <c r="C10" i="4"/>
  <c r="D10" i="4"/>
  <c r="E10" i="4"/>
  <c r="F10" i="4"/>
  <c r="F9" i="4"/>
  <c r="E9" i="4"/>
  <c r="D9" i="4"/>
  <c r="C9" i="4"/>
  <c r="B9" i="4"/>
  <c r="U13" i="3"/>
  <c r="T13" i="3"/>
  <c r="S13" i="3"/>
  <c r="R13" i="3"/>
  <c r="U12" i="3"/>
  <c r="T12" i="3"/>
  <c r="S12" i="3"/>
  <c r="R12" i="3"/>
  <c r="U11" i="3"/>
  <c r="T11" i="3"/>
  <c r="S11" i="3"/>
  <c r="R11" i="3"/>
  <c r="N13" i="3"/>
  <c r="M13" i="3"/>
  <c r="L13" i="3"/>
  <c r="K13" i="3"/>
  <c r="N12" i="3"/>
  <c r="M12" i="3"/>
  <c r="L12" i="3"/>
  <c r="K12" i="3"/>
  <c r="N11" i="3"/>
  <c r="M11" i="3"/>
  <c r="L11" i="3"/>
  <c r="K11" i="3"/>
  <c r="G13" i="3"/>
  <c r="F13" i="3"/>
  <c r="E13" i="3"/>
  <c r="D13" i="3"/>
  <c r="G12" i="3"/>
  <c r="F12" i="3"/>
  <c r="E12" i="3"/>
  <c r="D12" i="3"/>
  <c r="G11" i="3"/>
  <c r="F11" i="3"/>
  <c r="D11" i="3"/>
  <c r="E11" i="3"/>
  <c r="J23" i="4" l="1"/>
  <c r="I24" i="4"/>
  <c r="M24" i="4"/>
  <c r="L25" i="4"/>
  <c r="K26" i="4"/>
  <c r="J27" i="4"/>
  <c r="L23" i="4"/>
  <c r="J25" i="4"/>
  <c r="M26" i="4"/>
  <c r="L27" i="4"/>
  <c r="I23" i="4"/>
  <c r="M23" i="4"/>
  <c r="L24" i="4"/>
  <c r="K25" i="4"/>
  <c r="J26" i="4"/>
  <c r="I27" i="4"/>
  <c r="M27" i="4"/>
  <c r="K24" i="4"/>
  <c r="I26" i="4"/>
  <c r="K5" i="2"/>
  <c r="K33" i="2" s="1"/>
  <c r="J5" i="2"/>
  <c r="J12" i="2" s="1"/>
  <c r="I5" i="2"/>
  <c r="I15" i="2" s="1"/>
  <c r="H5" i="2"/>
  <c r="H12" i="2" s="1"/>
  <c r="G5" i="2"/>
  <c r="G22" i="2" s="1"/>
  <c r="F5" i="2"/>
  <c r="F15" i="2" s="1"/>
  <c r="E5" i="2"/>
  <c r="E29" i="2" s="1"/>
  <c r="D5" i="2"/>
  <c r="D29" i="2" s="1"/>
  <c r="C5" i="2"/>
  <c r="C29" i="2" s="1"/>
  <c r="K4" i="2"/>
  <c r="K10" i="2" s="1"/>
  <c r="J4" i="2"/>
  <c r="J10" i="2" s="1"/>
  <c r="I4" i="2"/>
  <c r="I10" i="2" s="1"/>
  <c r="H4" i="2"/>
  <c r="H21" i="2" s="1"/>
  <c r="G4" i="2"/>
  <c r="G21" i="2" s="1"/>
  <c r="F4" i="2"/>
  <c r="F21" i="2" s="1"/>
  <c r="E4" i="2"/>
  <c r="E21" i="2" s="1"/>
  <c r="D4" i="2"/>
  <c r="D10" i="2" s="1"/>
  <c r="C4" i="2"/>
  <c r="C10" i="2" s="1"/>
  <c r="B5" i="2"/>
  <c r="B12" i="2" s="1"/>
  <c r="B4" i="2"/>
  <c r="B14" i="2" s="1"/>
  <c r="G23" i="2" l="1"/>
  <c r="K17" i="2"/>
  <c r="G14" i="2"/>
  <c r="G24" i="2"/>
  <c r="B33" i="2"/>
  <c r="G28" i="2"/>
  <c r="G31" i="2"/>
  <c r="H31" i="2"/>
  <c r="I21" i="2"/>
  <c r="I24" i="2"/>
  <c r="I14" i="2"/>
  <c r="I16" i="2" s="1"/>
  <c r="I28" i="2"/>
  <c r="H24" i="2"/>
  <c r="H14" i="2"/>
  <c r="H28" i="2"/>
  <c r="F24" i="2"/>
  <c r="F28" i="2"/>
  <c r="F14" i="2"/>
  <c r="F18" i="2" s="1"/>
  <c r="F31" i="2"/>
  <c r="E14" i="2"/>
  <c r="E24" i="2"/>
  <c r="E28" i="2"/>
  <c r="E32" i="2" s="1"/>
  <c r="E31" i="2"/>
  <c r="D31" i="2"/>
  <c r="D24" i="2"/>
  <c r="D28" i="2"/>
  <c r="D32" i="2" s="1"/>
  <c r="D14" i="2"/>
  <c r="C24" i="2"/>
  <c r="C28" i="2"/>
  <c r="C32" i="2" s="1"/>
  <c r="C14" i="2"/>
  <c r="C31" i="2"/>
  <c r="C19" i="2"/>
  <c r="J21" i="2"/>
  <c r="I29" i="2"/>
  <c r="J26" i="2"/>
  <c r="G29" i="2"/>
  <c r="G30" i="2" s="1"/>
  <c r="F26" i="2"/>
  <c r="K14" i="2"/>
  <c r="I31" i="2"/>
  <c r="C22" i="2"/>
  <c r="C12" i="2"/>
  <c r="G26" i="2"/>
  <c r="C15" i="2"/>
  <c r="B28" i="2"/>
  <c r="J31" i="2"/>
  <c r="H29" i="2"/>
  <c r="J29" i="2"/>
  <c r="H26" i="2"/>
  <c r="I26" i="2"/>
  <c r="K26" i="2"/>
  <c r="I17" i="2"/>
  <c r="B29" i="2"/>
  <c r="K31" i="2"/>
  <c r="K21" i="2"/>
  <c r="F29" i="2"/>
  <c r="K29" i="2"/>
  <c r="J14" i="2"/>
  <c r="J17" i="2"/>
  <c r="B31" i="2"/>
  <c r="C33" i="2"/>
  <c r="D22" i="2"/>
  <c r="E19" i="2"/>
  <c r="D19" i="2"/>
  <c r="J19" i="2"/>
  <c r="F22" i="2"/>
  <c r="F23" i="2" s="1"/>
  <c r="D12" i="2"/>
  <c r="H19" i="2"/>
  <c r="J22" i="2"/>
  <c r="G15" i="2"/>
  <c r="G16" i="2" s="1"/>
  <c r="I12" i="2"/>
  <c r="B22" i="2"/>
  <c r="K12" i="2"/>
  <c r="K15" i="2"/>
  <c r="E33" i="2"/>
  <c r="C21" i="2"/>
  <c r="F33" i="2"/>
  <c r="D17" i="2"/>
  <c r="D21" i="2"/>
  <c r="J24" i="2"/>
  <c r="J28" i="2"/>
  <c r="J32" i="2" s="1"/>
  <c r="G33" i="2"/>
  <c r="H22" i="2"/>
  <c r="H23" i="2" s="1"/>
  <c r="D15" i="2"/>
  <c r="K19" i="2"/>
  <c r="H15" i="2"/>
  <c r="J15" i="2"/>
  <c r="B24" i="2"/>
  <c r="C17" i="2"/>
  <c r="B19" i="2"/>
  <c r="E17" i="2"/>
  <c r="K24" i="2"/>
  <c r="K28" i="2"/>
  <c r="K30" i="2" s="1"/>
  <c r="H33" i="2"/>
  <c r="E22" i="2"/>
  <c r="E25" i="2" s="1"/>
  <c r="F19" i="2"/>
  <c r="G19" i="2"/>
  <c r="E15" i="2"/>
  <c r="G12" i="2"/>
  <c r="B26" i="2"/>
  <c r="B17" i="2"/>
  <c r="F17" i="2"/>
  <c r="C26" i="2"/>
  <c r="I33" i="2"/>
  <c r="I22" i="2"/>
  <c r="I25" i="2" s="1"/>
  <c r="B21" i="2"/>
  <c r="D33" i="2"/>
  <c r="B15" i="2"/>
  <c r="B16" i="2" s="1"/>
  <c r="G17" i="2"/>
  <c r="D26" i="2"/>
  <c r="J33" i="2"/>
  <c r="E12" i="2"/>
  <c r="I19" i="2"/>
  <c r="F12" i="2"/>
  <c r="K22" i="2"/>
  <c r="B10" i="2"/>
  <c r="H17" i="2"/>
  <c r="E26" i="2"/>
  <c r="G25" i="2"/>
  <c r="E10" i="2"/>
  <c r="F10" i="2"/>
  <c r="G10" i="2"/>
  <c r="H10" i="2"/>
  <c r="K8" i="2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N10" i="1"/>
  <c r="M10" i="1"/>
  <c r="L10" i="1"/>
  <c r="K10" i="1"/>
  <c r="J10" i="1"/>
  <c r="I10" i="1"/>
  <c r="H10" i="1"/>
  <c r="G10" i="1"/>
  <c r="F10" i="1"/>
  <c r="E10" i="1"/>
  <c r="D10" i="1"/>
  <c r="C10" i="1"/>
  <c r="N9" i="1"/>
  <c r="M9" i="1"/>
  <c r="L9" i="1"/>
  <c r="K9" i="1"/>
  <c r="J9" i="1"/>
  <c r="I9" i="1"/>
  <c r="H9" i="1"/>
  <c r="G9" i="1"/>
  <c r="F9" i="1"/>
  <c r="E9" i="1"/>
  <c r="D9" i="1"/>
  <c r="C9" i="1"/>
  <c r="N8" i="1"/>
  <c r="M8" i="1"/>
  <c r="L8" i="1"/>
  <c r="K8" i="1"/>
  <c r="J8" i="1"/>
  <c r="I8" i="1"/>
  <c r="H8" i="1"/>
  <c r="G8" i="1"/>
  <c r="F8" i="1"/>
  <c r="E8" i="1"/>
  <c r="D8" i="1"/>
  <c r="C8" i="1"/>
  <c r="M7" i="1"/>
  <c r="L7" i="1"/>
  <c r="K7" i="1"/>
  <c r="J7" i="1"/>
  <c r="I7" i="1"/>
  <c r="H7" i="1"/>
  <c r="G7" i="1"/>
  <c r="F7" i="1"/>
  <c r="E7" i="1"/>
  <c r="D7" i="1"/>
  <c r="C7" i="1"/>
  <c r="N6" i="1"/>
  <c r="N11" i="1" s="1"/>
  <c r="N12" i="1" s="1"/>
  <c r="M6" i="1"/>
  <c r="M11" i="1" s="1"/>
  <c r="M12" i="1" s="1"/>
  <c r="L6" i="1"/>
  <c r="L11" i="1" s="1"/>
  <c r="L12" i="1" s="1"/>
  <c r="K6" i="1"/>
  <c r="K11" i="1" s="1"/>
  <c r="K12" i="1" s="1"/>
  <c r="J6" i="1"/>
  <c r="J11" i="1" s="1"/>
  <c r="J12" i="1" s="1"/>
  <c r="I6" i="1"/>
  <c r="I11" i="1" s="1"/>
  <c r="I12" i="1" s="1"/>
  <c r="H6" i="1"/>
  <c r="H11" i="1" s="1"/>
  <c r="H12" i="1" s="1"/>
  <c r="G6" i="1"/>
  <c r="G11" i="1" s="1"/>
  <c r="G12" i="1" s="1"/>
  <c r="F6" i="1"/>
  <c r="F11" i="1" s="1"/>
  <c r="F12" i="1" s="1"/>
  <c r="E6" i="1"/>
  <c r="E11" i="1" s="1"/>
  <c r="E12" i="1" s="1"/>
  <c r="D6" i="1"/>
  <c r="D11" i="1" s="1"/>
  <c r="D12" i="1" s="1"/>
  <c r="C6" i="1"/>
  <c r="C11" i="1" s="1"/>
  <c r="C12" i="1" s="1"/>
  <c r="N5" i="1"/>
  <c r="M5" i="1"/>
  <c r="L5" i="1"/>
  <c r="K5" i="1"/>
  <c r="J5" i="1"/>
  <c r="I5" i="1"/>
  <c r="H5" i="1"/>
  <c r="G5" i="1"/>
  <c r="F5" i="1"/>
  <c r="E5" i="1"/>
  <c r="D5" i="1"/>
  <c r="C5" i="1"/>
  <c r="N4" i="1"/>
  <c r="N13" i="1" s="1"/>
  <c r="M4" i="1"/>
  <c r="M13" i="1" s="1"/>
  <c r="L4" i="1"/>
  <c r="L13" i="1" s="1"/>
  <c r="K4" i="1"/>
  <c r="K13" i="1" s="1"/>
  <c r="J4" i="1"/>
  <c r="J13" i="1" s="1"/>
  <c r="I4" i="1"/>
  <c r="I13" i="1" s="1"/>
  <c r="H4" i="1"/>
  <c r="H13" i="1" s="1"/>
  <c r="G4" i="1"/>
  <c r="G13" i="1" s="1"/>
  <c r="F4" i="1"/>
  <c r="F13" i="1" s="1"/>
  <c r="E4" i="1"/>
  <c r="E13" i="1" s="1"/>
  <c r="D4" i="1"/>
  <c r="D13" i="1" s="1"/>
  <c r="C4" i="1"/>
  <c r="C13" i="1" s="1"/>
  <c r="D30" i="2" l="1"/>
  <c r="H30" i="2"/>
  <c r="C30" i="2"/>
  <c r="E30" i="2"/>
  <c r="I32" i="2"/>
  <c r="J23" i="2"/>
  <c r="D16" i="2"/>
  <c r="C18" i="2"/>
  <c r="J16" i="2"/>
  <c r="D18" i="2"/>
  <c r="J18" i="2"/>
  <c r="H16" i="2"/>
  <c r="I18" i="2"/>
  <c r="H32" i="2"/>
  <c r="H18" i="2"/>
  <c r="I23" i="2"/>
  <c r="F32" i="2"/>
  <c r="G32" i="2"/>
  <c r="E16" i="2"/>
  <c r="K16" i="2"/>
  <c r="I30" i="2"/>
  <c r="H25" i="2"/>
  <c r="F16" i="2"/>
  <c r="C23" i="2"/>
  <c r="B30" i="2"/>
  <c r="B32" i="2"/>
  <c r="C16" i="2"/>
  <c r="K23" i="2"/>
  <c r="K18" i="2"/>
  <c r="J11" i="2"/>
  <c r="F25" i="2"/>
  <c r="F30" i="2"/>
  <c r="E18" i="2"/>
  <c r="I11" i="2"/>
  <c r="J30" i="2"/>
  <c r="G18" i="2"/>
  <c r="K11" i="2"/>
  <c r="D25" i="2"/>
  <c r="K25" i="2"/>
  <c r="C25" i="2"/>
  <c r="J25" i="2"/>
  <c r="E23" i="2"/>
  <c r="D23" i="2"/>
  <c r="K32" i="2"/>
  <c r="B18" i="2"/>
  <c r="B23" i="2"/>
  <c r="B25" i="2"/>
  <c r="B9" i="2"/>
  <c r="B11" i="2"/>
  <c r="E11" i="2"/>
  <c r="G9" i="2"/>
  <c r="G11" i="2"/>
  <c r="C9" i="2"/>
  <c r="C11" i="2"/>
  <c r="D9" i="2"/>
  <c r="D11" i="2"/>
  <c r="F9" i="2"/>
  <c r="F11" i="2"/>
  <c r="H11" i="2"/>
  <c r="E9" i="2"/>
  <c r="J9" i="2"/>
  <c r="I9" i="2"/>
  <c r="K9" i="2"/>
  <c r="H9" i="2"/>
</calcChain>
</file>

<file path=xl/sharedStrings.xml><?xml version="1.0" encoding="utf-8"?>
<sst xmlns="http://schemas.openxmlformats.org/spreadsheetml/2006/main" count="414" uniqueCount="87">
  <si>
    <t>X</t>
  </si>
  <si>
    <t>μa(x)</t>
  </si>
  <si>
    <t>μb(x)</t>
  </si>
  <si>
    <t>A ∪ B</t>
  </si>
  <si>
    <t>A ∩ B</t>
  </si>
  <si>
    <t>1-μb(x)</t>
  </si>
  <si>
    <t>1-μa(x)</t>
  </si>
  <si>
    <t>MAX( μa(x), μb(x) )</t>
  </si>
  <si>
    <t>MIN( μa(x), μb(x) )</t>
  </si>
  <si>
    <t>A \ B</t>
  </si>
  <si>
    <t>MIN( μa(x) - μb(x); 0 )</t>
  </si>
  <si>
    <t>MAX( μa(x) + μb(x); 1 )</t>
  </si>
  <si>
    <t>μa(x) * μb(x)</t>
  </si>
  <si>
    <t>MAX( A(x), B(x) )</t>
  </si>
  <si>
    <t>B Доповнене</t>
  </si>
  <si>
    <t>A Доповнене</t>
  </si>
  <si>
    <t>(сильний перетин) A ∩ B</t>
  </si>
  <si>
    <t>(сильне обєднання) A∪B</t>
  </si>
  <si>
    <t>a</t>
  </si>
  <si>
    <t>б</t>
  </si>
  <si>
    <t>в</t>
  </si>
  <si>
    <t>г</t>
  </si>
  <si>
    <t>д</t>
  </si>
  <si>
    <t>е</t>
  </si>
  <si>
    <t>ж - 1</t>
  </si>
  <si>
    <t>ж - 2</t>
  </si>
  <si>
    <t>MIN( μa(x) - μb((B ∪ Â)); 0 )</t>
  </si>
  <si>
    <t xml:space="preserve">Aα ∪ Bα </t>
  </si>
  <si>
    <t>μBα (x)</t>
  </si>
  <si>
    <t>μAα (x)</t>
  </si>
  <si>
    <t xml:space="preserve">(A ∩ B) α </t>
  </si>
  <si>
    <t xml:space="preserve">(A ∪ B) α </t>
  </si>
  <si>
    <t xml:space="preserve">α &lt;= μa(x) THEN 1 ELSE 0 </t>
  </si>
  <si>
    <t xml:space="preserve">α &lt;= μb(x) THEN 1 ELSE 0 </t>
  </si>
  <si>
    <t xml:space="preserve">Aα ∩ Bα </t>
  </si>
  <si>
    <t>MIN( μAα (x), μBα (x) )</t>
  </si>
  <si>
    <t xml:space="preserve">α &lt;= EL THEN 1 ELSE 0 </t>
  </si>
  <si>
    <t>α = 0.1</t>
  </si>
  <si>
    <t>A</t>
  </si>
  <si>
    <t>X1</t>
  </si>
  <si>
    <t>X2</t>
  </si>
  <si>
    <t>X3</t>
  </si>
  <si>
    <t>Y1</t>
  </si>
  <si>
    <t>Y2</t>
  </si>
  <si>
    <t>Y3</t>
  </si>
  <si>
    <t>Y4</t>
  </si>
  <si>
    <t>Y5</t>
  </si>
  <si>
    <t>B</t>
  </si>
  <si>
    <t>Z1</t>
  </si>
  <si>
    <t>Z2</t>
  </si>
  <si>
    <t>Z3</t>
  </si>
  <si>
    <t>Z4</t>
  </si>
  <si>
    <t>R1</t>
  </si>
  <si>
    <t>min max</t>
  </si>
  <si>
    <t>R2</t>
  </si>
  <si>
    <t>max min</t>
  </si>
  <si>
    <t>max multiplicative</t>
  </si>
  <si>
    <t>X4</t>
  </si>
  <si>
    <t>X5</t>
  </si>
  <si>
    <t>A∪B</t>
  </si>
  <si>
    <t>A∩B</t>
  </si>
  <si>
    <t>A ⊕ B</t>
  </si>
  <si>
    <t>(B ∪ Ā)</t>
  </si>
  <si>
    <t xml:space="preserve"> A \ (B ∪Ā)</t>
  </si>
  <si>
    <t>MAX( μb(x), Â )</t>
  </si>
  <si>
    <t>внікнути в написане</t>
  </si>
  <si>
    <t>Bˉ</t>
  </si>
  <si>
    <t>Aˉ</t>
  </si>
  <si>
    <t>A^-1</t>
  </si>
  <si>
    <t>B^-1</t>
  </si>
  <si>
    <t>R</t>
  </si>
  <si>
    <t>⟹</t>
  </si>
  <si>
    <t>R3</t>
  </si>
  <si>
    <t xml:space="preserve">Строга Перевага </t>
  </si>
  <si>
    <t>μ(x,y)-μ(y,x) if μ(x,y) &gt; μ(y,x) else 0</t>
  </si>
  <si>
    <t>μa</t>
  </si>
  <si>
    <t>X6</t>
  </si>
  <si>
    <t>1-MAX(COLUMN)</t>
  </si>
  <si>
    <t>⊇</t>
  </si>
  <si>
    <t>B^T</t>
  </si>
  <si>
    <t>A^T</t>
  </si>
  <si>
    <t>транспонована</t>
  </si>
  <si>
    <t>обернена</t>
  </si>
  <si>
    <t>α = 0.3</t>
  </si>
  <si>
    <t>α = 0.9</t>
  </si>
  <si>
    <t>α = 0.8</t>
  </si>
  <si>
    <t>ВАРІАНТ!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</si>
</sst>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7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21"/>
      <color rgb="FF222222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69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6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4" fillId="0" borderId="0" xfId="0" applyFont="1"/>
    <xf numFmtId="0" fontId="7" fillId="10" borderId="0" xfId="0" applyFont="1" applyFill="1" applyAlignment="1">
      <alignment horizontal="center" vertical="center"/>
    </xf>
    <xf numFmtId="0" fontId="5" fillId="9" borderId="1" xfId="5" applyBorder="1" applyAlignment="1">
      <alignment horizontal="center" vertical="center"/>
    </xf>
    <xf numFmtId="0" fontId="5" fillId="7" borderId="1" xfId="3" applyBorder="1" applyAlignment="1">
      <alignment horizontal="center" vertical="center"/>
    </xf>
    <xf numFmtId="0" fontId="5" fillId="8" borderId="1" xfId="4" applyBorder="1" applyAlignment="1">
      <alignment horizontal="center" vertical="center"/>
    </xf>
    <xf numFmtId="0" fontId="0" fillId="8" borderId="1" xfId="4" applyFont="1" applyBorder="1" applyAlignment="1">
      <alignment horizontal="center" vertical="center"/>
    </xf>
    <xf numFmtId="0" fontId="5" fillId="5" borderId="1" xfId="1" applyFont="1" applyBorder="1" applyAlignment="1">
      <alignment horizontal="center" vertical="center"/>
    </xf>
    <xf numFmtId="0" fontId="5" fillId="6" borderId="1" xfId="2" applyBorder="1" applyAlignment="1">
      <alignment horizontal="center" vertical="center"/>
    </xf>
    <xf numFmtId="2" fontId="5" fillId="7" borderId="1" xfId="3" applyNumberFormat="1" applyBorder="1" applyAlignment="1">
      <alignment horizontal="center" vertical="center"/>
    </xf>
    <xf numFmtId="2" fontId="0" fillId="7" borderId="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5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0" fillId="0" borderId="1" xfId="0" applyBorder="1"/>
    <xf numFmtId="0" fontId="3" fillId="15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7" borderId="0" xfId="3" applyFont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16" borderId="1" xfId="5" applyFont="1" applyFill="1" applyBorder="1" applyAlignment="1">
      <alignment horizontal="center" vertical="center"/>
    </xf>
    <xf numFmtId="0" fontId="15" fillId="16" borderId="1" xfId="3" applyFont="1" applyFill="1" applyBorder="1" applyAlignment="1">
      <alignment horizontal="center" vertical="center"/>
    </xf>
    <xf numFmtId="0" fontId="5" fillId="5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6">
    <cellStyle name="20% - Accent1" xfId="2" builtinId="30"/>
    <cellStyle name="20% - Accent2" xfId="3" builtinId="34"/>
    <cellStyle name="20% - Accent3" xfId="4" builtinId="38"/>
    <cellStyle name="20% - Accent6" xfId="5" builtinId="5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20A1-2409-5441-868D-C3E32645A6D3}">
  <dimension ref="A1:Q17"/>
  <sheetViews>
    <sheetView workbookViewId="0">
      <selection activeCell="C13" sqref="C13:N13"/>
    </sheetView>
  </sheetViews>
  <sheetFormatPr baseColWidth="10" defaultRowHeight="16" x14ac:dyDescent="0.2"/>
  <cols>
    <col min="1" max="1" width="5.83203125" customWidth="1"/>
    <col min="2" max="2" width="27.6640625" style="1" customWidth="1"/>
    <col min="3" max="14" width="7.1640625" style="1" customWidth="1"/>
    <col min="15" max="15" width="31.5" customWidth="1"/>
  </cols>
  <sheetData>
    <row r="1" spans="1:17" ht="28" customHeight="1" x14ac:dyDescent="0.2"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7" ht="28" customHeight="1" x14ac:dyDescent="0.2">
      <c r="B2" s="24" t="s">
        <v>1</v>
      </c>
      <c r="C2" s="5">
        <v>1</v>
      </c>
      <c r="D2" s="5">
        <v>0.9</v>
      </c>
      <c r="E2" s="5">
        <v>0.3</v>
      </c>
      <c r="F2" s="5">
        <v>0.9</v>
      </c>
      <c r="G2" s="5">
        <v>0.1</v>
      </c>
      <c r="H2" s="5">
        <v>0.1</v>
      </c>
      <c r="I2" s="5">
        <v>0.4</v>
      </c>
      <c r="J2" s="5">
        <v>0.1</v>
      </c>
      <c r="K2" s="5">
        <v>0.4</v>
      </c>
      <c r="L2" s="5">
        <v>0.8</v>
      </c>
      <c r="M2" s="5">
        <v>0.4</v>
      </c>
      <c r="N2" s="5">
        <v>0</v>
      </c>
    </row>
    <row r="3" spans="1:17" ht="28" customHeight="1" x14ac:dyDescent="0.2">
      <c r="B3" s="24" t="s">
        <v>2</v>
      </c>
      <c r="C3" s="5">
        <v>0.2</v>
      </c>
      <c r="D3" s="5">
        <v>0.6</v>
      </c>
      <c r="E3" s="5">
        <v>0.2</v>
      </c>
      <c r="F3" s="5">
        <v>0.6</v>
      </c>
      <c r="G3" s="5">
        <v>0.7</v>
      </c>
      <c r="H3" s="5">
        <v>0</v>
      </c>
      <c r="I3" s="5">
        <v>0.3</v>
      </c>
      <c r="J3" s="5">
        <v>0.4</v>
      </c>
      <c r="K3" s="5">
        <v>0.6</v>
      </c>
      <c r="L3" s="5">
        <v>0.9</v>
      </c>
      <c r="M3" s="5">
        <v>0.7</v>
      </c>
      <c r="N3" s="5">
        <v>0.6</v>
      </c>
    </row>
    <row r="4" spans="1:17" ht="28" customHeight="1" x14ac:dyDescent="0.2">
      <c r="A4" s="22" t="s">
        <v>18</v>
      </c>
      <c r="B4" s="24" t="s">
        <v>3</v>
      </c>
      <c r="C4" s="5">
        <f>MAX(C2:C3)</f>
        <v>1</v>
      </c>
      <c r="D4" s="5">
        <f t="shared" ref="D4:N4" si="0">MAX(D2:D3)</f>
        <v>0.9</v>
      </c>
      <c r="E4" s="5">
        <f t="shared" si="0"/>
        <v>0.3</v>
      </c>
      <c r="F4" s="5">
        <f t="shared" si="0"/>
        <v>0.9</v>
      </c>
      <c r="G4" s="5">
        <f t="shared" si="0"/>
        <v>0.7</v>
      </c>
      <c r="H4" s="5">
        <f t="shared" si="0"/>
        <v>0.1</v>
      </c>
      <c r="I4" s="5">
        <f t="shared" si="0"/>
        <v>0.4</v>
      </c>
      <c r="J4" s="5">
        <f t="shared" si="0"/>
        <v>0.4</v>
      </c>
      <c r="K4" s="5">
        <f t="shared" si="0"/>
        <v>0.6</v>
      </c>
      <c r="L4" s="5">
        <f t="shared" si="0"/>
        <v>0.9</v>
      </c>
      <c r="M4" s="5">
        <f t="shared" si="0"/>
        <v>0.7</v>
      </c>
      <c r="N4" s="5">
        <f t="shared" si="0"/>
        <v>0.6</v>
      </c>
      <c r="O4" s="3" t="s">
        <v>7</v>
      </c>
    </row>
    <row r="5" spans="1:17" ht="28" customHeight="1" x14ac:dyDescent="0.2">
      <c r="A5" s="22" t="s">
        <v>19</v>
      </c>
      <c r="B5" s="24" t="s">
        <v>4</v>
      </c>
      <c r="C5" s="5">
        <f>MIN(C2:C3)</f>
        <v>0.2</v>
      </c>
      <c r="D5" s="5">
        <f t="shared" ref="D5:N5" si="1">MIN(D2:D3)</f>
        <v>0.6</v>
      </c>
      <c r="E5" s="5">
        <f t="shared" si="1"/>
        <v>0.2</v>
      </c>
      <c r="F5" s="5">
        <f t="shared" si="1"/>
        <v>0.6</v>
      </c>
      <c r="G5" s="5">
        <f t="shared" si="1"/>
        <v>0.1</v>
      </c>
      <c r="H5" s="5">
        <f t="shared" si="1"/>
        <v>0</v>
      </c>
      <c r="I5" s="5">
        <f t="shared" si="1"/>
        <v>0.3</v>
      </c>
      <c r="J5" s="5">
        <f t="shared" si="1"/>
        <v>0.1</v>
      </c>
      <c r="K5" s="5">
        <f t="shared" si="1"/>
        <v>0.4</v>
      </c>
      <c r="L5" s="5">
        <f t="shared" si="1"/>
        <v>0.8</v>
      </c>
      <c r="M5" s="5">
        <f t="shared" si="1"/>
        <v>0.4</v>
      </c>
      <c r="N5" s="5">
        <f t="shared" si="1"/>
        <v>0</v>
      </c>
      <c r="O5" s="3" t="s">
        <v>8</v>
      </c>
    </row>
    <row r="6" spans="1:17" ht="28" customHeight="1" x14ac:dyDescent="0.25">
      <c r="A6" s="22" t="s">
        <v>20</v>
      </c>
      <c r="B6" s="24" t="s">
        <v>15</v>
      </c>
      <c r="C6" s="5">
        <f>1-C2</f>
        <v>0</v>
      </c>
      <c r="D6" s="5">
        <f t="shared" ref="D6:N6" si="2">1-D2</f>
        <v>9.9999999999999978E-2</v>
      </c>
      <c r="E6" s="5">
        <f t="shared" si="2"/>
        <v>0.7</v>
      </c>
      <c r="F6" s="5">
        <f t="shared" si="2"/>
        <v>9.9999999999999978E-2</v>
      </c>
      <c r="G6" s="5">
        <f t="shared" si="2"/>
        <v>0.9</v>
      </c>
      <c r="H6" s="5">
        <f t="shared" si="2"/>
        <v>0.9</v>
      </c>
      <c r="I6" s="5">
        <f t="shared" si="2"/>
        <v>0.6</v>
      </c>
      <c r="J6" s="5">
        <f t="shared" si="2"/>
        <v>0.9</v>
      </c>
      <c r="K6" s="5">
        <f t="shared" si="2"/>
        <v>0.6</v>
      </c>
      <c r="L6" s="5">
        <f t="shared" si="2"/>
        <v>0.19999999999999996</v>
      </c>
      <c r="M6" s="5">
        <f t="shared" si="2"/>
        <v>0.6</v>
      </c>
      <c r="N6" s="5">
        <f t="shared" si="2"/>
        <v>1</v>
      </c>
      <c r="O6" s="3" t="s">
        <v>6</v>
      </c>
      <c r="Q6" s="4"/>
    </row>
    <row r="7" spans="1:17" ht="28" customHeight="1" x14ac:dyDescent="0.2">
      <c r="A7" s="22" t="s">
        <v>21</v>
      </c>
      <c r="B7" s="24" t="s">
        <v>14</v>
      </c>
      <c r="C7" s="5">
        <f>1-C3</f>
        <v>0.8</v>
      </c>
      <c r="D7" s="5">
        <f t="shared" ref="D7:M7" si="3">1-D3</f>
        <v>0.4</v>
      </c>
      <c r="E7" s="5">
        <f t="shared" si="3"/>
        <v>0.8</v>
      </c>
      <c r="F7" s="5">
        <f t="shared" si="3"/>
        <v>0.4</v>
      </c>
      <c r="G7" s="5">
        <f t="shared" si="3"/>
        <v>0.30000000000000004</v>
      </c>
      <c r="H7" s="5">
        <f t="shared" si="3"/>
        <v>1</v>
      </c>
      <c r="I7" s="5">
        <f t="shared" si="3"/>
        <v>0.7</v>
      </c>
      <c r="J7" s="5">
        <f t="shared" si="3"/>
        <v>0.6</v>
      </c>
      <c r="K7" s="5">
        <f t="shared" si="3"/>
        <v>0.4</v>
      </c>
      <c r="L7" s="5">
        <f t="shared" si="3"/>
        <v>9.9999999999999978E-2</v>
      </c>
      <c r="M7" s="5">
        <f t="shared" si="3"/>
        <v>0.30000000000000004</v>
      </c>
      <c r="N7" s="5">
        <f>1-N3</f>
        <v>0.4</v>
      </c>
      <c r="O7" s="3" t="s">
        <v>5</v>
      </c>
    </row>
    <row r="8" spans="1:17" ht="28" customHeight="1" x14ac:dyDescent="0.2">
      <c r="A8" s="22" t="s">
        <v>22</v>
      </c>
      <c r="B8" s="24" t="s">
        <v>9</v>
      </c>
      <c r="C8" s="5">
        <f>IF( C2-C3 &gt; 0, C2-C3, 0)</f>
        <v>0.8</v>
      </c>
      <c r="D8" s="5">
        <f t="shared" ref="D8:N8" si="4">IF( D2-D3 &gt; 0, D2-D3, 0)</f>
        <v>0.30000000000000004</v>
      </c>
      <c r="E8" s="5">
        <f t="shared" si="4"/>
        <v>9.9999999999999978E-2</v>
      </c>
      <c r="F8" s="5">
        <f t="shared" si="4"/>
        <v>0.30000000000000004</v>
      </c>
      <c r="G8" s="5">
        <f t="shared" si="4"/>
        <v>0</v>
      </c>
      <c r="H8" s="5">
        <f t="shared" si="4"/>
        <v>0.1</v>
      </c>
      <c r="I8" s="5">
        <f t="shared" si="4"/>
        <v>0.10000000000000003</v>
      </c>
      <c r="J8" s="5">
        <f t="shared" si="4"/>
        <v>0</v>
      </c>
      <c r="K8" s="5">
        <f t="shared" si="4"/>
        <v>0</v>
      </c>
      <c r="L8" s="5">
        <f t="shared" si="4"/>
        <v>0</v>
      </c>
      <c r="M8" s="5">
        <f t="shared" si="4"/>
        <v>0</v>
      </c>
      <c r="N8" s="5">
        <f t="shared" si="4"/>
        <v>0</v>
      </c>
      <c r="O8" s="3" t="s">
        <v>10</v>
      </c>
    </row>
    <row r="9" spans="1:17" ht="28" customHeight="1" x14ac:dyDescent="0.2">
      <c r="A9" s="22" t="s">
        <v>23</v>
      </c>
      <c r="B9" s="25" t="s">
        <v>17</v>
      </c>
      <c r="C9" s="6">
        <f>IF( C2+C3 &lt; 1, C2+C3, 1)</f>
        <v>1</v>
      </c>
      <c r="D9" s="6">
        <f t="shared" ref="D9:N9" si="5">IF( D2+D3 &lt; 1, D2+D3, 1)</f>
        <v>1</v>
      </c>
      <c r="E9" s="6">
        <f t="shared" si="5"/>
        <v>0.5</v>
      </c>
      <c r="F9" s="6">
        <f t="shared" si="5"/>
        <v>1</v>
      </c>
      <c r="G9" s="6">
        <f t="shared" si="5"/>
        <v>0.79999999999999993</v>
      </c>
      <c r="H9" s="6">
        <f t="shared" si="5"/>
        <v>0.1</v>
      </c>
      <c r="I9" s="6">
        <f t="shared" si="5"/>
        <v>0.7</v>
      </c>
      <c r="J9" s="6">
        <f t="shared" si="5"/>
        <v>0.5</v>
      </c>
      <c r="K9" s="6">
        <f t="shared" si="5"/>
        <v>1</v>
      </c>
      <c r="L9" s="6">
        <f t="shared" si="5"/>
        <v>1</v>
      </c>
      <c r="M9" s="6">
        <f t="shared" si="5"/>
        <v>1</v>
      </c>
      <c r="N9" s="6">
        <f t="shared" si="5"/>
        <v>0.6</v>
      </c>
      <c r="O9" s="3" t="s">
        <v>11</v>
      </c>
    </row>
    <row r="10" spans="1:17" ht="28" customHeight="1" x14ac:dyDescent="0.2">
      <c r="A10" s="22" t="s">
        <v>23</v>
      </c>
      <c r="B10" s="26" t="s">
        <v>16</v>
      </c>
      <c r="C10" s="6">
        <f>C2*C3</f>
        <v>0.2</v>
      </c>
      <c r="D10" s="6">
        <f t="shared" ref="D10:N10" si="6">D2*D3</f>
        <v>0.54</v>
      </c>
      <c r="E10" s="6">
        <f t="shared" si="6"/>
        <v>0.06</v>
      </c>
      <c r="F10" s="6">
        <f t="shared" si="6"/>
        <v>0.54</v>
      </c>
      <c r="G10" s="6">
        <f t="shared" si="6"/>
        <v>6.9999999999999993E-2</v>
      </c>
      <c r="H10" s="6">
        <f t="shared" si="6"/>
        <v>0</v>
      </c>
      <c r="I10" s="6">
        <f t="shared" si="6"/>
        <v>0.12</v>
      </c>
      <c r="J10" s="6">
        <f t="shared" si="6"/>
        <v>4.0000000000000008E-2</v>
      </c>
      <c r="K10" s="6">
        <f t="shared" si="6"/>
        <v>0.24</v>
      </c>
      <c r="L10" s="6">
        <f t="shared" si="6"/>
        <v>0.72000000000000008</v>
      </c>
      <c r="M10" s="6">
        <f t="shared" si="6"/>
        <v>0.27999999999999997</v>
      </c>
      <c r="N10" s="6">
        <f t="shared" si="6"/>
        <v>0</v>
      </c>
      <c r="O10" s="3" t="s">
        <v>12</v>
      </c>
    </row>
    <row r="11" spans="1:17" ht="28" customHeight="1" x14ac:dyDescent="0.2">
      <c r="A11" s="23" t="s">
        <v>24</v>
      </c>
      <c r="B11" s="24" t="s">
        <v>62</v>
      </c>
      <c r="C11" s="5">
        <f>MAX(C3, C6)</f>
        <v>0.2</v>
      </c>
      <c r="D11" s="5">
        <f t="shared" ref="D11:N11" si="7">MAX(D3, D6)</f>
        <v>0.6</v>
      </c>
      <c r="E11" s="5">
        <f t="shared" si="7"/>
        <v>0.7</v>
      </c>
      <c r="F11" s="5">
        <f t="shared" si="7"/>
        <v>0.6</v>
      </c>
      <c r="G11" s="5">
        <f t="shared" si="7"/>
        <v>0.9</v>
      </c>
      <c r="H11" s="5">
        <f t="shared" si="7"/>
        <v>0.9</v>
      </c>
      <c r="I11" s="5">
        <f t="shared" si="7"/>
        <v>0.6</v>
      </c>
      <c r="J11" s="5">
        <f t="shared" si="7"/>
        <v>0.9</v>
      </c>
      <c r="K11" s="5">
        <f t="shared" si="7"/>
        <v>0.6</v>
      </c>
      <c r="L11" s="5">
        <f t="shared" si="7"/>
        <v>0.9</v>
      </c>
      <c r="M11" s="5">
        <f t="shared" si="7"/>
        <v>0.7</v>
      </c>
      <c r="N11" s="5">
        <f t="shared" si="7"/>
        <v>1</v>
      </c>
      <c r="O11" s="3" t="s">
        <v>64</v>
      </c>
    </row>
    <row r="12" spans="1:17" ht="28" customHeight="1" x14ac:dyDescent="0.2">
      <c r="A12" s="23" t="s">
        <v>25</v>
      </c>
      <c r="B12" s="24" t="s">
        <v>63</v>
      </c>
      <c r="C12" s="5">
        <f>IF( C2-C11 &lt; 1, C2-C11, 0)</f>
        <v>0.8</v>
      </c>
      <c r="D12" s="5">
        <f t="shared" ref="D12:N12" si="8">IF( D2-D11 &gt; 0, D2-D11, 0)</f>
        <v>0.30000000000000004</v>
      </c>
      <c r="E12" s="5">
        <f t="shared" si="8"/>
        <v>0</v>
      </c>
      <c r="F12" s="5">
        <f t="shared" si="8"/>
        <v>0.30000000000000004</v>
      </c>
      <c r="G12" s="5">
        <f t="shared" si="8"/>
        <v>0</v>
      </c>
      <c r="H12" s="5">
        <f t="shared" si="8"/>
        <v>0</v>
      </c>
      <c r="I12" s="5">
        <f t="shared" si="8"/>
        <v>0</v>
      </c>
      <c r="J12" s="5">
        <f t="shared" si="8"/>
        <v>0</v>
      </c>
      <c r="K12" s="5">
        <f t="shared" si="8"/>
        <v>0</v>
      </c>
      <c r="L12" s="5">
        <f t="shared" si="8"/>
        <v>0</v>
      </c>
      <c r="M12" s="5">
        <f t="shared" si="8"/>
        <v>0</v>
      </c>
      <c r="N12" s="5">
        <f t="shared" si="8"/>
        <v>0</v>
      </c>
      <c r="O12" s="3" t="s">
        <v>26</v>
      </c>
    </row>
    <row r="13" spans="1:17" ht="28" customHeight="1" x14ac:dyDescent="0.2">
      <c r="B13" s="1" t="s">
        <v>86</v>
      </c>
      <c r="C13" s="1">
        <f>IF( C4+C3 &lt; 1, C4+C3, 1)</f>
        <v>1</v>
      </c>
      <c r="D13" s="1">
        <f t="shared" ref="D13:N13" si="9">IF( D4+D3 &lt; 1, D4+D3, 1)</f>
        <v>1</v>
      </c>
      <c r="E13" s="1">
        <f t="shared" si="9"/>
        <v>0.5</v>
      </c>
      <c r="F13" s="1">
        <f t="shared" si="9"/>
        <v>1</v>
      </c>
      <c r="G13" s="1">
        <f t="shared" si="9"/>
        <v>1</v>
      </c>
      <c r="H13" s="1">
        <f t="shared" si="9"/>
        <v>0.1</v>
      </c>
      <c r="I13" s="1">
        <f t="shared" si="9"/>
        <v>0.7</v>
      </c>
      <c r="J13" s="1">
        <f t="shared" si="9"/>
        <v>0.8</v>
      </c>
      <c r="K13" s="1">
        <f t="shared" si="9"/>
        <v>1</v>
      </c>
      <c r="L13" s="1">
        <f t="shared" si="9"/>
        <v>1</v>
      </c>
      <c r="M13" s="1">
        <f t="shared" si="9"/>
        <v>1</v>
      </c>
      <c r="N13" s="1">
        <f t="shared" si="9"/>
        <v>1</v>
      </c>
    </row>
    <row r="14" spans="1:17" ht="28" customHeight="1" x14ac:dyDescent="0.2"/>
    <row r="15" spans="1:17" ht="28" customHeight="1" x14ac:dyDescent="0.2"/>
    <row r="16" spans="1:17" ht="28" customHeight="1" x14ac:dyDescent="0.2"/>
    <row r="17" ht="28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D572-6DDC-AF4C-93D5-27971278EF0B}">
  <dimension ref="A1:N40"/>
  <sheetViews>
    <sheetView workbookViewId="0">
      <selection activeCell="B19" sqref="B19:K19"/>
    </sheetView>
  </sheetViews>
  <sheetFormatPr baseColWidth="10" defaultRowHeight="16" x14ac:dyDescent="0.2"/>
  <cols>
    <col min="1" max="1" width="14.33203125" customWidth="1"/>
    <col min="2" max="11" width="7.5" customWidth="1"/>
    <col min="12" max="12" width="28.1640625" style="10" customWidth="1"/>
    <col min="13" max="13" width="10.83203125" style="10"/>
  </cols>
  <sheetData>
    <row r="1" spans="1:14" ht="25" customHeight="1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8">
        <v>10</v>
      </c>
      <c r="L1" s="9"/>
      <c r="M1" s="9"/>
    </row>
    <row r="2" spans="1:14" ht="20" customHeight="1" x14ac:dyDescent="0.2">
      <c r="A2" s="7" t="s">
        <v>1</v>
      </c>
      <c r="B2" s="5">
        <v>0.5</v>
      </c>
      <c r="C2" s="5">
        <v>0.2</v>
      </c>
      <c r="D2" s="5">
        <v>0.1</v>
      </c>
      <c r="E2" s="5">
        <v>0</v>
      </c>
      <c r="F2" s="5">
        <v>0.9</v>
      </c>
      <c r="G2" s="5">
        <v>0.1</v>
      </c>
      <c r="H2" s="5">
        <v>0.6</v>
      </c>
      <c r="I2" s="5">
        <v>0.5</v>
      </c>
      <c r="J2" s="5">
        <v>0</v>
      </c>
      <c r="K2" s="5">
        <v>0</v>
      </c>
    </row>
    <row r="3" spans="1:14" ht="20" customHeight="1" x14ac:dyDescent="0.2">
      <c r="A3" s="7" t="s">
        <v>2</v>
      </c>
      <c r="B3" s="5">
        <v>0.5</v>
      </c>
      <c r="C3" s="5">
        <v>0.7</v>
      </c>
      <c r="D3" s="5">
        <v>0.4</v>
      </c>
      <c r="E3" s="5">
        <v>0.5</v>
      </c>
      <c r="F3" s="5">
        <v>0.1</v>
      </c>
      <c r="G3" s="5">
        <v>0.7</v>
      </c>
      <c r="H3" s="5">
        <v>0.4</v>
      </c>
      <c r="I3" s="5">
        <v>0.7</v>
      </c>
      <c r="J3" s="5">
        <v>0.9</v>
      </c>
      <c r="K3" s="5">
        <v>0.8</v>
      </c>
    </row>
    <row r="4" spans="1:14" ht="20" customHeight="1" x14ac:dyDescent="0.2">
      <c r="A4" s="7" t="s">
        <v>3</v>
      </c>
      <c r="B4" s="5">
        <f>MAX(B2:B3)</f>
        <v>0.5</v>
      </c>
      <c r="C4" s="5">
        <f t="shared" ref="C4:K4" si="0">MAX(C2:C3)</f>
        <v>0.7</v>
      </c>
      <c r="D4" s="5">
        <f t="shared" si="0"/>
        <v>0.4</v>
      </c>
      <c r="E4" s="5">
        <f t="shared" si="0"/>
        <v>0.5</v>
      </c>
      <c r="F4" s="5">
        <f t="shared" si="0"/>
        <v>0.9</v>
      </c>
      <c r="G4" s="5">
        <f t="shared" si="0"/>
        <v>0.7</v>
      </c>
      <c r="H4" s="5">
        <f t="shared" si="0"/>
        <v>0.6</v>
      </c>
      <c r="I4" s="5">
        <f t="shared" si="0"/>
        <v>0.7</v>
      </c>
      <c r="J4" s="5">
        <f t="shared" si="0"/>
        <v>0.9</v>
      </c>
      <c r="K4" s="5">
        <f t="shared" si="0"/>
        <v>0.8</v>
      </c>
      <c r="L4" s="13" t="s">
        <v>7</v>
      </c>
    </row>
    <row r="5" spans="1:14" ht="20" customHeight="1" x14ac:dyDescent="0.2">
      <c r="A5" s="7" t="s">
        <v>4</v>
      </c>
      <c r="B5" s="5">
        <f>MIN(B2:B3)</f>
        <v>0.5</v>
      </c>
      <c r="C5" s="5">
        <f t="shared" ref="C5:K5" si="1">MIN(C2:C3)</f>
        <v>0.2</v>
      </c>
      <c r="D5" s="5">
        <f t="shared" si="1"/>
        <v>0.1</v>
      </c>
      <c r="E5" s="5">
        <f t="shared" si="1"/>
        <v>0</v>
      </c>
      <c r="F5" s="5">
        <f t="shared" si="1"/>
        <v>0.1</v>
      </c>
      <c r="G5" s="5">
        <f t="shared" si="1"/>
        <v>0.1</v>
      </c>
      <c r="H5" s="5">
        <f t="shared" si="1"/>
        <v>0.4</v>
      </c>
      <c r="I5" s="5">
        <f t="shared" si="1"/>
        <v>0.5</v>
      </c>
      <c r="J5" s="5">
        <f t="shared" si="1"/>
        <v>0</v>
      </c>
      <c r="K5" s="5">
        <f t="shared" si="1"/>
        <v>0</v>
      </c>
      <c r="L5" s="13" t="s">
        <v>8</v>
      </c>
    </row>
    <row r="6" spans="1:14" ht="20" customHeight="1" x14ac:dyDescent="0.2">
      <c r="A6" s="27" t="s">
        <v>83</v>
      </c>
      <c r="B6" s="47">
        <v>0.3</v>
      </c>
      <c r="C6" s="47"/>
      <c r="D6" s="47"/>
      <c r="E6" s="47"/>
      <c r="F6" s="47"/>
      <c r="G6" s="47"/>
      <c r="H6" s="47"/>
      <c r="I6" s="47"/>
      <c r="J6" s="47"/>
      <c r="K6" s="47"/>
    </row>
    <row r="7" spans="1:14" ht="20" customHeight="1" x14ac:dyDescent="0.2">
      <c r="A7" s="16" t="s">
        <v>29</v>
      </c>
      <c r="B7" s="16">
        <f>IF($B$6&lt;=B2, 1, 0)</f>
        <v>1</v>
      </c>
      <c r="C7" s="16">
        <f t="shared" ref="C7:K7" si="2">IF($B$6&lt;=C2, 1, 0)</f>
        <v>0</v>
      </c>
      <c r="D7" s="16">
        <f t="shared" si="2"/>
        <v>0</v>
      </c>
      <c r="E7" s="16">
        <f t="shared" si="2"/>
        <v>0</v>
      </c>
      <c r="F7" s="16">
        <f t="shared" si="2"/>
        <v>1</v>
      </c>
      <c r="G7" s="16">
        <f t="shared" si="2"/>
        <v>0</v>
      </c>
      <c r="H7" s="16">
        <f t="shared" si="2"/>
        <v>1</v>
      </c>
      <c r="I7" s="16">
        <f t="shared" si="2"/>
        <v>1</v>
      </c>
      <c r="J7" s="16">
        <f t="shared" si="2"/>
        <v>0</v>
      </c>
      <c r="K7" s="16">
        <f t="shared" si="2"/>
        <v>0</v>
      </c>
      <c r="L7" s="11" t="s">
        <v>32</v>
      </c>
    </row>
    <row r="8" spans="1:14" ht="20" customHeight="1" x14ac:dyDescent="0.2">
      <c r="A8" s="16" t="s">
        <v>28</v>
      </c>
      <c r="B8" s="16">
        <f>IF($B$6&lt;=B3, 1, 0)</f>
        <v>1</v>
      </c>
      <c r="C8" s="16">
        <f t="shared" ref="C8:K8" si="3">IF($B$6&lt;=C3, 1, 0)</f>
        <v>1</v>
      </c>
      <c r="D8" s="16">
        <f t="shared" si="3"/>
        <v>1</v>
      </c>
      <c r="E8" s="16">
        <f t="shared" si="3"/>
        <v>1</v>
      </c>
      <c r="F8" s="16">
        <f t="shared" si="3"/>
        <v>0</v>
      </c>
      <c r="G8" s="16">
        <f t="shared" si="3"/>
        <v>1</v>
      </c>
      <c r="H8" s="16">
        <f t="shared" si="3"/>
        <v>1</v>
      </c>
      <c r="I8" s="16">
        <f t="shared" si="3"/>
        <v>1</v>
      </c>
      <c r="J8" s="16">
        <f t="shared" si="3"/>
        <v>1</v>
      </c>
      <c r="K8" s="16">
        <f t="shared" si="3"/>
        <v>1</v>
      </c>
      <c r="L8" s="11" t="s">
        <v>33</v>
      </c>
    </row>
    <row r="9" spans="1:14" s="1" customFormat="1" ht="20" customHeight="1" x14ac:dyDescent="0.25">
      <c r="A9" s="15" t="s">
        <v>27</v>
      </c>
      <c r="B9" s="15">
        <f>MAX(B7:B8)</f>
        <v>1</v>
      </c>
      <c r="C9" s="15">
        <f t="shared" ref="C9:K9" si="4">MAX(C7:C8)</f>
        <v>1</v>
      </c>
      <c r="D9" s="15">
        <f t="shared" si="4"/>
        <v>1</v>
      </c>
      <c r="E9" s="15">
        <f t="shared" si="4"/>
        <v>1</v>
      </c>
      <c r="F9" s="15">
        <f t="shared" si="4"/>
        <v>1</v>
      </c>
      <c r="G9" s="15">
        <f t="shared" si="4"/>
        <v>1</v>
      </c>
      <c r="H9" s="15">
        <f t="shared" si="4"/>
        <v>1</v>
      </c>
      <c r="I9" s="15">
        <f t="shared" si="4"/>
        <v>1</v>
      </c>
      <c r="J9" s="15">
        <f t="shared" si="4"/>
        <v>1</v>
      </c>
      <c r="K9" s="15">
        <f t="shared" si="4"/>
        <v>1</v>
      </c>
      <c r="L9" s="3" t="s">
        <v>13</v>
      </c>
      <c r="M9" s="11"/>
      <c r="N9" s="12"/>
    </row>
    <row r="10" spans="1:14" s="1" customFormat="1" ht="20" customHeight="1" x14ac:dyDescent="0.25">
      <c r="A10" s="15" t="s">
        <v>31</v>
      </c>
      <c r="B10" s="46">
        <f>IF($B$6&lt;=B$4, 1, 0)</f>
        <v>1</v>
      </c>
      <c r="C10" s="46">
        <f t="shared" ref="C10:K10" si="5">IF($B$6&lt;=C$4, 1, 0)</f>
        <v>1</v>
      </c>
      <c r="D10" s="46">
        <f t="shared" si="5"/>
        <v>1</v>
      </c>
      <c r="E10" s="46">
        <f t="shared" si="5"/>
        <v>1</v>
      </c>
      <c r="F10" s="46">
        <f t="shared" si="5"/>
        <v>1</v>
      </c>
      <c r="G10" s="46">
        <f t="shared" si="5"/>
        <v>1</v>
      </c>
      <c r="H10" s="46">
        <f t="shared" si="5"/>
        <v>1</v>
      </c>
      <c r="I10" s="46">
        <f t="shared" si="5"/>
        <v>1</v>
      </c>
      <c r="J10" s="46">
        <f t="shared" si="5"/>
        <v>1</v>
      </c>
      <c r="K10" s="46">
        <f t="shared" si="5"/>
        <v>1</v>
      </c>
      <c r="L10" s="3" t="s">
        <v>36</v>
      </c>
      <c r="M10" s="11"/>
      <c r="N10" s="12"/>
    </row>
    <row r="11" spans="1:14" s="1" customFormat="1" ht="20" customHeight="1" x14ac:dyDescent="0.25">
      <c r="A11" s="14" t="s">
        <v>34</v>
      </c>
      <c r="B11" s="14">
        <f>MIN(B7:B8)</f>
        <v>1</v>
      </c>
      <c r="C11" s="14">
        <f t="shared" ref="C11:K11" si="6">MIN(C7:C8)</f>
        <v>0</v>
      </c>
      <c r="D11" s="14">
        <f t="shared" si="6"/>
        <v>0</v>
      </c>
      <c r="E11" s="14">
        <f t="shared" si="6"/>
        <v>0</v>
      </c>
      <c r="F11" s="14">
        <f t="shared" si="6"/>
        <v>0</v>
      </c>
      <c r="G11" s="14">
        <f t="shared" si="6"/>
        <v>0</v>
      </c>
      <c r="H11" s="14">
        <f t="shared" si="6"/>
        <v>1</v>
      </c>
      <c r="I11" s="14">
        <f t="shared" si="6"/>
        <v>1</v>
      </c>
      <c r="J11" s="14">
        <f t="shared" si="6"/>
        <v>0</v>
      </c>
      <c r="K11" s="14">
        <f t="shared" si="6"/>
        <v>0</v>
      </c>
      <c r="L11" s="11" t="s">
        <v>35</v>
      </c>
      <c r="M11" s="11"/>
      <c r="N11" s="12"/>
    </row>
    <row r="12" spans="1:14" ht="20" customHeight="1" x14ac:dyDescent="0.2">
      <c r="A12" s="14" t="s">
        <v>30</v>
      </c>
      <c r="B12" s="45">
        <f>IF($B$6&lt;=B$5, 1, 0)</f>
        <v>1</v>
      </c>
      <c r="C12" s="45">
        <f t="shared" ref="C12:K12" si="7">IF($B$6&lt;=C$5, 1, 0)</f>
        <v>0</v>
      </c>
      <c r="D12" s="45">
        <f t="shared" si="7"/>
        <v>0</v>
      </c>
      <c r="E12" s="45">
        <f t="shared" si="7"/>
        <v>0</v>
      </c>
      <c r="F12" s="45">
        <f t="shared" si="7"/>
        <v>0</v>
      </c>
      <c r="G12" s="45">
        <f t="shared" si="7"/>
        <v>0</v>
      </c>
      <c r="H12" s="45">
        <f t="shared" si="7"/>
        <v>1</v>
      </c>
      <c r="I12" s="45">
        <f t="shared" si="7"/>
        <v>1</v>
      </c>
      <c r="J12" s="45">
        <f t="shared" si="7"/>
        <v>0</v>
      </c>
      <c r="K12" s="45">
        <f t="shared" si="7"/>
        <v>0</v>
      </c>
      <c r="L12" s="3" t="s">
        <v>36</v>
      </c>
    </row>
    <row r="13" spans="1:14" ht="20" customHeight="1" x14ac:dyDescent="0.2">
      <c r="A13" s="27" t="s">
        <v>85</v>
      </c>
      <c r="B13" s="47">
        <v>0.8</v>
      </c>
      <c r="C13" s="47"/>
      <c r="D13" s="47"/>
      <c r="E13" s="47"/>
      <c r="F13" s="47"/>
      <c r="G13" s="47"/>
      <c r="H13" s="47"/>
      <c r="I13" s="47"/>
      <c r="J13" s="47"/>
      <c r="K13" s="47"/>
    </row>
    <row r="14" spans="1:14" ht="20" customHeight="1" x14ac:dyDescent="0.2">
      <c r="A14" s="17" t="s">
        <v>29</v>
      </c>
      <c r="B14" s="16">
        <f>IF($B$13&lt;=B$4, 1, 0)</f>
        <v>0</v>
      </c>
      <c r="C14" s="16">
        <f t="shared" ref="C14:K14" si="8">IF($B$13&lt;=C$4, 1, 0)</f>
        <v>0</v>
      </c>
      <c r="D14" s="16">
        <f t="shared" si="8"/>
        <v>0</v>
      </c>
      <c r="E14" s="16">
        <f t="shared" si="8"/>
        <v>0</v>
      </c>
      <c r="F14" s="16">
        <f t="shared" si="8"/>
        <v>1</v>
      </c>
      <c r="G14" s="16">
        <f t="shared" si="8"/>
        <v>0</v>
      </c>
      <c r="H14" s="16">
        <f t="shared" si="8"/>
        <v>0</v>
      </c>
      <c r="I14" s="16">
        <f t="shared" si="8"/>
        <v>0</v>
      </c>
      <c r="J14" s="16">
        <f t="shared" si="8"/>
        <v>1</v>
      </c>
      <c r="K14" s="16">
        <f t="shared" si="8"/>
        <v>1</v>
      </c>
      <c r="L14" s="11" t="s">
        <v>32</v>
      </c>
    </row>
    <row r="15" spans="1:14" ht="20" customHeight="1" x14ac:dyDescent="0.2">
      <c r="A15" s="16" t="s">
        <v>28</v>
      </c>
      <c r="B15" s="16">
        <f>IF($B$13&lt;=B$5, 1, 0)</f>
        <v>0</v>
      </c>
      <c r="C15" s="16">
        <f t="shared" ref="C15:K15" si="9">IF($B$13&lt;=C$5, 1, 0)</f>
        <v>0</v>
      </c>
      <c r="D15" s="16">
        <f t="shared" si="9"/>
        <v>0</v>
      </c>
      <c r="E15" s="16">
        <f t="shared" si="9"/>
        <v>0</v>
      </c>
      <c r="F15" s="16">
        <f t="shared" si="9"/>
        <v>0</v>
      </c>
      <c r="G15" s="16">
        <f t="shared" si="9"/>
        <v>0</v>
      </c>
      <c r="H15" s="16">
        <f t="shared" si="9"/>
        <v>0</v>
      </c>
      <c r="I15" s="16">
        <f t="shared" si="9"/>
        <v>0</v>
      </c>
      <c r="J15" s="16">
        <f t="shared" si="9"/>
        <v>0</v>
      </c>
      <c r="K15" s="16">
        <f t="shared" si="9"/>
        <v>0</v>
      </c>
      <c r="L15" s="11" t="s">
        <v>33</v>
      </c>
    </row>
    <row r="16" spans="1:14" ht="20" customHeight="1" x14ac:dyDescent="0.2">
      <c r="A16" s="15" t="s">
        <v>27</v>
      </c>
      <c r="B16" s="15">
        <f>MAX(B14:B15)</f>
        <v>0</v>
      </c>
      <c r="C16" s="15">
        <f t="shared" ref="C16:K16" si="10">MAX(C14:C15)</f>
        <v>0</v>
      </c>
      <c r="D16" s="15">
        <f t="shared" si="10"/>
        <v>0</v>
      </c>
      <c r="E16" s="15">
        <f t="shared" si="10"/>
        <v>0</v>
      </c>
      <c r="F16" s="15">
        <f t="shared" si="10"/>
        <v>1</v>
      </c>
      <c r="G16" s="15">
        <f t="shared" si="10"/>
        <v>0</v>
      </c>
      <c r="H16" s="15">
        <f t="shared" si="10"/>
        <v>0</v>
      </c>
      <c r="I16" s="15">
        <f t="shared" si="10"/>
        <v>0</v>
      </c>
      <c r="J16" s="15">
        <f t="shared" si="10"/>
        <v>1</v>
      </c>
      <c r="K16" s="15">
        <f t="shared" si="10"/>
        <v>1</v>
      </c>
      <c r="L16" s="3" t="s">
        <v>13</v>
      </c>
    </row>
    <row r="17" spans="1:12" ht="20" customHeight="1" x14ac:dyDescent="0.2">
      <c r="A17" s="15" t="s">
        <v>31</v>
      </c>
      <c r="B17" s="46">
        <f>IF($B$13&lt;=B$4, 1, 0)</f>
        <v>0</v>
      </c>
      <c r="C17" s="46">
        <f t="shared" ref="C17:K17" si="11">IF($B$13&lt;=C$4, 1, 0)</f>
        <v>0</v>
      </c>
      <c r="D17" s="46">
        <f t="shared" si="11"/>
        <v>0</v>
      </c>
      <c r="E17" s="46">
        <f t="shared" si="11"/>
        <v>0</v>
      </c>
      <c r="F17" s="46">
        <f t="shared" si="11"/>
        <v>1</v>
      </c>
      <c r="G17" s="46">
        <f t="shared" si="11"/>
        <v>0</v>
      </c>
      <c r="H17" s="46">
        <f t="shared" si="11"/>
        <v>0</v>
      </c>
      <c r="I17" s="46">
        <f t="shared" si="11"/>
        <v>0</v>
      </c>
      <c r="J17" s="46">
        <f t="shared" si="11"/>
        <v>1</v>
      </c>
      <c r="K17" s="46">
        <f t="shared" si="11"/>
        <v>1</v>
      </c>
      <c r="L17" s="3" t="s">
        <v>36</v>
      </c>
    </row>
    <row r="18" spans="1:12" ht="20" customHeight="1" x14ac:dyDescent="0.2">
      <c r="A18" s="14" t="s">
        <v>34</v>
      </c>
      <c r="B18" s="14">
        <f>MIN(B14:B15)</f>
        <v>0</v>
      </c>
      <c r="C18" s="14">
        <f t="shared" ref="C18:K18" si="12">MIN(C14:C15)</f>
        <v>0</v>
      </c>
      <c r="D18" s="14">
        <f t="shared" si="12"/>
        <v>0</v>
      </c>
      <c r="E18" s="14">
        <f t="shared" si="12"/>
        <v>0</v>
      </c>
      <c r="F18" s="14">
        <f t="shared" si="12"/>
        <v>0</v>
      </c>
      <c r="G18" s="14">
        <f t="shared" si="12"/>
        <v>0</v>
      </c>
      <c r="H18" s="14">
        <f t="shared" si="12"/>
        <v>0</v>
      </c>
      <c r="I18" s="14">
        <f t="shared" si="12"/>
        <v>0</v>
      </c>
      <c r="J18" s="14">
        <f t="shared" si="12"/>
        <v>0</v>
      </c>
      <c r="K18" s="14">
        <f t="shared" si="12"/>
        <v>0</v>
      </c>
      <c r="L18" s="11" t="s">
        <v>35</v>
      </c>
    </row>
    <row r="19" spans="1:12" ht="20" customHeight="1" x14ac:dyDescent="0.2">
      <c r="A19" s="14" t="s">
        <v>30</v>
      </c>
      <c r="B19" s="45">
        <f>IF($B$13&lt;=B$5, 1, 0)</f>
        <v>0</v>
      </c>
      <c r="C19" s="45">
        <f t="shared" ref="C19:K19" si="13">IF($B$13&lt;=C$5, 1, 0)</f>
        <v>0</v>
      </c>
      <c r="D19" s="45">
        <f t="shared" si="13"/>
        <v>0</v>
      </c>
      <c r="E19" s="45">
        <f t="shared" si="13"/>
        <v>0</v>
      </c>
      <c r="F19" s="45">
        <f t="shared" si="13"/>
        <v>0</v>
      </c>
      <c r="G19" s="45">
        <f t="shared" si="13"/>
        <v>0</v>
      </c>
      <c r="H19" s="45">
        <f t="shared" si="13"/>
        <v>0</v>
      </c>
      <c r="I19" s="45">
        <f t="shared" si="13"/>
        <v>0</v>
      </c>
      <c r="J19" s="45">
        <f t="shared" si="13"/>
        <v>0</v>
      </c>
      <c r="K19" s="45">
        <f t="shared" si="13"/>
        <v>0</v>
      </c>
      <c r="L19" s="3" t="s">
        <v>36</v>
      </c>
    </row>
    <row r="20" spans="1:12" ht="20" customHeight="1" x14ac:dyDescent="0.2">
      <c r="A20" s="27" t="s">
        <v>84</v>
      </c>
      <c r="B20" s="47">
        <v>0.9</v>
      </c>
      <c r="C20" s="47"/>
      <c r="D20" s="47"/>
      <c r="E20" s="47"/>
      <c r="F20" s="47"/>
      <c r="G20" s="47"/>
      <c r="H20" s="47"/>
      <c r="I20" s="47"/>
      <c r="J20" s="47"/>
      <c r="K20" s="47"/>
    </row>
    <row r="21" spans="1:12" ht="20" customHeight="1" x14ac:dyDescent="0.2">
      <c r="A21" s="16" t="s">
        <v>29</v>
      </c>
      <c r="B21" s="16">
        <f>IF($B$20&lt;=B$4, 1, 0)</f>
        <v>0</v>
      </c>
      <c r="C21" s="16">
        <f t="shared" ref="C21:K21" si="14">IF($B$20&lt;=C$4, 1, 0)</f>
        <v>0</v>
      </c>
      <c r="D21" s="16">
        <f t="shared" si="14"/>
        <v>0</v>
      </c>
      <c r="E21" s="16">
        <f t="shared" si="14"/>
        <v>0</v>
      </c>
      <c r="F21" s="16">
        <f t="shared" si="14"/>
        <v>1</v>
      </c>
      <c r="G21" s="16">
        <f t="shared" si="14"/>
        <v>0</v>
      </c>
      <c r="H21" s="16">
        <f t="shared" si="14"/>
        <v>0</v>
      </c>
      <c r="I21" s="16">
        <f t="shared" si="14"/>
        <v>0</v>
      </c>
      <c r="J21" s="16">
        <f t="shared" si="14"/>
        <v>1</v>
      </c>
      <c r="K21" s="16">
        <f t="shared" si="14"/>
        <v>0</v>
      </c>
      <c r="L21" s="11" t="s">
        <v>32</v>
      </c>
    </row>
    <row r="22" spans="1:12" ht="20" customHeight="1" x14ac:dyDescent="0.2">
      <c r="A22" s="16" t="s">
        <v>28</v>
      </c>
      <c r="B22" s="16">
        <f>IF($B$20&lt;=B$5, 1, 0)</f>
        <v>0</v>
      </c>
      <c r="C22" s="16">
        <f t="shared" ref="C22:K22" si="15">IF($B$20&lt;=C$5, 1, 0)</f>
        <v>0</v>
      </c>
      <c r="D22" s="16">
        <f t="shared" si="15"/>
        <v>0</v>
      </c>
      <c r="E22" s="16">
        <f t="shared" si="15"/>
        <v>0</v>
      </c>
      <c r="F22" s="16">
        <f t="shared" si="15"/>
        <v>0</v>
      </c>
      <c r="G22" s="16">
        <f t="shared" si="15"/>
        <v>0</v>
      </c>
      <c r="H22" s="16">
        <f t="shared" si="15"/>
        <v>0</v>
      </c>
      <c r="I22" s="16">
        <f t="shared" si="15"/>
        <v>0</v>
      </c>
      <c r="J22" s="16">
        <f t="shared" si="15"/>
        <v>0</v>
      </c>
      <c r="K22" s="16">
        <f t="shared" si="15"/>
        <v>0</v>
      </c>
      <c r="L22" s="11" t="s">
        <v>33</v>
      </c>
    </row>
    <row r="23" spans="1:12" ht="20" customHeight="1" x14ac:dyDescent="0.2">
      <c r="A23" s="15" t="s">
        <v>27</v>
      </c>
      <c r="B23" s="15">
        <f>MAX(B21:B22)</f>
        <v>0</v>
      </c>
      <c r="C23" s="15">
        <f t="shared" ref="C23:K23" si="16">MAX(C21:C22)</f>
        <v>0</v>
      </c>
      <c r="D23" s="15">
        <f t="shared" si="16"/>
        <v>0</v>
      </c>
      <c r="E23" s="15">
        <f t="shared" si="16"/>
        <v>0</v>
      </c>
      <c r="F23" s="15">
        <f t="shared" si="16"/>
        <v>1</v>
      </c>
      <c r="G23" s="15">
        <f t="shared" si="16"/>
        <v>0</v>
      </c>
      <c r="H23" s="15">
        <f t="shared" si="16"/>
        <v>0</v>
      </c>
      <c r="I23" s="15">
        <f t="shared" si="16"/>
        <v>0</v>
      </c>
      <c r="J23" s="15">
        <f t="shared" si="16"/>
        <v>1</v>
      </c>
      <c r="K23" s="15">
        <f t="shared" si="16"/>
        <v>0</v>
      </c>
      <c r="L23" s="3" t="s">
        <v>13</v>
      </c>
    </row>
    <row r="24" spans="1:12" ht="20" customHeight="1" x14ac:dyDescent="0.2">
      <c r="A24" s="15" t="s">
        <v>31</v>
      </c>
      <c r="B24" s="15">
        <f>IF($B$20&lt;=B$4, 1, 0)</f>
        <v>0</v>
      </c>
      <c r="C24" s="15">
        <f t="shared" ref="C24:K24" si="17">IF($B$20&lt;=C$4, 1, 0)</f>
        <v>0</v>
      </c>
      <c r="D24" s="15">
        <f t="shared" si="17"/>
        <v>0</v>
      </c>
      <c r="E24" s="15">
        <f t="shared" si="17"/>
        <v>0</v>
      </c>
      <c r="F24" s="15">
        <f t="shared" si="17"/>
        <v>1</v>
      </c>
      <c r="G24" s="15">
        <f t="shared" si="17"/>
        <v>0</v>
      </c>
      <c r="H24" s="15">
        <f t="shared" si="17"/>
        <v>0</v>
      </c>
      <c r="I24" s="15">
        <f t="shared" si="17"/>
        <v>0</v>
      </c>
      <c r="J24" s="15">
        <f t="shared" si="17"/>
        <v>1</v>
      </c>
      <c r="K24" s="15">
        <f t="shared" si="17"/>
        <v>0</v>
      </c>
      <c r="L24" s="3" t="s">
        <v>36</v>
      </c>
    </row>
    <row r="25" spans="1:12" ht="20" customHeight="1" x14ac:dyDescent="0.2">
      <c r="A25" s="14" t="s">
        <v>34</v>
      </c>
      <c r="B25" s="14">
        <f>MIN(B21:B22)</f>
        <v>0</v>
      </c>
      <c r="C25" s="14">
        <f t="shared" ref="C25:K25" si="18">MIN(C21:C22)</f>
        <v>0</v>
      </c>
      <c r="D25" s="14">
        <f t="shared" si="18"/>
        <v>0</v>
      </c>
      <c r="E25" s="14">
        <f t="shared" si="18"/>
        <v>0</v>
      </c>
      <c r="F25" s="14">
        <f t="shared" si="18"/>
        <v>0</v>
      </c>
      <c r="G25" s="14">
        <f t="shared" si="18"/>
        <v>0</v>
      </c>
      <c r="H25" s="14">
        <f t="shared" si="18"/>
        <v>0</v>
      </c>
      <c r="I25" s="14">
        <f t="shared" si="18"/>
        <v>0</v>
      </c>
      <c r="J25" s="14">
        <f t="shared" si="18"/>
        <v>0</v>
      </c>
      <c r="K25" s="14">
        <f t="shared" si="18"/>
        <v>0</v>
      </c>
      <c r="L25" s="11" t="s">
        <v>35</v>
      </c>
    </row>
    <row r="26" spans="1:12" ht="20" customHeight="1" x14ac:dyDescent="0.2">
      <c r="A26" s="14" t="s">
        <v>30</v>
      </c>
      <c r="B26" s="14">
        <f>IF($B$20&lt;=B$5, 1, 0)</f>
        <v>0</v>
      </c>
      <c r="C26" s="14">
        <f t="shared" ref="C26:K26" si="19">IF($B$20&lt;=C$5, 1, 0)</f>
        <v>0</v>
      </c>
      <c r="D26" s="14">
        <f t="shared" si="19"/>
        <v>0</v>
      </c>
      <c r="E26" s="14">
        <f t="shared" si="19"/>
        <v>0</v>
      </c>
      <c r="F26" s="14">
        <f t="shared" si="19"/>
        <v>0</v>
      </c>
      <c r="G26" s="14">
        <f t="shared" si="19"/>
        <v>0</v>
      </c>
      <c r="H26" s="14">
        <f t="shared" si="19"/>
        <v>0</v>
      </c>
      <c r="I26" s="14">
        <f t="shared" si="19"/>
        <v>0</v>
      </c>
      <c r="J26" s="14">
        <f t="shared" si="19"/>
        <v>0</v>
      </c>
      <c r="K26" s="14">
        <f t="shared" si="19"/>
        <v>0</v>
      </c>
      <c r="L26" s="3" t="s">
        <v>36</v>
      </c>
    </row>
    <row r="27" spans="1:12" ht="20" customHeight="1" x14ac:dyDescent="0.2">
      <c r="A27" s="18" t="s">
        <v>37</v>
      </c>
      <c r="B27" s="47">
        <v>0.1</v>
      </c>
      <c r="C27" s="47"/>
      <c r="D27" s="47"/>
      <c r="E27" s="47"/>
      <c r="F27" s="47"/>
      <c r="G27" s="47"/>
      <c r="H27" s="47"/>
      <c r="I27" s="47"/>
      <c r="J27" s="47"/>
      <c r="K27" s="47"/>
    </row>
    <row r="28" spans="1:12" ht="20" customHeight="1" x14ac:dyDescent="0.2">
      <c r="A28" s="16" t="s">
        <v>29</v>
      </c>
      <c r="B28" s="16">
        <f>IF($B$27&lt;=B$4, 1, 0)</f>
        <v>1</v>
      </c>
      <c r="C28" s="16">
        <f t="shared" ref="C28:K28" si="20">IF($B$27&lt;=C$4, 1, 0)</f>
        <v>1</v>
      </c>
      <c r="D28" s="16">
        <f t="shared" si="20"/>
        <v>1</v>
      </c>
      <c r="E28" s="16">
        <f t="shared" si="20"/>
        <v>1</v>
      </c>
      <c r="F28" s="16">
        <f t="shared" si="20"/>
        <v>1</v>
      </c>
      <c r="G28" s="16">
        <f t="shared" si="20"/>
        <v>1</v>
      </c>
      <c r="H28" s="16">
        <f t="shared" si="20"/>
        <v>1</v>
      </c>
      <c r="I28" s="16">
        <f t="shared" si="20"/>
        <v>1</v>
      </c>
      <c r="J28" s="16">
        <f t="shared" si="20"/>
        <v>1</v>
      </c>
      <c r="K28" s="16">
        <f t="shared" si="20"/>
        <v>1</v>
      </c>
      <c r="L28" s="11" t="s">
        <v>32</v>
      </c>
    </row>
    <row r="29" spans="1:12" ht="20" customHeight="1" x14ac:dyDescent="0.2">
      <c r="A29" s="16" t="s">
        <v>28</v>
      </c>
      <c r="B29" s="16">
        <f>IF($B$27&lt;=B$5, 1, 0)</f>
        <v>1</v>
      </c>
      <c r="C29" s="16">
        <f t="shared" ref="C29:K29" si="21">IF($B$27&lt;=C$5, 1, 0)</f>
        <v>1</v>
      </c>
      <c r="D29" s="16">
        <f t="shared" si="21"/>
        <v>1</v>
      </c>
      <c r="E29" s="16">
        <f t="shared" si="21"/>
        <v>0</v>
      </c>
      <c r="F29" s="16">
        <f t="shared" si="21"/>
        <v>1</v>
      </c>
      <c r="G29" s="16">
        <f t="shared" si="21"/>
        <v>1</v>
      </c>
      <c r="H29" s="16">
        <f t="shared" si="21"/>
        <v>1</v>
      </c>
      <c r="I29" s="16">
        <f t="shared" si="21"/>
        <v>1</v>
      </c>
      <c r="J29" s="16">
        <f t="shared" si="21"/>
        <v>0</v>
      </c>
      <c r="K29" s="16">
        <f t="shared" si="21"/>
        <v>0</v>
      </c>
      <c r="L29" s="11" t="s">
        <v>33</v>
      </c>
    </row>
    <row r="30" spans="1:12" ht="20" customHeight="1" x14ac:dyDescent="0.2">
      <c r="A30" s="15" t="s">
        <v>27</v>
      </c>
      <c r="B30" s="15">
        <f>MAX(B28:B29)</f>
        <v>1</v>
      </c>
      <c r="C30" s="15">
        <f t="shared" ref="C30:K30" si="22">MAX(C28:C29)</f>
        <v>1</v>
      </c>
      <c r="D30" s="15">
        <f t="shared" si="22"/>
        <v>1</v>
      </c>
      <c r="E30" s="15">
        <f t="shared" si="22"/>
        <v>1</v>
      </c>
      <c r="F30" s="15">
        <f t="shared" si="22"/>
        <v>1</v>
      </c>
      <c r="G30" s="15">
        <f t="shared" si="22"/>
        <v>1</v>
      </c>
      <c r="H30" s="15">
        <f t="shared" si="22"/>
        <v>1</v>
      </c>
      <c r="I30" s="15">
        <f t="shared" si="22"/>
        <v>1</v>
      </c>
      <c r="J30" s="15">
        <f t="shared" si="22"/>
        <v>1</v>
      </c>
      <c r="K30" s="15">
        <f t="shared" si="22"/>
        <v>1</v>
      </c>
      <c r="L30" s="3" t="s">
        <v>13</v>
      </c>
    </row>
    <row r="31" spans="1:12" ht="20" customHeight="1" x14ac:dyDescent="0.2">
      <c r="A31" s="15" t="s">
        <v>31</v>
      </c>
      <c r="B31" s="15">
        <f>IF($B$27&lt;=B$4, 1, 0)</f>
        <v>1</v>
      </c>
      <c r="C31" s="15">
        <f t="shared" ref="C31:K31" si="23">IF($B$27&lt;=C$4, 1, 0)</f>
        <v>1</v>
      </c>
      <c r="D31" s="15">
        <f t="shared" si="23"/>
        <v>1</v>
      </c>
      <c r="E31" s="15">
        <f t="shared" si="23"/>
        <v>1</v>
      </c>
      <c r="F31" s="15">
        <f t="shared" si="23"/>
        <v>1</v>
      </c>
      <c r="G31" s="15">
        <f t="shared" si="23"/>
        <v>1</v>
      </c>
      <c r="H31" s="15">
        <f t="shared" si="23"/>
        <v>1</v>
      </c>
      <c r="I31" s="15">
        <f t="shared" si="23"/>
        <v>1</v>
      </c>
      <c r="J31" s="15">
        <f t="shared" si="23"/>
        <v>1</v>
      </c>
      <c r="K31" s="15">
        <f t="shared" si="23"/>
        <v>1</v>
      </c>
      <c r="L31" s="3" t="s">
        <v>36</v>
      </c>
    </row>
    <row r="32" spans="1:12" ht="20" customHeight="1" x14ac:dyDescent="0.2">
      <c r="A32" s="14" t="s">
        <v>34</v>
      </c>
      <c r="B32" s="14">
        <f>MIN(B28:B29)</f>
        <v>1</v>
      </c>
      <c r="C32" s="14">
        <f t="shared" ref="C32:K32" si="24">MIN(C28:C29)</f>
        <v>1</v>
      </c>
      <c r="D32" s="14">
        <f t="shared" si="24"/>
        <v>1</v>
      </c>
      <c r="E32" s="14">
        <f t="shared" si="24"/>
        <v>0</v>
      </c>
      <c r="F32" s="14">
        <f t="shared" si="24"/>
        <v>1</v>
      </c>
      <c r="G32" s="14">
        <f t="shared" si="24"/>
        <v>1</v>
      </c>
      <c r="H32" s="14">
        <f t="shared" si="24"/>
        <v>1</v>
      </c>
      <c r="I32" s="14">
        <f t="shared" si="24"/>
        <v>1</v>
      </c>
      <c r="J32" s="14">
        <f t="shared" si="24"/>
        <v>0</v>
      </c>
      <c r="K32" s="14">
        <f t="shared" si="24"/>
        <v>0</v>
      </c>
      <c r="L32" s="11" t="s">
        <v>35</v>
      </c>
    </row>
    <row r="33" spans="1:12" ht="20" customHeight="1" x14ac:dyDescent="0.2">
      <c r="A33" s="14" t="s">
        <v>30</v>
      </c>
      <c r="B33" s="14">
        <f>IF($B$27&lt;=B$5, 1, 0)</f>
        <v>1</v>
      </c>
      <c r="C33" s="14">
        <f t="shared" ref="C33:K33" si="25">IF($B$27&lt;=C$5, 1, 0)</f>
        <v>1</v>
      </c>
      <c r="D33" s="14">
        <f t="shared" si="25"/>
        <v>1</v>
      </c>
      <c r="E33" s="14">
        <f t="shared" si="25"/>
        <v>0</v>
      </c>
      <c r="F33" s="14">
        <f t="shared" si="25"/>
        <v>1</v>
      </c>
      <c r="G33" s="14">
        <f t="shared" si="25"/>
        <v>1</v>
      </c>
      <c r="H33" s="14">
        <f t="shared" si="25"/>
        <v>1</v>
      </c>
      <c r="I33" s="14">
        <f t="shared" si="25"/>
        <v>1</v>
      </c>
      <c r="J33" s="14">
        <f t="shared" si="25"/>
        <v>0</v>
      </c>
      <c r="K33" s="14">
        <f t="shared" si="25"/>
        <v>0</v>
      </c>
      <c r="L33" s="3" t="s">
        <v>36</v>
      </c>
    </row>
    <row r="34" spans="1:12" ht="25" customHeight="1" x14ac:dyDescent="0.2"/>
    <row r="35" spans="1:12" ht="25" customHeight="1" x14ac:dyDescent="0.2"/>
    <row r="36" spans="1:12" ht="25" customHeight="1" x14ac:dyDescent="0.2"/>
    <row r="37" spans="1:12" ht="25" customHeight="1" x14ac:dyDescent="0.2"/>
    <row r="38" spans="1:12" ht="25" customHeight="1" x14ac:dyDescent="0.2"/>
    <row r="39" spans="1:12" ht="25" customHeight="1" x14ac:dyDescent="0.2"/>
    <row r="40" spans="1:12" ht="25" customHeight="1" x14ac:dyDescent="0.2"/>
  </sheetData>
  <mergeCells count="4">
    <mergeCell ref="B6:K6"/>
    <mergeCell ref="B13:K13"/>
    <mergeCell ref="B20:K20"/>
    <mergeCell ref="B27:K27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DF07-D645-704A-92F4-ACF5D378AB43}">
  <dimension ref="A7"/>
  <sheetViews>
    <sheetView workbookViewId="0">
      <selection activeCell="A7" sqref="A7"/>
    </sheetView>
  </sheetViews>
  <sheetFormatPr baseColWidth="10" defaultRowHeight="16" x14ac:dyDescent="0.2"/>
  <sheetData>
    <row r="7" spans="1:1" x14ac:dyDescent="0.2">
      <c r="A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6F3C-1096-374A-8037-12EAFEBEBBF6}">
  <dimension ref="A1:AE41"/>
  <sheetViews>
    <sheetView topLeftCell="A20" zoomScale="156" zoomScaleNormal="156" workbookViewId="0">
      <selection activeCell="H11" sqref="H11"/>
    </sheetView>
  </sheetViews>
  <sheetFormatPr baseColWidth="10" defaultColWidth="3.83203125" defaultRowHeight="23" customHeight="1" x14ac:dyDescent="0.2"/>
  <cols>
    <col min="1" max="16384" width="3.83203125" style="34"/>
  </cols>
  <sheetData>
    <row r="1" spans="1:31" ht="23" customHeight="1" x14ac:dyDescent="0.2">
      <c r="A1" s="34" t="s">
        <v>38</v>
      </c>
      <c r="B1" s="36" t="s">
        <v>39</v>
      </c>
      <c r="C1" s="36" t="s">
        <v>40</v>
      </c>
      <c r="D1" s="36" t="s">
        <v>41</v>
      </c>
      <c r="E1" s="36" t="s">
        <v>57</v>
      </c>
      <c r="F1" s="36" t="s">
        <v>58</v>
      </c>
      <c r="H1" s="34" t="s">
        <v>47</v>
      </c>
      <c r="I1" s="36" t="s">
        <v>39</v>
      </c>
      <c r="J1" s="36" t="s">
        <v>40</v>
      </c>
      <c r="K1" s="36" t="s">
        <v>41</v>
      </c>
      <c r="L1" s="36" t="s">
        <v>57</v>
      </c>
      <c r="M1" s="36" t="s">
        <v>58</v>
      </c>
      <c r="P1" s="41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1"/>
      <c r="AE1" s="41"/>
    </row>
    <row r="2" spans="1:31" ht="23" customHeight="1" x14ac:dyDescent="0.2">
      <c r="A2" s="36" t="s">
        <v>39</v>
      </c>
      <c r="B2" s="34">
        <v>0.2</v>
      </c>
      <c r="C2" s="34">
        <v>0.8</v>
      </c>
      <c r="D2" s="34">
        <v>0.3</v>
      </c>
      <c r="E2" s="34">
        <v>0.5</v>
      </c>
      <c r="F2" s="34">
        <v>0.7</v>
      </c>
      <c r="H2" s="36" t="s">
        <v>39</v>
      </c>
      <c r="I2" s="34">
        <v>0.3</v>
      </c>
      <c r="J2" s="34">
        <v>0.2</v>
      </c>
      <c r="K2" s="34">
        <v>0.7</v>
      </c>
      <c r="L2" s="34">
        <v>0.7</v>
      </c>
      <c r="M2" s="34">
        <v>0.1</v>
      </c>
      <c r="P2" s="41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1"/>
      <c r="AE2" s="41"/>
    </row>
    <row r="3" spans="1:31" ht="23" customHeight="1" x14ac:dyDescent="0.2">
      <c r="A3" s="36" t="s">
        <v>40</v>
      </c>
      <c r="B3" s="34">
        <v>0.4</v>
      </c>
      <c r="C3" s="34">
        <v>0.5</v>
      </c>
      <c r="D3" s="34">
        <v>0.9</v>
      </c>
      <c r="E3" s="34">
        <v>0.2</v>
      </c>
      <c r="F3" s="34">
        <v>0.4</v>
      </c>
      <c r="H3" s="36" t="s">
        <v>40</v>
      </c>
      <c r="I3" s="34">
        <v>0.8</v>
      </c>
      <c r="J3" s="34">
        <v>0.5</v>
      </c>
      <c r="K3" s="34">
        <v>0.7</v>
      </c>
      <c r="L3" s="34">
        <v>0.6</v>
      </c>
      <c r="M3" s="34">
        <v>0.9</v>
      </c>
      <c r="P3" s="41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1"/>
      <c r="AE3" s="41"/>
    </row>
    <row r="4" spans="1:31" ht="23" customHeight="1" x14ac:dyDescent="0.2">
      <c r="A4" s="36" t="s">
        <v>41</v>
      </c>
      <c r="B4" s="34">
        <v>0.9</v>
      </c>
      <c r="C4" s="34">
        <v>0.2</v>
      </c>
      <c r="D4" s="34">
        <v>0.5</v>
      </c>
      <c r="E4" s="34">
        <v>0.4</v>
      </c>
      <c r="F4" s="34">
        <v>0.7</v>
      </c>
      <c r="H4" s="36" t="s">
        <v>41</v>
      </c>
      <c r="I4" s="34">
        <v>0.3</v>
      </c>
      <c r="J4" s="34">
        <v>0.2</v>
      </c>
      <c r="K4" s="34">
        <v>0.4</v>
      </c>
      <c r="L4" s="34">
        <v>0.4</v>
      </c>
      <c r="M4" s="34">
        <v>0.9</v>
      </c>
      <c r="P4" s="41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1"/>
      <c r="AE4" s="41"/>
    </row>
    <row r="5" spans="1:31" ht="23" customHeight="1" x14ac:dyDescent="0.2">
      <c r="A5" s="36" t="s">
        <v>57</v>
      </c>
      <c r="B5" s="34">
        <v>0.5</v>
      </c>
      <c r="C5" s="34">
        <v>0.4</v>
      </c>
      <c r="D5" s="34">
        <v>0.9</v>
      </c>
      <c r="E5" s="34">
        <v>0.6</v>
      </c>
      <c r="F5" s="34">
        <v>0.5</v>
      </c>
      <c r="H5" s="36" t="s">
        <v>57</v>
      </c>
      <c r="I5" s="34">
        <v>0.6</v>
      </c>
      <c r="J5" s="34">
        <v>0.3</v>
      </c>
      <c r="K5" s="34">
        <v>0.2</v>
      </c>
      <c r="L5" s="34">
        <v>0.6</v>
      </c>
      <c r="M5" s="34">
        <v>0.7</v>
      </c>
      <c r="P5" s="41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1"/>
      <c r="AE5" s="41"/>
    </row>
    <row r="6" spans="1:31" ht="23" customHeight="1" x14ac:dyDescent="0.2">
      <c r="A6" s="36" t="s">
        <v>58</v>
      </c>
      <c r="B6" s="34">
        <v>0.6</v>
      </c>
      <c r="C6" s="34">
        <v>0.8</v>
      </c>
      <c r="D6" s="34">
        <v>0.6</v>
      </c>
      <c r="E6" s="34">
        <v>0.7</v>
      </c>
      <c r="F6" s="34">
        <v>0.7</v>
      </c>
      <c r="H6" s="36" t="s">
        <v>58</v>
      </c>
      <c r="I6" s="34">
        <v>0.6</v>
      </c>
      <c r="J6" s="34">
        <v>0</v>
      </c>
      <c r="K6" s="34">
        <v>0</v>
      </c>
      <c r="L6" s="34">
        <v>0.6</v>
      </c>
      <c r="M6" s="34">
        <v>0.6</v>
      </c>
      <c r="P6" s="41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1"/>
      <c r="AE6" s="41"/>
    </row>
    <row r="7" spans="1:31" ht="23" customHeight="1" x14ac:dyDescent="0.2"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</row>
    <row r="8" spans="1:31" ht="23" customHeight="1" x14ac:dyDescent="0.2">
      <c r="A8" s="34" t="s">
        <v>59</v>
      </c>
      <c r="B8" s="36" t="s">
        <v>39</v>
      </c>
      <c r="C8" s="36" t="s">
        <v>40</v>
      </c>
      <c r="D8" s="36" t="s">
        <v>41</v>
      </c>
      <c r="E8" s="36" t="s">
        <v>57</v>
      </c>
      <c r="F8" s="36" t="s">
        <v>58</v>
      </c>
      <c r="H8" s="34" t="s">
        <v>60</v>
      </c>
      <c r="I8" s="36" t="s">
        <v>39</v>
      </c>
      <c r="J8" s="36" t="s">
        <v>40</v>
      </c>
      <c r="K8" s="36" t="s">
        <v>41</v>
      </c>
      <c r="L8" s="36" t="s">
        <v>57</v>
      </c>
      <c r="M8" s="36" t="s">
        <v>58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1" ht="23" customHeight="1" x14ac:dyDescent="0.2">
      <c r="A9" s="36" t="s">
        <v>39</v>
      </c>
      <c r="B9" s="34">
        <f t="shared" ref="B9:F13" si="0">MAX(B2,I2)</f>
        <v>0.3</v>
      </c>
      <c r="C9" s="34">
        <f t="shared" si="0"/>
        <v>0.8</v>
      </c>
      <c r="D9" s="34">
        <f t="shared" si="0"/>
        <v>0.7</v>
      </c>
      <c r="E9" s="34">
        <f t="shared" si="0"/>
        <v>0.7</v>
      </c>
      <c r="F9" s="34">
        <f t="shared" si="0"/>
        <v>0.7</v>
      </c>
      <c r="H9" s="36" t="s">
        <v>39</v>
      </c>
      <c r="I9" s="34">
        <f>MIN(B2,I2)</f>
        <v>0.2</v>
      </c>
      <c r="J9" s="34">
        <f t="shared" ref="J9:M9" si="1">MIN(C2,J2)</f>
        <v>0.2</v>
      </c>
      <c r="K9" s="34">
        <f t="shared" si="1"/>
        <v>0.3</v>
      </c>
      <c r="L9" s="34">
        <f t="shared" si="1"/>
        <v>0.5</v>
      </c>
      <c r="M9" s="34">
        <f t="shared" si="1"/>
        <v>0.1</v>
      </c>
    </row>
    <row r="10" spans="1:31" ht="23" customHeight="1" x14ac:dyDescent="0.2">
      <c r="A10" s="36" t="s">
        <v>40</v>
      </c>
      <c r="B10" s="34">
        <f t="shared" si="0"/>
        <v>0.8</v>
      </c>
      <c r="C10" s="34">
        <f t="shared" si="0"/>
        <v>0.5</v>
      </c>
      <c r="D10" s="34">
        <f t="shared" si="0"/>
        <v>0.9</v>
      </c>
      <c r="E10" s="34">
        <f t="shared" si="0"/>
        <v>0.6</v>
      </c>
      <c r="F10" s="34">
        <f t="shared" si="0"/>
        <v>0.9</v>
      </c>
      <c r="H10" s="36" t="s">
        <v>40</v>
      </c>
      <c r="I10" s="34">
        <f t="shared" ref="I10:M10" si="2">MIN(B3,I3)</f>
        <v>0.4</v>
      </c>
      <c r="J10" s="34">
        <f t="shared" si="2"/>
        <v>0.5</v>
      </c>
      <c r="K10" s="34">
        <f t="shared" si="2"/>
        <v>0.7</v>
      </c>
      <c r="L10" s="34">
        <f t="shared" si="2"/>
        <v>0.2</v>
      </c>
      <c r="M10" s="34">
        <f t="shared" si="2"/>
        <v>0.4</v>
      </c>
    </row>
    <row r="11" spans="1:31" ht="23" customHeight="1" x14ac:dyDescent="0.2">
      <c r="A11" s="36" t="s">
        <v>41</v>
      </c>
      <c r="B11" s="34">
        <f t="shared" si="0"/>
        <v>0.9</v>
      </c>
      <c r="C11" s="34">
        <f t="shared" si="0"/>
        <v>0.2</v>
      </c>
      <c r="D11" s="34">
        <f t="shared" si="0"/>
        <v>0.5</v>
      </c>
      <c r="E11" s="34">
        <f t="shared" si="0"/>
        <v>0.4</v>
      </c>
      <c r="F11" s="34">
        <f t="shared" si="0"/>
        <v>0.9</v>
      </c>
      <c r="H11" s="36" t="s">
        <v>41</v>
      </c>
      <c r="I11" s="34">
        <f t="shared" ref="I11:M11" si="3">MIN(B4,I4)</f>
        <v>0.3</v>
      </c>
      <c r="J11" s="34">
        <f t="shared" si="3"/>
        <v>0.2</v>
      </c>
      <c r="K11" s="34">
        <f t="shared" si="3"/>
        <v>0.4</v>
      </c>
      <c r="L11" s="34">
        <f t="shared" si="3"/>
        <v>0.4</v>
      </c>
      <c r="M11" s="34">
        <f t="shared" si="3"/>
        <v>0.7</v>
      </c>
    </row>
    <row r="12" spans="1:31" ht="23" customHeight="1" x14ac:dyDescent="0.2">
      <c r="A12" s="36" t="s">
        <v>57</v>
      </c>
      <c r="B12" s="34">
        <f t="shared" si="0"/>
        <v>0.6</v>
      </c>
      <c r="C12" s="34">
        <f t="shared" si="0"/>
        <v>0.4</v>
      </c>
      <c r="D12" s="34">
        <f t="shared" si="0"/>
        <v>0.9</v>
      </c>
      <c r="E12" s="34">
        <f t="shared" si="0"/>
        <v>0.6</v>
      </c>
      <c r="F12" s="34">
        <f t="shared" si="0"/>
        <v>0.7</v>
      </c>
      <c r="H12" s="36" t="s">
        <v>57</v>
      </c>
      <c r="I12" s="34">
        <f t="shared" ref="I12:M12" si="4">MIN(B5,I5)</f>
        <v>0.5</v>
      </c>
      <c r="J12" s="34">
        <f t="shared" si="4"/>
        <v>0.3</v>
      </c>
      <c r="K12" s="34">
        <f t="shared" si="4"/>
        <v>0.2</v>
      </c>
      <c r="L12" s="34">
        <f t="shared" si="4"/>
        <v>0.6</v>
      </c>
      <c r="M12" s="34">
        <f t="shared" si="4"/>
        <v>0.5</v>
      </c>
    </row>
    <row r="13" spans="1:31" ht="23" customHeight="1" x14ac:dyDescent="0.2">
      <c r="A13" s="36" t="s">
        <v>58</v>
      </c>
      <c r="B13" s="34">
        <f t="shared" si="0"/>
        <v>0.6</v>
      </c>
      <c r="C13" s="34">
        <f t="shared" si="0"/>
        <v>0.8</v>
      </c>
      <c r="D13" s="34">
        <f t="shared" si="0"/>
        <v>0.6</v>
      </c>
      <c r="E13" s="34">
        <f t="shared" si="0"/>
        <v>0.7</v>
      </c>
      <c r="F13" s="34">
        <f t="shared" si="0"/>
        <v>0.7</v>
      </c>
      <c r="H13" s="36" t="s">
        <v>58</v>
      </c>
      <c r="I13" s="34">
        <f t="shared" ref="I13:M13" si="5">MIN(B6,I6)</f>
        <v>0.6</v>
      </c>
      <c r="J13" s="34">
        <f t="shared" si="5"/>
        <v>0</v>
      </c>
      <c r="K13" s="34">
        <f t="shared" si="5"/>
        <v>0</v>
      </c>
      <c r="L13" s="34">
        <f t="shared" si="5"/>
        <v>0.6</v>
      </c>
      <c r="M13" s="34">
        <f t="shared" si="5"/>
        <v>0.6</v>
      </c>
    </row>
    <row r="15" spans="1:31" ht="23" customHeight="1" x14ac:dyDescent="0.2">
      <c r="A15" s="34" t="s">
        <v>67</v>
      </c>
      <c r="B15" s="36" t="s">
        <v>39</v>
      </c>
      <c r="C15" s="36" t="s">
        <v>40</v>
      </c>
      <c r="D15" s="36" t="s">
        <v>41</v>
      </c>
      <c r="E15" s="36" t="s">
        <v>57</v>
      </c>
      <c r="F15" s="36" t="s">
        <v>58</v>
      </c>
      <c r="H15" s="34" t="s">
        <v>66</v>
      </c>
      <c r="I15" s="36" t="s">
        <v>39</v>
      </c>
      <c r="J15" s="36" t="s">
        <v>40</v>
      </c>
      <c r="K15" s="36" t="s">
        <v>41</v>
      </c>
      <c r="L15" s="36" t="s">
        <v>57</v>
      </c>
      <c r="M15" s="36" t="s">
        <v>58</v>
      </c>
    </row>
    <row r="16" spans="1:31" ht="23" customHeight="1" x14ac:dyDescent="0.2">
      <c r="A16" s="36" t="s">
        <v>39</v>
      </c>
      <c r="B16" s="34">
        <f>1-B2</f>
        <v>0.8</v>
      </c>
      <c r="C16" s="34">
        <f t="shared" ref="C16:F16" si="6">1-C2</f>
        <v>0.19999999999999996</v>
      </c>
      <c r="D16" s="34">
        <f t="shared" si="6"/>
        <v>0.7</v>
      </c>
      <c r="E16" s="34">
        <f t="shared" si="6"/>
        <v>0.5</v>
      </c>
      <c r="F16" s="34">
        <f t="shared" si="6"/>
        <v>0.30000000000000004</v>
      </c>
      <c r="H16" s="36" t="s">
        <v>39</v>
      </c>
      <c r="I16" s="34">
        <f t="shared" ref="I16:M16" si="7">1-I2</f>
        <v>0.7</v>
      </c>
      <c r="J16" s="34">
        <f t="shared" si="7"/>
        <v>0.8</v>
      </c>
      <c r="K16" s="34">
        <f t="shared" si="7"/>
        <v>0.30000000000000004</v>
      </c>
      <c r="L16" s="34">
        <f t="shared" si="7"/>
        <v>0.30000000000000004</v>
      </c>
      <c r="M16" s="34">
        <f t="shared" si="7"/>
        <v>0.9</v>
      </c>
    </row>
    <row r="17" spans="1:15" ht="23" customHeight="1" x14ac:dyDescent="0.2">
      <c r="A17" s="36" t="s">
        <v>40</v>
      </c>
      <c r="B17" s="34">
        <f t="shared" ref="B17:F17" si="8">1-B3</f>
        <v>0.6</v>
      </c>
      <c r="C17" s="34">
        <f t="shared" si="8"/>
        <v>0.5</v>
      </c>
      <c r="D17" s="34">
        <f t="shared" si="8"/>
        <v>9.9999999999999978E-2</v>
      </c>
      <c r="E17" s="34">
        <f t="shared" si="8"/>
        <v>0.8</v>
      </c>
      <c r="F17" s="34">
        <f t="shared" si="8"/>
        <v>0.6</v>
      </c>
      <c r="H17" s="36" t="s">
        <v>40</v>
      </c>
      <c r="I17" s="34">
        <f t="shared" ref="I17:M17" si="9">1-I3</f>
        <v>0.19999999999999996</v>
      </c>
      <c r="J17" s="34">
        <f t="shared" si="9"/>
        <v>0.5</v>
      </c>
      <c r="K17" s="34">
        <f t="shared" si="9"/>
        <v>0.30000000000000004</v>
      </c>
      <c r="L17" s="34">
        <f t="shared" si="9"/>
        <v>0.4</v>
      </c>
      <c r="M17" s="34">
        <f t="shared" si="9"/>
        <v>9.9999999999999978E-2</v>
      </c>
    </row>
    <row r="18" spans="1:15" ht="23" customHeight="1" x14ac:dyDescent="0.2">
      <c r="A18" s="36" t="s">
        <v>41</v>
      </c>
      <c r="B18" s="34">
        <f t="shared" ref="B18:F18" si="10">1-B4</f>
        <v>9.9999999999999978E-2</v>
      </c>
      <c r="C18" s="34">
        <f t="shared" si="10"/>
        <v>0.8</v>
      </c>
      <c r="D18" s="34">
        <f t="shared" si="10"/>
        <v>0.5</v>
      </c>
      <c r="E18" s="34">
        <f t="shared" si="10"/>
        <v>0.6</v>
      </c>
      <c r="F18" s="34">
        <f t="shared" si="10"/>
        <v>0.30000000000000004</v>
      </c>
      <c r="H18" s="36" t="s">
        <v>41</v>
      </c>
      <c r="I18" s="34">
        <f t="shared" ref="I18:M18" si="11">1-I4</f>
        <v>0.7</v>
      </c>
      <c r="J18" s="34">
        <f t="shared" si="11"/>
        <v>0.8</v>
      </c>
      <c r="K18" s="34">
        <f t="shared" si="11"/>
        <v>0.6</v>
      </c>
      <c r="L18" s="34">
        <f t="shared" si="11"/>
        <v>0.6</v>
      </c>
      <c r="M18" s="34">
        <f t="shared" si="11"/>
        <v>9.9999999999999978E-2</v>
      </c>
    </row>
    <row r="19" spans="1:15" ht="23" customHeight="1" x14ac:dyDescent="0.2">
      <c r="A19" s="36" t="s">
        <v>57</v>
      </c>
      <c r="B19" s="34">
        <f t="shared" ref="B19:F19" si="12">1-B5</f>
        <v>0.5</v>
      </c>
      <c r="C19" s="34">
        <f t="shared" si="12"/>
        <v>0.6</v>
      </c>
      <c r="D19" s="34">
        <f t="shared" si="12"/>
        <v>9.9999999999999978E-2</v>
      </c>
      <c r="E19" s="34">
        <f t="shared" si="12"/>
        <v>0.4</v>
      </c>
      <c r="F19" s="34">
        <f t="shared" si="12"/>
        <v>0.5</v>
      </c>
      <c r="H19" s="36" t="s">
        <v>57</v>
      </c>
      <c r="I19" s="34">
        <f t="shared" ref="I19:M19" si="13">1-I5</f>
        <v>0.4</v>
      </c>
      <c r="J19" s="34">
        <f t="shared" si="13"/>
        <v>0.7</v>
      </c>
      <c r="K19" s="34">
        <f t="shared" si="13"/>
        <v>0.8</v>
      </c>
      <c r="L19" s="34">
        <f t="shared" si="13"/>
        <v>0.4</v>
      </c>
      <c r="M19" s="34">
        <f t="shared" si="13"/>
        <v>0.30000000000000004</v>
      </c>
    </row>
    <row r="20" spans="1:15" ht="23" customHeight="1" x14ac:dyDescent="0.2">
      <c r="A20" s="36" t="s">
        <v>58</v>
      </c>
      <c r="B20" s="34">
        <f t="shared" ref="B20:F20" si="14">1-B6</f>
        <v>0.4</v>
      </c>
      <c r="C20" s="34">
        <f t="shared" si="14"/>
        <v>0.19999999999999996</v>
      </c>
      <c r="D20" s="34">
        <f t="shared" si="14"/>
        <v>0.4</v>
      </c>
      <c r="E20" s="34">
        <f t="shared" si="14"/>
        <v>0.30000000000000004</v>
      </c>
      <c r="F20" s="34">
        <f t="shared" si="14"/>
        <v>0.30000000000000004</v>
      </c>
      <c r="H20" s="36" t="s">
        <v>58</v>
      </c>
      <c r="I20" s="34">
        <f t="shared" ref="I20:M20" si="15">1-I6</f>
        <v>0.4</v>
      </c>
      <c r="J20" s="34">
        <f t="shared" si="15"/>
        <v>1</v>
      </c>
      <c r="K20" s="34">
        <f t="shared" si="15"/>
        <v>1</v>
      </c>
      <c r="L20" s="34">
        <f t="shared" si="15"/>
        <v>0.4</v>
      </c>
      <c r="M20" s="34">
        <f t="shared" si="15"/>
        <v>0.4</v>
      </c>
    </row>
    <row r="22" spans="1:15" ht="23" customHeight="1" x14ac:dyDescent="0.2">
      <c r="A22" s="34" t="s">
        <v>9</v>
      </c>
      <c r="B22" s="36" t="s">
        <v>39</v>
      </c>
      <c r="C22" s="36" t="s">
        <v>40</v>
      </c>
      <c r="D22" s="36" t="s">
        <v>41</v>
      </c>
      <c r="E22" s="36" t="s">
        <v>57</v>
      </c>
      <c r="F22" s="36" t="s">
        <v>58</v>
      </c>
      <c r="H22" s="34" t="s">
        <v>61</v>
      </c>
      <c r="I22" s="36" t="s">
        <v>39</v>
      </c>
      <c r="J22" s="36" t="s">
        <v>40</v>
      </c>
      <c r="K22" s="36" t="s">
        <v>41</v>
      </c>
      <c r="L22" s="36" t="s">
        <v>57</v>
      </c>
      <c r="M22" s="36" t="s">
        <v>58</v>
      </c>
    </row>
    <row r="23" spans="1:15" ht="23" customHeight="1" x14ac:dyDescent="0.2">
      <c r="A23" s="36" t="s">
        <v>39</v>
      </c>
      <c r="B23" s="34">
        <f>IF( B2-I2 &gt; 0, B2-I2, 0)</f>
        <v>0</v>
      </c>
      <c r="C23" s="34">
        <f t="shared" ref="C23:F23" si="16">IF( C2-J2 &gt; 0, C2-J2, 0)</f>
        <v>0.60000000000000009</v>
      </c>
      <c r="D23" s="34">
        <f t="shared" si="16"/>
        <v>0</v>
      </c>
      <c r="E23" s="34">
        <f t="shared" si="16"/>
        <v>0</v>
      </c>
      <c r="F23" s="34">
        <f t="shared" si="16"/>
        <v>0.6</v>
      </c>
      <c r="H23" s="36" t="s">
        <v>39</v>
      </c>
      <c r="I23" s="34">
        <f>MAX(MIN(B16,I2),MIN(I16,B2))</f>
        <v>0.3</v>
      </c>
      <c r="J23" s="34">
        <f t="shared" ref="J23:M23" si="17">MAX(MIN(C16,J2),MIN(J16,C2))</f>
        <v>0.8</v>
      </c>
      <c r="K23" s="34">
        <f t="shared" si="17"/>
        <v>0.7</v>
      </c>
      <c r="L23" s="34">
        <f t="shared" si="17"/>
        <v>0.5</v>
      </c>
      <c r="M23" s="34">
        <f t="shared" si="17"/>
        <v>0.7</v>
      </c>
    </row>
    <row r="24" spans="1:15" ht="23" customHeight="1" x14ac:dyDescent="0.2">
      <c r="A24" s="36" t="s">
        <v>40</v>
      </c>
      <c r="B24" s="34">
        <f t="shared" ref="B24:F24" si="18">IF( B3-I3 &gt; 0, B3-I3, 0)</f>
        <v>0</v>
      </c>
      <c r="C24" s="34">
        <f t="shared" si="18"/>
        <v>0</v>
      </c>
      <c r="D24" s="34">
        <f t="shared" si="18"/>
        <v>0.20000000000000007</v>
      </c>
      <c r="E24" s="34">
        <f t="shared" si="18"/>
        <v>0</v>
      </c>
      <c r="F24" s="34">
        <f t="shared" si="18"/>
        <v>0</v>
      </c>
      <c r="H24" s="36" t="s">
        <v>40</v>
      </c>
      <c r="I24" s="34">
        <f t="shared" ref="I24:L24" si="19">MAX(MIN(B17,I3),MIN(I17,B3))</f>
        <v>0.6</v>
      </c>
      <c r="J24" s="34">
        <f t="shared" si="19"/>
        <v>0.5</v>
      </c>
      <c r="K24" s="34">
        <f t="shared" si="19"/>
        <v>0.30000000000000004</v>
      </c>
      <c r="L24" s="34">
        <f t="shared" si="19"/>
        <v>0.6</v>
      </c>
      <c r="M24" s="34">
        <f>MAX(MIN(F17,M3),MIN(M17,F3))</f>
        <v>0.6</v>
      </c>
    </row>
    <row r="25" spans="1:15" ht="23" customHeight="1" x14ac:dyDescent="0.2">
      <c r="A25" s="36" t="s">
        <v>41</v>
      </c>
      <c r="B25" s="34">
        <f t="shared" ref="B25:F25" si="20">IF( B4-I4 &gt; 0, B4-I4, 0)</f>
        <v>0.60000000000000009</v>
      </c>
      <c r="C25" s="34">
        <f t="shared" si="20"/>
        <v>0</v>
      </c>
      <c r="D25" s="34">
        <f t="shared" si="20"/>
        <v>9.9999999999999978E-2</v>
      </c>
      <c r="E25" s="34">
        <f t="shared" si="20"/>
        <v>0</v>
      </c>
      <c r="F25" s="34">
        <f t="shared" si="20"/>
        <v>0</v>
      </c>
      <c r="H25" s="36" t="s">
        <v>41</v>
      </c>
      <c r="I25" s="34">
        <f t="shared" ref="I25:M25" si="21">MAX(MIN(B18,I4),MIN(I18,B4))</f>
        <v>0.7</v>
      </c>
      <c r="J25" s="34">
        <f t="shared" si="21"/>
        <v>0.2</v>
      </c>
      <c r="K25" s="34">
        <f t="shared" si="21"/>
        <v>0.5</v>
      </c>
      <c r="L25" s="34">
        <f t="shared" si="21"/>
        <v>0.4</v>
      </c>
      <c r="M25" s="34">
        <f t="shared" si="21"/>
        <v>0.30000000000000004</v>
      </c>
    </row>
    <row r="26" spans="1:15" ht="23" customHeight="1" x14ac:dyDescent="0.2">
      <c r="A26" s="36" t="s">
        <v>57</v>
      </c>
      <c r="B26" s="34">
        <f t="shared" ref="B26:F26" si="22">IF( B5-I5 &gt; 0, B5-I5, 0)</f>
        <v>0</v>
      </c>
      <c r="C26" s="34">
        <f t="shared" si="22"/>
        <v>0.10000000000000003</v>
      </c>
      <c r="D26" s="34">
        <f t="shared" si="22"/>
        <v>0.7</v>
      </c>
      <c r="E26" s="34">
        <f t="shared" si="22"/>
        <v>0</v>
      </c>
      <c r="F26" s="34">
        <f t="shared" si="22"/>
        <v>0</v>
      </c>
      <c r="H26" s="36" t="s">
        <v>57</v>
      </c>
      <c r="I26" s="34">
        <f t="shared" ref="I26:M26" si="23">MAX(MIN(B19,I5),MIN(I19,B5))</f>
        <v>0.5</v>
      </c>
      <c r="J26" s="34">
        <f t="shared" si="23"/>
        <v>0.4</v>
      </c>
      <c r="K26" s="34">
        <f t="shared" si="23"/>
        <v>0.8</v>
      </c>
      <c r="L26" s="34">
        <f t="shared" si="23"/>
        <v>0.4</v>
      </c>
      <c r="M26" s="34">
        <f t="shared" si="23"/>
        <v>0.5</v>
      </c>
    </row>
    <row r="27" spans="1:15" ht="23" customHeight="1" x14ac:dyDescent="0.2">
      <c r="A27" s="36" t="s">
        <v>58</v>
      </c>
      <c r="B27" s="34">
        <f t="shared" ref="B27:F27" si="24">IF( B6-I6 &gt; 0, B6-I6, 0)</f>
        <v>0</v>
      </c>
      <c r="C27" s="34">
        <f t="shared" si="24"/>
        <v>0.8</v>
      </c>
      <c r="D27" s="34">
        <f t="shared" si="24"/>
        <v>0.6</v>
      </c>
      <c r="E27" s="34">
        <f t="shared" si="24"/>
        <v>9.9999999999999978E-2</v>
      </c>
      <c r="F27" s="34">
        <f t="shared" si="24"/>
        <v>9.9999999999999978E-2</v>
      </c>
      <c r="H27" s="36" t="s">
        <v>58</v>
      </c>
      <c r="I27" s="34">
        <f t="shared" ref="I27:M27" si="25">MAX(MIN(B20,I6),MIN(I20,B6))</f>
        <v>0.4</v>
      </c>
      <c r="J27" s="34">
        <f t="shared" si="25"/>
        <v>0.8</v>
      </c>
      <c r="K27" s="34">
        <f t="shared" si="25"/>
        <v>0.6</v>
      </c>
      <c r="L27" s="34">
        <f t="shared" si="25"/>
        <v>0.4</v>
      </c>
      <c r="M27" s="34">
        <f t="shared" si="25"/>
        <v>0.4</v>
      </c>
    </row>
    <row r="29" spans="1:15" ht="23" customHeight="1" x14ac:dyDescent="0.2">
      <c r="A29" s="34" t="s">
        <v>80</v>
      </c>
      <c r="B29" s="36" t="s">
        <v>39</v>
      </c>
      <c r="C29" s="36" t="s">
        <v>40</v>
      </c>
      <c r="D29" s="36" t="s">
        <v>41</v>
      </c>
      <c r="E29" s="36" t="s">
        <v>57</v>
      </c>
      <c r="F29" s="36" t="s">
        <v>58</v>
      </c>
      <c r="H29" s="34" t="s">
        <v>79</v>
      </c>
      <c r="I29" s="36" t="s">
        <v>39</v>
      </c>
      <c r="J29" s="36" t="s">
        <v>40</v>
      </c>
      <c r="K29" s="36" t="s">
        <v>41</v>
      </c>
      <c r="L29" s="36" t="s">
        <v>57</v>
      </c>
      <c r="M29" s="36" t="s">
        <v>58</v>
      </c>
    </row>
    <row r="30" spans="1:15" ht="23" customHeight="1" x14ac:dyDescent="0.2">
      <c r="A30" s="36" t="s">
        <v>39</v>
      </c>
      <c r="B30" s="34">
        <f t="array" ref="B30:F34">TRANSPOSE(B2:F6)</f>
        <v>0.2</v>
      </c>
      <c r="C30" s="34">
        <v>0.4</v>
      </c>
      <c r="D30" s="34">
        <v>0.9</v>
      </c>
      <c r="E30" s="34">
        <v>0.5</v>
      </c>
      <c r="F30" s="34">
        <v>0.6</v>
      </c>
      <c r="H30" s="36" t="s">
        <v>39</v>
      </c>
      <c r="I30" s="34">
        <f t="array" ref="I30:M34">TRANSPOSE(I2:M6)</f>
        <v>0.3</v>
      </c>
      <c r="J30" s="34">
        <v>0.8</v>
      </c>
      <c r="K30" s="34">
        <v>0.3</v>
      </c>
      <c r="L30" s="34">
        <v>0.6</v>
      </c>
      <c r="M30" s="34">
        <v>0.6</v>
      </c>
      <c r="O30" s="34" t="s">
        <v>81</v>
      </c>
    </row>
    <row r="31" spans="1:15" ht="23" customHeight="1" x14ac:dyDescent="0.2">
      <c r="A31" s="36" t="s">
        <v>40</v>
      </c>
      <c r="B31" s="34">
        <v>0.8</v>
      </c>
      <c r="C31" s="34">
        <v>0.5</v>
      </c>
      <c r="D31" s="34">
        <v>0.2</v>
      </c>
      <c r="E31" s="34">
        <v>0.4</v>
      </c>
      <c r="F31" s="34">
        <v>0.8</v>
      </c>
      <c r="H31" s="36" t="s">
        <v>40</v>
      </c>
      <c r="I31" s="34">
        <v>0.2</v>
      </c>
      <c r="J31" s="34">
        <v>0.5</v>
      </c>
      <c r="K31" s="34">
        <v>0.2</v>
      </c>
      <c r="L31" s="34">
        <v>0.3</v>
      </c>
      <c r="M31" s="34">
        <v>0</v>
      </c>
    </row>
    <row r="32" spans="1:15" ht="23" customHeight="1" x14ac:dyDescent="0.2">
      <c r="A32" s="36" t="s">
        <v>41</v>
      </c>
      <c r="B32" s="34">
        <v>0.3</v>
      </c>
      <c r="C32" s="34">
        <v>0.9</v>
      </c>
      <c r="D32" s="34">
        <v>0.5</v>
      </c>
      <c r="E32" s="34">
        <v>0.9</v>
      </c>
      <c r="F32" s="34">
        <v>0.6</v>
      </c>
      <c r="H32" s="36" t="s">
        <v>41</v>
      </c>
      <c r="I32" s="34">
        <v>0.7</v>
      </c>
      <c r="J32" s="34">
        <v>0.7</v>
      </c>
      <c r="K32" s="34">
        <v>0.4</v>
      </c>
      <c r="L32" s="34">
        <v>0.2</v>
      </c>
      <c r="M32" s="34">
        <v>0</v>
      </c>
    </row>
    <row r="33" spans="1:15" ht="23" customHeight="1" x14ac:dyDescent="0.2">
      <c r="A33" s="36" t="s">
        <v>57</v>
      </c>
      <c r="B33" s="34">
        <v>0.5</v>
      </c>
      <c r="C33" s="34">
        <v>0.2</v>
      </c>
      <c r="D33" s="34">
        <v>0.4</v>
      </c>
      <c r="E33" s="34">
        <v>0.6</v>
      </c>
      <c r="F33" s="34">
        <v>0.7</v>
      </c>
      <c r="H33" s="36" t="s">
        <v>57</v>
      </c>
      <c r="I33" s="34">
        <v>0.7</v>
      </c>
      <c r="J33" s="34">
        <v>0.6</v>
      </c>
      <c r="K33" s="34">
        <v>0.4</v>
      </c>
      <c r="L33" s="34">
        <v>0.6</v>
      </c>
      <c r="M33" s="34">
        <v>0.6</v>
      </c>
    </row>
    <row r="34" spans="1:15" ht="23" customHeight="1" x14ac:dyDescent="0.2">
      <c r="A34" s="36" t="s">
        <v>58</v>
      </c>
      <c r="B34" s="34">
        <v>0.7</v>
      </c>
      <c r="C34" s="34">
        <v>0.4</v>
      </c>
      <c r="D34" s="34">
        <v>0.7</v>
      </c>
      <c r="E34" s="34">
        <v>0.5</v>
      </c>
      <c r="F34" s="34">
        <v>0.7</v>
      </c>
      <c r="H34" s="36" t="s">
        <v>58</v>
      </c>
      <c r="I34" s="34">
        <v>0.1</v>
      </c>
      <c r="J34" s="34">
        <v>0.9</v>
      </c>
      <c r="K34" s="34">
        <v>0.9</v>
      </c>
      <c r="L34" s="34">
        <v>0.7</v>
      </c>
      <c r="M34" s="34">
        <v>0.6</v>
      </c>
    </row>
    <row r="36" spans="1:15" ht="23" customHeight="1" x14ac:dyDescent="0.2">
      <c r="A36" s="43" t="s">
        <v>68</v>
      </c>
      <c r="B36" s="36" t="s">
        <v>39</v>
      </c>
      <c r="C36" s="36" t="s">
        <v>40</v>
      </c>
      <c r="D36" s="36" t="s">
        <v>41</v>
      </c>
      <c r="E36" s="36" t="s">
        <v>57</v>
      </c>
      <c r="F36" s="36" t="s">
        <v>58</v>
      </c>
      <c r="G36" s="43"/>
      <c r="H36" s="43" t="s">
        <v>69</v>
      </c>
      <c r="I36" s="36" t="s">
        <v>39</v>
      </c>
      <c r="J36" s="36" t="s">
        <v>40</v>
      </c>
      <c r="K36" s="36" t="s">
        <v>41</v>
      </c>
      <c r="L36" s="36" t="s">
        <v>57</v>
      </c>
      <c r="M36" s="36" t="s">
        <v>58</v>
      </c>
    </row>
    <row r="37" spans="1:15" ht="23" customHeight="1" x14ac:dyDescent="0.2">
      <c r="A37" s="36" t="s">
        <v>39</v>
      </c>
      <c r="B37" s="42">
        <f t="array" ref="B37:F41">MINVERSE(B2:F6)</f>
        <v>-2.3354231974921635</v>
      </c>
      <c r="C37" s="42">
        <v>0.48589341692789934</v>
      </c>
      <c r="D37" s="42">
        <v>0.58777429467084641</v>
      </c>
      <c r="E37" s="42">
        <v>-1.935736677115987</v>
      </c>
      <c r="F37" s="42">
        <v>2.8526645768025078</v>
      </c>
      <c r="G37" s="43"/>
      <c r="H37" s="36" t="s">
        <v>39</v>
      </c>
      <c r="I37" s="43">
        <f t="array" ref="I37:M41">MINVERSE(I2:M6)</f>
        <v>-0.74297188755020005</v>
      </c>
      <c r="J37" s="43">
        <v>2.5502008032128507</v>
      </c>
      <c r="K37" s="43">
        <v>-1.927710843373494</v>
      </c>
      <c r="L37" s="43">
        <v>-2.4698795180722888</v>
      </c>
      <c r="M37" s="43">
        <v>2.071619812583668</v>
      </c>
      <c r="O37" s="34" t="s">
        <v>82</v>
      </c>
    </row>
    <row r="38" spans="1:15" ht="23" customHeight="1" x14ac:dyDescent="0.2">
      <c r="A38" s="36" t="s">
        <v>40</v>
      </c>
      <c r="B38" s="42">
        <v>-0.92998955067920619</v>
      </c>
      <c r="C38" s="42">
        <v>1.2225705329153604</v>
      </c>
      <c r="D38" s="42">
        <v>-0.94043887147335437</v>
      </c>
      <c r="E38" s="42">
        <v>-2.2361546499477529</v>
      </c>
      <c r="F38" s="42">
        <v>2.7690700104493216</v>
      </c>
      <c r="G38" s="43"/>
      <c r="H38" s="36" t="s">
        <v>40</v>
      </c>
      <c r="I38" s="43">
        <v>-0.22088353413654696</v>
      </c>
      <c r="J38" s="43">
        <v>-0.86345381526104359</v>
      </c>
      <c r="K38" s="43">
        <v>-0.84337349397590389</v>
      </c>
      <c r="L38" s="43">
        <v>5.4819277108433733</v>
      </c>
      <c r="M38" s="43">
        <v>-3.7985274431057565</v>
      </c>
    </row>
    <row r="39" spans="1:15" ht="23" customHeight="1" x14ac:dyDescent="0.2">
      <c r="A39" s="36" t="s">
        <v>41</v>
      </c>
      <c r="B39" s="42">
        <v>0.12539184952978064</v>
      </c>
      <c r="C39" s="42">
        <v>0.84639498432601878</v>
      </c>
      <c r="D39" s="42">
        <v>-0.26645768025078376</v>
      </c>
      <c r="E39" s="42">
        <v>1.1442006269592473</v>
      </c>
      <c r="F39" s="42">
        <v>-1.1598746081504701</v>
      </c>
      <c r="G39" s="43"/>
      <c r="H39" s="36" t="s">
        <v>41</v>
      </c>
      <c r="I39" s="43">
        <v>0.60240963855421759</v>
      </c>
      <c r="J39" s="43">
        <v>1.4457831325301198</v>
      </c>
      <c r="K39" s="43">
        <v>0.48192771084337377</v>
      </c>
      <c r="L39" s="43">
        <v>-3.1325301204819271</v>
      </c>
      <c r="M39" s="43">
        <v>0.66265060240963836</v>
      </c>
    </row>
    <row r="40" spans="1:15" ht="23" customHeight="1" x14ac:dyDescent="0.2">
      <c r="A40" s="36" t="s">
        <v>57</v>
      </c>
      <c r="B40" s="42">
        <v>-0.51724137931034442</v>
      </c>
      <c r="C40" s="42">
        <v>-2.2413793103448278</v>
      </c>
      <c r="D40" s="42">
        <v>-0.7758620689655169</v>
      </c>
      <c r="E40" s="42">
        <v>2.1551724137931041</v>
      </c>
      <c r="F40" s="42">
        <v>1.0344827586206886</v>
      </c>
      <c r="G40" s="43"/>
      <c r="H40" s="36" t="s">
        <v>57</v>
      </c>
      <c r="I40" s="43">
        <v>1.2851405622489955</v>
      </c>
      <c r="J40" s="43">
        <v>-2.2489959839357421</v>
      </c>
      <c r="K40" s="43">
        <v>0.36144578313252995</v>
      </c>
      <c r="L40" s="43">
        <v>2.6506024096385534</v>
      </c>
      <c r="M40" s="43">
        <v>-0.47523427041499272</v>
      </c>
    </row>
    <row r="41" spans="1:15" ht="23" customHeight="1" x14ac:dyDescent="0.2">
      <c r="A41" s="36" t="s">
        <v>58</v>
      </c>
      <c r="B41" s="42">
        <v>3.4743991640543372</v>
      </c>
      <c r="C41" s="42">
        <v>-0.29780564263322823</v>
      </c>
      <c r="D41" s="42">
        <v>1.5752351097178685</v>
      </c>
      <c r="E41" s="42">
        <v>1.0788923719958194</v>
      </c>
      <c r="F41" s="42">
        <v>-4.2215256008359461</v>
      </c>
      <c r="G41" s="43"/>
      <c r="H41" s="36" t="s">
        <v>58</v>
      </c>
      <c r="I41" s="43">
        <v>-0.54216867469879548</v>
      </c>
      <c r="J41" s="43">
        <v>-0.30120481927710824</v>
      </c>
      <c r="K41" s="43">
        <v>1.566265060240964</v>
      </c>
      <c r="L41" s="43">
        <v>-0.18072289156626531</v>
      </c>
      <c r="M41" s="43">
        <v>7.0281124497992106E-2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A453-6E79-3F4C-A9F0-C8088E76578C}">
  <dimension ref="C2:U13"/>
  <sheetViews>
    <sheetView workbookViewId="0">
      <selection activeCell="D11" sqref="D11"/>
    </sheetView>
  </sheetViews>
  <sheetFormatPr baseColWidth="10" defaultColWidth="4.1640625" defaultRowHeight="25" customHeight="1" x14ac:dyDescent="0.2"/>
  <cols>
    <col min="18" max="21" width="6.33203125" customWidth="1"/>
  </cols>
  <sheetData>
    <row r="2" spans="3:21" ht="25" customHeight="1" x14ac:dyDescent="0.2">
      <c r="C2" s="5" t="s">
        <v>38</v>
      </c>
      <c r="D2" s="19" t="s">
        <v>42</v>
      </c>
      <c r="E2" s="19" t="s">
        <v>43</v>
      </c>
      <c r="F2" s="19" t="s">
        <v>44</v>
      </c>
      <c r="G2" s="19" t="s">
        <v>45</v>
      </c>
      <c r="H2" s="19" t="s">
        <v>46</v>
      </c>
      <c r="M2" s="5" t="s">
        <v>47</v>
      </c>
      <c r="N2" s="19" t="s">
        <v>48</v>
      </c>
      <c r="O2" s="19" t="s">
        <v>49</v>
      </c>
      <c r="P2" s="19" t="s">
        <v>50</v>
      </c>
      <c r="Q2" s="19" t="s">
        <v>51</v>
      </c>
    </row>
    <row r="3" spans="3:21" ht="25" customHeight="1" x14ac:dyDescent="0.2">
      <c r="C3" s="19" t="s">
        <v>39</v>
      </c>
      <c r="D3" s="15">
        <v>0.3</v>
      </c>
      <c r="E3" s="15">
        <v>0.8</v>
      </c>
      <c r="F3" s="15">
        <v>0.6</v>
      </c>
      <c r="G3" s="15">
        <v>0.9</v>
      </c>
      <c r="H3" s="15">
        <v>0.4</v>
      </c>
      <c r="M3" s="19" t="s">
        <v>42</v>
      </c>
      <c r="N3" s="15">
        <v>0.8</v>
      </c>
      <c r="O3" s="15">
        <v>0.5</v>
      </c>
      <c r="P3" s="15">
        <v>0.9</v>
      </c>
      <c r="Q3" s="15">
        <v>0</v>
      </c>
    </row>
    <row r="4" spans="3:21" ht="25" customHeight="1" x14ac:dyDescent="0.2">
      <c r="C4" s="19" t="s">
        <v>40</v>
      </c>
      <c r="D4" s="15">
        <v>0</v>
      </c>
      <c r="E4" s="15">
        <v>0.6</v>
      </c>
      <c r="F4" s="15">
        <v>0.2</v>
      </c>
      <c r="G4" s="15">
        <v>0.2</v>
      </c>
      <c r="H4" s="15">
        <v>0.4</v>
      </c>
      <c r="M4" s="19" t="s">
        <v>43</v>
      </c>
      <c r="N4" s="15">
        <v>0.7</v>
      </c>
      <c r="O4" s="15">
        <v>0.9</v>
      </c>
      <c r="P4" s="15">
        <v>0.9</v>
      </c>
      <c r="Q4" s="15">
        <v>0.2</v>
      </c>
    </row>
    <row r="5" spans="3:21" ht="25" customHeight="1" x14ac:dyDescent="0.2">
      <c r="C5" s="19" t="s">
        <v>41</v>
      </c>
      <c r="D5" s="15">
        <v>0.4</v>
      </c>
      <c r="E5" s="15">
        <v>0.2</v>
      </c>
      <c r="F5" s="15">
        <v>0.1</v>
      </c>
      <c r="G5" s="15">
        <v>0.2</v>
      </c>
      <c r="H5" s="15">
        <v>0.8</v>
      </c>
      <c r="M5" s="19" t="s">
        <v>44</v>
      </c>
      <c r="N5" s="15">
        <v>0</v>
      </c>
      <c r="O5" s="15">
        <v>0.6</v>
      </c>
      <c r="P5" s="15">
        <v>0.6</v>
      </c>
      <c r="Q5" s="15">
        <v>0.3</v>
      </c>
    </row>
    <row r="6" spans="3:21" ht="25" customHeight="1" x14ac:dyDescent="0.2">
      <c r="M6" s="19" t="s">
        <v>45</v>
      </c>
      <c r="N6" s="15">
        <v>0.9</v>
      </c>
      <c r="O6" s="15">
        <v>0.7</v>
      </c>
      <c r="P6" s="15">
        <v>0.8</v>
      </c>
      <c r="Q6" s="15">
        <v>0.6</v>
      </c>
    </row>
    <row r="7" spans="3:21" ht="25" customHeight="1" x14ac:dyDescent="0.2">
      <c r="M7" s="19" t="s">
        <v>46</v>
      </c>
      <c r="N7" s="15">
        <v>0.7</v>
      </c>
      <c r="O7" s="15">
        <v>0</v>
      </c>
      <c r="P7" s="15">
        <v>0.7</v>
      </c>
      <c r="Q7" s="15">
        <v>0</v>
      </c>
    </row>
    <row r="9" spans="3:21" ht="25" customHeight="1" x14ac:dyDescent="0.2">
      <c r="C9" s="48" t="s">
        <v>53</v>
      </c>
      <c r="D9" s="48"/>
      <c r="E9" s="48"/>
      <c r="F9" s="48"/>
      <c r="G9" s="48"/>
      <c r="J9" s="48" t="s">
        <v>55</v>
      </c>
      <c r="K9" s="48"/>
      <c r="L9" s="48"/>
      <c r="M9" s="48"/>
      <c r="N9" s="48"/>
      <c r="Q9" s="48" t="s">
        <v>56</v>
      </c>
      <c r="R9" s="48"/>
      <c r="S9" s="48"/>
      <c r="T9" s="48"/>
      <c r="U9" s="48"/>
    </row>
    <row r="10" spans="3:21" ht="25" customHeight="1" x14ac:dyDescent="0.2">
      <c r="C10" s="5" t="s">
        <v>52</v>
      </c>
      <c r="D10" s="19" t="s">
        <v>48</v>
      </c>
      <c r="E10" s="19" t="s">
        <v>49</v>
      </c>
      <c r="F10" s="19" t="s">
        <v>50</v>
      </c>
      <c r="G10" s="19" t="s">
        <v>51</v>
      </c>
      <c r="J10" s="5" t="s">
        <v>54</v>
      </c>
      <c r="K10" s="19" t="s">
        <v>48</v>
      </c>
      <c r="L10" s="19" t="s">
        <v>49</v>
      </c>
      <c r="M10" s="19" t="s">
        <v>50</v>
      </c>
      <c r="N10" s="19" t="s">
        <v>51</v>
      </c>
      <c r="Q10" s="5" t="s">
        <v>72</v>
      </c>
      <c r="R10" s="19" t="s">
        <v>48</v>
      </c>
      <c r="S10" s="19" t="s">
        <v>49</v>
      </c>
      <c r="T10" s="19" t="s">
        <v>50</v>
      </c>
      <c r="U10" s="19" t="s">
        <v>51</v>
      </c>
    </row>
    <row r="11" spans="3:21" ht="25" customHeight="1" x14ac:dyDescent="0.2">
      <c r="C11" s="19" t="s">
        <v>39</v>
      </c>
      <c r="D11" s="15">
        <f>MAX(MIN(D3,N3),MIN(E3,N4),MIN(F3,N5),MIN(G3,N6),MIN(H3,N7))</f>
        <v>0.9</v>
      </c>
      <c r="E11" s="15">
        <f>MAX(MIN(D3,O3),MIN(E3,O4),MIN(F3,O5),MIN(G3,O6),MIN(H3,O7))</f>
        <v>0.8</v>
      </c>
      <c r="F11" s="15">
        <f>MAX(MIN(D3,P3),MIN(E3,P4),MIN(F3,P5),MIN(G3,P6),MIN(H3,P7))</f>
        <v>0.8</v>
      </c>
      <c r="G11" s="15">
        <f>MAX(MIN(D3,Q3),MIN(E3,Q4),MIN(F3,Q5),MIN(G3,Q6),MIN(H3,Q7))</f>
        <v>0.6</v>
      </c>
      <c r="J11" s="19" t="s">
        <v>39</v>
      </c>
      <c r="K11" s="15">
        <f>MIN(MAX(D3,N3),MAX(E3,N4),MAX(F3,N5),MAX(G3,N6),MAX(H3,N7))</f>
        <v>0.6</v>
      </c>
      <c r="L11" s="15">
        <f>MIN(MAX(D3,O3),MAX(E3,O4),MAX(F3,O5),MAX(G3,O6),MAX(H3,O7))</f>
        <v>0.4</v>
      </c>
      <c r="M11" s="15">
        <f>MIN(MAX(D3,P3),MAX(E3,P4),MAX(F3,P5),MAX(G3,P6),MAX(H3,P7))</f>
        <v>0.6</v>
      </c>
      <c r="N11" s="15">
        <f>MIN(MAX(D3,Q3),MAX(E3,Q4),MAX(F3,Q5),MAX(G3,Q6),MAX(H3,Q7))</f>
        <v>0.3</v>
      </c>
      <c r="Q11" s="19" t="s">
        <v>39</v>
      </c>
      <c r="R11" s="20">
        <f>MAX(D3*N3,E3*N4,F3*N5,G3*N6,H3*N7)</f>
        <v>0.81</v>
      </c>
      <c r="S11" s="20">
        <f>MAX(D3*O3,E3*O4,F3*O5,G3*O6,H3*O7)</f>
        <v>0.72000000000000008</v>
      </c>
      <c r="T11" s="20">
        <f>MAX(D3*P3,E3*P4,F3*P5,G3*P6,H3*P7)</f>
        <v>0.72000000000000008</v>
      </c>
      <c r="U11" s="20">
        <f>MAX(D3*Q3,E3*Q4,F3*Q5,G3*Q6,H3*Q7)</f>
        <v>0.54</v>
      </c>
    </row>
    <row r="12" spans="3:21" ht="25" customHeight="1" x14ac:dyDescent="0.2">
      <c r="C12" s="19" t="s">
        <v>40</v>
      </c>
      <c r="D12" s="15">
        <f>MAX(MIN(D4,N3),MIN(E4,N4),MIN(F4,N5),MIN(G4,N6),MIN(H4,N7))</f>
        <v>0.6</v>
      </c>
      <c r="E12" s="15">
        <f>MAX(MIN(D4,O3),MIN(E4,O4),MIN(F4,O5),MIN(G4,O6),MIN(H4,O7))</f>
        <v>0.6</v>
      </c>
      <c r="F12" s="15">
        <f>MAX(MIN(D4,P3),MIN(E4,P4),MIN(F4,P5),MIN(G4,P6),MIN(H4,P7))</f>
        <v>0.6</v>
      </c>
      <c r="G12" s="15">
        <f>MAX(MIN(D4,Q3),MIN(E4,Q4),MIN(F4,Q5),MIN(G4,Q6),MIN(H4,Q7))</f>
        <v>0.2</v>
      </c>
      <c r="J12" s="19" t="s">
        <v>40</v>
      </c>
      <c r="K12" s="15">
        <f>MIN(MAX(D4,N3),MAX(E4,N4),MAX(F4,N5),MAX(G4,N6),MAX(H4,N7))</f>
        <v>0.2</v>
      </c>
      <c r="L12" s="15">
        <f>MIN(MAX(D4,O3),MAX(E4,O4),MAX(F4,O5),MAX(G4,O6),MAX(H4,O7))</f>
        <v>0.4</v>
      </c>
      <c r="M12" s="15">
        <f>MIN(MAX(D4,P3),MAX(E4,P4),MAX(F4,P5),MAX(G4,P6),MAX(H4,P7))</f>
        <v>0.6</v>
      </c>
      <c r="N12" s="15">
        <f>MIN(MAX(D4,Q3),MAX(E4,Q4),MAX(F4,Q5),MAX(G4,Q6),MAX(H4,Q7))</f>
        <v>0</v>
      </c>
      <c r="Q12" s="19" t="s">
        <v>40</v>
      </c>
      <c r="R12" s="20">
        <f>MAX(D4*N3,E4*N4,F4*N5,G4*N6,H4*N7)</f>
        <v>0.42</v>
      </c>
      <c r="S12" s="20">
        <f>MAX(D4*O3,E4*O4,F4*O5,G4*O6,H4*O7)</f>
        <v>0.54</v>
      </c>
      <c r="T12" s="20">
        <f>MAX(D4*P3,E4*P4,F4*P5,G4*P6,H4*P7)</f>
        <v>0.54</v>
      </c>
      <c r="U12" s="20">
        <f>MAX(D4*Q3,E4*Q4,F4*Q5,G4*Q6,H4*Q7)</f>
        <v>0.12</v>
      </c>
    </row>
    <row r="13" spans="3:21" ht="25" customHeight="1" x14ac:dyDescent="0.2">
      <c r="C13" s="19" t="s">
        <v>41</v>
      </c>
      <c r="D13" s="15">
        <f>MAX(MIN(D5,N3),MIN(E5,N4),MIN(F5,N5),MIN(G5,N6),MIN(H5,N7))</f>
        <v>0.7</v>
      </c>
      <c r="E13" s="15">
        <f>MAX(MIN(D5,O3),MIN(E5,O4),MIN(F5,O5),MIN(G5,O6),MIN(H5,O7))</f>
        <v>0.4</v>
      </c>
      <c r="F13" s="15">
        <f>MAX(MIN(D5,P3),MIN(E5,P4),MIN(F5,P5),MIN(G5,P6),MIN(H5,P7))</f>
        <v>0.7</v>
      </c>
      <c r="G13" s="15">
        <f>MAX(MIN(D5,Q3),MIN(E5,Q4),MIN(F5,Q5),MIN(G5,Q6),MIN(H5,Q7))</f>
        <v>0.2</v>
      </c>
      <c r="J13" s="19" t="s">
        <v>41</v>
      </c>
      <c r="K13" s="15">
        <f>MIN(MAX(D5,N3),MAX(E5,N4),MAX(F5,N5),MAX(G5,N6),MAX(H5,N7))</f>
        <v>0.1</v>
      </c>
      <c r="L13" s="15">
        <f>MIN(MAX(D5,O3),MAX(E5,O4),MAX(F5,O5),MAX(G5,O6),MAX(H5,O7))</f>
        <v>0.5</v>
      </c>
      <c r="M13" s="15">
        <f>MIN(MAX(D5,P3),MAX(E5,P4),MAX(F5,P5),MAX(G5,P6),MAX(H5,P7))</f>
        <v>0.6</v>
      </c>
      <c r="N13" s="15">
        <f>MIN(MAX(D5,Q3),MAX(E5,Q4),MAX(F5,Q5),MAX(G5,Q6),MAX(H5,Q7))</f>
        <v>0.2</v>
      </c>
      <c r="Q13" s="19" t="s">
        <v>41</v>
      </c>
      <c r="R13" s="21">
        <f>MAX(D5*N3,E5*N4,F5*N5,G5*N6,H5*N7)</f>
        <v>0.55999999999999994</v>
      </c>
      <c r="S13" s="20">
        <f>MAX(D5*O3,E5*O4,F5*O5,G5*O6,H5*O7)</f>
        <v>0.2</v>
      </c>
      <c r="T13" s="20">
        <f>MAX(D5*P3,E5*P4,F5*P5,G5*P6,H5*P7)</f>
        <v>0.55999999999999994</v>
      </c>
      <c r="U13" s="20">
        <f>MAX(D5*Q3,E5*Q4,F5*Q5,G5*Q6,H5*Q7)</f>
        <v>0.12</v>
      </c>
    </row>
  </sheetData>
  <mergeCells count="3">
    <mergeCell ref="C9:G9"/>
    <mergeCell ref="J9:N9"/>
    <mergeCell ref="Q9:U9"/>
  </mergeCells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5438-FC3A-4844-A988-C9782CE1619F}">
  <dimension ref="A2:S12"/>
  <sheetViews>
    <sheetView workbookViewId="0">
      <selection activeCell="F16" sqref="F16:H19"/>
    </sheetView>
  </sheetViews>
  <sheetFormatPr baseColWidth="10" defaultRowHeight="16" x14ac:dyDescent="0.2"/>
  <cols>
    <col min="1" max="19" width="6.33203125" customWidth="1"/>
  </cols>
  <sheetData>
    <row r="2" spans="1:19" x14ac:dyDescent="0.2">
      <c r="A2" s="7" t="s">
        <v>70</v>
      </c>
      <c r="B2" s="29" t="s">
        <v>39</v>
      </c>
      <c r="C2" s="29" t="s">
        <v>40</v>
      </c>
      <c r="D2" s="29" t="s">
        <v>41</v>
      </c>
      <c r="E2" s="49" t="s">
        <v>71</v>
      </c>
      <c r="F2" s="7" t="s">
        <v>52</v>
      </c>
      <c r="G2" s="29" t="s">
        <v>39</v>
      </c>
      <c r="H2" s="29" t="s">
        <v>40</v>
      </c>
      <c r="I2" s="29" t="s">
        <v>41</v>
      </c>
      <c r="J2" s="49" t="s">
        <v>71</v>
      </c>
      <c r="K2" s="7" t="s">
        <v>54</v>
      </c>
      <c r="L2" s="29" t="s">
        <v>39</v>
      </c>
      <c r="M2" s="29" t="s">
        <v>40</v>
      </c>
      <c r="N2" s="29" t="s">
        <v>41</v>
      </c>
      <c r="O2" s="49" t="s">
        <v>71</v>
      </c>
      <c r="P2" s="7" t="s">
        <v>72</v>
      </c>
      <c r="Q2" s="29" t="s">
        <v>39</v>
      </c>
      <c r="R2" s="29" t="s">
        <v>40</v>
      </c>
      <c r="S2" s="29" t="s">
        <v>41</v>
      </c>
    </row>
    <row r="3" spans="1:19" x14ac:dyDescent="0.2">
      <c r="A3" s="30" t="s">
        <v>39</v>
      </c>
      <c r="B3" s="31">
        <v>1</v>
      </c>
      <c r="C3" s="31">
        <v>0.6</v>
      </c>
      <c r="D3" s="31">
        <v>0.2</v>
      </c>
      <c r="E3" s="49"/>
      <c r="F3" s="30" t="s">
        <v>39</v>
      </c>
      <c r="G3" s="33">
        <f>MAX(1-MAX(B3,B3), MIN(B3,B3))</f>
        <v>1</v>
      </c>
      <c r="H3" s="31">
        <f>MAX(1-MAX(C3,B4),MIN(C3,B4))</f>
        <v>0.6</v>
      </c>
      <c r="I3" s="31">
        <f>MAX(1-MAX(D3,B5),MIN(D3,B5))</f>
        <v>0.8</v>
      </c>
      <c r="J3" s="49"/>
      <c r="K3" s="30" t="s">
        <v>39</v>
      </c>
      <c r="L3" s="31">
        <f>MIN(B3,B3)</f>
        <v>1</v>
      </c>
      <c r="M3" s="31">
        <f>MIN(C3,B4)</f>
        <v>0.6</v>
      </c>
      <c r="N3" s="31">
        <f>MIN(D3,B5)</f>
        <v>0.2</v>
      </c>
      <c r="O3" s="49"/>
      <c r="P3" s="30" t="s">
        <v>39</v>
      </c>
      <c r="Q3" s="31">
        <f>IF(B3&gt;=B3, B3-B3, 0)</f>
        <v>0</v>
      </c>
      <c r="R3" s="31">
        <f>IF(C3&gt;=B4,C3-B4, 0)</f>
        <v>0</v>
      </c>
      <c r="S3" s="31">
        <f>IF(D3&gt;=B5,D3-B5, 0)</f>
        <v>0</v>
      </c>
    </row>
    <row r="4" spans="1:19" x14ac:dyDescent="0.2">
      <c r="A4" s="30" t="s">
        <v>40</v>
      </c>
      <c r="B4" s="31">
        <v>0.9</v>
      </c>
      <c r="C4" s="31">
        <v>0.9</v>
      </c>
      <c r="D4" s="31">
        <v>0.6</v>
      </c>
      <c r="E4" s="49"/>
      <c r="F4" s="30" t="s">
        <v>40</v>
      </c>
      <c r="G4" s="31">
        <f>MAX(1-MAX(B4,C3),MIN(B4,C3))</f>
        <v>0.6</v>
      </c>
      <c r="H4" s="33">
        <f>MAX(1-MAX(C4,C4), MIN(C4,C4))</f>
        <v>0.9</v>
      </c>
      <c r="I4" s="31">
        <f>MAX(1-MAX(D4,C5), MIN(D4, C5))</f>
        <v>0.6</v>
      </c>
      <c r="J4" s="49"/>
      <c r="K4" s="30" t="s">
        <v>40</v>
      </c>
      <c r="L4" s="31">
        <f>MIN(B4,C3)</f>
        <v>0.6</v>
      </c>
      <c r="M4" s="31">
        <f>MIN(C4,C4)</f>
        <v>0.9</v>
      </c>
      <c r="N4" s="31">
        <f>MIN(D4, C5)</f>
        <v>0.6</v>
      </c>
      <c r="O4" s="49"/>
      <c r="P4" s="30" t="s">
        <v>40</v>
      </c>
      <c r="Q4" s="31">
        <f>IF(B4&gt;=C3, B4-C3, 0)</f>
        <v>0.30000000000000004</v>
      </c>
      <c r="R4" s="31">
        <f>IF(C4&gt;=C4, C4-C4, 0)</f>
        <v>0</v>
      </c>
      <c r="S4" s="31">
        <f>IF(D4&gt;C5, D4-C5, 0)</f>
        <v>0</v>
      </c>
    </row>
    <row r="5" spans="1:19" x14ac:dyDescent="0.2">
      <c r="A5" s="30" t="s">
        <v>41</v>
      </c>
      <c r="B5" s="31">
        <v>0.2</v>
      </c>
      <c r="C5" s="31">
        <v>0.6</v>
      </c>
      <c r="D5" s="31">
        <v>0.6</v>
      </c>
      <c r="E5" s="49"/>
      <c r="F5" s="30" t="s">
        <v>41</v>
      </c>
      <c r="G5" s="31">
        <f>MAX(1-MAX(B5,D3), MIN(B5,D3))</f>
        <v>0.8</v>
      </c>
      <c r="H5" s="31">
        <f>MAX(1-MAX(C5,D4), MIN(C5, D4))</f>
        <v>0.6</v>
      </c>
      <c r="I5" s="33">
        <f>MAX(1-MAX(D5,D5), MIN(D5,D5))</f>
        <v>0.6</v>
      </c>
      <c r="J5" s="49"/>
      <c r="K5" s="30" t="s">
        <v>41</v>
      </c>
      <c r="L5" s="31">
        <f>MIN(B5,D3)</f>
        <v>0.2</v>
      </c>
      <c r="M5" s="31">
        <f>MIN(C5, D4)</f>
        <v>0.6</v>
      </c>
      <c r="N5" s="31">
        <f>MIN(D5,D5)</f>
        <v>0.6</v>
      </c>
      <c r="O5" s="49"/>
      <c r="P5" s="30" t="s">
        <v>41</v>
      </c>
      <c r="Q5" s="31">
        <f>IF(B5&gt;D3, B5-D3, 0)</f>
        <v>0</v>
      </c>
      <c r="R5" s="31">
        <f>IF(C5&gt;D4, C5-D4, 0)</f>
        <v>0</v>
      </c>
      <c r="S5" s="31">
        <f>IF(D5&gt;=D5, D5-D5, 0)</f>
        <v>0</v>
      </c>
    </row>
    <row r="9" spans="1:19" x14ac:dyDescent="0.2">
      <c r="I9" s="28" t="s">
        <v>54</v>
      </c>
      <c r="J9" s="28" t="s">
        <v>78</v>
      </c>
      <c r="K9" s="28" t="s">
        <v>52</v>
      </c>
      <c r="M9" s="28"/>
      <c r="N9" s="28" t="s">
        <v>72</v>
      </c>
      <c r="O9" s="28" t="s">
        <v>78</v>
      </c>
      <c r="P9" s="28" t="s">
        <v>54</v>
      </c>
    </row>
    <row r="10" spans="1:19" x14ac:dyDescent="0.2">
      <c r="I10" s="32" t="b">
        <f t="shared" ref="I10:K12" si="0">L3&lt;=G3</f>
        <v>1</v>
      </c>
      <c r="J10" s="32" t="b">
        <f t="shared" si="0"/>
        <v>1</v>
      </c>
      <c r="K10" s="32" t="b">
        <f t="shared" si="0"/>
        <v>1</v>
      </c>
      <c r="N10" s="32" t="b">
        <f t="shared" ref="N10:P12" si="1">Q3&lt;=L3</f>
        <v>1</v>
      </c>
      <c r="O10" s="32" t="b">
        <f t="shared" si="1"/>
        <v>1</v>
      </c>
      <c r="P10" s="32" t="b">
        <f t="shared" si="1"/>
        <v>1</v>
      </c>
    </row>
    <row r="11" spans="1:19" x14ac:dyDescent="0.2">
      <c r="I11" s="32" t="b">
        <f t="shared" si="0"/>
        <v>1</v>
      </c>
      <c r="J11" s="32" t="b">
        <f t="shared" si="0"/>
        <v>1</v>
      </c>
      <c r="K11" s="32" t="b">
        <f t="shared" si="0"/>
        <v>1</v>
      </c>
      <c r="N11" s="32" t="b">
        <f t="shared" si="1"/>
        <v>1</v>
      </c>
      <c r="O11" s="32" t="b">
        <f t="shared" si="1"/>
        <v>1</v>
      </c>
      <c r="P11" s="32" t="b">
        <f t="shared" si="1"/>
        <v>1</v>
      </c>
    </row>
    <row r="12" spans="1:19" x14ac:dyDescent="0.2">
      <c r="I12" s="32" t="b">
        <f t="shared" si="0"/>
        <v>1</v>
      </c>
      <c r="J12" s="32" t="b">
        <f t="shared" si="0"/>
        <v>1</v>
      </c>
      <c r="K12" s="32" t="b">
        <f t="shared" si="0"/>
        <v>1</v>
      </c>
      <c r="N12" s="32" t="b">
        <f t="shared" si="1"/>
        <v>1</v>
      </c>
      <c r="O12" s="32" t="b">
        <f t="shared" si="1"/>
        <v>1</v>
      </c>
      <c r="P12" s="32" t="b">
        <f t="shared" si="1"/>
        <v>1</v>
      </c>
    </row>
  </sheetData>
  <mergeCells count="3">
    <mergeCell ref="E2:E5"/>
    <mergeCell ref="J2:J5"/>
    <mergeCell ref="O2:O5"/>
  </mergeCells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C102-A79B-A145-B994-DD46DC26E2F7}">
  <dimension ref="B1:X35"/>
  <sheetViews>
    <sheetView tabSelected="1" workbookViewId="0">
      <selection activeCell="U46" sqref="U46"/>
    </sheetView>
  </sheetViews>
  <sheetFormatPr baseColWidth="10" defaultColWidth="3.6640625" defaultRowHeight="22" customHeight="1" x14ac:dyDescent="0.2"/>
  <cols>
    <col min="1" max="16384" width="3.6640625" style="34"/>
  </cols>
  <sheetData>
    <row r="1" spans="2:24" ht="22" customHeight="1" x14ac:dyDescent="0.2">
      <c r="K1" s="50" t="s">
        <v>73</v>
      </c>
      <c r="L1" s="50"/>
      <c r="M1" s="50"/>
      <c r="N1" s="50"/>
      <c r="O1" s="50"/>
      <c r="P1" s="50"/>
      <c r="Q1" s="50"/>
    </row>
    <row r="2" spans="2:24" ht="22" customHeight="1" x14ac:dyDescent="0.2">
      <c r="I2" s="50" t="s">
        <v>74</v>
      </c>
      <c r="J2" s="50"/>
      <c r="K2" s="50"/>
      <c r="L2" s="50"/>
      <c r="M2" s="50"/>
      <c r="N2" s="50"/>
      <c r="O2" s="50"/>
      <c r="P2" s="50"/>
      <c r="Q2" s="50"/>
      <c r="R2" s="50"/>
    </row>
    <row r="3" spans="2:24" ht="22" customHeight="1" x14ac:dyDescent="0.2">
      <c r="B3" s="35" t="s">
        <v>18</v>
      </c>
      <c r="C3" s="36" t="s">
        <v>39</v>
      </c>
      <c r="D3" s="36" t="s">
        <v>40</v>
      </c>
      <c r="E3" s="36" t="s">
        <v>41</v>
      </c>
      <c r="F3" s="36" t="s">
        <v>57</v>
      </c>
      <c r="G3" s="36" t="s">
        <v>58</v>
      </c>
      <c r="K3" s="35" t="s">
        <v>18</v>
      </c>
      <c r="L3" s="36" t="s">
        <v>39</v>
      </c>
      <c r="M3" s="36" t="s">
        <v>40</v>
      </c>
      <c r="N3" s="36" t="s">
        <v>41</v>
      </c>
      <c r="O3" s="36" t="s">
        <v>57</v>
      </c>
      <c r="P3" s="36" t="s">
        <v>58</v>
      </c>
    </row>
    <row r="4" spans="2:24" ht="22" customHeight="1" x14ac:dyDescent="0.2">
      <c r="B4" s="36" t="s">
        <v>39</v>
      </c>
      <c r="C4" s="34">
        <v>1</v>
      </c>
      <c r="D4" s="34">
        <v>0.3</v>
      </c>
      <c r="E4" s="34">
        <v>0.7</v>
      </c>
      <c r="F4" s="34">
        <v>0.7</v>
      </c>
      <c r="G4" s="34">
        <v>0.9</v>
      </c>
      <c r="K4" s="36" t="s">
        <v>39</v>
      </c>
      <c r="L4" s="34">
        <f>IF(C4&gt;=C4, C4-C4, 0)</f>
        <v>0</v>
      </c>
      <c r="M4" s="34">
        <f>IF(D4&gt;=C5, D4-C5, 0)</f>
        <v>0.19999999999999998</v>
      </c>
      <c r="N4" s="34">
        <f>IF(E4&gt;=C6, E4-C6, 0)</f>
        <v>0</v>
      </c>
      <c r="O4" s="34">
        <f>IF(F4&gt;=C7, F4-C7, 0)</f>
        <v>0.29999999999999993</v>
      </c>
      <c r="P4" s="34">
        <f>IF(G4&gt;=C8, G4-C8, 0)</f>
        <v>0.4</v>
      </c>
    </row>
    <row r="5" spans="2:24" ht="22" customHeight="1" x14ac:dyDescent="0.2">
      <c r="B5" s="36" t="s">
        <v>40</v>
      </c>
      <c r="C5" s="34">
        <v>0.1</v>
      </c>
      <c r="D5" s="34">
        <v>1</v>
      </c>
      <c r="E5" s="34">
        <v>0.2</v>
      </c>
      <c r="F5" s="34">
        <v>0.8</v>
      </c>
      <c r="G5" s="34">
        <v>0.4</v>
      </c>
      <c r="K5" s="36" t="s">
        <v>40</v>
      </c>
      <c r="L5" s="34">
        <f>IF(C5&gt;=D4, C5-D4, 0)</f>
        <v>0</v>
      </c>
      <c r="M5" s="34">
        <f>IF(D5&gt;=D5, D5-D5, 0)</f>
        <v>0</v>
      </c>
      <c r="N5" s="34">
        <f>IF(E5&gt;=D6, E5-D6, 0)</f>
        <v>0.1</v>
      </c>
      <c r="O5" s="34">
        <f>IF(F5&gt;=D7, F5-D7, 0)</f>
        <v>0</v>
      </c>
      <c r="P5" s="34">
        <f>IF(G5&gt;=D8, G5-D8, 0)</f>
        <v>0</v>
      </c>
    </row>
    <row r="6" spans="2:24" ht="22" customHeight="1" x14ac:dyDescent="0.2">
      <c r="B6" s="36" t="s">
        <v>41</v>
      </c>
      <c r="C6" s="34">
        <v>0.8</v>
      </c>
      <c r="D6" s="34">
        <v>0.1</v>
      </c>
      <c r="E6" s="34">
        <v>1</v>
      </c>
      <c r="F6" s="34">
        <v>0.9</v>
      </c>
      <c r="G6" s="34">
        <v>0.3</v>
      </c>
      <c r="K6" s="36" t="s">
        <v>41</v>
      </c>
      <c r="L6" s="34">
        <f>IF(C6&gt;=E4, C6-E4, 0)</f>
        <v>0.10000000000000009</v>
      </c>
      <c r="M6" s="34">
        <f>IF(D6&gt;=E5, D6-E5, 0)</f>
        <v>0</v>
      </c>
      <c r="N6" s="34">
        <f>IF(E6&gt;=E6, E6-E6, 0)</f>
        <v>0</v>
      </c>
      <c r="O6" s="34">
        <f>IF(F6&gt;=E7,F6-E7,0)</f>
        <v>0.20000000000000007</v>
      </c>
      <c r="P6" s="34">
        <f>IF(G6&gt;=E8, G6-E8, 0)</f>
        <v>0</v>
      </c>
    </row>
    <row r="7" spans="2:24" ht="22" customHeight="1" x14ac:dyDescent="0.2">
      <c r="B7" s="36" t="s">
        <v>57</v>
      </c>
      <c r="C7" s="34">
        <v>0.4</v>
      </c>
      <c r="D7" s="34">
        <v>0.8</v>
      </c>
      <c r="E7" s="34">
        <v>0.7</v>
      </c>
      <c r="F7" s="34">
        <v>1</v>
      </c>
      <c r="G7" s="34">
        <v>0.9</v>
      </c>
      <c r="K7" s="36" t="s">
        <v>57</v>
      </c>
      <c r="L7" s="34">
        <f>IF(C7&gt;=F4, C7-F4, 0)</f>
        <v>0</v>
      </c>
      <c r="M7" s="34">
        <f>IF(D7&gt;=F5,D7-F5,0)</f>
        <v>0</v>
      </c>
      <c r="N7" s="34">
        <f>IF(E7&gt;=F6, E7-F6, 0)</f>
        <v>0</v>
      </c>
      <c r="O7" s="34">
        <f>IF(F7&gt;=F7, F7-F7, 0)</f>
        <v>0</v>
      </c>
      <c r="P7" s="34">
        <f>IF(G7&gt;=F8, G7-F8, 0)</f>
        <v>0.5</v>
      </c>
    </row>
    <row r="8" spans="2:24" ht="22" customHeight="1" x14ac:dyDescent="0.2">
      <c r="B8" s="36" t="s">
        <v>58</v>
      </c>
      <c r="C8" s="34">
        <v>0.5</v>
      </c>
      <c r="D8" s="34">
        <v>0.8</v>
      </c>
      <c r="E8" s="34">
        <v>0.4</v>
      </c>
      <c r="F8" s="34">
        <v>0.4</v>
      </c>
      <c r="G8" s="34">
        <v>1</v>
      </c>
      <c r="K8" s="36" t="s">
        <v>58</v>
      </c>
      <c r="L8" s="34">
        <f>IF(C8&gt;=G4, C8-G4, 0)</f>
        <v>0</v>
      </c>
      <c r="M8" s="34">
        <f>IF(D8&gt;=G5, D8-G5, 0)</f>
        <v>0.4</v>
      </c>
      <c r="N8" s="34">
        <f>IF(E8&gt;=G6, E8-G6, 0)</f>
        <v>0.10000000000000003</v>
      </c>
      <c r="O8" s="34">
        <f>IF(F8&gt;=G7, F8-G7, 0)</f>
        <v>0</v>
      </c>
      <c r="P8" s="34">
        <f>IF(G8&gt;=G8, G8-G8, 0)</f>
        <v>0</v>
      </c>
    </row>
    <row r="9" spans="2:24" ht="22" customHeight="1" x14ac:dyDescent="0.2">
      <c r="K9" s="36" t="s">
        <v>75</v>
      </c>
      <c r="L9" s="37">
        <f>1-MAX(L4:L8)</f>
        <v>0.89999999999999991</v>
      </c>
      <c r="M9" s="37">
        <f>1-MAX(M4:M8)</f>
        <v>0.6</v>
      </c>
      <c r="N9" s="37">
        <f>1-MAX(N4:N8)</f>
        <v>0.89999999999999991</v>
      </c>
      <c r="O9" s="37">
        <f>1-MAX(O4:O8)</f>
        <v>0.70000000000000007</v>
      </c>
      <c r="P9" s="37">
        <f>1-MAX(P4:P8)</f>
        <v>0.5</v>
      </c>
      <c r="S9" s="50" t="s">
        <v>77</v>
      </c>
      <c r="T9" s="50"/>
      <c r="U9" s="50"/>
      <c r="V9" s="50"/>
      <c r="W9" s="50"/>
      <c r="X9" s="50"/>
    </row>
    <row r="11" spans="2:24" ht="22" customHeight="1" x14ac:dyDescent="0.2">
      <c r="B11" s="35" t="s">
        <v>19</v>
      </c>
      <c r="C11" s="36" t="s">
        <v>39</v>
      </c>
      <c r="D11" s="36" t="s">
        <v>40</v>
      </c>
      <c r="E11" s="36" t="s">
        <v>41</v>
      </c>
      <c r="F11" s="36" t="s">
        <v>57</v>
      </c>
      <c r="G11" s="36" t="s">
        <v>58</v>
      </c>
      <c r="K11" s="35" t="s">
        <v>19</v>
      </c>
      <c r="L11" s="36" t="s">
        <v>39</v>
      </c>
      <c r="M11" s="36" t="s">
        <v>40</v>
      </c>
      <c r="N11" s="36" t="s">
        <v>41</v>
      </c>
      <c r="O11" s="36" t="s">
        <v>57</v>
      </c>
      <c r="P11" s="36" t="s">
        <v>58</v>
      </c>
    </row>
    <row r="12" spans="2:24" ht="22" customHeight="1" x14ac:dyDescent="0.2">
      <c r="B12" s="36" t="s">
        <v>39</v>
      </c>
      <c r="C12" s="34">
        <v>1</v>
      </c>
      <c r="D12" s="34">
        <v>0.4</v>
      </c>
      <c r="E12" s="34">
        <v>0.3</v>
      </c>
      <c r="F12" s="34">
        <v>0.3</v>
      </c>
      <c r="G12" s="34">
        <v>0.9</v>
      </c>
      <c r="K12" s="36" t="s">
        <v>39</v>
      </c>
      <c r="L12" s="34">
        <f>IF(C12&gt;=C12, C12-C12, 0)</f>
        <v>0</v>
      </c>
      <c r="M12" s="34">
        <f>IF(D12&gt;=C13, D12-C13, 0)</f>
        <v>0</v>
      </c>
      <c r="N12" s="34">
        <f>IF(E12&gt;=C14, E12-C14, 0)</f>
        <v>0</v>
      </c>
      <c r="O12" s="34">
        <f>IF(F12&gt;=C15, F12-C15, 0)</f>
        <v>0</v>
      </c>
      <c r="P12" s="34">
        <f>IF(G12&gt;=C16, G12-C16, 0)</f>
        <v>0.30000000000000004</v>
      </c>
    </row>
    <row r="13" spans="2:24" ht="22" customHeight="1" x14ac:dyDescent="0.2">
      <c r="B13" s="36" t="s">
        <v>40</v>
      </c>
      <c r="C13" s="34">
        <v>0.7</v>
      </c>
      <c r="D13" s="34">
        <v>1</v>
      </c>
      <c r="E13" s="34">
        <v>0.6</v>
      </c>
      <c r="F13" s="34">
        <v>0.1</v>
      </c>
      <c r="G13" s="34">
        <v>0.4</v>
      </c>
      <c r="K13" s="36" t="s">
        <v>40</v>
      </c>
      <c r="L13" s="34">
        <f>IF(C13&gt;=D12, C13-D12, 0)</f>
        <v>0.29999999999999993</v>
      </c>
      <c r="M13" s="34">
        <f>IF(D13&gt;=D13, D13-D13, 0)</f>
        <v>0</v>
      </c>
      <c r="N13" s="34">
        <f>IF(E13&gt;=D14, E13-D14, 0)</f>
        <v>0</v>
      </c>
      <c r="O13" s="34">
        <f>IF(F13&gt;=D15, F13-D15, 0)</f>
        <v>0</v>
      </c>
      <c r="P13" s="34">
        <f>IF(G13&gt;=D16, G13-D16, 0)</f>
        <v>0.30000000000000004</v>
      </c>
    </row>
    <row r="14" spans="2:24" ht="22" customHeight="1" x14ac:dyDescent="0.2">
      <c r="B14" s="36" t="s">
        <v>41</v>
      </c>
      <c r="C14" s="34">
        <v>0.4</v>
      </c>
      <c r="D14" s="34">
        <v>0.6</v>
      </c>
      <c r="E14" s="34">
        <v>1</v>
      </c>
      <c r="F14" s="34">
        <v>0.9</v>
      </c>
      <c r="G14" s="34">
        <v>0.7</v>
      </c>
      <c r="K14" s="36" t="s">
        <v>41</v>
      </c>
      <c r="L14" s="34">
        <f>IF(C14&gt;=E12, C14-E12, 0)</f>
        <v>0.10000000000000003</v>
      </c>
      <c r="M14" s="34">
        <f>IF(D14&gt;=E13, D14-E13, 0)</f>
        <v>0</v>
      </c>
      <c r="N14" s="34">
        <f>IF(E14&gt;=E14, E14-E14, 0)</f>
        <v>0</v>
      </c>
      <c r="O14" s="34">
        <f>IF(F14&gt;=E15,F14-E15,0)</f>
        <v>0.20000000000000007</v>
      </c>
      <c r="P14" s="34">
        <f>IF(G14&gt;=E16, G14-E16, 0)</f>
        <v>0</v>
      </c>
    </row>
    <row r="15" spans="2:24" ht="22" customHeight="1" x14ac:dyDescent="0.2">
      <c r="B15" s="36" t="s">
        <v>57</v>
      </c>
      <c r="C15" s="34">
        <v>0.6</v>
      </c>
      <c r="D15" s="34">
        <v>0.7</v>
      </c>
      <c r="E15" s="34">
        <v>0.7</v>
      </c>
      <c r="F15" s="34">
        <v>1</v>
      </c>
      <c r="G15" s="34">
        <v>0.6</v>
      </c>
      <c r="K15" s="36" t="s">
        <v>57</v>
      </c>
      <c r="L15" s="34">
        <f>IF(C15&gt;=F12, C15-F12, 0)</f>
        <v>0.3</v>
      </c>
      <c r="M15" s="34">
        <f>IF(D15&gt;=F13,D15-F13,0)</f>
        <v>0.6</v>
      </c>
      <c r="N15" s="34">
        <f>IF(E15&gt;=F14, E15-F14, 0)</f>
        <v>0</v>
      </c>
      <c r="O15" s="34">
        <f>IF(F15&gt;=F15, F15-F15, 0)</f>
        <v>0</v>
      </c>
      <c r="P15" s="34">
        <f>IF(G15&gt;=F16, G15-F16, 0)</f>
        <v>9.9999999999999978E-2</v>
      </c>
    </row>
    <row r="16" spans="2:24" ht="22" customHeight="1" x14ac:dyDescent="0.2">
      <c r="B16" s="36" t="s">
        <v>58</v>
      </c>
      <c r="C16" s="34">
        <v>0.6</v>
      </c>
      <c r="D16" s="34">
        <v>0.1</v>
      </c>
      <c r="E16" s="34">
        <v>0.7</v>
      </c>
      <c r="F16" s="34">
        <v>0.5</v>
      </c>
      <c r="G16" s="34">
        <v>1</v>
      </c>
      <c r="K16" s="36" t="s">
        <v>58</v>
      </c>
      <c r="L16" s="34">
        <f>IF(C16&gt;=G12, C16-G12, 0)</f>
        <v>0</v>
      </c>
      <c r="M16" s="34">
        <f>IF(D16&gt;=G13, D16-G13, 0)</f>
        <v>0</v>
      </c>
      <c r="N16" s="34">
        <f>IF(E16&gt;=G14, E16-G14, 0)</f>
        <v>0</v>
      </c>
      <c r="O16" s="34">
        <f>IF(F16&gt;=G15, F16-G15, 0)</f>
        <v>0</v>
      </c>
      <c r="P16" s="34">
        <f>IF(G16&gt;=G16, G16-G16, 0)</f>
        <v>0</v>
      </c>
    </row>
    <row r="17" spans="2:24" ht="22" customHeight="1" x14ac:dyDescent="0.2">
      <c r="K17" s="36" t="s">
        <v>75</v>
      </c>
      <c r="L17" s="37">
        <f>1-MAX(L12:L16)</f>
        <v>0.7</v>
      </c>
      <c r="M17" s="37">
        <f>1-MAX(M12:M16)</f>
        <v>0.4</v>
      </c>
      <c r="N17" s="37">
        <f>1-MAX(N12:N16)</f>
        <v>1</v>
      </c>
      <c r="O17" s="37">
        <f>1-MAX(O12:O16)</f>
        <v>0.79999999999999993</v>
      </c>
      <c r="P17" s="37">
        <f>1-MAX(P12:P16)</f>
        <v>0.7</v>
      </c>
      <c r="S17" s="50" t="s">
        <v>77</v>
      </c>
      <c r="T17" s="50"/>
      <c r="U17" s="50"/>
      <c r="V17" s="50"/>
      <c r="W17" s="50"/>
      <c r="X17" s="50"/>
    </row>
    <row r="19" spans="2:24" ht="22" customHeight="1" x14ac:dyDescent="0.2">
      <c r="B19" s="38" t="s">
        <v>20</v>
      </c>
      <c r="C19" s="39" t="s">
        <v>39</v>
      </c>
      <c r="D19" s="39" t="s">
        <v>40</v>
      </c>
      <c r="E19" s="39" t="s">
        <v>41</v>
      </c>
      <c r="F19" s="39" t="s">
        <v>57</v>
      </c>
      <c r="G19" s="39" t="s">
        <v>58</v>
      </c>
      <c r="H19" s="39" t="s">
        <v>76</v>
      </c>
      <c r="I19" s="40"/>
      <c r="J19" s="40"/>
      <c r="K19" s="38" t="s">
        <v>20</v>
      </c>
      <c r="L19" s="39" t="s">
        <v>39</v>
      </c>
      <c r="M19" s="39" t="s">
        <v>40</v>
      </c>
      <c r="N19" s="39" t="s">
        <v>41</v>
      </c>
      <c r="O19" s="39" t="s">
        <v>57</v>
      </c>
      <c r="P19" s="39" t="s">
        <v>58</v>
      </c>
      <c r="Q19" s="39" t="s">
        <v>76</v>
      </c>
      <c r="R19" s="40"/>
    </row>
    <row r="20" spans="2:24" ht="22" customHeight="1" x14ac:dyDescent="0.2">
      <c r="B20" s="39" t="s">
        <v>39</v>
      </c>
      <c r="C20" s="40">
        <v>1</v>
      </c>
      <c r="D20" s="40">
        <v>0.4</v>
      </c>
      <c r="E20" s="40">
        <v>0.5</v>
      </c>
      <c r="F20" s="40">
        <v>0.9</v>
      </c>
      <c r="G20" s="40">
        <v>0.8</v>
      </c>
      <c r="H20" s="40">
        <v>0.7</v>
      </c>
      <c r="I20" s="40"/>
      <c r="J20" s="40"/>
      <c r="K20" s="39" t="s">
        <v>39</v>
      </c>
      <c r="L20" s="44">
        <f>IF(C20&gt;=C20, C20-C20, 0)</f>
        <v>0</v>
      </c>
      <c r="M20" s="44">
        <f>IF(D20&gt;=C21, D20-C21, 0)</f>
        <v>0</v>
      </c>
      <c r="N20" s="44">
        <f>IF(E20&gt;=C22, E20-C22, 0)</f>
        <v>0.4</v>
      </c>
      <c r="O20" s="44">
        <f>IF(F20&gt;=C23, F20-C23, 0)</f>
        <v>0.20000000000000007</v>
      </c>
      <c r="P20" s="44">
        <f>IF(G20&gt;=C24, G20-C24, 0)</f>
        <v>0.10000000000000009</v>
      </c>
      <c r="Q20" s="40">
        <f>IF(H20&gt;C25, H20-C25, 0)</f>
        <v>9.9999999999999978E-2</v>
      </c>
      <c r="R20" s="40"/>
    </row>
    <row r="21" spans="2:24" ht="22" customHeight="1" x14ac:dyDescent="0.2">
      <c r="B21" s="39" t="s">
        <v>40</v>
      </c>
      <c r="C21" s="40">
        <v>0.6</v>
      </c>
      <c r="D21" s="40">
        <v>1</v>
      </c>
      <c r="E21" s="40">
        <v>0.7</v>
      </c>
      <c r="F21" s="40">
        <v>0.5</v>
      </c>
      <c r="G21" s="40">
        <v>0.6</v>
      </c>
      <c r="H21" s="40">
        <v>0.5</v>
      </c>
      <c r="I21" s="40"/>
      <c r="J21" s="40"/>
      <c r="K21" s="39" t="s">
        <v>40</v>
      </c>
      <c r="L21" s="44">
        <f>IF(C21&gt;=D20, C21-D20, 0)</f>
        <v>0.19999999999999996</v>
      </c>
      <c r="M21" s="44">
        <f>IF(D21&gt;=D21, D21-D21, 0)</f>
        <v>0</v>
      </c>
      <c r="N21" s="44">
        <f>IF(E21&gt;=D22, E21-D22, 0)</f>
        <v>0</v>
      </c>
      <c r="O21" s="44">
        <f>IF(F21&gt;=D23, F21-D23, 0)</f>
        <v>0</v>
      </c>
      <c r="P21" s="44">
        <f>IF(G21&gt;=D24, G21-D24, 0)</f>
        <v>0.3</v>
      </c>
      <c r="Q21" s="40">
        <f>IF(H21&gt;D25, H21-D25, 0)</f>
        <v>0</v>
      </c>
      <c r="R21" s="40"/>
    </row>
    <row r="22" spans="2:24" ht="22" customHeight="1" x14ac:dyDescent="0.2">
      <c r="B22" s="39" t="s">
        <v>41</v>
      </c>
      <c r="C22" s="40">
        <v>0.1</v>
      </c>
      <c r="D22" s="40">
        <v>0.8</v>
      </c>
      <c r="E22" s="40">
        <v>1</v>
      </c>
      <c r="F22" s="40">
        <v>0.4</v>
      </c>
      <c r="G22" s="40">
        <v>0.4</v>
      </c>
      <c r="H22" s="40">
        <v>0.5</v>
      </c>
      <c r="I22" s="40"/>
      <c r="J22" s="40"/>
      <c r="K22" s="39" t="s">
        <v>41</v>
      </c>
      <c r="L22" s="44">
        <f>IF(C22&gt;=E20, C22-E20, 0)</f>
        <v>0</v>
      </c>
      <c r="M22" s="44">
        <f>IF(D22&gt;=E21, D22-E21, 0)</f>
        <v>0.10000000000000009</v>
      </c>
      <c r="N22" s="44">
        <f>IF(E22&gt;=E22, E22-E22, 0)</f>
        <v>0</v>
      </c>
      <c r="O22" s="44">
        <f>IF(F22&gt;=E23,F22-E23,0)</f>
        <v>0</v>
      </c>
      <c r="P22" s="44">
        <f>IF(G22&gt;=E24, G22-E24, 0)</f>
        <v>0</v>
      </c>
      <c r="Q22" s="40">
        <f>IF(H22&gt;E25, H22-E25, 0)</f>
        <v>9.9999999999999978E-2</v>
      </c>
      <c r="R22" s="40"/>
    </row>
    <row r="23" spans="2:24" ht="22" customHeight="1" x14ac:dyDescent="0.2">
      <c r="B23" s="39" t="s">
        <v>57</v>
      </c>
      <c r="C23" s="40">
        <v>0.7</v>
      </c>
      <c r="D23" s="40">
        <v>0.7</v>
      </c>
      <c r="E23" s="40">
        <v>0.5</v>
      </c>
      <c r="F23" s="40">
        <v>1</v>
      </c>
      <c r="G23" s="40">
        <v>0.3</v>
      </c>
      <c r="H23" s="40">
        <v>0.4</v>
      </c>
      <c r="I23" s="40"/>
      <c r="J23" s="40"/>
      <c r="K23" s="39" t="s">
        <v>57</v>
      </c>
      <c r="L23" s="44">
        <f>IF(C23&gt;=F20, C23-F20, 0)</f>
        <v>0</v>
      </c>
      <c r="M23" s="44">
        <f>IF(D23&gt;=F21,D23-F21,0)</f>
        <v>0.19999999999999996</v>
      </c>
      <c r="N23" s="44">
        <f>IF(E23&gt;=F22, E23-F22, 0)</f>
        <v>9.9999999999999978E-2</v>
      </c>
      <c r="O23" s="44">
        <f>IF(F23&gt;=F23, F23-F23, 0)</f>
        <v>0</v>
      </c>
      <c r="P23" s="44">
        <f>IF(G23&gt;=F24, G23-F24, 0)</f>
        <v>0</v>
      </c>
      <c r="Q23" s="40">
        <f>IF(H23&gt;F25, H23-F25, 0)</f>
        <v>0.2</v>
      </c>
      <c r="R23" s="40"/>
    </row>
    <row r="24" spans="2:24" ht="22" customHeight="1" x14ac:dyDescent="0.2">
      <c r="B24" s="39" t="s">
        <v>58</v>
      </c>
      <c r="C24" s="40">
        <v>0.7</v>
      </c>
      <c r="D24" s="40">
        <v>0.3</v>
      </c>
      <c r="E24" s="40">
        <v>0.8</v>
      </c>
      <c r="F24" s="40">
        <v>0.4</v>
      </c>
      <c r="G24" s="40">
        <v>1</v>
      </c>
      <c r="H24" s="40">
        <v>0.1</v>
      </c>
      <c r="I24" s="40"/>
      <c r="J24" s="40"/>
      <c r="K24" s="39" t="s">
        <v>58</v>
      </c>
      <c r="L24" s="44">
        <f>IF(C24&gt;=G20, C24-G20, 0)</f>
        <v>0</v>
      </c>
      <c r="M24" s="44">
        <f>IF(D24&gt;=G21, D24-G21, 0)</f>
        <v>0</v>
      </c>
      <c r="N24" s="44">
        <f>IF(E24&gt;=G22, E24-G22, 0)</f>
        <v>0.4</v>
      </c>
      <c r="O24" s="44">
        <f>IF(F24&gt;=G23, F24-G23, 0)</f>
        <v>0.10000000000000003</v>
      </c>
      <c r="P24" s="44">
        <f>IF(G24&gt;=G24, G24-G24, 0)</f>
        <v>0</v>
      </c>
      <c r="Q24" s="40">
        <f>IF(H24&gt;G25, H24-G25, 0)</f>
        <v>0</v>
      </c>
      <c r="R24" s="40"/>
    </row>
    <row r="25" spans="2:24" ht="22" customHeight="1" x14ac:dyDescent="0.2">
      <c r="B25" s="39" t="s">
        <v>76</v>
      </c>
      <c r="C25" s="40">
        <v>0.6</v>
      </c>
      <c r="D25" s="40">
        <v>0.9</v>
      </c>
      <c r="E25" s="40">
        <v>0.4</v>
      </c>
      <c r="F25" s="40">
        <v>0.2</v>
      </c>
      <c r="G25" s="40">
        <v>0.5</v>
      </c>
      <c r="H25" s="40">
        <v>1</v>
      </c>
      <c r="I25" s="40"/>
      <c r="J25" s="40"/>
      <c r="K25" s="39" t="s">
        <v>76</v>
      </c>
      <c r="L25" s="40">
        <f>IF(C25&gt;=H20, C25-H20, 0)</f>
        <v>0</v>
      </c>
      <c r="M25" s="40">
        <f>IF(D25&gt;=H21, D25-H21, 0)</f>
        <v>0.4</v>
      </c>
      <c r="N25" s="40">
        <f>IF(E25&gt;H22, E25-H22, 0)</f>
        <v>0</v>
      </c>
      <c r="O25" s="40">
        <f>IF(F25&gt;H23, F25-H23, 0)</f>
        <v>0</v>
      </c>
      <c r="P25" s="40">
        <f>IF(G25&gt;H24, G25-H24, 0)</f>
        <v>0.4</v>
      </c>
      <c r="Q25" s="40">
        <v>0</v>
      </c>
      <c r="R25" s="40"/>
    </row>
    <row r="26" spans="2:24" ht="22" customHeight="1" x14ac:dyDescent="0.2">
      <c r="B26" s="40"/>
      <c r="C26" s="40"/>
      <c r="D26" s="40"/>
      <c r="E26" s="40"/>
      <c r="F26" s="40"/>
      <c r="G26" s="40"/>
      <c r="H26" s="40"/>
      <c r="I26" s="40"/>
      <c r="J26" s="40"/>
      <c r="K26" s="39" t="s">
        <v>75</v>
      </c>
      <c r="L26" s="37">
        <f>1-MAX(L20:L25)</f>
        <v>0.8</v>
      </c>
      <c r="M26" s="37">
        <f t="shared" ref="M26:Q26" si="0">1-MAX(M20:M25)</f>
        <v>0.6</v>
      </c>
      <c r="N26" s="37">
        <f t="shared" si="0"/>
        <v>0.6</v>
      </c>
      <c r="O26" s="37">
        <f t="shared" si="0"/>
        <v>0.79999999999999993</v>
      </c>
      <c r="P26" s="37">
        <f t="shared" si="0"/>
        <v>0.6</v>
      </c>
      <c r="Q26" s="37">
        <f t="shared" si="0"/>
        <v>0.8</v>
      </c>
      <c r="R26" s="40"/>
      <c r="S26" s="50" t="s">
        <v>77</v>
      </c>
      <c r="T26" s="50"/>
      <c r="U26" s="50"/>
      <c r="V26" s="50"/>
      <c r="W26" s="50"/>
      <c r="X26" s="50"/>
    </row>
    <row r="28" spans="2:24" ht="22" customHeight="1" x14ac:dyDescent="0.2">
      <c r="B28" s="38" t="s">
        <v>21</v>
      </c>
      <c r="C28" s="39" t="s">
        <v>39</v>
      </c>
      <c r="D28" s="39" t="s">
        <v>40</v>
      </c>
      <c r="E28" s="39" t="s">
        <v>41</v>
      </c>
      <c r="F28" s="39" t="s">
        <v>57</v>
      </c>
      <c r="G28" s="39" t="s">
        <v>58</v>
      </c>
      <c r="H28" s="39" t="s">
        <v>76</v>
      </c>
      <c r="I28" s="40"/>
      <c r="J28" s="40"/>
      <c r="K28" s="38" t="s">
        <v>21</v>
      </c>
      <c r="L28" s="39" t="s">
        <v>39</v>
      </c>
      <c r="M28" s="39" t="s">
        <v>40</v>
      </c>
      <c r="N28" s="39" t="s">
        <v>41</v>
      </c>
      <c r="O28" s="39" t="s">
        <v>57</v>
      </c>
      <c r="P28" s="39" t="s">
        <v>58</v>
      </c>
      <c r="Q28" s="39" t="s">
        <v>76</v>
      </c>
      <c r="R28" s="40"/>
    </row>
    <row r="29" spans="2:24" ht="22" customHeight="1" x14ac:dyDescent="0.2">
      <c r="B29" s="39" t="s">
        <v>39</v>
      </c>
      <c r="C29" s="40">
        <v>1</v>
      </c>
      <c r="D29" s="40">
        <v>0.8</v>
      </c>
      <c r="E29" s="40">
        <v>0.3</v>
      </c>
      <c r="F29" s="40">
        <v>0.5</v>
      </c>
      <c r="G29" s="40">
        <v>0.2</v>
      </c>
      <c r="H29" s="40">
        <v>0.1</v>
      </c>
      <c r="I29" s="40"/>
      <c r="J29" s="40"/>
      <c r="K29" s="39" t="s">
        <v>39</v>
      </c>
      <c r="L29" s="44">
        <f>IF(C29&gt;=C29, C29-C29, 0)</f>
        <v>0</v>
      </c>
      <c r="M29" s="44">
        <f>IF(D29&gt;=C30, D29-C30, 0)</f>
        <v>0</v>
      </c>
      <c r="N29" s="44">
        <f>IF(E29&gt;=C31, E29-C31, 0)</f>
        <v>0</v>
      </c>
      <c r="O29" s="44">
        <f>IF(F29&gt;=C32, F29-C32, 0)</f>
        <v>9.9999999999999978E-2</v>
      </c>
      <c r="P29" s="44">
        <f>IF(G29&gt;=C33, G29-C33, 0)</f>
        <v>0</v>
      </c>
      <c r="Q29" s="40">
        <f>IF(H29&gt;C34, H29-C34, 0)</f>
        <v>0</v>
      </c>
      <c r="R29" s="40"/>
    </row>
    <row r="30" spans="2:24" ht="22" customHeight="1" x14ac:dyDescent="0.2">
      <c r="B30" s="39" t="s">
        <v>40</v>
      </c>
      <c r="C30" s="40">
        <v>0.8</v>
      </c>
      <c r="D30" s="40">
        <v>1</v>
      </c>
      <c r="E30" s="40">
        <v>0.3</v>
      </c>
      <c r="F30" s="40">
        <v>0.4</v>
      </c>
      <c r="G30" s="40">
        <v>0.8</v>
      </c>
      <c r="H30" s="40">
        <v>0.5</v>
      </c>
      <c r="I30" s="40"/>
      <c r="J30" s="40"/>
      <c r="K30" s="39" t="s">
        <v>40</v>
      </c>
      <c r="L30" s="44">
        <f>IF(C30&gt;=D29, C30-D29, 0)</f>
        <v>0</v>
      </c>
      <c r="M30" s="44">
        <f>IF(D30&gt;=D30, D30-D30, 0)</f>
        <v>0</v>
      </c>
      <c r="N30" s="44">
        <f>IF(E30&gt;=D31, E30-D31, 0)</f>
        <v>0</v>
      </c>
      <c r="O30" s="44">
        <f>IF(F30&gt;=D32, F30-D32, 0)</f>
        <v>0.2</v>
      </c>
      <c r="P30" s="44">
        <f>IF(G30&gt;=D33, G30-D33, 0)</f>
        <v>0.10000000000000009</v>
      </c>
      <c r="Q30" s="40">
        <f>IF(H30&gt;D34, H30-D34, 0)</f>
        <v>0</v>
      </c>
      <c r="R30" s="40"/>
    </row>
    <row r="31" spans="2:24" ht="22" customHeight="1" x14ac:dyDescent="0.2">
      <c r="B31" s="39" t="s">
        <v>41</v>
      </c>
      <c r="C31" s="40">
        <v>0.7</v>
      </c>
      <c r="D31" s="40">
        <v>0.9</v>
      </c>
      <c r="E31" s="40">
        <v>1</v>
      </c>
      <c r="F31" s="40">
        <v>0.7</v>
      </c>
      <c r="G31" s="40">
        <v>0.3</v>
      </c>
      <c r="H31" s="40">
        <v>0.7</v>
      </c>
      <c r="I31" s="40"/>
      <c r="J31" s="40"/>
      <c r="K31" s="39" t="s">
        <v>41</v>
      </c>
      <c r="L31" s="44">
        <f>IF(C31&gt;=E29, C31-E29, 0)</f>
        <v>0.39999999999999997</v>
      </c>
      <c r="M31" s="44">
        <f>IF(D31&gt;=E30, D31-E30, 0)</f>
        <v>0.60000000000000009</v>
      </c>
      <c r="N31" s="44">
        <f>IF(E31&gt;=E31, E31-E31, 0)</f>
        <v>0</v>
      </c>
      <c r="O31" s="44">
        <f>IF(F31&gt;=E32,F31-E32,0)</f>
        <v>0</v>
      </c>
      <c r="P31" s="44">
        <f>IF(G31&gt;=E33, G31-E33, 0)</f>
        <v>0</v>
      </c>
      <c r="Q31" s="40">
        <f>IF(H31&gt;E34, H31-E34, 0)</f>
        <v>9.9999999999999978E-2</v>
      </c>
      <c r="R31" s="40"/>
    </row>
    <row r="32" spans="2:24" ht="22" customHeight="1" x14ac:dyDescent="0.2">
      <c r="B32" s="39" t="s">
        <v>57</v>
      </c>
      <c r="C32" s="40">
        <v>0.4</v>
      </c>
      <c r="D32" s="40">
        <v>0.2</v>
      </c>
      <c r="E32" s="40">
        <v>0.9</v>
      </c>
      <c r="F32" s="40">
        <v>1</v>
      </c>
      <c r="G32" s="40">
        <v>0.9</v>
      </c>
      <c r="H32" s="40">
        <v>0.1</v>
      </c>
      <c r="I32" s="40"/>
      <c r="J32" s="40"/>
      <c r="K32" s="39" t="s">
        <v>57</v>
      </c>
      <c r="L32" s="44">
        <f>IF(C32&gt;=F29, C32-F29, 0)</f>
        <v>0</v>
      </c>
      <c r="M32" s="44">
        <f>IF(D32&gt;=F30,D32-F30,0)</f>
        <v>0</v>
      </c>
      <c r="N32" s="44">
        <f>IF(E32&gt;=F31, E32-F31, 0)</f>
        <v>0.20000000000000007</v>
      </c>
      <c r="O32" s="44">
        <f>IF(F32&gt;=F32, F32-F32, 0)</f>
        <v>0</v>
      </c>
      <c r="P32" s="44">
        <f>IF(G32&gt;=F33, G32-F33, 0)</f>
        <v>0.8</v>
      </c>
      <c r="Q32" s="40">
        <f>IF(H32&gt;F34, H32-F34, 0)</f>
        <v>0</v>
      </c>
      <c r="R32" s="40"/>
    </row>
    <row r="33" spans="2:24" ht="22" customHeight="1" x14ac:dyDescent="0.2">
      <c r="B33" s="39" t="s">
        <v>58</v>
      </c>
      <c r="C33" s="40">
        <v>0.3</v>
      </c>
      <c r="D33" s="40">
        <v>0.7</v>
      </c>
      <c r="E33" s="40">
        <v>0.9</v>
      </c>
      <c r="F33" s="40">
        <v>0.1</v>
      </c>
      <c r="G33" s="40">
        <v>1</v>
      </c>
      <c r="H33" s="40">
        <v>0.2</v>
      </c>
      <c r="I33" s="40"/>
      <c r="J33" s="40"/>
      <c r="K33" s="39" t="s">
        <v>58</v>
      </c>
      <c r="L33" s="44">
        <f>IF(C33&gt;=G29, C33-G29, 0)</f>
        <v>9.9999999999999978E-2</v>
      </c>
      <c r="M33" s="44">
        <f>IF(D33&gt;=G30, D33-G30, 0)</f>
        <v>0</v>
      </c>
      <c r="N33" s="44">
        <f>IF(E33&gt;=G31, E33-G31, 0)</f>
        <v>0.60000000000000009</v>
      </c>
      <c r="O33" s="44">
        <f>IF(F33&gt;=G32, F33-G32, 0)</f>
        <v>0</v>
      </c>
      <c r="P33" s="44">
        <f>IF(G33&gt;=G33, G33-G33, 0)</f>
        <v>0</v>
      </c>
      <c r="Q33" s="40">
        <f>IF(H33&gt;G34, H33-G34, 0)</f>
        <v>0</v>
      </c>
      <c r="R33" s="40"/>
    </row>
    <row r="34" spans="2:24" ht="22" customHeight="1" x14ac:dyDescent="0.2">
      <c r="B34" s="39" t="s">
        <v>76</v>
      </c>
      <c r="C34" s="40">
        <v>0.8</v>
      </c>
      <c r="D34" s="40">
        <v>0.5</v>
      </c>
      <c r="E34" s="40">
        <v>0.6</v>
      </c>
      <c r="F34" s="40">
        <v>0.4</v>
      </c>
      <c r="G34" s="40">
        <v>0.5</v>
      </c>
      <c r="H34" s="40">
        <v>1</v>
      </c>
      <c r="I34" s="40"/>
      <c r="J34" s="40"/>
      <c r="K34" s="39" t="s">
        <v>76</v>
      </c>
      <c r="L34" s="40">
        <f>IF(C34&gt;=H29, C34-H29, 0)</f>
        <v>0.70000000000000007</v>
      </c>
      <c r="M34" s="40">
        <f>IF(D34&gt;=H30, D34-H30, 0)</f>
        <v>0</v>
      </c>
      <c r="N34" s="40">
        <f>IF(E34&gt;H31, E34-H31, 0)</f>
        <v>0</v>
      </c>
      <c r="O34" s="40">
        <f>IF(F34&gt;H32, F34-H32, 0)</f>
        <v>0.30000000000000004</v>
      </c>
      <c r="P34" s="40">
        <f>IF(G34&gt;H33, G34-H33, 0)</f>
        <v>0.3</v>
      </c>
      <c r="Q34" s="40">
        <v>0</v>
      </c>
      <c r="R34" s="40"/>
    </row>
    <row r="35" spans="2:24" ht="22" customHeight="1" x14ac:dyDescent="0.2">
      <c r="B35" s="40"/>
      <c r="C35" s="40"/>
      <c r="D35" s="40"/>
      <c r="E35" s="40"/>
      <c r="F35" s="40"/>
      <c r="G35" s="40"/>
      <c r="H35" s="40"/>
      <c r="I35" s="40"/>
      <c r="J35" s="40"/>
      <c r="K35" s="39" t="s">
        <v>75</v>
      </c>
      <c r="L35" s="37">
        <f>1-MAX(L29:L34)</f>
        <v>0.29999999999999993</v>
      </c>
      <c r="M35" s="37">
        <f t="shared" ref="M35" si="1">1-MAX(M29:M34)</f>
        <v>0.39999999999999991</v>
      </c>
      <c r="N35" s="37">
        <f t="shared" ref="N35" si="2">1-MAX(N29:N34)</f>
        <v>0.39999999999999991</v>
      </c>
      <c r="O35" s="37">
        <f t="shared" ref="O35" si="3">1-MAX(O29:O34)</f>
        <v>0.7</v>
      </c>
      <c r="P35" s="37">
        <f t="shared" ref="P35" si="4">1-MAX(P29:P34)</f>
        <v>0.19999999999999996</v>
      </c>
      <c r="Q35" s="37">
        <f t="shared" ref="Q35" si="5">1-MAX(Q29:Q34)</f>
        <v>0.9</v>
      </c>
      <c r="R35" s="40"/>
      <c r="S35" s="50" t="s">
        <v>77</v>
      </c>
      <c r="T35" s="50"/>
      <c r="U35" s="50"/>
      <c r="V35" s="50"/>
      <c r="W35" s="50"/>
      <c r="X35" s="50"/>
    </row>
  </sheetData>
  <mergeCells count="6">
    <mergeCell ref="S9:X9"/>
    <mergeCell ref="S17:X17"/>
    <mergeCell ref="S26:X26"/>
    <mergeCell ref="S35:X35"/>
    <mergeCell ref="K1:Q1"/>
    <mergeCell ref="I2:R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4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Oleg Butuzov</cp:lastModifiedBy>
  <dcterms:created xsi:type="dcterms:W3CDTF">2018-10-17T04:50:17Z</dcterms:created>
  <dcterms:modified xsi:type="dcterms:W3CDTF">2019-05-27T19:24:08Z</dcterms:modified>
</cp:coreProperties>
</file>