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4640"/>
  </bookViews>
  <sheets>
    <sheet name="交易记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<sst xmlns="http://schemas.openxmlformats.org/spreadsheetml/2006/main" count="667" uniqueCount="191">
  <si>
    <t>证券代码</t>
  </si>
  <si>
    <t>证券名称</t>
  </si>
  <si>
    <t>买卖标志</t>
  </si>
  <si>
    <t>成交日期</t>
  </si>
  <si>
    <t>成交时间</t>
  </si>
  <si>
    <t>成交价格</t>
  </si>
  <si>
    <t>成交数量</t>
  </si>
  <si>
    <t>成交金额</t>
  </si>
  <si>
    <t>清仓收益</t>
  </si>
  <si>
    <t>剩余仓位</t>
  </si>
  <si>
    <t>买入逻辑</t>
  </si>
  <si>
    <t>计划止盈</t>
  </si>
  <si>
    <t>计划止损</t>
  </si>
  <si>
    <t>清仓逻辑</t>
  </si>
  <si>
    <t>卖出逻辑</t>
  </si>
  <si>
    <t>反思</t>
  </si>
  <si>
    <t>恒瑞医药</t>
  </si>
  <si>
    <t>买入</t>
  </si>
  <si>
    <t>卖出</t>
  </si>
  <si>
    <t>工业富联</t>
  </si>
  <si>
    <t>兆易创新</t>
  </si>
  <si>
    <t>北方稀土</t>
  </si>
  <si>
    <t>立讯精密</t>
  </si>
  <si>
    <t>药明康德</t>
  </si>
  <si>
    <t>北方华创</t>
  </si>
  <si>
    <t>光迅科技</t>
  </si>
  <si>
    <t>市买1（对手方最优价格）</t>
  </si>
  <si>
    <t>市卖1（对手方最优价格）</t>
  </si>
  <si>
    <t>市卖2（本手方最优价格）</t>
  </si>
  <si>
    <t>剑桥科技</t>
  </si>
  <si>
    <t>市买2（本手方最优价格）</t>
  </si>
  <si>
    <t>华友钴业</t>
  </si>
  <si>
    <t>长白山</t>
  </si>
  <si>
    <t>思源电气</t>
  </si>
  <si>
    <t>中国西电</t>
  </si>
  <si>
    <t>长电科技</t>
  </si>
  <si>
    <t xml:space="preserve"> 1- 长电科技站稳了30日均线  今天下午迎来突破是一个较好追随趋势的机会 
 2 -  nvda财报远超预期 ai硬件炒作尚未停止 还未传导到封测领域 
</t>
  </si>
  <si>
    <t xml:space="preserve"> 设置在前高55时止盈半仓</t>
  </si>
  <si>
    <t>放量跌破30日线全仓止损</t>
  </si>
  <si>
    <t xml:space="preserve">基本面没有改变 思源电气回踩13日线  只是一个短期获利盘的了结  做的不足的地方在于太想抄底了 应该等股价稳稳踩住13日线的时候再进行加仓
</t>
  </si>
  <si>
    <t>止盈依旧设置在250 止盈半仓</t>
  </si>
  <si>
    <t>放量跌破13日均线且没有收复迹象时全仓离场</t>
  </si>
  <si>
    <t xml:space="preserve">卖出 </t>
  </si>
  <si>
    <t xml:space="preserve">
止损了600股 主要原因是长电科技有效跌破30日均线且回收的速度不快，温和回收，同时接近尾盘时又下跌了一点 ，对于这种慢慢的温和的回收 我有两个想法 
一是主力在边打边撤 悄悄出货 二是主力在底部建仓 怕一下子拉飞股价  同时股价是触及到了 短期的支撑位之后回升 留下了长下影 个人主观上我想博一个反弹 客观上破位就走是我定死的纪律 所以中和二者 半苍止损是比较好的选择了</t>
  </si>
  <si>
    <t>002028</t>
  </si>
  <si>
    <t>当时的心态和想法是 博一个反弹 当时思源电气并没有基本面或者重大利空 我不理解为什么这个时候跌破了13日均线 本来13日均线是我的止损价格 可是我没有执行好我的策略 却真的好像在赌博一样依旧加仓 我受到讨论区的影响也有点大 看到大家都觉得没事 回调 这个也一定程度上影响了我的判断 今天是加仓后的第二天我确认我做错了。</t>
  </si>
  <si>
    <t>有效跌破210 止盈离场 恢复趋势后才能进场</t>
  </si>
  <si>
    <t>思源电气跌破210支撑位且最终没有有力的回收
需要适当规避风险，短期走弱，但会持续关注，企稳30日线后可以入场建仓，但现在不是时候</t>
  </si>
  <si>
    <t>尽管今天盘中爆出关于7nm制成工艺的利好
依旧走势很弱涨幅小，没有回收47块，判定为
短暂弱势+封测板块本身没什么涨头遂离场</t>
  </si>
  <si>
    <t>思源电气 逻辑还在 今天正式站稳30日线 且上涨幅度达4%强度可延续 今天初步建仓主要为了试仓 最终仓位上限定格在10w</t>
  </si>
  <si>
    <t>跌破30日线离场</t>
  </si>
  <si>
    <t>亨通光电</t>
  </si>
  <si>
    <t>亨通光电作为光纤的人气公司 pe处于低值 同时今天站稳了30日线做一下左侧交易问题应该不大 轻仓试错中</t>
  </si>
  <si>
    <t>有效跌破30日线离场</t>
  </si>
  <si>
    <t>今天在9:57的时候有一波操作 这波操作跟我之前的都不太一样，买点依据当天早上212.8时我看到分时图已经开始反转同时有反弹的趋势，我害怕还像昨天那样错过大反弹+鉴于今天大盘表现不佳 下午拉盘的概率高+思源电气早上反弹的概率大 于是选择买入</t>
  </si>
  <si>
    <t>原本设定的限价单放在了210，直到收盘也没有打到210的位置，我认为今天作为一个普跌行情，反弹是最近的大概率事件，尾盘突然的拉伸正想追进去发现尾盘又砸了，既然稳在30日线 逐步布局加仓也是好的</t>
  </si>
  <si>
    <t>认为短期是一个加仓的时期 同时早盘
走的很强势 于是有点贸然加仓了</t>
  </si>
  <si>
    <t>亨通光电早盘高开低走下午探底回升之后十分强势收复前几天大跌的阴线，且当时均价仍低于成本线，短期支撑位40.96已经明晰，寻求一波追涨</t>
  </si>
  <si>
    <t>002208</t>
  </si>
  <si>
    <t>这一波买入跟昨天买入亨通光电的逻辑是一致的在看到思源电气企稳逐步回到趋势后 同时又低于现在仓位均价加仓是看起来很划算的事情 ，电力走的好 一定程度上也带动了电网，但要开始逐步小心风险了</t>
  </si>
  <si>
    <t xml:space="preserve">今天早盘一波放量下杀之后有效回收了涨幅留下了长下影线 作为一个安全的短期支撑位 同时有隐约上冲的势头 于是我选在在208这个位置买入做一个短t 短期这支票的最大容量为我的50%仓位 已经完全打满 奉高做t降低成本 是现在的主要任务 同时连着两日缩量  股价已经在200-210之间得到了企稳 
</t>
  </si>
  <si>
    <t>3614    （+5.4%）</t>
  </si>
  <si>
    <t xml:space="preserve">1.三天时间亨通光电累计涨幅达到14个点 但是前一天 在上午走出了当日最高点之后一路回落尾盘 收红 留下长下影线 我将这个信号视作滞涨 + 当晚美股对标股票康宁大跌4% 观察了每天亨通光电早上都有冲高回落迹象且都发生在10点左右 于是决定在这个附近清仓 其实一开始都是和预想到差不多 开盘股价一路下杀最后在10点左右开始反弹到开盘价附近 这个时候对我来说是清仓的好时机 因为本来这个仓位就是以短线为主 快进快出才是正解 开仓前我就思考好什么时候做中线什么时候做长线  亨通光电本来就是我想要用来做短线的一个标的 它的热度更好 辨识度更高 弹性也更好 事实证明确实如此 在反弹中我收到大量获利 。 但是如果回看上周五我其实是卖飞了 我认为自己没有做好的点 1. 太把外盘的走势当回事 虽然外盘股价确实与A股对应标的股价有部分相关关系 但不应该就当作全部 它只是参考 不能成为买卖的关键 。 2.昨天的上影线太明显了所有人都知道这是滞涨的信号 我也被这样的表象所迷惑 但或许也不是迷惑因为最近大盘轮转的很快 获利之后快速抽身也并不是错误 这个决定只能等待时间来检验
</t>
  </si>
  <si>
    <t>200是思源电气这几日的短期低点这个地方应当有比较好的支撑，事实证明我做对了 两次探底200之后都得到了回收，但大盘抛压太重今天放量跌了2% 还在努力降低成本 有机会就高卖做t</t>
  </si>
  <si>
    <t>思源电气在昨天回踩了60日均线且伴随放量但是我并未有发现有什么利空消息在影响股价，一时间难以判断这到底是洗盘还是出货，今天A股全线暴涨思源电气只能说是表现平平，全天仍然缩量为防止踏空+降低风险今天确实应该减仓，这是我从上一次卖飞亨通光电收获的教训，不应该太赌气的清仓留一点悬念和可能性给自己，不要太多的确定性</t>
  </si>
  <si>
    <t>000988</t>
  </si>
  <si>
    <t>华工科技</t>
  </si>
  <si>
    <t>长远来看华工科技在三月份连跌之后在短期已经出现明显的底部100作为一个短期支撑，同时今天放量收出阳线有反攻事态，总之这个位置是一个盈亏比例较好的位置，前面有前高141，下方有支撑位100，先小仓试错而后加仓。</t>
  </si>
  <si>
    <t>002281</t>
  </si>
  <si>
    <t>光迅科技在最近的cpo板块里面是更加强势的股票
鉴于之前在做亨通光电和长飞光纤的时候我选择了更加处于回调上升的亨通光电而错过了长飞的大涨，这让我觉得更应该选择强势的股票 不是看涨的多了就害怕，所以这里也加了2w仓位 决定在华工科技之间优中选优 去弱留强</t>
  </si>
  <si>
    <t xml:space="preserve">先买入的是光迅科技这里买入华工科技主要有以下考虑：1.作为同板块的个股 光迅科技的可见强势会在一定程度上带动华工科技 2.华工科技从形态上看比光迅科技更加让人安心 因为在3月份的大跌中 它已经铸成了一个显而易见的100作为低点 同时还站稳了5日线 高点明显+低点明显 盈亏比例在这里差不多有2:1 先把目标价格放在130左右 止损放在100元
</t>
  </si>
  <si>
    <t>今天看到光迅科技在早盘冲高，这时候有一个自我的警示就是等待情绪回落开盘从9:30-10:00这段时间是fomo的时间我认为这里存在着大量的交易噪音，一时间可能会被追涨的人群影响，10点之后继续观察 光迅科技价格仍旧坚挺且还有继续上冲的意图 这里可以大概判断出今天的上涨不是单纯的早盘fomo + 最近利空被消化+ 近期在cpo板块里的强势地位（逆势上涨）-&gt; 果断加仓</t>
  </si>
  <si>
    <t>思源电气最近的表现疲软虽然今天是4000家个股下跌，但相对于板块来说这几天的表现远远低于整体板块，伴随着缩量可以解读成买盘萎缩，卖盘也不强劲，预计会在这个箱体内横盘一段时间或者沿着60日支撑震荡，但短期出现行情的概率太低了，之前认为可能是洗盘，但现在来看更像是出货，为了规避风险同时尽可能博一点反弹预期 留了1层底仓 若持续低迷跌破60日均线 可以清仓</t>
  </si>
  <si>
    <t>当日思源电气低开高走 一改往日颓势 上午我并没有急于追涨 因为想等大众的
fomo情绪过去之后再入场 到了13:08的时候思源电气依然走强甚至拉高 这时候我认为前几日的杀跌只是洗盘 果断追涨买入</t>
  </si>
  <si>
    <t>开盘之后思源电气大幅杀跌 又回到了前几日的低点 这并不符合之前的假设 如果是洗盘 今天不应该是这样杀跌 当然这依然可能是洗盘 我不能排除这样的可能性 但我想说的是自己没做好的一个点 ，那就是太急于下判断 上仓位了 这里我太鲁莽了 应该等到突破阻力位213进行确认再加仓的 我不知道这里到底是牛回了 还是拉高出货 那这个时候就是等价格确认是最好的 今天清仓的逻辑我也说不清楚 感觉是自己在很快的想要摆脱这种亏损 有种在赌气的感觉 操作不理性了 伴随着自己在cpo板块还有盈利今天总体是正盈利的 所以对割肉没有什么心理上的痛觉 只有对这个股票的失望（好奇怪 我不应该有这样的情绪的 为什么要对它失望 它不清楚我买了它 也没有涨的义务 我是来赚钱的 而不是来产生感情的 我感觉自己确实在一只股票上耗费了太大的感情 或者说精力当他不能为我赚钱或者有理由证明不强势的时候我应该离开 而不是死守着逻辑 或者它曾经给我带来过盈利作为借口而抓着不放</t>
  </si>
  <si>
    <t xml:space="preserve">开盘强势 等fomo情绪退潮在下方接了个114的价位但我觉得接的还是太早了 应该在10点后等待均线确认后加仓 这个时候也消除了大部分开盘期间带来的噪音 现在发现在这种市场情况下 顺势而为 浮盈加仓才是一个让我觉得舒服的交易方式 之前一直跌一直补的做法太煎熬了 我感觉自己也不是一个很坚定的人 这套方法貌似不适合现在的我 
</t>
  </si>
  <si>
    <t>华工科技从下午开始就一路走强 这里我并不知道盘后会有什么消息（其实这里应该反省一下）因为今天下午其实就是华工科技一季报发布的时间，我当时居然不知道这个消息 以后绝对不能犯这种错误 对于持仓个股在时间线上的大事应该了如指掌才对 那也就意味着今天加仓的逻辑不是因为一季报的看好 而是发现分数图上华工科技突然的强势 + 量能温和放量 我认为这是一个不错的上升趋势票 + 自己本身盈利中 -&gt; 加仓200股</t>
  </si>
  <si>
    <t>华工科技在昨日收盘发布一季报预告 很显然扣非之后不及机构预期 早盘开盘恐慌下杀之后被拉回至接近-轴，午后继续下杀最后-3.62%收盘 清了一半仓位一方面是规避风险落袋为安 因为无论今天是收涨还是如何 光模块近期也可能要到顶了 即使兑现一半的利润，留下了另一半仓位在于昨天的尾盘拉伸 我不认为是散户跟风买入 更可能消息交易者在买入 我不能排除洗盘的可能 同时今天利空出尽的前提下 底部资金有承接 尾盘又出现大量主买 故有吸筹的嫌疑</t>
  </si>
  <si>
    <t>光迅科技还没发布季报预告这是一个不确定的点-&gt; 以后我要时刻关注这种时间点 尽量不要在这种公告时间点进行操作 波动太大反而不利于操作 + 今天光迅科技下跌大概率是收到华工科技的恐慌情绪带动的 + 已经有隐约的见顶信号 即使不见顶 都有回踩5日线的可能 +光模块最近涨的太多了+光迅科技最近趋势太好 回调无法避免</t>
  </si>
  <si>
    <t>保本损，确保这一单不是亏损的，这笔交易做的并不好 ，止损不够果断，昨天清半仓的时候抱着防止卖飞的信念留了半仓，可是今天开盘之后一路下杀自己没有做好移动止损的计划 真正到了保本的时候才彻底清仓 这是失败的 我认为不能再用这种到了下跌才开始清仓的策略了 要测试一下在上涨中卖出的表现如何</t>
  </si>
  <si>
    <t>601126</t>
  </si>
  <si>
    <t>四方股份</t>
  </si>
  <si>
    <t xml:space="preserve">四方股份目前处于低位 ， 叠加电网近期有反弹的趋势
资金不可能一直在光通讯类的板块游动，需要将仓位调至不那么拥挤的赛道，且逻辑也足够硬的赛道，同时电网在这波下跌中已经见底迎来反弹，这时候需要选择一支高弹性的股票，我刻意避开了思源电气 虽然它是龙头股 但是我认为市值太大的情况下弹性不足 不适合短期持仓 四方股份的业绩 显然不如思源电气 增长速度也不行 但市场也没有给出比较大的预期这是一件好事 同时股价正从低位逐步修复 上方筹码也不多 抛压小 </t>
  </si>
  <si>
    <t>这几天它可能要去摸48.5这个位置如果价格到了48.5意味着此时仓位浮盈来到5%这个时候加1100股也就是把浮盈摊到2.5%，成本线在47.31，这时候会遇到前期的一个平台位置48.62，如果遇到阻力被打下来了下方会有一个30日线支持（然而这个三十日线在最近一个月并不有效 ）充当的是一个阻力位的作用，同时这个时候下方也会有一个5日线支撑这里的短期支撑作用还在，但是这里直接把仓位double会不会有点太激进了，我能容扔的成本线只能往上继续移动到46.66这个位</t>
  </si>
  <si>
    <t>负-7%的时候止损</t>
  </si>
  <si>
    <t>这里在尾盘加了600股坦白地说是害怕明天行情就启动了的贸然出击，但是总觉得仓位不打到5w块心里不舒服，反而加完仓之后心情好了起来，这个操作确实有点冒失，但我想把它当作感觉的一部分不知道这对不对。</t>
  </si>
  <si>
    <t>看到价格高开并且往上冲 这个时候我没有着急下单 因为不知道是否是短期诱多 等到了9:45 其实不应该在这个时间点买入的 应该在10点等情绪真正平稳的时候才买入的 9:48 涨幅来到7%-8% 这个时候我能够确认昨晚到股权转让是利多消息 这个时候我起了贪念 直接加了3手仓位 也为后来10:13分我卖出1手做了铺垫</t>
  </si>
  <si>
    <t xml:space="preserve">这个时候以为是真的被哟多了 我选择在这个时候卖出100股以求安稳 自己很显然被股价控制了操作 </t>
  </si>
  <si>
    <t xml:space="preserve">四方股份的价格来到了我的加仓目标价 顺势在这个价格买入6手 </t>
  </si>
  <si>
    <t>华工科技的利空出尽 同时底部均线也上来了这样可以当做一个支撑位先初步建仓观望，但不宜过久持仓因为cpo光模块的炒作迎来了高潮现在可能要到头了到时候华工科技即使在这段时间没吃到利润也会被板块拖下水</t>
  </si>
  <si>
    <t>今天四方股份开盘下杀，一度接近我的成本线，而刚好我的成本线就在5日支撑线附近这个时候为了保本损同时降低风险我选择了减仓，然而我没做好的点是太没有耐心了，当他到达5日线的时候我很急着想要能够寻找到支撑，然而我没有等足够合理的时间比如说30min，而是直接减仓，以后给更多的时间例如20分钟 看是否能收复这跟5日线才决定是否离场</t>
  </si>
  <si>
    <t>减仓后不久股价开始直线拉伸，这个时候根据分时线的趋势判断我认为股价在当日极大概率将会拉红，的同时收出了一条长下影线，对我来说是安全的标志，于是又将仓位放入，但这次并没有选择回到当时1700的仓位，还是为了降低暴露</t>
  </si>
  <si>
    <t>光迅科技今天开盘下杀之后在底部盘旋，到了午后直线拉伸，跟随大势，以及观察到剑桥科技已经先直线拉红，光迅科技人气不输剑桥科技，这个时候更容易顺应趋势上涨+今天大盘环境不好更容易产生资金抱团效应，强中选强这个时候我买入200股</t>
  </si>
  <si>
    <t>光迅科技在午后拉伸之后出现明显的回落，总感觉后劲不足+一季报预期要来了这个时候我不应该再下大仓位在这个股票上面，毕竟吃过华工科技的亏，当时从量价关系看都是一种利好行情，却因为这个财报被几乎蚕食完了所有利润，但也不全是因为财报的问题一部分也是自己当时没有贯彻分批止盈落袋为安的策略，总是在上涨时继续持有 而在下跌时才愿意卖出 这样反反复复心理也受不了 所以这次我进步了 我要把仓位控制在一个让我自己舒服的仓位 保证底仓的同时又可以在日内行情好的时候顺势加仓 尾盘发现不对也可以减仓卖出降低风险</t>
  </si>
  <si>
    <t>贯彻止盈策略，我一直担心的问题在于我在四方股份的利润垫不够厚，即便我看好它 我也容易被短期的回调给洗出去，最好的办法就是在这个时候即使落袋降低仓位，拉低成本均线，这可以看作是我对自己的自我保护吧，因为我现在也明白确实没有什么股票是只涨不跌的，我也开始接收自己是无法完全预测第二天的走势这样反而更好 为自己留白 留下更多的可能性 这样也想的更多 而我只要做的就是在每种可能里面找到最舒服的策略或者说最优解 逐步在高点减仓累计利润就是一个让我感到舒服的做法</t>
  </si>
  <si>
    <t>今天买入华工科技特意挑选了在9点30冲高回落之后接了一手，买入原因：今天为了规避风险决定对光迅科技减仓，但考虑到未必这个一季报和年报是利空如果这个时候加仓华工科技既可以在明天利空的时候抗跌也可以在利多的时候被行情带起来，总的来说是华工科技这个位置让我感到舒服，下方5 13日线呈现多头向上排列，今天量能也逐步起来可能会走第二波行情，但要注意在前高125的位置及时获利减仓</t>
  </si>
  <si>
    <t>四方股份表现强势 今天一波的涨幅逐步带我逃离成本线，选择了一个在短处高点回落后的位置上车，同时电网的板块还没有真正被当作重心来炒作，上升空间仍然存在，所以在这个位置选择了加仓500股</t>
  </si>
  <si>
    <t>今天短暂上涨停板后没能涨停，几乎没什么卖压就把价格打下来了证明买单太浅别人不愿意在这个地方接货，同时55.66是上一个波峰顶，在这个位置收到阻力的概率更大于是先捡了1/3仓位止盈 ，但长期还是看好电网这支股票能突破前高，等到站稳前高才决定加仓</t>
  </si>
  <si>
    <t>前期cpo板块里光迅科技、剑桥科技涨幅太多接近回调的日子了，同时今天要发光迅科技的一季报和年报为防止像上一次华工科技的情况出现、这里我选择了先清空仓
位规避风险，而同时我又持有华工科技的仓位h这样也不容易在利好的情况下踏空</t>
  </si>
  <si>
    <t>四方股份重回前期高点在高位放量，这个时间无法排除是出货的可能性，这里很想因为回踩了5日线还没破就当作借口不去做止盈，而同时我也看到了更加安全的地位电网股，这个位置很显然风险要大于机会，鉴于之前犯过和华工科技 光迅科技一样的优柔寡断的止盈错误 今天决定先落袋为安 寻求更低位的电网股</t>
  </si>
  <si>
    <t>002270</t>
  </si>
  <si>
    <t>华明装备</t>
  </si>
  <si>
    <t>这里我认为现在cpo+pcb板块太拥挤了 资金现在需要找到还没有在上一波下杀中修复的板块，而我察觉到华明装备还处于低位盘整阶段+估值偏低可以选择初步建仓</t>
  </si>
  <si>
    <t>cpo光模块这波拉升过程中 华工科技几乎没有受益 同时一季度报并不理想 扣费后增长缓慢 不如光迅科技 +这波涨幅可能已经接近尾声当全场下杀华工科技也难以幸免</t>
  </si>
  <si>
    <t>603019</t>
  </si>
  <si>
    <t>中科曙光</t>
  </si>
  <si>
    <t>中午收盘时看到deepseekv4发布的消息+11:14分已经有资金抢跑股价明显上v，博弈一个deepseekv4的消息能在短时间内发酵，于是选择开盘后直接以市价单成交</t>
  </si>
  <si>
    <t>002261</t>
  </si>
  <si>
    <t>拓维信息</t>
  </si>
  <si>
    <t>依旧是博弈deepseekv4适配华为升腾芯片+deepseekv4后续直接发酵大爆的消息，拓维信息是公司继续强调基于“鲲鹏+昇腾AI”算力底座，打造覆盖中心侧、边端侧、终端侧的全栈式智能计算产品体系，并推出兆瀚 DeepSeek 一体机、AI 工作站等产品，与华为升腾概念强相关叠加从筹码峰上看上方套牢盘不重，于是决定市价买入，然而现在复盘我发现了一个错误，dsv4的消息和传言已经在前些日子有了预期或者预防 这个不是一个突发的事件，因此早就有埋伏资金在里面了，这是我当时考虑不周的事情，当利好落地了就是迎面而来的利空，而周末dsv4的消息也没有持续发酵，因为性能其实真的不如顶尖模型，因此我的买入逻辑也不存在了 周一无论什么价格都要先止损离场</t>
  </si>
  <si>
    <t>跌破了我的硬性止损保护线，但我觉得我这个决策做的太武断了，完全被市场操纵了情绪，刚开盘这波绝对的恐慌下杀 这个时候不应该直接清仓的 在这里清仓和在跌停清仓的区别也不是很大 没有这个必要 同时华明装备并没有实质性的暴雷 我应该更有耐心 更能屏蔽市场噪音才行</t>
  </si>
  <si>
    <t>对这两笔失败的交易进行反思：1.首先我觉得自己最近的操作有点太散户思维或者说对于价格太敏感了，容易在分时上被价格的波动所牵动，而这又会导致我在盘中作出一些低卖高买的操作，这一来一回之间反而损耗了应该有的利润 2.我太急了 太想开仓了 开仓太草率了 草率到明明原因还不明朗就冲进去 其实对于今天的生益科技我也有这样的感觉 但我似乎又有一个声音在劝自己如果不上车那就再也上不去了3，看问题抓不到主要矛盾 为什么ds一发就要去追最近最想关的和华为有关的板块呢 为什么不发散思维 或者说聪明一点 明明拓维信息不算纯血的科技股还要往里面跳，以后交易应该考虑保守和激进的结合 选择沾边的但又同时提供了一定安全边际的股票反而会让我感到舒服 且更应该抓住主要矛盾 这是对国产制造国产半导体的利好 不能一叶障目去追那些垃圾票</t>
  </si>
  <si>
    <t>dsv4的反响不大，周末发酵程度不高，这波确实是堵错了而且dsv4要发的消息早就人尽皆知 埋伏盘早就进去了 我一开始根本没考虑到这个问题 然而这个问题其实是最关键最严重的问题外加今天要发财报，我本身并不看好这个公司 不属于高价值股 既然我开仓的逻辑不存在了 我就还是清仓为好</t>
  </si>
  <si>
    <t>600183</t>
  </si>
  <si>
    <t>生益科技</t>
  </si>
  <si>
    <t>首先看好pcb的长期发展导向，pcb相对于光模块还没有进入全民炒作的狂热，资金也在选择方向，最后还是要集中于ai基建无论是怎样pcb背板都是主要的存在+ccl一季度涨价的消息可以博弈第一季度财报</t>
  </si>
  <si>
    <t>短线资金恐慌砸盘离场 思源电气一季报基本符合预期 但资金同样在寻找瑕疵 如毛利率恶化 这主要是销售费用以及开发费用所造成的影响 无论是净利润还是营收都在同比高增速增长 +高存或 负现金流 可以理解为扩产快 需求大 我认为在这里思源电气的基本面并没有改变只是一部分想要博弈交易季报的资金认为不及预期 于是离场形成的踩踏</t>
  </si>
  <si>
    <t>这里当做一个5日线确认 生益科技价格一直徘徊在5日线附近 给我的信号是：这里是有人在做多的 + 长期看好ccl涨价 今天的季报符合预期或者超预期都有可能 -&gt; 加仓 但只加了200股-&gt;原因在于即便业绩达到预期明天兑现的概率也存在 没必要打满仓位</t>
  </si>
  <si>
    <t>看到接近中午盘前上涨的热潮仍然还在没有褪去，于是决定在回调的低点选择买入加仓确认</t>
  </si>
  <si>
    <t>中午盘后价格走势一路向下，且并没有反弹的意思越到尾盘价格越是走低，伴随着放量 我可以认为是一部分前期获利盘在离场了，外加明天最后出金日是时候规避一下风险，我认为我今天其实没有做好不应该在形式还不明朗的时候就确认加仓，至少应该等到接近尾盘确认的时候才上车 而不是匆匆忙忙的想要追涨 简直就是一波韭菜操作</t>
  </si>
  <si>
    <t>是时候好好反思一下自己的操作了 买入中科曙光的逻辑本身就是不正确的 如果当时周末ds没发酵 周一就应该割掉走人 但是我当时却寄希望于新的概念 例如它的云计算啊 cpu啊但这根本就不是我当初买入的原因 我持有的原因已经和当时不一样了 我不该拖着不放手的 这是个最大的错误 改变持仓原因 坚决不能再有这种问题出现</t>
  </si>
  <si>
    <t>601869</t>
  </si>
  <si>
    <t>长飞光纤</t>
  </si>
  <si>
    <t>长飞光纤当日回踩30日线后快速回收 这里是一个不错的支撑位置 同时
光纤概念本身也极具吸引力 值得买入等下一波浪潮来袭</t>
  </si>
  <si>
    <t>根据自己的交易逻辑 10%时可以double 且趋势仍在没被破坏 继续持有</t>
  </si>
  <si>
    <t xml:space="preserve">长飞光纤本身最近表现的太弱 且缺乏一定的弹性 ，拿着太耗费资金成本  同时碰上今天光通讯里面cpo东山精密的大跌 我更倾向于去换股做东山精密的反弹 </t>
  </si>
  <si>
    <t>002384</t>
  </si>
  <si>
    <t>东山精密</t>
  </si>
  <si>
    <t>一直很想重新参与cpo的行情 今天一波急跌 没有显著的利空 同时东山精密的基本面至少在今年都是不错的 而且其更有弹性 今天超跌的程度更深 明天反弹的力度可能也越大 同时 既然都在光通讯里面 这段时间看下来还是cpo的行情大于光纤 于是换股</t>
  </si>
  <si>
    <t>长飞光纤在22日的反弹太弱 于是选择直接调仓到东山精密</t>
  </si>
  <si>
    <t>看好cpo的反弹</t>
  </si>
  <si>
    <t>2230（+2.65%，毛未扣费，5-27清仓）</t>
  </si>
  <si>
    <t>5月东山旧仓清仓：行127/129买入400股，本行5-27以215.62全平</t>
  </si>
  <si>
    <t>这里早盘我觉得我急了 可能是因为持有生益科技太多利润而把这笔交易看的太随意了 认为这个时候东山精密不够强 就贸然割掉 但忘记了自己其实是有利润垫的 而后看到亨通光电在30日线强势反弹 这里以为能做一个追涨 于是追在了半山腰上 正确的做法还是应该等到10点后等情绪全部冲销完毕之后才能做决定 而且我违反了交易纪律 第一笔一定是轻仓试错 却上去就全仓了 这个是交易的大忌 我太心急了 不该如此</t>
  </si>
  <si>
    <t>600487</t>
  </si>
  <si>
    <t>这里看到亨通光电下跌已经来到了30日线的支撑位 这里的胜率明显很高 而且上午有一波上冲的动作 我认为在这个位置 即30日线附近买入是没问题的 问题出在 我太心急了 一把就把仓位打满了 这不符合我赚钱的思路 慢慢浮盈加仓才能让自己立于不败之地</t>
  </si>
  <si>
    <t xml:space="preserve">不知道为什么当我昨天开仓买入8w的亨通光电后我突然有一种后悔之感 感觉自己违背了自己的交易纪律 我的交易纪律应该是初步试仓 确认去趋势后逐步加仓 今天一波下杀直接把我吓跑了一半 自己的操作还是太鲁莽了 </t>
  </si>
  <si>
    <t>确认趋势逐步加仓</t>
  </si>
  <si>
    <t>生益科技已经连续两天冲高回落且放出大量 这里我觉得短期内这个股票已经涨不太动了 而且高位放量的换手 一方面我认为这不是散户在买入 从我的视角 这样做太危险 所以是大资金在操作的可能性稿 同时这个股票具备很强的业绩 同时估值在A股仍然处于一个较为温和的位置 适合继续持有 没有大破5日线趋势还在 只是现在需要卖出 来增加我在亨通光电 的头寸</t>
  </si>
  <si>
    <t>低开加仓</t>
  </si>
  <si>
    <t>不知道为什么当我昨天开仓买入8w的亨通光电后我突然有一种后悔之感 感觉自己违背了自己的交易纪律 我的交易纪律应该是初步试仓 确认去趋势后逐步加仓 今天一波下杀直接把我吓跑了一半 自己的操作还是太鲁莽了</t>
  </si>
  <si>
    <t>确认分时均线后持续加仓</t>
  </si>
  <si>
    <t>今天生益科技是一个低开 跟我昨天与判断的情况一样 可惜当时我没有做出相应的预案即要不要重新买回我的仓位 直到我看到沪电股份开始拉伸但生益科技还处在低位 这在我看来是短时间价格反应的不精确 直到确认了生益科技向上拉伸0轴后 我才动手买入</t>
  </si>
  <si>
    <t>股息入账</t>
  </si>
  <si>
    <t xml:space="preserve">从昨天美股反弹 已经看到了 今天A股进行反弹的可能性 以及本身亨通光电在近期都是比较强势的存在 开盘价买入存在一定的优势 近期都是高开后高走 下午如我所料 以涨停收尾 现在亨通光电仍然在趋势中 没有突发的利空 就不去做减仓的动作 </t>
  </si>
  <si>
    <t>5日线严重破位，降低风险；该股大跌后易修复，故保留底仓1100股，未全部清仓</t>
  </si>
  <si>
    <t>20592（+10.3%，毛未扣费）</t>
  </si>
  <si>
    <t>底仓清空：6-15起分批减，6-17在107.12反弹中清完，本轮(5-27建仓)全平</t>
  </si>
  <si>
    <t>首先：我不认为当前存在任何的利空 从解读研报和nvda最近传出的压价方面都证明 这都是传言且不真实 ，股价在这个地方下跌的原因我更倾向于归结为整体涨多了的回调 把生益科技和其他同类型股票 如 沪电股份 深南电路放一起确实他是跌的最多的 但前期也是涨的最多的 所以我认为这只是短期的一种回调罢了  接着：减仓原因在于 今天对于五日线来说是一个明显的破位 下方缺口为价格提供了一点的支撑 但是我不愿意在这个地方继续押注了 短期继续下跌可能就会到10日线附近 前几个交易日也有类似的破位 最终第二日收回 这也是我没有全部清仓的原因  还想再次博弈明天的反弹 最后：资金问题 今天下跌后出现了部分我想要初步减仓的标的 如mlcc 的风华高科 这里只是初步的试仓阶段 同时东山精密今天在五日线并没有明显的破位 不做减仓 只能卖掉部分生益科技 获得换仓资金</t>
  </si>
  <si>
    <t>000636</t>
  </si>
  <si>
    <t>风华高科</t>
  </si>
  <si>
    <t xml:space="preserve">首先 风华高科的多头上升现在看来是好的 （趋势正确）其次：分时图里 在66.64位置存在抄底的资金 短期这个位置有支撑的 同时今天大环境不好的情况下 比同行更加抗跌这里我认为是强的表现 行业层面：mlcc不断上修预期 行业的风向在 </t>
  </si>
  <si>
    <t>66.64（前一日的最低点附近）</t>
  </si>
  <si>
    <t>这里加仓我认为我加急了 还是应该等到尾盘买入的 这种直线的分时图拉伸还是不能这么武断的去追涨 风险存在 还好昨天尾盘尚且有一定的利润作为保护</t>
  </si>
  <si>
    <t>今天的修复太弱了 总是在0轴徘徊 但不能这么简单的归咎到个股问题 因为今天光模块整体的表现都很差 缺乏有效的修复 今天减仓的主要原因是价格已经开始逼近我的成本线 同时下方10日线的支撑还有一定距离 减仓或许 能规避一定程度的风险 同时 这个股票在我组合中的占比还是太大了 这是我担忧的问题</t>
  </si>
  <si>
    <t>生益科技在10日线出现了有效的修复 虽然没有完全回收昨日的跌幅 但我认为这个10日线位置短期是安全的 且 现在对于完全推出生益科技还是过早 市值虽然已经大 但是估值还不算过高 临近中期报 把资金重新聚焦pcb这一主线</t>
  </si>
  <si>
    <t>我认为昨天我的操作是做错了的 首先我没有看到生益科技在10日线这里是有支撑的 其次我之前该弱不弱就是强的理论在这里似乎失效了 同时我觉得自己最该反思的是昨天尾盘的减仓 既然基本面没有变化 而同时有这么大的跌幅 更应该判定成是一次假摔 或者主力在换筹码 叠加放出天量 我应该深入思考一下到底是谁在卖谁在买 如果单单看五日线破位 是否太武断了？？</t>
  </si>
  <si>
    <t>当时的想法是被市场上那些超跌的标的吸引 想去博一下中天科技下一周的修复 鉴于一直在东山精密这只股票上耗费了太多的时间也没赚什么钱 决定逐步抽离</t>
  </si>
  <si>
    <t>600522</t>
  </si>
  <si>
    <t>中天科技</t>
  </si>
  <si>
    <t>今天光纤这条线因为康宁的小作文而大跌 虽然当时我还没有真正的去了解整一个技术链 但是直觉上来讲这次恐慌下跌是不合理的 光纤这条线仍然是长期的主线剧情之一 利空并没有很大的出现 我更愿意相信是错杀 于是买入 等待周一的修复 最大亏损为5%外加本身在参与光纤这个主线的时候就一直想找机会入手中天科技 今天说不定是个上车的机会</t>
  </si>
  <si>
    <t>然而问题在于 上一个交易日我做了许多的研究 但都是关于中国巨石和中材科技的 今天要交易的话也应该是交易这两个标的 但是我看到这部分中天科技的超跌反而去做了我不熟悉的股票 这需要认真反思了 我觉得我这样的决定 太过于草率 同时自己应该尽可能对所有观察中的标的都有一定的了解再下手</t>
  </si>
  <si>
    <t xml:space="preserve">当天风华高科需要控制异动 但是今天早盘高开之后一路高走到6%的位置 盘中必须下杀第二天才能有更高涨幅 所以这一波下杀是确定的 于是卖出400股 等待控制异动 而如果这种强势涨幅一直保持到最后 绝对触发异动 第二天风险较大 更早的获利了解也没问题
</t>
  </si>
  <si>
    <t>600584</t>
  </si>
  <si>
    <t>首先长电科技作为近期炒作热度高的票 叠加了 hbm封测概念 以及近期突破了前期高点 估值还处于低位 所以是指的买入的 接着今天早盘我没有想到居然是这么快速的下杀 同时为了能让自己买到 把买单挂到了五日线上方一点 但是早晨恐慌性的抛盘实在太大 几乎整个上午都处于浮亏状态 这里是需要反思的 如果下午没有v起来怎么办？如果一直下杀怎么办 ？最好的方法似乎不是挂单而是更耐心一点 尾盘等待局势明朗些再进或许更好</t>
  </si>
  <si>
    <t>首先 我并不是因为这场恐慌性下跌才因为恐惧而卖出东山精密
真正的原因是近期很显然光模块板块正在处于一个调整震荡阶段已经不是市场的主线
卖出东山精密是为了更好的将资金聚焦于主线 同时 东山精密向上的空间已经不是很大 我在这个地方浪费了太多的时间 
以后给自己的提示就是在突破后没有更进一步的股票可以选择离场了 因为这场调整不知道要持续多久
但主要原因 还是保本损 加上 时间成本 以及向上空间 优势已经不在我这边</t>
  </si>
  <si>
    <t>600176</t>
  </si>
  <si>
    <t>中国巨石</t>
  </si>
  <si>
    <t>中国巨石是我一直研究且具备业绩的企业 最近也是走出了明显的多头趋势 今天的恐慌性下跌里面我认为自己是接早了 从分时图上来说 我看到底部五日线v起来已经说明短期5日线的支撑够强 于是贸然追涨 整个上午依旧是浮亏状态 但是做的好的一点是 这里的我敢于调仓 追逐那些真正处在优势的公司 从当日来看我的买点并不是很好 甚至有点草率 以后更应该警惕一波抛物线的上涨 不应该无脑追入 但五日线v起说明趋势仍在且还强势 可以继续持有</t>
  </si>
  <si>
    <t>没控制住异动范围 清仓</t>
  </si>
  <si>
    <t>尾盘全部收回跌幅 太强势了 加仓100股</t>
  </si>
  <si>
    <t xml:space="preserve">这里主要是想对pcb这个板块的持仓进行调仓 将资金用于加仓涨势更好的中国巨石 </t>
  </si>
  <si>
    <t xml:space="preserve">这一次我没有在直线拉升中买入 而是选择一段时间后的冲高回落后再买入 这是我相比以往做对了的地方 </t>
  </si>
  <si>
    <t xml:space="preserve">中天科技从日线图上来看是在10日线企稳了
又同时距离我的回本线更近一步 这里我违背了自己的交易规则 就是在亏损的时候加仓 这个时候我的想法是 既然都是在往上而且企稳 加仓能拉低成本同时增大收益 何乐不为 但是这里我却买在了几乎当日最高点 问题在于 我不认为这笔交易或许存在什么问题 我太心急了 怕在小仓位的时候踏空 太想重新创造账户的新高  </t>
  </si>
  <si>
    <t>这里看到一个巨大买单 直冲云霄 之后小幅度的回落 这里其实我算比以往有点耐心 轻轻v起来 我就认为 应该是反弹了 这一波要涨停 生怕踏空 但我忽略了一点 午后的开盘总伴随着噪音 这是不真实的价格 我需要更耐心 至少在尾盘才能看出来谁的涨幅更可持续</t>
  </si>
  <si>
    <t>买入之后中国巨石的价格一路下跌 底部并没有强烈的脱单 而我因为多次加仓使得价格已经逐步逼近成本线附近 这是很危险的举动 将至少1/3的仓位暴露在这个票上 且我没有很大的利润垫 只能割掉一半仓位 降低风险 等待趋势最终确认再加仓</t>
  </si>
  <si>
    <t>'002281</t>
  </si>
  <si>
    <t>初步进行减仓 理由是光迅科技的业绩确定性更高 + 今天量能相对健康 以及昨日回踩30日线得到支撑 这一波我看探底回升走出三浪</t>
  </si>
  <si>
    <t>中天科技已经跌破了我预示的止损位 甚至超了许多 我也在思考自己的止损是不是设置的太过谨慎了 于是在这笔交易里我试着放宽止损 但我忘记了一个关键的点 当初买入的逻辑是
认为这是一次错杀 我应该等待修复 但是两天下来并没有有效的修复 这个时候我应该保持警惕了 今天又是一波大下杀 且下面一个支撑位要到51块 虽然我认为这只票的行情并没那么快终结 但短期来看 确实很难 我选择了割肉离场</t>
  </si>
  <si>
    <t xml:space="preserve">首先第一点买入的时候是跌停板 我在接飞刀 以后坚决不能接飞刀 即使错过行情也不能在一个票是跌停板的时候去接 第二点 浮亏加仓 在接近回本的时候 我尝试浮亏加仓 最终却扩大了自己的亏损 当时我安慰自己说 既然我看涨就应该在上涨中去加仓降低成本 一举两得 这样看来是错的 第三 心急 我太心急了 总是在当日buy到最高点 我当时在想什么？这是一个突破 我要跟上？但看到突然的红柱拉升跟上是错误的 基本上都是抛物线 很容易把自己挂在高处 第四 我刚刚想了一下为什么每次在当日买入的时候我都是在最高点 原因出在 如果这只股票在日内波动较小 这个时候我不会选择买入 反而是动量突然的上涨 诱使我买入 这也就意味着 该加仓或者该买入的时候 不是突然拉升后的那一波 而是在震荡中吸收筹码 在自己的节奏中买入 我一直都是在别人的节奏中买入 有人拉涨 我也跟风买入 这是我每日买在最高点的原因 </t>
  </si>
  <si>
    <t>清仓的动作 发生在早上 清仓的主要原因 ： 1临近中报发布 长电科技的财报显然不如存储正股来的要炸裂 此乃颓势1 2. 10日线趋势跌破 下跌往下还有继续下跌的空间  同时认为兆易创新在这个价位要优于长电科技更占主线优势 于是清仓换股</t>
  </si>
  <si>
    <t>603986</t>
  </si>
  <si>
    <t>首先 ： 在这次大跌里我认为我应该去选择那些基本面更好 更占据主线的板块 当光模块陷入长时间盘整时 主要收到市场热烈讨论的还是存储 因为这是最出业绩 也是业绩最确定的方向 2.兆易创新作为存储芯片研发厂更区别于了其他如江波龙这种的组装厂 护城河也更深 更受益 3. 两天20%的下跌至少是一个相对便宜的价格 只买入100股是为了在后续还可以继续补仓</t>
  </si>
  <si>
    <t>追涨买入 30日线有止跌迹象</t>
  </si>
  <si>
    <t>这是一个延迟许多的止损 也是我应该反思的地方 在看到6.30时一根大阳线让我以后这只是一次简单的调整 于是试图去追涨 第二天出现了一定调整 这也在意料之内 于是我没有进行止损 但突然起来的新闻使得第三天低开跌停 第四天也没有像样的修复  价格重新回到测试6.11日的低点 多头的走势现在开来要逐步逆转 当日冲高强度也不高最后尾盘回落 最终清仓离场</t>
  </si>
  <si>
    <t>以为当时存储股已经接近止跌 看到韩股上涨太冒进了 于是在中午挂了单  但是来不及撤走了 被迫以当天最高价格成交 这里看来是十分错误的 最近的科技行情基本都是以冲高回落为主 很少有能一直冲高往上最后收盘的 还是没管住手</t>
  </si>
  <si>
    <t>前一天强势反弹涨停之后 第二天高开低走 一路下杀到-7 同时放出天量 短时间来看 这根本不是洗盘而是出货 下跌的势头太过猛烈 但自己也不想就此错过周一的反弹 于是先卖了半仓 后来我承认自己错了 这里完全就是趋势结束的意味 割肉应该离场</t>
  </si>
  <si>
    <t xml:space="preserve">兆易创新是我没做好的交易 反思的点有以下几点： 1. 浮亏加仓 这里我以为自己拿到了很好的价格 于是选择浮亏加仓 虽然在大反弹那天终于回本 但因为贪婪而没有及时减仓 2.止盈止损不够果断 大涨之后第二天的下杀 到了成本线的时候我就应该有预警需要离场 或者2%的保本损 而不是硬抗 让利润消失了  3. 我感觉我太想赢了 太想赚钱了 因此忽略了大环境的作用 完全还是在以之前的市场环境思考问题 现在似乎不是追高的时刻 </t>
  </si>
  <si>
    <t>这里我主要铆钉的是它和通微富电的关系 早盘同为复电冲高的时候 我承认自己fomo了 认为封测可能会是这场下跌后的又一个主线 心急了 在早盘情绪最高时买入 相比于其他股票诚然封测更加抗跌 同时叠加 市场这么差的情况 会出现一定的资金抱团 我在这里堵了长电科技 今天的下杀太过严重 明天可能会有一定程度的修复</t>
  </si>
  <si>
    <t>早盘下杀 想着的是 不断向下加仓摊平成本博取明天修复的机会离场 但是这里需要反思的是 这个月亏的太多 其实有点慌乱了 不知道自己在干嘛 无论做出什么决策都是亏损的结局 十分懊恼 但又舍不得狠下心来空仓 为什么这样</t>
  </si>
  <si>
    <t xml:space="preserve">底部长电科技已经初步探底 今天大盘整体走势很差 接近千股跌停 长电科技逆势收红 基本面一路向好 大盘距离反弹不远 于是选择加仓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</si>
</sst>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_ "/>
  </numFmts>
  <fonts count="25">
    <font>
      <sz val="11"/>
      <color theme="1"/>
      <name val="宋体"/>
      <charset val="134"/>
    </font>
    <font>
      <b/>
      <sz val="24"/>
      <color rgb="FFFF0000"/>
      <name val="楷体"/>
      <charset val="134"/>
    </font>
    <font>
      <b/>
      <sz val="14"/>
      <color theme="1"/>
      <name val="楷体"/>
      <charset val="134"/>
    </font>
    <font>
      <sz val="11"/>
      <color theme="1"/>
      <name val="楷体"/>
      <charset val="134"/>
    </font>
    <font>
      <sz val="18"/>
      <color theme="1"/>
      <name val="楷体"/>
      <charset val="134"/>
    </font>
    <font>
      <sz val="18"/>
      <color theme="1"/>
      <name val="宋体"/>
      <charset val="134"/>
    </font>
    <font>
      <sz val="14"/>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6337778862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6337778862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6337778862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63377788629"/>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63377788629"/>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63377788629"/>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4" borderId="4">
      <alignment vertical="center"/>
    </xf>
    <xf numFmtId="0" fontId="16" fillId="5" borderId="5">
      <alignment vertical="center"/>
    </xf>
    <xf numFmtId="0" fontId="17" fillId="5" borderId="4">
      <alignment vertical="center"/>
    </xf>
    <xf numFmtId="0" fontId="18" fillId="6" borderId="6">
      <alignment vertical="center"/>
    </xf>
    <xf numFmtId="0" fontId="19" fillId="0" borderId="7">
      <alignment vertical="center"/>
    </xf>
    <xf numFmtId="0" fontId="20" fillId="0" borderId="8">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0" fillId="11" borderId="0">
      <alignment vertical="center"/>
    </xf>
    <xf numFmtId="0" fontId="0" fillId="12" borderId="0">
      <alignment vertical="center"/>
    </xf>
    <xf numFmtId="0" fontId="24" fillId="13" borderId="0">
      <alignment vertical="center"/>
    </xf>
    <xf numFmtId="0" fontId="24" fillId="14" borderId="0">
      <alignment vertical="center"/>
    </xf>
    <xf numFmtId="0" fontId="0" fillId="15" borderId="0">
      <alignment vertical="center"/>
    </xf>
    <xf numFmtId="0" fontId="0" fillId="16" borderId="0">
      <alignment vertical="center"/>
    </xf>
    <xf numFmtId="0" fontId="24" fillId="17" borderId="0">
      <alignment vertical="center"/>
    </xf>
    <xf numFmtId="0" fontId="24" fillId="18" borderId="0">
      <alignment vertical="center"/>
    </xf>
    <xf numFmtId="0" fontId="0" fillId="19" borderId="0">
      <alignment vertical="center"/>
    </xf>
    <xf numFmtId="0" fontId="0" fillId="20" borderId="0">
      <alignment vertical="center"/>
    </xf>
    <xf numFmtId="0" fontId="24" fillId="21" borderId="0">
      <alignment vertical="center"/>
    </xf>
    <xf numFmtId="0" fontId="24" fillId="22" borderId="0">
      <alignment vertical="center"/>
    </xf>
    <xf numFmtId="0" fontId="0" fillId="23" borderId="0">
      <alignment vertical="center"/>
    </xf>
    <xf numFmtId="0" fontId="0" fillId="24" borderId="0">
      <alignment vertical="center"/>
    </xf>
    <xf numFmtId="0" fontId="24" fillId="25" borderId="0">
      <alignment vertical="center"/>
    </xf>
    <xf numFmtId="0" fontId="24" fillId="26" borderId="0">
      <alignment vertical="center"/>
    </xf>
    <xf numFmtId="0" fontId="0" fillId="27" borderId="0">
      <alignment vertical="center"/>
    </xf>
    <xf numFmtId="0" fontId="0" fillId="28" borderId="0">
      <alignment vertical="center"/>
    </xf>
    <xf numFmtId="0" fontId="24" fillId="29" borderId="0">
      <alignment vertical="center"/>
    </xf>
    <xf numFmtId="0" fontId="24" fillId="30" borderId="0">
      <alignment vertical="center"/>
    </xf>
    <xf numFmtId="0" fontId="0" fillId="31" borderId="0">
      <alignment vertical="center"/>
    </xf>
    <xf numFmtId="0" fontId="0" fillId="32" borderId="0">
      <alignment vertical="center"/>
    </xf>
    <xf numFmtId="0" fontId="24" fillId="33" borderId="0">
      <alignment vertical="center"/>
    </xf>
  </cellStyleXfs>
  <cellXfs count="29">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3" fillId="0" borderId="0" xfId="0" applyAlignment="1"/>
    <xf numFmtId="21" fontId="2" fillId="0" borderId="0" xfId="0" applyNumberFormat="1" applyFont="1" applyAlignment="1">
      <alignment vertical="center"/>
    </xf>
    <xf numFmtId="0" fontId="3" fillId="0" borderId="0" xfId="0" applyAlignment="1">
      <alignment vertical="center"/>
    </xf>
    <xf numFmtId="0" fontId="4" fillId="0" borderId="0" xfId="0" applyFont="1" applyAlignment="1">
      <alignment vertical="center"/>
    </xf>
    <xf numFmtId="21" fontId="1" fillId="2" borderId="0" xfId="0" applyNumberFormat="1" applyFont="1" applyFill="1" applyAlignment="1">
      <alignment vertical="center"/>
    </xf>
    <xf numFmtId="21" fontId="4" fillId="0" borderId="0" xfId="0" applyNumberFormat="1" applyFont="1" applyAlignment="1">
      <alignment vertical="center"/>
    </xf>
    <xf numFmtId="0" fontId="4" fillId="0" borderId="0" xfId="0" applyFont="1" applyAlignment="1"/>
    <xf numFmtId="0" fontId="4" fillId="0" borderId="0" xfId="0" applyFont="1" applyAlignment="1">
      <alignment wrapText="1"/>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1" fontId="4" fillId="0" borderId="0" xfId="0" applyNumberFormat="1" applyFont="1" applyAlignment="1">
      <alignment vertical="center"/>
    </xf>
    <xf numFmtId="0" fontId="5" fillId="0" borderId="0" xfId="0" applyFont="1" applyAlignment="1">
      <alignment vertical="center"/>
    </xf>
    <xf numFmtId="1" fontId="5" fillId="0" borderId="0" xfId="0" applyNumberFormat="1" applyFont="1" applyAlignment="1">
      <alignment vertical="center"/>
    </xf>
    <xf numFmtId="176" fontId="4" fillId="0" borderId="0" xfId="0" applyNumberFormat="1" applyFont="1" applyAlignment="1">
      <alignment vertical="center"/>
    </xf>
    <xf numFmtId="21" fontId="5" fillId="0" borderId="0" xfId="0" applyNumberFormat="1" applyFont="1" applyAlignment="1">
      <alignment vertical="center"/>
    </xf>
    <xf numFmtId="176" fontId="5" fillId="0" borderId="0" xfId="0" applyNumberFormat="1" applyFont="1" applyAlignment="1">
      <alignment vertical="center"/>
    </xf>
    <xf numFmtId="1" fontId="3" fillId="0" borderId="0" xfId="0" applyNumberFormat="1" applyAlignment="1"/>
    <xf numFmtId="1" fontId="0" fillId="0" borderId="0" xfId="0" applyNumberFormat="1" applyAlignment="1">
      <alignment vertical="center"/>
    </xf>
    <xf numFmtId="0" fontId="5" fillId="0" borderId="0" xfId="0" applyFont="1" applyAlignment="1">
      <alignment vertical="center" wrapText="1"/>
    </xf>
    <xf numFmtId="0" fontId="6" fillId="0" borderId="0" xfId="0" applyFont="1" applyAlignment="1">
      <alignment vertical="center" wrapText="1"/>
    </xf>
    <xf numFmtId="177" fontId="5" fillId="0" borderId="0" xfId="0" applyNumberFormat="1" applyFont="1" applyAlignment="1">
      <alignment vertical="center"/>
    </xf>
    <xf numFmtId="177" fontId="5" fillId="0" borderId="0" xfId="0" applyNumberFormat="1" applyFont="1" applyAlignment="1">
      <alignment vertical="center" wrapText="1"/>
    </xf>
    <xf numFmtId="0" fontId="6" fillId="2" borderId="0" xfId="0" applyFont="1" applyFill="1" applyAlignment="1">
      <alignment vertical="center" wrapText="1"/>
    </xf>
    <xf numFmtId="0" fontId="5" fillId="0" borderId="0" xfId="0" applyFont="1" applyAlignment="1">
      <alignment horizontal="center" vertical="center" wrapText="1"/>
    </xf>
    <xf numFmtId="0" fontId="5"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742315</xdr:colOff>
      <xdr:row>176</xdr:row>
      <xdr:rowOff>2582545</xdr:rowOff>
    </xdr:from>
    <xdr:to>
      <xdr:col>13</xdr:col>
      <xdr:colOff>3491230</xdr:colOff>
      <xdr:row>179</xdr:row>
      <xdr:rowOff>614045</xdr:rowOff>
    </xdr:to>
    <xdr:pic>
      <xdr:nvPicPr>
        <xdr:cNvPr id="2" name="图片 1"/>
        <xdr:cNvPicPr>
          <a:picLocks noChangeAspect="1"/>
        </xdr:cNvPicPr>
      </xdr:nvPicPr>
      <xdr:blipFill>
        <a:blip r:embed="rId1"/>
        <a:stretch>
          <a:fillRect/>
        </a:stretch>
      </xdr:blipFill>
      <xdr:spPr>
        <a:xfrm>
          <a:off x="21521420" y="246282845"/>
          <a:ext cx="7811770" cy="4102100"/>
        </a:xfrm>
        <a:prstGeom prst="rect">
          <a:avLst/>
        </a:prstGeom>
        <a:noFill/>
        <a:ln w="9525">
          <a:noFill/>
        </a:ln>
      </xdr:spPr>
    </xdr:pic>
    <xdr:clientData/>
  </xdr:twoCellAnchor>
  <xdr:twoCellAnchor editAs="oneCell">
    <xdr:from>
      <xdr:col>11</xdr:col>
      <xdr:colOff>1030605</xdr:colOff>
      <xdr:row>179</xdr:row>
      <xdr:rowOff>1469390</xdr:rowOff>
    </xdr:from>
    <xdr:to>
      <xdr:col>12</xdr:col>
      <xdr:colOff>2692400</xdr:colOff>
      <xdr:row>181</xdr:row>
      <xdr:rowOff>34925</xdr:rowOff>
    </xdr:to>
    <xdr:pic>
      <xdr:nvPicPr>
        <xdr:cNvPr id="3" name="图片 2"/>
        <xdr:cNvPicPr>
          <a:picLocks noChangeAspect="1"/>
        </xdr:cNvPicPr>
      </xdr:nvPicPr>
      <xdr:blipFill>
        <a:blip r:embed="rId2"/>
        <a:stretch>
          <a:fillRect/>
        </a:stretch>
      </xdr:blipFill>
      <xdr:spPr>
        <a:xfrm>
          <a:off x="21809710" y="251240290"/>
          <a:ext cx="3488690" cy="1867535"/>
        </a:xfrm>
        <a:prstGeom prst="rect">
          <a:avLst/>
        </a:prstGeom>
        <a:noFill/>
        <a:ln w="9525">
          <a:noFill/>
        </a:ln>
      </xdr:spPr>
    </xdr:pic>
    <xdr:clientData/>
  </xdr:twoCellAnchor>
  <xdr:twoCellAnchor>
    <xdr:from>
      <xdr:col>10</xdr:col>
      <xdr:colOff>4110990</xdr:colOff>
      <xdr:row>180</xdr:row>
      <xdr:rowOff>580390</xdr:rowOff>
    </xdr:from>
    <xdr:to>
      <xdr:col>11</xdr:col>
      <xdr:colOff>801370</xdr:colOff>
      <xdr:row>180</xdr:row>
      <xdr:rowOff>580390</xdr:rowOff>
    </xdr:to>
    <xdr:cxnSp>
      <xdr:nvCxnSpPr>
        <xdr:cNvPr id="4" name="直接箭头连接符 3"/>
        <xdr:cNvCxnSpPr/>
      </xdr:nvCxnSpPr>
      <xdr:spPr>
        <a:xfrm>
          <a:off x="20476210" y="252332490"/>
          <a:ext cx="110426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11</xdr:col>
      <xdr:colOff>93345</xdr:colOff>
      <xdr:row>178</xdr:row>
      <xdr:rowOff>1016635</xdr:rowOff>
    </xdr:from>
    <xdr:to>
      <xdr:col>11</xdr:col>
      <xdr:colOff>568325</xdr:colOff>
      <xdr:row>178</xdr:row>
      <xdr:rowOff>1423670</xdr:rowOff>
    </xdr:to>
    <xdr:cxnSp>
      <xdr:nvCxnSpPr>
        <xdr:cNvPr id="5" name="直接箭头连接符 4"/>
        <xdr:cNvCxnSpPr/>
      </xdr:nvCxnSpPr>
      <xdr:spPr>
        <a:xfrm flipV="1">
          <a:off x="20872450" y="248476135"/>
          <a:ext cx="474980" cy="407035"/>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10</xdr:col>
      <xdr:colOff>4313555</xdr:colOff>
      <xdr:row>178</xdr:row>
      <xdr:rowOff>1342390</xdr:rowOff>
    </xdr:from>
    <xdr:to>
      <xdr:col>11</xdr:col>
      <xdr:colOff>608965</xdr:colOff>
      <xdr:row>179</xdr:row>
      <xdr:rowOff>1125220</xdr:rowOff>
    </xdr:to>
    <xdr:cxnSp>
      <xdr:nvCxnSpPr>
        <xdr:cNvPr id="6" name="直接箭头连接符 5"/>
        <xdr:cNvCxnSpPr/>
      </xdr:nvCxnSpPr>
      <xdr:spPr>
        <a:xfrm flipV="1">
          <a:off x="20678775" y="248801890"/>
          <a:ext cx="709295" cy="209423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13</xdr:col>
      <xdr:colOff>8946515</xdr:colOff>
      <xdr:row>190</xdr:row>
      <xdr:rowOff>499745</xdr:rowOff>
    </xdr:from>
    <xdr:to>
      <xdr:col>13</xdr:col>
      <xdr:colOff>15420340</xdr:colOff>
      <xdr:row>192</xdr:row>
      <xdr:rowOff>101600</xdr:rowOff>
    </xdr:to>
    <xdr:pic>
      <xdr:nvPicPr>
        <xdr:cNvPr id="9" name="图片 8"/>
        <xdr:cNvPicPr>
          <a:picLocks noChangeAspect="1"/>
        </xdr:cNvPicPr>
      </xdr:nvPicPr>
      <xdr:blipFill>
        <a:blip r:embed="rId3"/>
        <a:stretch>
          <a:fillRect/>
        </a:stretch>
      </xdr:blipFill>
      <xdr:spPr>
        <a:xfrm>
          <a:off x="34788475" y="270133445"/>
          <a:ext cx="6473825" cy="3919855"/>
        </a:xfrm>
        <a:prstGeom prst="rect">
          <a:avLst/>
        </a:prstGeom>
        <a:noFill/>
        <a:ln w="9525">
          <a:noFill/>
        </a:ln>
      </xdr:spPr>
    </xdr:pic>
    <xdr:clientData/>
  </xdr:twoCellAnchor>
  <xdr:twoCellAnchor>
    <xdr:from>
      <xdr:col>13</xdr:col>
      <xdr:colOff>15819120</xdr:colOff>
      <xdr:row>191</xdr:row>
      <xdr:rowOff>500380</xdr:rowOff>
    </xdr:from>
    <xdr:to>
      <xdr:col>13</xdr:col>
      <xdr:colOff>16741775</xdr:colOff>
      <xdr:row>191</xdr:row>
      <xdr:rowOff>1029970</xdr:rowOff>
    </xdr:to>
    <xdr:cxnSp>
      <xdr:nvCxnSpPr>
        <xdr:cNvPr id="11" name="直接箭头连接符 10"/>
        <xdr:cNvCxnSpPr/>
      </xdr:nvCxnSpPr>
      <xdr:spPr>
        <a:xfrm flipH="1" flipV="1">
          <a:off x="41661080" y="272115280"/>
          <a:ext cx="922655" cy="52959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05"/>
  <sheetViews>
    <sheetView tabSelected="1" zoomScale="78" zoomScaleNormal="78" workbookViewId="0">
      <pane ySplit="1" topLeftCell="A194" activePane="bottomLeft" state="frozen"/>
      <selection/>
      <selection pane="bottomLeft" activeCell="K200" sqref="K200"/>
    </sheetView>
  </sheetViews>
  <sheetFormatPr defaultColWidth="10.3365384615385" defaultRowHeight="20.4"/>
  <cols>
    <col min="1" max="1" width="22.1634615384615" style="2" customWidth="1"/>
    <col min="2" max="2" width="22.1634615384615" style="3" customWidth="1"/>
    <col min="3" max="3" width="39.6634615384615" style="2" customWidth="1"/>
    <col min="4" max="4" width="23.5" style="2" customWidth="1"/>
    <col min="5" max="5" width="22.1634615384615" style="4" customWidth="1"/>
    <col min="6" max="8" width="22.1634615384615" style="2" customWidth="1"/>
    <col min="9" max="9" width="29.5" style="3" customWidth="1"/>
    <col min="10" max="10" width="22.1634615384615" style="2" customWidth="1"/>
    <col min="11" max="11" width="66.8365384615385" style="3" customWidth="1"/>
    <col min="12" max="12" width="27.6634615384615" style="3" customWidth="1"/>
    <col min="13" max="13" width="49" style="3" customWidth="1"/>
    <col min="14" max="14" width="255" style="3" customWidth="1"/>
    <col min="15" max="15" width="39.1634615384615" style="5" customWidth="1"/>
    <col min="16" max="16" width="52.8365384615385" style="5" customWidth="1"/>
    <col min="17" max="16384" width="10.3365384615385" style="5" customWidth="1"/>
  </cols>
  <sheetData>
    <row r="1" s="1" customFormat="1" ht="31" customHeight="1" spans="1:16">
      <c r="A1" s="1" t="s">
        <v>0</v>
      </c>
      <c r="B1" s="1" t="s">
        <v>1</v>
      </c>
      <c r="C1" s="1" t="s">
        <v>2</v>
      </c>
      <c r="D1" s="1" t="s">
        <v>3</v>
      </c>
      <c r="E1" s="7" t="s">
        <v>4</v>
      </c>
      <c r="F1" s="1" t="s">
        <v>5</v>
      </c>
      <c r="G1" s="1" t="s">
        <v>6</v>
      </c>
      <c r="H1" s="1" t="s">
        <v>7</v>
      </c>
      <c r="I1" s="1" t="s">
        <v>8</v>
      </c>
      <c r="J1" s="1" t="s">
        <v>9</v>
      </c>
      <c r="K1" s="1" t="s">
        <v>10</v>
      </c>
      <c r="L1" s="1" t="s">
        <v>11</v>
      </c>
      <c r="M1" s="1" t="s">
        <v>12</v>
      </c>
      <c r="N1" s="1" t="s">
        <v>13</v>
      </c>
      <c r="O1" s="1" t="s">
        <v>14</v>
      </c>
      <c r="P1" s="1" t="s">
        <v>15</v>
      </c>
    </row>
    <row r="2" s="2" customFormat="1" ht="27.25" customHeight="1" spans="1:15">
      <c r="A2" s="6">
        <v>600276</v>
      </c>
      <c r="B2" s="6" t="s">
        <v>16</v>
      </c>
      <c r="C2" s="6" t="s">
        <v>17</v>
      </c>
      <c r="D2" s="6">
        <v>20250902</v>
      </c>
      <c r="E2" s="8">
        <v>0.395983796296296</v>
      </c>
      <c r="F2" s="6">
        <v>69.43</v>
      </c>
      <c r="G2" s="6">
        <v>200</v>
      </c>
      <c r="H2" s="6">
        <v>13886</v>
      </c>
      <c r="I2" s="6" t="str">
        <f>IF(AND($C2="卖出",SUMIFS($G$2:G4,$A$2:A4,$A2)=0),SUMIFS($H$2:H4,$A$2:A4,$A2,$C$2:C4,"卖出")-SUMIFS($H$2:H4,$A$2:A4,$A2,$C$2:C4,"买入"),"")</f>
        <v/>
      </c>
      <c r="J2" s="6">
        <f>SUMIFS($G$2:G2,$A$2:A2,$A2)</f>
        <v>200</v>
      </c>
      <c r="K2" s="6"/>
      <c r="L2" s="6"/>
      <c r="M2" s="6"/>
      <c r="N2" s="6"/>
      <c r="O2" s="6"/>
    </row>
    <row r="3" s="2" customFormat="1" ht="27.25" customHeight="1" spans="1:15">
      <c r="A3" s="6">
        <v>600276</v>
      </c>
      <c r="B3" s="6" t="s">
        <v>16</v>
      </c>
      <c r="C3" s="6" t="s">
        <v>18</v>
      </c>
      <c r="D3" s="6">
        <v>20250903</v>
      </c>
      <c r="E3" s="8">
        <v>0.400289351851852</v>
      </c>
      <c r="F3" s="6">
        <v>69.09</v>
      </c>
      <c r="G3" s="6">
        <v>-200</v>
      </c>
      <c r="H3" s="6">
        <v>13818</v>
      </c>
      <c r="I3" s="6">
        <f>IF(AND($C3="卖出",SUMIFS($G$2:G4,$A$2:A4,$A3)=0),SUMIFS($H$2:H4,$A$2:A4,$A3,$C$2:C4,"卖出")-SUMIFS($H$2:H4,$A$2:A4,$A3,$C$2:C4,"买入"),"")</f>
        <v>-68</v>
      </c>
      <c r="J3" s="6">
        <f>SUMIFS($G$2:G3,$A$2:A3,$A3)</f>
        <v>0</v>
      </c>
      <c r="K3" s="6"/>
      <c r="L3" s="6"/>
      <c r="M3" s="6"/>
      <c r="N3" s="6"/>
      <c r="O3" s="6"/>
    </row>
    <row r="4" s="2" customFormat="1" ht="27.25" customHeight="1" spans="1:15">
      <c r="A4" s="6">
        <v>601138</v>
      </c>
      <c r="B4" s="6" t="s">
        <v>19</v>
      </c>
      <c r="C4" s="6" t="s">
        <v>17</v>
      </c>
      <c r="D4" s="6">
        <v>20250912</v>
      </c>
      <c r="E4" s="8">
        <v>0.407638888888889</v>
      </c>
      <c r="F4" s="6">
        <v>61</v>
      </c>
      <c r="G4" s="6">
        <v>400</v>
      </c>
      <c r="H4" s="6">
        <v>24400</v>
      </c>
      <c r="I4" s="6" t="str">
        <f>IF(AND($C4="卖出",SUMIFS($G$2:G4,$A$2:A4,$A4)=0),SUMIFS($H$2:H4,$A$2:A4,$A4,$C$2:C4,"卖出")-SUMIFS($H$2:H4,$A$2:A4,$A4,$C$2:C4,"买入"),"")</f>
        <v/>
      </c>
      <c r="J4" s="6">
        <f>SUMIFS($G$2:G4,$A$2:A4,$A4)</f>
        <v>400</v>
      </c>
      <c r="K4" s="6"/>
      <c r="L4" s="6"/>
      <c r="M4" s="6"/>
      <c r="N4" s="6"/>
      <c r="O4" s="6"/>
    </row>
    <row r="5" s="2" customFormat="1" ht="26.75" customHeight="1" spans="1:15">
      <c r="A5" s="6">
        <v>601138</v>
      </c>
      <c r="B5" s="6" t="s">
        <v>19</v>
      </c>
      <c r="C5" s="6" t="s">
        <v>17</v>
      </c>
      <c r="D5" s="6">
        <v>20250915</v>
      </c>
      <c r="E5" s="8">
        <v>0.591782407407407</v>
      </c>
      <c r="F5" s="6">
        <v>59.5</v>
      </c>
      <c r="G5" s="6">
        <v>100</v>
      </c>
      <c r="H5" s="6">
        <v>5950</v>
      </c>
      <c r="I5" s="6" t="str">
        <f>IF(AND($C5="卖出",SUMIFS($G$2:G5,$A$2:A5,$A5)=0),SUMIFS($H$2:H5,$A$2:A5,$A5,$C$2:C5,"卖出")-SUMIFS($H$2:H5,$A$2:A5,$A5,$C$2:C5,"买入"),"")</f>
        <v/>
      </c>
      <c r="J5" s="6">
        <f>SUMIFS($G$2:G5,$A$2:A5,$A5)</f>
        <v>500</v>
      </c>
      <c r="K5" s="6"/>
      <c r="L5" s="6"/>
      <c r="M5" s="6"/>
      <c r="N5" s="6"/>
      <c r="O5" s="6"/>
    </row>
    <row r="6" s="2" customFormat="1" ht="27.25" customHeight="1" spans="1:15">
      <c r="A6" s="6">
        <v>601138</v>
      </c>
      <c r="B6" s="6" t="s">
        <v>19</v>
      </c>
      <c r="C6" s="6" t="s">
        <v>17</v>
      </c>
      <c r="D6" s="6">
        <v>20250915</v>
      </c>
      <c r="E6" s="8">
        <v>0.399363425925926</v>
      </c>
      <c r="F6" s="6">
        <v>60.5</v>
      </c>
      <c r="G6" s="6">
        <v>100</v>
      </c>
      <c r="H6" s="6">
        <v>6050</v>
      </c>
      <c r="I6" s="6" t="str">
        <f>IF(AND($C6="卖出",SUMIFS($G$2:G6,$A$2:A6,$A6)=0),SUMIFS($H$2:H6,$A$2:A6,$A6,$C$2:C6,"卖出")-SUMIFS($H$2:H6,$A$2:A6,$A6,$C$2:C6,"买入"),"")</f>
        <v/>
      </c>
      <c r="J6" s="6">
        <f>SUMIFS($G$2:G6,$A$2:A6,$A6)</f>
        <v>600</v>
      </c>
      <c r="K6" s="6"/>
      <c r="L6" s="6"/>
      <c r="M6" s="6"/>
      <c r="N6" s="6"/>
      <c r="O6" s="6"/>
    </row>
    <row r="7" s="2" customFormat="1" ht="27.25" customHeight="1" spans="1:15">
      <c r="A7" s="6">
        <v>603986</v>
      </c>
      <c r="B7" s="6" t="s">
        <v>20</v>
      </c>
      <c r="C7" s="6" t="s">
        <v>17</v>
      </c>
      <c r="D7" s="6">
        <v>20250925</v>
      </c>
      <c r="E7" s="8">
        <v>0.609340277777778</v>
      </c>
      <c r="F7" s="6">
        <v>198</v>
      </c>
      <c r="G7" s="6">
        <v>100</v>
      </c>
      <c r="H7" s="6">
        <v>19800</v>
      </c>
      <c r="I7" s="6" t="str">
        <f>IF(AND($C7="卖出",SUMIFS($G$2:G11,$A$2:A11,$A7)=0),SUMIFS($H$2:H11,$A$2:A11,$A7,$C$2:C11,"卖出")-SUMIFS($H$2:H11,$A$2:A11,$A7,$C$2:C11,"买入"),"")</f>
        <v/>
      </c>
      <c r="J7" s="6">
        <f>SUMIFS($G$2:G7,$A$2:A7,$A7)</f>
        <v>100</v>
      </c>
      <c r="K7" s="6"/>
      <c r="L7" s="6"/>
      <c r="M7" s="6"/>
      <c r="N7" s="6"/>
      <c r="O7" s="6"/>
    </row>
    <row r="8" s="2" customFormat="1" ht="27.25" customHeight="1" spans="1:15">
      <c r="A8" s="6">
        <v>601138</v>
      </c>
      <c r="B8" s="6" t="s">
        <v>19</v>
      </c>
      <c r="C8" s="6" t="s">
        <v>18</v>
      </c>
      <c r="D8" s="6">
        <v>20251009</v>
      </c>
      <c r="E8" s="8">
        <v>0.446851851851852</v>
      </c>
      <c r="F8" s="6">
        <v>70</v>
      </c>
      <c r="G8" s="6">
        <v>-200</v>
      </c>
      <c r="H8" s="6">
        <v>14000</v>
      </c>
      <c r="I8" s="6">
        <f>IF(AND($C8="卖出",SUMIFS($G$2:G11,$A$2:A11,$A8)=0),SUMIFS($H$2:H11,$A$2:A11,$A8,$C$2:C11,"卖出")-SUMIFS($H$2:H11,$A$2:A11,$A8,$C$2:C11,"买入"),"")</f>
        <v>1900</v>
      </c>
      <c r="J8" s="6">
        <f>SUMIFS($G$2:G8,$A$2:A8,$A8)</f>
        <v>400</v>
      </c>
      <c r="K8" s="6"/>
      <c r="L8" s="6"/>
      <c r="M8" s="6"/>
      <c r="N8" s="6"/>
      <c r="O8" s="6"/>
    </row>
    <row r="9" s="2" customFormat="1" ht="27.25" customHeight="1" spans="1:15">
      <c r="A9" s="6">
        <v>600111</v>
      </c>
      <c r="B9" s="6" t="s">
        <v>21</v>
      </c>
      <c r="C9" s="6" t="s">
        <v>17</v>
      </c>
      <c r="D9" s="6">
        <v>20251010</v>
      </c>
      <c r="E9" s="8">
        <v>0.417337962962963</v>
      </c>
      <c r="F9" s="6">
        <v>53.5</v>
      </c>
      <c r="G9" s="6">
        <v>200</v>
      </c>
      <c r="H9" s="6">
        <v>10700</v>
      </c>
      <c r="I9" s="6" t="str">
        <f>IF(AND($C9="卖出",SUMIFS($G$2:G11,$A$2:A11,$A9)=0),SUMIFS($H$2:H11,$A$2:A11,$A9,$C$2:C11,"卖出")-SUMIFS($H$2:H11,$A$2:A11,$A9,$C$2:C11,"买入"),"")</f>
        <v/>
      </c>
      <c r="J9" s="6">
        <f>SUMIFS($G$2:G9,$A$2:A9,$A9)</f>
        <v>200</v>
      </c>
      <c r="K9" s="6"/>
      <c r="L9" s="6"/>
      <c r="M9" s="6"/>
      <c r="N9" s="6"/>
      <c r="O9" s="6"/>
    </row>
    <row r="10" s="2" customFormat="1" ht="27.25" customHeight="1" spans="1:15">
      <c r="A10" s="6">
        <v>600111</v>
      </c>
      <c r="B10" s="6" t="s">
        <v>21</v>
      </c>
      <c r="C10" s="6" t="s">
        <v>17</v>
      </c>
      <c r="D10" s="6">
        <v>20251010</v>
      </c>
      <c r="E10" s="8">
        <v>0.396574074074074</v>
      </c>
      <c r="F10" s="6">
        <v>53.98</v>
      </c>
      <c r="G10" s="6">
        <v>300</v>
      </c>
      <c r="H10" s="6">
        <v>16194</v>
      </c>
      <c r="I10" s="6" t="str">
        <f>IF(AND($C10="卖出",SUMIFS($G$2:G11,$A$2:A11,$A10)=0),SUMIFS($H$2:H11,$A$2:A11,$A10,$C$2:C11,"卖出")-SUMIFS($H$2:H11,$A$2:A11,$A10,$C$2:C11,"买入"),"")</f>
        <v/>
      </c>
      <c r="J10" s="6">
        <f>SUMIFS($G$2:G10,$A$2:A10,$A10)</f>
        <v>500</v>
      </c>
      <c r="K10" s="6"/>
      <c r="L10" s="6"/>
      <c r="M10" s="6"/>
      <c r="N10" s="6"/>
      <c r="O10" s="6"/>
    </row>
    <row r="11" s="2" customFormat="1" ht="27.25" customHeight="1" spans="1:15">
      <c r="A11" s="6">
        <v>601138</v>
      </c>
      <c r="B11" s="6" t="s">
        <v>19</v>
      </c>
      <c r="C11" s="6" t="s">
        <v>18</v>
      </c>
      <c r="D11" s="6">
        <v>20251015</v>
      </c>
      <c r="E11" s="8">
        <v>0.453912037037037</v>
      </c>
      <c r="F11" s="6">
        <v>60.75</v>
      </c>
      <c r="G11" s="6">
        <v>-400</v>
      </c>
      <c r="H11" s="6">
        <v>24300</v>
      </c>
      <c r="I11" s="6">
        <f>IF(AND($C11="卖出",SUMIFS($G$2:G11,$A$2:A11,$A11)=0),SUMIFS($H$2:H11,$A$2:A11,$A11,$C$2:C11,"卖出")-SUMIFS($H$2:H11,$A$2:A11,$A11,$C$2:C11,"买入"),"")</f>
        <v>1900</v>
      </c>
      <c r="J11" s="6">
        <f>SUMIFS($G$2:G11,$A$2:A11,$A11)</f>
        <v>0</v>
      </c>
      <c r="K11" s="6"/>
      <c r="L11" s="6"/>
      <c r="M11" s="6"/>
      <c r="N11" s="6"/>
      <c r="O11" s="6"/>
    </row>
    <row r="12" s="2" customFormat="1" ht="27.25" customHeight="1" spans="1:15">
      <c r="A12" s="6">
        <v>603986</v>
      </c>
      <c r="B12" s="6" t="s">
        <v>20</v>
      </c>
      <c r="C12" s="6" t="s">
        <v>18</v>
      </c>
      <c r="D12" s="6">
        <v>20251015</v>
      </c>
      <c r="E12" s="8">
        <v>0.453784722222222</v>
      </c>
      <c r="F12" s="6">
        <v>193.75</v>
      </c>
      <c r="G12" s="6">
        <v>-100</v>
      </c>
      <c r="H12" s="6">
        <v>19375</v>
      </c>
      <c r="I12" s="6">
        <f>IF(AND($C12="卖出",SUMIFS($G$2:G12,$A$2:A12,$A12)=0),SUMIFS($H$2:H12,$A$2:A12,$A12,$C$2:C12,"卖出")-SUMIFS($H$2:H12,$A$2:A12,$A12,$C$2:C12,"买入"),"")</f>
        <v>-425</v>
      </c>
      <c r="J12" s="6">
        <f>SUMIFS($G$2:G12,$A$2:A12,$A12)</f>
        <v>0</v>
      </c>
      <c r="K12" s="6"/>
      <c r="L12" s="6"/>
      <c r="M12" s="6"/>
      <c r="N12" s="6"/>
      <c r="O12" s="6"/>
    </row>
    <row r="13" s="2" customFormat="1" ht="27.25" customHeight="1" spans="1:15">
      <c r="A13" s="6">
        <v>600111</v>
      </c>
      <c r="B13" s="6" t="s">
        <v>21</v>
      </c>
      <c r="C13" s="6" t="s">
        <v>18</v>
      </c>
      <c r="D13" s="6">
        <v>20251015</v>
      </c>
      <c r="E13" s="8">
        <v>0.422696759259259</v>
      </c>
      <c r="F13" s="6">
        <v>54.82</v>
      </c>
      <c r="G13" s="6">
        <v>-500</v>
      </c>
      <c r="H13" s="6">
        <v>27410</v>
      </c>
      <c r="I13" s="6">
        <f>IF(AND($C13="卖出",SUMIFS($G$2:G13,$A$2:A13,$A13)=0),SUMIFS($H$2:H13,$A$2:A13,$A13,$C$2:C13,"卖出")-SUMIFS($H$2:H13,$A$2:A13,$A13,$C$2:C13,"买入"),"")</f>
        <v>516</v>
      </c>
      <c r="J13" s="6">
        <f>SUMIFS($G$2:G13,$A$2:A13,$A13)</f>
        <v>0</v>
      </c>
      <c r="K13" s="6"/>
      <c r="L13" s="6"/>
      <c r="M13" s="6"/>
      <c r="N13" s="6"/>
      <c r="O13" s="6"/>
    </row>
    <row r="14" s="2" customFormat="1" ht="27.25" customHeight="1" spans="1:15">
      <c r="A14" s="6" t="str">
        <f>"002475"</f>
        <v>002475</v>
      </c>
      <c r="B14" s="6" t="s">
        <v>22</v>
      </c>
      <c r="C14" s="6" t="s">
        <v>17</v>
      </c>
      <c r="D14" s="6">
        <v>20251016</v>
      </c>
      <c r="E14" s="8">
        <v>0.560474537037037</v>
      </c>
      <c r="F14" s="6">
        <v>59.5</v>
      </c>
      <c r="G14" s="6">
        <v>600</v>
      </c>
      <c r="H14" s="6">
        <v>35700</v>
      </c>
      <c r="I14" s="6" t="str">
        <f>IF(AND($C14="卖出",SUMIFS($G$2:G19,$A$2:A19,$A14)=0),SUMIFS($H$2:H19,$A$2:A19,$A14,$C$2:C19,"卖出")-SUMIFS($H$2:H19,$A$2:A19,$A14,$C$2:C19,"买入"),"")</f>
        <v/>
      </c>
      <c r="J14" s="6">
        <f>SUMIFS($G$2:G14,$A$2:A14,$A14)</f>
        <v>600</v>
      </c>
      <c r="K14" s="6"/>
      <c r="L14" s="6"/>
      <c r="M14" s="6"/>
      <c r="N14" s="6"/>
      <c r="O14" s="6"/>
    </row>
    <row r="15" s="2" customFormat="1" ht="27.25" customHeight="1" spans="1:15">
      <c r="A15" s="6">
        <v>603259</v>
      </c>
      <c r="B15" s="6" t="s">
        <v>23</v>
      </c>
      <c r="C15" s="6" t="s">
        <v>17</v>
      </c>
      <c r="D15" s="6">
        <v>20251016</v>
      </c>
      <c r="E15" s="8">
        <v>0.458530092592593</v>
      </c>
      <c r="F15" s="6">
        <v>101.12</v>
      </c>
      <c r="G15" s="6">
        <v>100</v>
      </c>
      <c r="H15" s="6">
        <v>10112</v>
      </c>
      <c r="I15" s="6" t="str">
        <f>IF(AND($C15="卖出",SUMIFS($G$2:G19,$A$2:A19,$A15)=0),SUMIFS($H$2:H19,$A$2:A19,$A15,$C$2:C19,"卖出")-SUMIFS($H$2:H19,$A$2:A19,$A15,$C$2:C19,"买入"),"")</f>
        <v/>
      </c>
      <c r="J15" s="6">
        <f>SUMIFS($G$2:G15,$A$2:A15,$A15)</f>
        <v>100</v>
      </c>
      <c r="K15" s="6"/>
      <c r="L15" s="6"/>
      <c r="M15" s="6"/>
      <c r="N15" s="6"/>
      <c r="O15" s="6"/>
    </row>
    <row r="16" s="2" customFormat="1" ht="27.25" customHeight="1" spans="1:15">
      <c r="A16" s="6" t="str">
        <f>"002371"</f>
        <v>002371</v>
      </c>
      <c r="B16" s="6" t="s">
        <v>24</v>
      </c>
      <c r="C16" s="6" t="s">
        <v>17</v>
      </c>
      <c r="D16" s="6">
        <v>20251017</v>
      </c>
      <c r="E16" s="8">
        <v>0.625</v>
      </c>
      <c r="F16" s="6">
        <v>399.43</v>
      </c>
      <c r="G16" s="6">
        <v>100</v>
      </c>
      <c r="H16" s="6">
        <v>39943</v>
      </c>
      <c r="I16" s="6" t="str">
        <f>IF(AND($C16="卖出",SUMIFS($G$2:G19,$A$2:A19,$A16)=0),SUMIFS($H$2:H19,$A$2:A19,$A16,$C$2:C19,"卖出")-SUMIFS($H$2:H19,$A$2:A19,$A16,$C$2:C19,"买入"),"")</f>
        <v/>
      </c>
      <c r="J16" s="6">
        <f>SUMIFS($G$2:G16,$A$2:A16,$A16)</f>
        <v>100</v>
      </c>
      <c r="K16" s="6"/>
      <c r="L16" s="6"/>
      <c r="M16" s="6"/>
      <c r="N16" s="6"/>
      <c r="O16" s="6"/>
    </row>
    <row r="17" s="2" customFormat="1" ht="27.25" customHeight="1" spans="1:15">
      <c r="A17" s="6" t="str">
        <f>"002281"</f>
        <v>002281</v>
      </c>
      <c r="B17" s="6" t="s">
        <v>25</v>
      </c>
      <c r="C17" s="6" t="s">
        <v>26</v>
      </c>
      <c r="D17" s="6">
        <v>20251021</v>
      </c>
      <c r="E17" s="8">
        <v>0.621550925925926</v>
      </c>
      <c r="F17" s="6">
        <v>61.37</v>
      </c>
      <c r="G17" s="6">
        <v>300</v>
      </c>
      <c r="H17" s="6">
        <v>18411</v>
      </c>
      <c r="I17" s="6" t="str">
        <f>IF(AND($C17="卖出",SUMIFS($G$2:G19,$A$2:A19,$A17)=0),SUMIFS($H$2:H19,$A$2:A19,$A17,$C$2:C19,"卖出")-SUMIFS($H$2:H19,$A$2:A19,$A17,$C$2:C19,"买入"),"")</f>
        <v/>
      </c>
      <c r="J17" s="6">
        <f>SUMIFS($G$2:G17,$A$2:A17,$A17)</f>
        <v>300</v>
      </c>
      <c r="K17" s="6"/>
      <c r="L17" s="6"/>
      <c r="M17" s="6"/>
      <c r="N17" s="6"/>
      <c r="O17" s="6"/>
    </row>
    <row r="18" s="2" customFormat="1" ht="27.25" customHeight="1" spans="1:15">
      <c r="A18" s="6">
        <v>603259</v>
      </c>
      <c r="B18" s="6" t="s">
        <v>23</v>
      </c>
      <c r="C18" s="6" t="s">
        <v>18</v>
      </c>
      <c r="D18" s="6">
        <v>20251021</v>
      </c>
      <c r="E18" s="8">
        <v>0.46806712962963</v>
      </c>
      <c r="F18" s="6">
        <v>101.48</v>
      </c>
      <c r="G18" s="6">
        <v>-100</v>
      </c>
      <c r="H18" s="6">
        <v>10148</v>
      </c>
      <c r="I18" s="6">
        <f>IF(AND($C18="卖出",SUMIFS($G$2:G19,$A$2:A19,$A18)=0),SUMIFS($H$2:H19,$A$2:A19,$A18,$C$2:C19,"卖出")-SUMIFS($H$2:H19,$A$2:A19,$A18,$C$2:C19,"买入"),"")</f>
        <v>36</v>
      </c>
      <c r="J18" s="6">
        <f>SUMIFS($G$2:G18,$A$2:A18,$A18)</f>
        <v>0</v>
      </c>
      <c r="K18" s="6"/>
      <c r="L18" s="6"/>
      <c r="M18" s="6"/>
      <c r="N18" s="6"/>
      <c r="O18" s="6"/>
    </row>
    <row r="19" s="2" customFormat="1" ht="27.25" customHeight="1" spans="1:15">
      <c r="A19" s="6" t="str">
        <f>"002475"</f>
        <v>002475</v>
      </c>
      <c r="B19" s="6" t="s">
        <v>22</v>
      </c>
      <c r="C19" s="6" t="s">
        <v>18</v>
      </c>
      <c r="D19" s="6">
        <v>20251021</v>
      </c>
      <c r="E19" s="8">
        <v>0.418518518518519</v>
      </c>
      <c r="F19" s="6">
        <v>60.07</v>
      </c>
      <c r="G19" s="6">
        <v>-200</v>
      </c>
      <c r="H19" s="6">
        <v>12014</v>
      </c>
      <c r="I19" s="6" t="str">
        <f>IF(AND($C19="卖出",SUMIFS($G$2:G19,$A$2:A19,$A19)=0),SUMIFS($H$2:H19,$A$2:A19,$A19,$C$2:C19,"卖出")-SUMIFS($H$2:H19,$A$2:A19,$A19,$C$2:C19,"买入"),"")</f>
        <v/>
      </c>
      <c r="J19" s="6">
        <f>SUMIFS($G$2:G19,$A$2:A19,$A19)</f>
        <v>400</v>
      </c>
      <c r="K19" s="6"/>
      <c r="L19" s="6"/>
      <c r="M19" s="6"/>
      <c r="N19" s="6"/>
      <c r="O19" s="6"/>
    </row>
    <row r="20" s="2" customFormat="1" ht="27.25" customHeight="1" spans="1:15">
      <c r="A20" s="6">
        <v>603986</v>
      </c>
      <c r="B20" s="6" t="s">
        <v>20</v>
      </c>
      <c r="C20" s="6" t="s">
        <v>17</v>
      </c>
      <c r="D20" s="6">
        <v>20251023</v>
      </c>
      <c r="E20" s="8">
        <v>0.617777777777778</v>
      </c>
      <c r="F20" s="6">
        <v>208.04</v>
      </c>
      <c r="G20" s="6">
        <v>200</v>
      </c>
      <c r="H20" s="6">
        <v>41608</v>
      </c>
      <c r="I20" s="6" t="str">
        <f>IF(AND($C20="卖出",SUMIFS($G$2:G20,$A$2:A20,$A20)=0),SUMIFS($H$2:H20,$A$2:A20,$A20,$C$2:C20,"卖出")-SUMIFS($H$2:H20,$A$2:A20,$A20,$C$2:C20,"买入"),"")</f>
        <v/>
      </c>
      <c r="J20" s="6">
        <f>SUMIFS($G$2:G20,$A$2:A20,$A20)</f>
        <v>200</v>
      </c>
      <c r="K20" s="6"/>
      <c r="L20" s="6"/>
      <c r="M20" s="6"/>
      <c r="N20" s="6"/>
      <c r="O20" s="6"/>
    </row>
    <row r="21" s="2" customFormat="1" ht="27.25" customHeight="1" spans="1:15">
      <c r="A21" s="6" t="str">
        <f>"002371"</f>
        <v>002371</v>
      </c>
      <c r="B21" s="6" t="s">
        <v>24</v>
      </c>
      <c r="C21" s="6" t="s">
        <v>27</v>
      </c>
      <c r="D21" s="6">
        <v>20251023</v>
      </c>
      <c r="E21" s="8">
        <v>0.616111111111111</v>
      </c>
      <c r="F21" s="6">
        <v>402.9</v>
      </c>
      <c r="G21" s="6">
        <v>-100</v>
      </c>
      <c r="H21" s="6">
        <v>40290</v>
      </c>
      <c r="I21" s="6" t="str">
        <f>IF(AND($C21="卖出",SUMIFS($G$2:G21,$A$2:A21,$A21)=0),SUMIFS($H$2:H21,$A$2:A21,$A21,$C$2:C21,"卖出")-SUMIFS($H$2:H21,$A$2:A21,$A21,$C$2:C21,"买入"),"")</f>
        <v/>
      </c>
      <c r="J21" s="6">
        <f>SUMIFS($G$2:G21,$A$2:A21,$A21)</f>
        <v>0</v>
      </c>
      <c r="K21" s="6"/>
      <c r="L21" s="6"/>
      <c r="M21" s="6"/>
      <c r="N21" s="6"/>
      <c r="O21" s="6"/>
    </row>
    <row r="22" s="2" customFormat="1" ht="27.25" customHeight="1" spans="1:15">
      <c r="A22" s="6" t="str">
        <f>"002475"</f>
        <v>002475</v>
      </c>
      <c r="B22" s="6" t="s">
        <v>22</v>
      </c>
      <c r="C22" s="6" t="s">
        <v>18</v>
      </c>
      <c r="D22" s="6">
        <v>20251024</v>
      </c>
      <c r="E22" s="8">
        <v>0.601006944444444</v>
      </c>
      <c r="F22" s="6">
        <v>63.72</v>
      </c>
      <c r="G22" s="6">
        <v>-100</v>
      </c>
      <c r="H22" s="6">
        <v>6372</v>
      </c>
      <c r="I22" s="6" t="str">
        <f>IF(AND($C22="卖出",SUMIFS($G$2:G22,$A$2:A22,$A22)=0),SUMIFS($H$2:H22,$A$2:A22,$A22,$C$2:C22,"卖出")-SUMIFS($H$2:H22,$A$2:A22,$A22,$C$2:C22,"买入"),"")</f>
        <v/>
      </c>
      <c r="J22" s="6">
        <f>SUMIFS($G$2:G22,$A$2:A22,$A22)</f>
        <v>300</v>
      </c>
      <c r="K22" s="6"/>
      <c r="L22" s="6"/>
      <c r="M22" s="6"/>
      <c r="N22" s="6"/>
      <c r="O22" s="6"/>
    </row>
    <row r="23" s="2" customFormat="1" ht="27.25" customHeight="1" spans="1:15">
      <c r="A23" s="6">
        <v>603986</v>
      </c>
      <c r="B23" s="6" t="s">
        <v>20</v>
      </c>
      <c r="C23" s="6" t="s">
        <v>18</v>
      </c>
      <c r="D23" s="6">
        <v>20251024</v>
      </c>
      <c r="E23" s="8">
        <v>0.589212962962963</v>
      </c>
      <c r="F23" s="6">
        <v>220</v>
      </c>
      <c r="G23" s="6">
        <v>-100</v>
      </c>
      <c r="H23" s="6">
        <v>22000</v>
      </c>
      <c r="I23" s="6" t="str">
        <f>IF(AND($C23="卖出",SUMIFS($G$2:G23,$A$2:A23,$A23)=0),SUMIFS($H$2:H23,$A$2:A23,$A23,$C$2:C23,"卖出")-SUMIFS($H$2:H23,$A$2:A23,$A23,$C$2:C23,"买入"),"")</f>
        <v/>
      </c>
      <c r="J23" s="6">
        <f>SUMIFS($G$2:G23,$A$2:A23,$A23)</f>
        <v>100</v>
      </c>
      <c r="K23" s="6"/>
      <c r="L23" s="6"/>
      <c r="M23" s="6"/>
      <c r="N23" s="6"/>
      <c r="O23" s="6"/>
    </row>
    <row r="24" s="2" customFormat="1" ht="27.25" customHeight="1" spans="1:15">
      <c r="A24" s="6" t="str">
        <f>"002281"</f>
        <v>002281</v>
      </c>
      <c r="B24" s="6" t="s">
        <v>25</v>
      </c>
      <c r="C24" s="6" t="s">
        <v>28</v>
      </c>
      <c r="D24" s="6">
        <v>20251024</v>
      </c>
      <c r="E24" s="8">
        <v>0.418425925925926</v>
      </c>
      <c r="F24" s="6">
        <v>61.31</v>
      </c>
      <c r="G24" s="6">
        <v>-300</v>
      </c>
      <c r="H24" s="6">
        <v>18393</v>
      </c>
      <c r="I24" s="6" t="str">
        <f>IF(AND($C24="卖出",SUMIFS($G$2:G24,$A$2:A24,$A24)=0),SUMIFS($H$2:H24,$A$2:A24,$A24,$C$2:C24,"卖出")-SUMIFS($H$2:H24,$A$2:A24,$A24,$C$2:C24,"买入"),"")</f>
        <v/>
      </c>
      <c r="J24" s="6">
        <f>SUMIFS($G$2:G24,$A$2:A24,$A24)</f>
        <v>0</v>
      </c>
      <c r="K24" s="6"/>
      <c r="L24" s="6"/>
      <c r="M24" s="6"/>
      <c r="N24" s="6"/>
      <c r="O24" s="6"/>
    </row>
    <row r="25" s="2" customFormat="1" ht="27.25" customHeight="1" spans="1:15">
      <c r="A25" s="6">
        <v>603083</v>
      </c>
      <c r="B25" s="6" t="s">
        <v>29</v>
      </c>
      <c r="C25" s="6" t="s">
        <v>30</v>
      </c>
      <c r="D25" s="6">
        <v>20251027</v>
      </c>
      <c r="E25" s="8">
        <v>0.399074074074074</v>
      </c>
      <c r="F25" s="6">
        <v>122.95</v>
      </c>
      <c r="G25" s="6">
        <v>200</v>
      </c>
      <c r="H25" s="6">
        <v>24590</v>
      </c>
      <c r="I25" s="6" t="str">
        <f>IF(AND($C25="卖出",SUMIFS($G$2:G25,$A$2:A25,$A25)=0),SUMIFS($H$2:H25,$A$2:A25,$A25,$C$2:C25,"卖出")-SUMIFS($H$2:H25,$A$2:A25,$A25,$C$2:C25,"买入"),"")</f>
        <v/>
      </c>
      <c r="J25" s="6">
        <f>SUMIFS($G$2:G25,$A$2:A25,$A25)</f>
        <v>200</v>
      </c>
      <c r="K25" s="6"/>
      <c r="L25" s="6"/>
      <c r="M25" s="6"/>
      <c r="N25" s="6"/>
      <c r="O25" s="6"/>
    </row>
    <row r="26" s="2" customFormat="1" ht="27.25" customHeight="1" spans="1:15">
      <c r="A26" s="6">
        <v>603083</v>
      </c>
      <c r="B26" s="6" t="s">
        <v>29</v>
      </c>
      <c r="C26" s="6" t="s">
        <v>18</v>
      </c>
      <c r="D26" s="6">
        <v>20251028</v>
      </c>
      <c r="E26" s="8">
        <v>0.625</v>
      </c>
      <c r="F26" s="6">
        <v>119.28</v>
      </c>
      <c r="G26" s="6">
        <v>-200</v>
      </c>
      <c r="H26" s="6">
        <v>23856</v>
      </c>
      <c r="I26" s="6">
        <v>-700</v>
      </c>
      <c r="J26" s="6">
        <f>SUMIFS($G$2:G26,$A$2:A26,$A26)</f>
        <v>0</v>
      </c>
      <c r="K26" s="6"/>
      <c r="L26" s="6"/>
      <c r="M26" s="6"/>
      <c r="N26" s="6"/>
      <c r="O26" s="6"/>
    </row>
    <row r="27" s="2" customFormat="1" ht="27.25" customHeight="1" spans="1:15">
      <c r="A27" s="6">
        <v>603986</v>
      </c>
      <c r="B27" s="6" t="s">
        <v>20</v>
      </c>
      <c r="C27" s="6" t="s">
        <v>18</v>
      </c>
      <c r="D27" s="6">
        <v>20251029</v>
      </c>
      <c r="E27" s="8">
        <v>0.441550925925926</v>
      </c>
      <c r="F27" s="6">
        <v>236.41</v>
      </c>
      <c r="G27" s="6">
        <v>-100</v>
      </c>
      <c r="H27" s="6">
        <v>23641</v>
      </c>
      <c r="I27" s="6">
        <f>IF(AND($C27="卖出",SUMIFS($G$2:G27,$A$2:A27,$A27)=0),SUMIFS($H$2:H27,$A$2:A27,$A27,$C$2:C27,"卖出")-SUMIFS($H$2:H27,$A$2:A27,$A27,$C$2:C27,"买入"),"")</f>
        <v>3608</v>
      </c>
      <c r="J27" s="6">
        <f>SUMIFS($G$2:G27,$A$2:A27,$A27)</f>
        <v>0</v>
      </c>
      <c r="K27" s="6"/>
      <c r="L27" s="6"/>
      <c r="M27" s="6"/>
      <c r="N27" s="6"/>
      <c r="O27" s="6"/>
    </row>
    <row r="28" s="2" customFormat="1" ht="27.25" customHeight="1" spans="1:15">
      <c r="A28" s="6">
        <v>603799</v>
      </c>
      <c r="B28" s="6" t="s">
        <v>31</v>
      </c>
      <c r="C28" s="6" t="s">
        <v>17</v>
      </c>
      <c r="D28" s="6">
        <v>20251030</v>
      </c>
      <c r="E28" s="8">
        <v>0.565590277777778</v>
      </c>
      <c r="F28" s="6">
        <v>66.1</v>
      </c>
      <c r="G28" s="6">
        <v>300</v>
      </c>
      <c r="H28" s="6">
        <v>19830</v>
      </c>
      <c r="I28" s="6" t="str">
        <f>IF(AND($C28="卖出",SUMIFS($G$2:G28,$A$2:A28,$A28)=0),SUMIFS($H$2:H28,$A$2:A28,$A28,$C$2:C28,"卖出")-SUMIFS($H$2:H28,$A$2:A28,$A28,$C$2:C28,"买入"),"")</f>
        <v/>
      </c>
      <c r="J28" s="6">
        <f>SUMIFS($G$2:G28,$A$2:A28,$A28)</f>
        <v>300</v>
      </c>
      <c r="K28" s="6"/>
      <c r="L28" s="6"/>
      <c r="M28" s="6"/>
      <c r="N28" s="6"/>
      <c r="O28" s="6"/>
    </row>
    <row r="29" s="2" customFormat="1" ht="27.25" customHeight="1" spans="1:15">
      <c r="A29" s="6">
        <v>603986</v>
      </c>
      <c r="B29" s="6" t="s">
        <v>20</v>
      </c>
      <c r="C29" s="6" t="s">
        <v>17</v>
      </c>
      <c r="D29" s="6">
        <v>20251030</v>
      </c>
      <c r="E29" s="8">
        <v>0.544988425925926</v>
      </c>
      <c r="F29" s="6">
        <v>236</v>
      </c>
      <c r="G29" s="6">
        <v>100</v>
      </c>
      <c r="H29" s="6">
        <v>23600</v>
      </c>
      <c r="I29" s="6" t="str">
        <f>IF(AND($C29="卖出",SUMIFS($G$2:G29,$A$2:A29,$A29)=0),SUMIFS($H$2:H29,$A$2:A29,$A29,$C$2:C29,"卖出")-SUMIFS($H$2:H29,$A$2:A29,$A29,$C$2:C29,"买入"),"")</f>
        <v/>
      </c>
      <c r="J29" s="6">
        <f>SUMIFS($G$2:G29,$A$2:A29,$A29)</f>
        <v>100</v>
      </c>
      <c r="K29" s="6"/>
      <c r="L29" s="6"/>
      <c r="M29" s="6"/>
      <c r="N29" s="6"/>
      <c r="O29" s="6"/>
    </row>
    <row r="30" s="2" customFormat="1" ht="27.25" customHeight="1" spans="1:15">
      <c r="A30" s="6">
        <v>603099</v>
      </c>
      <c r="B30" s="6" t="s">
        <v>32</v>
      </c>
      <c r="C30" s="6" t="s">
        <v>17</v>
      </c>
      <c r="D30" s="6">
        <v>20251104</v>
      </c>
      <c r="E30" s="8">
        <v>0.625</v>
      </c>
      <c r="F30" s="6">
        <v>57.91</v>
      </c>
      <c r="G30" s="6">
        <v>100</v>
      </c>
      <c r="H30" s="6">
        <v>5791</v>
      </c>
      <c r="I30" s="6" t="str">
        <f>IF(AND($C30="卖出",SUMIFS($G$2:G30,$A$2:A30,$A30)=0),SUMIFS($H$2:H30,$A$2:A30,$A30,$C$2:C30,"卖出")-SUMIFS($H$2:H30,$A$2:A30,$A30,$C$2:C30,"买入"),"")</f>
        <v/>
      </c>
      <c r="J30" s="6">
        <f>SUMIFS($G$2:G30,$A$2:A30,$A30)</f>
        <v>100</v>
      </c>
      <c r="K30" s="6"/>
      <c r="L30" s="6"/>
      <c r="M30" s="6"/>
      <c r="N30" s="6"/>
      <c r="O30" s="6"/>
    </row>
    <row r="31" s="2" customFormat="1" ht="27.25" customHeight="1" spans="1:15">
      <c r="A31" s="6">
        <v>603099</v>
      </c>
      <c r="B31" s="6" t="s">
        <v>32</v>
      </c>
      <c r="C31" s="6" t="s">
        <v>17</v>
      </c>
      <c r="D31" s="6">
        <v>20251104</v>
      </c>
      <c r="E31" s="8">
        <v>0.625</v>
      </c>
      <c r="F31" s="6">
        <v>57.91</v>
      </c>
      <c r="G31" s="6">
        <v>100</v>
      </c>
      <c r="H31" s="6">
        <v>5791</v>
      </c>
      <c r="I31" s="6" t="str">
        <f>IF(AND($C31="卖出",SUMIFS($G$2:G31,$A$2:A31,$A31)=0),SUMIFS($H$2:H31,$A$2:A31,$A31,$C$2:C31,"卖出")-SUMIFS($H$2:H31,$A$2:A31,$A31,$C$2:C31,"买入"),"")</f>
        <v/>
      </c>
      <c r="J31" s="6">
        <f>SUMIFS($G$2:G31,$A$2:A31,$A31)</f>
        <v>200</v>
      </c>
      <c r="K31" s="6"/>
      <c r="L31" s="6"/>
      <c r="M31" s="6"/>
      <c r="N31" s="6"/>
      <c r="O31" s="6"/>
    </row>
    <row r="32" s="2" customFormat="1" ht="27.25" customHeight="1" spans="1:15">
      <c r="A32" s="6">
        <v>603799</v>
      </c>
      <c r="B32" s="6" t="s">
        <v>31</v>
      </c>
      <c r="C32" s="6" t="s">
        <v>18</v>
      </c>
      <c r="D32" s="6">
        <v>20251104</v>
      </c>
      <c r="E32" s="8">
        <v>0.625</v>
      </c>
      <c r="F32" s="6">
        <v>59.9</v>
      </c>
      <c r="G32" s="6">
        <v>-300</v>
      </c>
      <c r="H32" s="6">
        <v>17970</v>
      </c>
      <c r="I32" s="6">
        <f>IF(AND($C32="卖出",SUMIFS($G$2:G32,$A$2:A32,$A32)=0),SUMIFS($H$2:H32,$A$2:A32,$A32,$C$2:C32,"卖出")-SUMIFS($H$2:H32,$A$2:A32,$A32,$C$2:C32,"买入"),"")</f>
        <v>-1860</v>
      </c>
      <c r="J32" s="6">
        <f>SUMIFS($G$2:G32,$A$2:A32,$A32)</f>
        <v>0</v>
      </c>
      <c r="K32" s="6"/>
      <c r="L32" s="6"/>
      <c r="M32" s="6"/>
      <c r="N32" s="6"/>
      <c r="O32" s="6"/>
    </row>
    <row r="33" s="2" customFormat="1" ht="27.25" customHeight="1" spans="1:15">
      <c r="A33" s="6">
        <v>603099</v>
      </c>
      <c r="B33" s="6" t="s">
        <v>32</v>
      </c>
      <c r="C33" s="6" t="s">
        <v>27</v>
      </c>
      <c r="D33" s="6">
        <v>20251105</v>
      </c>
      <c r="E33" s="8">
        <v>0.413472222222222</v>
      </c>
      <c r="F33" s="6">
        <v>56.04</v>
      </c>
      <c r="G33" s="6">
        <v>-200</v>
      </c>
      <c r="H33" s="6">
        <v>11208</v>
      </c>
      <c r="I33" s="6" t="str">
        <f>IF(AND($C33="卖出",SUMIFS($G$2:G33,$A$2:A33,$A33)=0),SUMIFS($H$2:H33,$A$2:A33,$A33,$C$2:C33,"卖出")-SUMIFS($H$2:H33,$A$2:A33,$A33,$C$2:C33,"买入"),"")</f>
        <v/>
      </c>
      <c r="J33" s="6">
        <f>SUMIFS($G$2:G33,$A$2:A33,$A33)</f>
        <v>0</v>
      </c>
      <c r="K33" s="6"/>
      <c r="L33" s="6"/>
      <c r="M33" s="6"/>
      <c r="N33" s="6"/>
      <c r="O33" s="6"/>
    </row>
    <row r="34" s="2" customFormat="1" ht="27.25" customHeight="1" spans="1:15">
      <c r="A34" s="6" t="str">
        <f>"002028"</f>
        <v>002028</v>
      </c>
      <c r="B34" s="6" t="s">
        <v>33</v>
      </c>
      <c r="C34" s="6" t="s">
        <v>17</v>
      </c>
      <c r="D34" s="6">
        <v>20260119</v>
      </c>
      <c r="E34" s="8">
        <v>0.422534722222222</v>
      </c>
      <c r="F34" s="6">
        <v>199</v>
      </c>
      <c r="G34" s="6">
        <v>100</v>
      </c>
      <c r="H34" s="6">
        <v>19900</v>
      </c>
      <c r="I34" s="6" t="str">
        <f>IF(AND($C34="卖出",SUMIFS($G$2:G34,$A$2:A34,$A34)=0),SUMIFS($H$2:H34,$A$2:A34,$A34,$C$2:C34,"卖出")-SUMIFS($H$2:H34,$A$2:A34,$A34,$C$2:C34,"买入"),"")</f>
        <v/>
      </c>
      <c r="J34" s="6">
        <f>SUMIFS($G$2:G34,$A$2:A34,$A34)</f>
        <v>100</v>
      </c>
      <c r="K34" s="6"/>
      <c r="L34" s="6"/>
      <c r="M34" s="6"/>
      <c r="N34" s="6"/>
      <c r="O34" s="6"/>
    </row>
    <row r="35" s="2" customFormat="1" ht="27.25" customHeight="1" spans="1:15">
      <c r="A35" s="6">
        <v>601179</v>
      </c>
      <c r="B35" s="6" t="s">
        <v>34</v>
      </c>
      <c r="C35" s="6" t="s">
        <v>17</v>
      </c>
      <c r="D35" s="6">
        <v>20260119</v>
      </c>
      <c r="E35" s="8">
        <v>0.400891203703704</v>
      </c>
      <c r="F35" s="6">
        <v>14.19</v>
      </c>
      <c r="G35" s="6">
        <v>1400</v>
      </c>
      <c r="H35" s="6">
        <v>19866</v>
      </c>
      <c r="I35" s="6" t="str">
        <f>IF(AND($C35="卖出",SUMIFS($G$2:G35,$A$2:A35,$A35)=0),SUMIFS($H$2:H35,$A$2:A35,$A35,$C$2:C35,"卖出")-SUMIFS($H$2:H35,$A$2:A35,$A35,$C$2:C35,"买入"),"")</f>
        <v/>
      </c>
      <c r="J35" s="6">
        <f>SUMIFS($G$2:G35,$A$2:A35,$A35)</f>
        <v>1400</v>
      </c>
      <c r="K35" s="6"/>
      <c r="L35" s="6"/>
      <c r="M35" s="6"/>
      <c r="N35" s="6"/>
      <c r="O35" s="6"/>
    </row>
    <row r="36" s="2" customFormat="1" ht="27.25" customHeight="1" spans="1:15">
      <c r="A36" s="6" t="str">
        <f>"002028"</f>
        <v>002028</v>
      </c>
      <c r="B36" s="6" t="s">
        <v>33</v>
      </c>
      <c r="C36" s="6" t="s">
        <v>17</v>
      </c>
      <c r="D36" s="6">
        <v>20260119</v>
      </c>
      <c r="E36" s="8">
        <v>0.398483796296296</v>
      </c>
      <c r="F36" s="6">
        <v>194</v>
      </c>
      <c r="G36" s="6">
        <v>100</v>
      </c>
      <c r="H36" s="6">
        <v>19400</v>
      </c>
      <c r="I36" s="6" t="str">
        <f>IF(AND($C36="卖出",SUMIFS($G$2:G36,$A$2:A36,$A36)=0),SUMIFS($H$2:H36,$A$2:A36,$A36,$C$2:C36,"卖出")-SUMIFS($H$2:H36,$A$2:A36,$A36,$C$2:C36,"买入"),"")</f>
        <v/>
      </c>
      <c r="J36" s="6">
        <f>SUMIFS($G$2:G36,$A$2:A36,$A36)</f>
        <v>200</v>
      </c>
      <c r="K36" s="6"/>
      <c r="L36" s="6"/>
      <c r="M36" s="6"/>
      <c r="N36" s="6"/>
      <c r="O36" s="6"/>
    </row>
    <row r="37" s="2" customFormat="1" ht="27.25" customHeight="1" spans="1:15">
      <c r="A37" s="6">
        <v>603986</v>
      </c>
      <c r="B37" s="6" t="s">
        <v>20</v>
      </c>
      <c r="C37" s="6" t="s">
        <v>18</v>
      </c>
      <c r="D37" s="6">
        <v>20260119</v>
      </c>
      <c r="E37" s="8">
        <v>0.396030092592593</v>
      </c>
      <c r="F37" s="6">
        <v>280.6</v>
      </c>
      <c r="G37" s="6">
        <v>-100</v>
      </c>
      <c r="H37" s="6">
        <v>28060</v>
      </c>
      <c r="I37" s="6">
        <f>IF(AND($C37="卖出",SUMIFS($G$2:G37,$A$2:A37,$A37)=0),SUMIFS($H$2:H37,$A$2:A37,$A37,$C$2:C37,"卖出")-SUMIFS($H$2:H37,$A$2:A37,$A37,$C$2:C37,"买入"),"")</f>
        <v>8068</v>
      </c>
      <c r="J37" s="6">
        <f>SUMIFS($G$2:G37,$A$2:A37,$A37)</f>
        <v>0</v>
      </c>
      <c r="K37" s="6"/>
      <c r="L37" s="6"/>
      <c r="M37" s="6"/>
      <c r="N37" s="6"/>
      <c r="O37" s="6"/>
    </row>
    <row r="38" s="2" customFormat="1" ht="27.25" customHeight="1" spans="1:15">
      <c r="A38" s="6" t="str">
        <f>"002028"</f>
        <v>002028</v>
      </c>
      <c r="B38" s="6" t="s">
        <v>33</v>
      </c>
      <c r="C38" s="6" t="s">
        <v>17</v>
      </c>
      <c r="D38" s="6">
        <v>20260121</v>
      </c>
      <c r="E38" s="8">
        <v>0.397384259259259</v>
      </c>
      <c r="F38" s="6">
        <v>189</v>
      </c>
      <c r="G38" s="6">
        <v>100</v>
      </c>
      <c r="H38" s="6">
        <v>18900</v>
      </c>
      <c r="I38" s="6" t="str">
        <f>IF(AND($C38="卖出",SUMIFS($G$2:G38,$A$2:A38,$A38)=0),SUMIFS($H$2:H38,$A$2:A38,$A38,$C$2:C38,"卖出")-SUMIFS($H$2:H38,$A$2:A38,$A38,$C$2:C38,"买入"),"")</f>
        <v/>
      </c>
      <c r="J38" s="6">
        <f>SUMIFS($G$2:G38,$A$2:A38,$A38)</f>
        <v>300</v>
      </c>
      <c r="K38" s="6"/>
      <c r="L38" s="6"/>
      <c r="M38" s="6"/>
      <c r="N38" s="6"/>
      <c r="O38" s="6"/>
    </row>
    <row r="39" s="2" customFormat="1" ht="27.25" customHeight="1" spans="1:15">
      <c r="A39" s="6" t="str">
        <f>"002028"</f>
        <v>002028</v>
      </c>
      <c r="B39" s="6" t="s">
        <v>33</v>
      </c>
      <c r="C39" s="6" t="s">
        <v>17</v>
      </c>
      <c r="D39" s="6">
        <v>20260122</v>
      </c>
      <c r="E39" s="8">
        <v>0.444861111111111</v>
      </c>
      <c r="F39" s="6">
        <v>189</v>
      </c>
      <c r="G39" s="6">
        <v>100</v>
      </c>
      <c r="H39" s="6">
        <v>18900</v>
      </c>
      <c r="I39" s="6" t="str">
        <f>IF(AND($C39="卖出",SUMIFS($G$2:G39,$A$2:A39,$A39)=0),SUMIFS($H$2:H39,$A$2:A39,$A39,$C$2:C39,"卖出")-SUMIFS($H$2:H39,$A$2:A39,$A39,$C$2:C39,"买入"),"")</f>
        <v/>
      </c>
      <c r="J39" s="6">
        <f>SUMIFS($G$2:G39,$A$2:A39,$A39)</f>
        <v>400</v>
      </c>
      <c r="K39" s="6"/>
      <c r="L39" s="6"/>
      <c r="M39" s="6"/>
      <c r="N39" s="6"/>
      <c r="O39" s="6"/>
    </row>
    <row r="40" s="2" customFormat="1" ht="27.25" customHeight="1" spans="1:15">
      <c r="A40" s="6">
        <v>600584</v>
      </c>
      <c r="B40" s="6" t="s">
        <v>35</v>
      </c>
      <c r="C40" s="6" t="s">
        <v>17</v>
      </c>
      <c r="D40" s="6">
        <v>20260122</v>
      </c>
      <c r="E40" s="8">
        <v>0.407951388888889</v>
      </c>
      <c r="F40" s="6">
        <v>50</v>
      </c>
      <c r="G40" s="6">
        <v>400</v>
      </c>
      <c r="H40" s="6">
        <v>20000</v>
      </c>
      <c r="I40" s="6" t="str">
        <f>IF(AND($C40="卖出",SUMIFS($G$2:G40,$A$2:A40,$A40)=0),SUMIFS($H$2:H40,$A$2:A40,$A40,$C$2:C40,"卖出")-SUMIFS($H$2:H40,$A$2:A40,$A40,$C$2:C40,"买入"),"")</f>
        <v/>
      </c>
      <c r="J40" s="6">
        <f>SUMIFS($G$2:G40,$A$2:A40,$A40)</f>
        <v>400</v>
      </c>
      <c r="K40" s="6"/>
      <c r="L40" s="6"/>
      <c r="M40" s="6"/>
      <c r="N40" s="6"/>
      <c r="O40" s="6"/>
    </row>
    <row r="41" s="2" customFormat="1" ht="27.25" customHeight="1" spans="1:15">
      <c r="A41" s="6">
        <v>601179</v>
      </c>
      <c r="B41" s="6" t="s">
        <v>34</v>
      </c>
      <c r="C41" s="6" t="s">
        <v>18</v>
      </c>
      <c r="D41" s="6">
        <v>20260126</v>
      </c>
      <c r="E41" s="8">
        <v>0.622175925925926</v>
      </c>
      <c r="F41" s="6">
        <v>16.16</v>
      </c>
      <c r="G41" s="6">
        <v>-700</v>
      </c>
      <c r="H41" s="6">
        <v>11312</v>
      </c>
      <c r="I41" s="6" t="str">
        <f>IF(AND($C41="卖出",SUMIFS($G$2:G41,$A$2:A41,$A41)=0),SUMIFS($H$2:H41,$A$2:A41,$A41,$C$2:C41,"卖出")-SUMIFS($H$2:H41,$A$2:A41,$A41,$C$2:C41,"买入"),"")</f>
        <v/>
      </c>
      <c r="J41" s="6">
        <f>SUMIFS($G$2:G41,$A$2:A41,$A41)</f>
        <v>700</v>
      </c>
      <c r="K41" s="6"/>
      <c r="L41" s="6"/>
      <c r="M41" s="6"/>
      <c r="N41" s="6"/>
      <c r="O41" s="6"/>
    </row>
    <row r="42" s="2" customFormat="1" ht="27.25" customHeight="1" spans="1:15">
      <c r="A42" s="6">
        <v>600584</v>
      </c>
      <c r="B42" s="6" t="s">
        <v>35</v>
      </c>
      <c r="C42" s="6" t="s">
        <v>17</v>
      </c>
      <c r="D42" s="6">
        <v>20260127</v>
      </c>
      <c r="E42" s="8">
        <v>0.589479166666667</v>
      </c>
      <c r="F42" s="6">
        <v>48.3</v>
      </c>
      <c r="G42" s="6">
        <v>200</v>
      </c>
      <c r="H42" s="6">
        <v>9660</v>
      </c>
      <c r="I42" s="6" t="str">
        <f>IF(AND($C42="卖出",SUMIFS($G$2:G42,$A$2:A42,$A42)=0),SUMIFS($H$2:H42,$A$2:A42,$A42,$C$2:C42,"卖出")-SUMIFS($H$2:H42,$A$2:A42,$A42,$C$2:C42,"买入"),"")</f>
        <v/>
      </c>
      <c r="J42" s="6">
        <f>SUMIFS($G$2:G42,$A$2:A42,$A42)</f>
        <v>600</v>
      </c>
      <c r="K42" s="6"/>
      <c r="L42" s="6"/>
      <c r="M42" s="6"/>
      <c r="N42" s="6"/>
      <c r="O42" s="6"/>
    </row>
    <row r="43" s="2" customFormat="1" ht="27.25" customHeight="1" spans="1:15">
      <c r="A43" s="6" t="str">
        <f>"002475"</f>
        <v>002475</v>
      </c>
      <c r="B43" s="6" t="s">
        <v>22</v>
      </c>
      <c r="C43" s="6" t="s">
        <v>17</v>
      </c>
      <c r="D43" s="6">
        <v>20260127</v>
      </c>
      <c r="E43" s="8">
        <v>0.413969907407407</v>
      </c>
      <c r="F43" s="6">
        <v>53.2</v>
      </c>
      <c r="G43" s="6">
        <v>200</v>
      </c>
      <c r="H43" s="6">
        <v>10640</v>
      </c>
      <c r="I43" s="6" t="str">
        <f>IF(AND($C43="卖出",SUMIFS($G$2:G43,$A$2:A43,$A43)=0),SUMIFS($H$2:H43,$A$2:A43,$A43,$C$2:C43,"卖出")-SUMIFS($H$2:H43,$A$2:A43,$A43,$C$2:C43,"买入"),"")</f>
        <v/>
      </c>
      <c r="J43" s="6">
        <f>SUMIFS($G$2:G43,$A$2:A43,$A43)</f>
        <v>500</v>
      </c>
      <c r="K43" s="6"/>
      <c r="L43" s="6"/>
      <c r="M43" s="6"/>
      <c r="N43" s="6"/>
      <c r="O43" s="6"/>
    </row>
    <row r="44" s="2" customFormat="1" ht="27.25" customHeight="1" spans="1:15">
      <c r="A44" s="6" t="str">
        <f>"002028"</f>
        <v>002028</v>
      </c>
      <c r="B44" s="6" t="s">
        <v>33</v>
      </c>
      <c r="C44" s="6" t="s">
        <v>17</v>
      </c>
      <c r="D44" s="6">
        <v>20260129</v>
      </c>
      <c r="E44" s="8">
        <v>0.5778125</v>
      </c>
      <c r="F44" s="6">
        <v>186.2</v>
      </c>
      <c r="G44" s="6">
        <v>100</v>
      </c>
      <c r="H44" s="6">
        <v>18620</v>
      </c>
      <c r="I44" s="6" t="str">
        <f>IF(AND($C44="卖出",SUMIFS($G$2:G44,$A$2:A44,$A44)=0),SUMIFS($H$2:H44,$A$2:A44,$A44,$C$2:C44,"卖出")-SUMIFS($H$2:H44,$A$2:A44,$A44,$C$2:C44,"买入"),"")</f>
        <v/>
      </c>
      <c r="J44" s="6">
        <f>SUMIFS($G$2:G44,$A$2:A44,$A44)</f>
        <v>500</v>
      </c>
      <c r="K44" s="6"/>
      <c r="L44" s="6"/>
      <c r="M44" s="6"/>
      <c r="N44" s="6"/>
      <c r="O44" s="6"/>
    </row>
    <row r="45" s="2" customFormat="1" ht="27.25" customHeight="1" spans="1:15">
      <c r="A45" s="6" t="str">
        <f>"002475"</f>
        <v>002475</v>
      </c>
      <c r="B45" s="6" t="s">
        <v>22</v>
      </c>
      <c r="C45" s="6" t="s">
        <v>18</v>
      </c>
      <c r="D45" s="6">
        <v>20260129</v>
      </c>
      <c r="E45" s="8">
        <v>0.571990740740741</v>
      </c>
      <c r="F45" s="6">
        <v>52.2</v>
      </c>
      <c r="G45" s="6">
        <v>-100</v>
      </c>
      <c r="H45" s="6">
        <v>5220</v>
      </c>
      <c r="I45" s="6" t="str">
        <f>IF(AND($C45="卖出",SUMIFS($G$2:G45,$A$2:A45,$A45)=0),SUMIFS($H$2:H45,$A$2:A45,$A45,$C$2:C45,"卖出")-SUMIFS($H$2:H45,$A$2:A45,$A45,$C$2:C45,"买入"),"")</f>
        <v/>
      </c>
      <c r="J45" s="6">
        <f>SUMIFS($G$2:G45,$A$2:A45,$A45)</f>
        <v>400</v>
      </c>
      <c r="K45" s="6"/>
      <c r="L45" s="6"/>
      <c r="M45" s="6"/>
      <c r="N45" s="6"/>
      <c r="O45" s="6"/>
    </row>
    <row r="46" s="2" customFormat="1" ht="27.25" customHeight="1" spans="1:15">
      <c r="A46" s="6">
        <v>600584</v>
      </c>
      <c r="B46" s="6" t="s">
        <v>35</v>
      </c>
      <c r="C46" s="6" t="s">
        <v>18</v>
      </c>
      <c r="D46" s="6">
        <v>20260129</v>
      </c>
      <c r="E46" s="8">
        <v>0.57099537037037</v>
      </c>
      <c r="F46" s="6">
        <v>49.2</v>
      </c>
      <c r="G46" s="6">
        <v>-200</v>
      </c>
      <c r="H46" s="6">
        <v>9840</v>
      </c>
      <c r="I46" s="6" t="str">
        <f>IF(AND($C46="卖出",SUMIFS($G$2:G46,$A$2:A46,$A46)=0),SUMIFS($H$2:H46,$A$2:A46,$A46,$C$2:C46,"卖出")-SUMIFS($H$2:H46,$A$2:A46,$A46,$C$2:C46,"买入"),"")</f>
        <v/>
      </c>
      <c r="J46" s="6">
        <f>SUMIFS($G$2:G46,$A$2:A46,$A46)</f>
        <v>400</v>
      </c>
      <c r="K46" s="6"/>
      <c r="L46" s="6"/>
      <c r="M46" s="6"/>
      <c r="N46" s="6"/>
      <c r="O46" s="6"/>
    </row>
    <row r="47" s="2" customFormat="1" ht="27.25" customHeight="1" spans="1:15">
      <c r="A47" s="6" t="str">
        <f>"002475"</f>
        <v>002475</v>
      </c>
      <c r="B47" s="6" t="s">
        <v>22</v>
      </c>
      <c r="C47" s="6" t="s">
        <v>17</v>
      </c>
      <c r="D47" s="6">
        <v>20260129</v>
      </c>
      <c r="E47" s="8">
        <v>0.545462962962963</v>
      </c>
      <c r="F47" s="6">
        <v>51.9</v>
      </c>
      <c r="G47" s="6">
        <v>100</v>
      </c>
      <c r="H47" s="6">
        <v>5190</v>
      </c>
      <c r="I47" s="6" t="str">
        <f>IF(AND($C47="卖出",SUMIFS($G$2:G47,$A$2:A47,$A47)=0),SUMIFS($H$2:H47,$A$2:A47,$A47,$C$2:C47,"卖出")-SUMIFS($H$2:H47,$A$2:A47,$A47,$C$2:C47,"买入"),"")</f>
        <v/>
      </c>
      <c r="J47" s="6">
        <f>SUMIFS($G$2:G47,$A$2:A47,$A47)</f>
        <v>500</v>
      </c>
      <c r="K47" s="6"/>
      <c r="L47" s="6"/>
      <c r="M47" s="6"/>
      <c r="N47" s="6"/>
      <c r="O47" s="6"/>
    </row>
    <row r="48" s="2" customFormat="1" ht="27.25" customHeight="1" spans="1:15">
      <c r="A48" s="6" t="str">
        <f>"002028"</f>
        <v>002028</v>
      </c>
      <c r="B48" s="6" t="s">
        <v>33</v>
      </c>
      <c r="C48" s="6" t="s">
        <v>17</v>
      </c>
      <c r="D48" s="6">
        <v>20260129</v>
      </c>
      <c r="E48" s="8">
        <v>0.542395833333333</v>
      </c>
      <c r="F48" s="6">
        <v>188</v>
      </c>
      <c r="G48" s="6">
        <v>100</v>
      </c>
      <c r="H48" s="6">
        <v>18800</v>
      </c>
      <c r="I48" s="6" t="str">
        <f>IF(AND($C48="卖出",SUMIFS($G$2:G48,$A$2:A48,$A48)=0),SUMIFS($H$2:H48,$A$2:A48,$A48,$C$2:C48,"卖出")-SUMIFS($H$2:H48,$A$2:A48,$A48,$C$2:C48,"买入"),"")</f>
        <v/>
      </c>
      <c r="J48" s="6">
        <f>SUMIFS($G$2:G48,$A$2:A48,$A48)</f>
        <v>600</v>
      </c>
      <c r="K48" s="6"/>
      <c r="L48" s="6"/>
      <c r="M48" s="6"/>
      <c r="N48" s="6"/>
      <c r="O48" s="6"/>
    </row>
    <row r="49" s="2" customFormat="1" ht="27.25" customHeight="1" spans="1:15">
      <c r="A49" s="6">
        <v>601179</v>
      </c>
      <c r="B49" s="6" t="s">
        <v>34</v>
      </c>
      <c r="C49" s="6" t="s">
        <v>17</v>
      </c>
      <c r="D49" s="6">
        <v>20260130</v>
      </c>
      <c r="E49" s="8">
        <v>0.440439814814815</v>
      </c>
      <c r="F49" s="6">
        <v>14</v>
      </c>
      <c r="G49" s="6">
        <v>400</v>
      </c>
      <c r="H49" s="6">
        <v>5600</v>
      </c>
      <c r="I49" s="6" t="str">
        <f>IF(AND($C49="卖出",SUMIFS($G$2:G49,$A$2:A49,$A49)=0),SUMIFS($H$2:H49,$A$2:A49,$A49,$C$2:C49,"卖出")-SUMIFS($H$2:H49,$A$2:A49,$A49,$C$2:C49,"买入"),"")</f>
        <v/>
      </c>
      <c r="J49" s="6">
        <f>SUMIFS($G$2:G49,$A$2:A49,$A49)</f>
        <v>1100</v>
      </c>
      <c r="K49" s="6"/>
      <c r="L49" s="6"/>
      <c r="M49" s="6"/>
      <c r="N49" s="6"/>
      <c r="O49" s="6"/>
    </row>
    <row r="50" s="2" customFormat="1" ht="27.25" customHeight="1" spans="1:15">
      <c r="A50" s="6" t="str">
        <f>"002028"</f>
        <v>002028</v>
      </c>
      <c r="B50" s="6" t="s">
        <v>33</v>
      </c>
      <c r="C50" s="6" t="s">
        <v>17</v>
      </c>
      <c r="D50" s="6">
        <v>20260130</v>
      </c>
      <c r="E50" s="8">
        <v>0.431030092592593</v>
      </c>
      <c r="F50" s="6">
        <v>180</v>
      </c>
      <c r="G50" s="6">
        <v>100</v>
      </c>
      <c r="H50" s="6">
        <v>18000</v>
      </c>
      <c r="I50" s="6" t="str">
        <f>IF(AND($C50="卖出",SUMIFS($G$2:G50,$A$2:A50,$A50)=0),SUMIFS($H$2:H50,$A$2:A50,$A50,$C$2:C50,"卖出")-SUMIFS($H$2:H50,$A$2:A50,$A50,$C$2:C50,"买入"),"")</f>
        <v/>
      </c>
      <c r="J50" s="6">
        <f>SUMIFS($G$2:G50,$A$2:A50,$A50)</f>
        <v>700</v>
      </c>
      <c r="K50" s="6"/>
      <c r="L50" s="6"/>
      <c r="M50" s="6"/>
      <c r="N50" s="6"/>
      <c r="O50" s="6"/>
    </row>
    <row r="51" s="2" customFormat="1" ht="27.25" customHeight="1" spans="1:15">
      <c r="A51" s="6" t="str">
        <f>"002475"</f>
        <v>002475</v>
      </c>
      <c r="B51" s="6" t="s">
        <v>22</v>
      </c>
      <c r="C51" s="6" t="s">
        <v>18</v>
      </c>
      <c r="D51" s="6">
        <v>20260202</v>
      </c>
      <c r="E51" s="8">
        <v>0.618993055555556</v>
      </c>
      <c r="F51" s="6">
        <v>52.08</v>
      </c>
      <c r="G51" s="6">
        <v>-300</v>
      </c>
      <c r="H51" s="6">
        <v>15624</v>
      </c>
      <c r="I51" s="6" t="str">
        <f>IF(AND($C51="卖出",SUMIFS($G$2:G51,$A$2:A51,$A51)=0),SUMIFS($H$2:H51,$A$2:A51,$A51,$C$2:C51,"卖出")-SUMIFS($H$2:H51,$A$2:A51,$A51,$C$2:C51,"买入"),"")</f>
        <v/>
      </c>
      <c r="J51" s="6">
        <f>SUMIFS($G$2:G51,$A$2:A51,$A51)</f>
        <v>200</v>
      </c>
      <c r="K51" s="6"/>
      <c r="L51" s="6"/>
      <c r="M51" s="6"/>
      <c r="N51" s="6"/>
      <c r="O51" s="6"/>
    </row>
    <row r="52" s="2" customFormat="1" ht="27.25" customHeight="1" spans="1:15">
      <c r="A52" s="6">
        <v>600584</v>
      </c>
      <c r="B52" s="6" t="s">
        <v>35</v>
      </c>
      <c r="C52" s="6" t="s">
        <v>17</v>
      </c>
      <c r="D52" s="6">
        <v>20260202</v>
      </c>
      <c r="E52" s="8">
        <v>0.565694444444444</v>
      </c>
      <c r="F52" s="6">
        <v>46.8</v>
      </c>
      <c r="G52" s="6">
        <v>100</v>
      </c>
      <c r="H52" s="6">
        <v>4680</v>
      </c>
      <c r="I52" s="6" t="str">
        <f>IF(AND($C52="卖出",SUMIFS($G$2:G52,$A$2:A52,$A52)=0),SUMIFS($H$2:H52,$A$2:A52,$A52,$C$2:C52,"卖出")-SUMIFS($H$2:H52,$A$2:A52,$A52,$C$2:C52,"买入"),"")</f>
        <v/>
      </c>
      <c r="J52" s="6">
        <f>SUMIFS($G$2:G52,$A$2:A52,$A52)</f>
        <v>500</v>
      </c>
      <c r="K52" s="6"/>
      <c r="L52" s="6"/>
      <c r="M52" s="6"/>
      <c r="N52" s="6"/>
      <c r="O52" s="6"/>
    </row>
    <row r="53" s="2" customFormat="1" ht="27.25" customHeight="1" spans="1:15">
      <c r="A53" s="6">
        <v>601179</v>
      </c>
      <c r="B53" s="6" t="s">
        <v>34</v>
      </c>
      <c r="C53" s="6" t="s">
        <v>18</v>
      </c>
      <c r="D53" s="6">
        <v>20260202</v>
      </c>
      <c r="E53" s="8">
        <v>0.55994212962963</v>
      </c>
      <c r="F53" s="6">
        <v>15.7</v>
      </c>
      <c r="G53" s="6">
        <v>-1100</v>
      </c>
      <c r="H53" s="6">
        <v>17270</v>
      </c>
      <c r="I53" s="6">
        <f>IF(AND($C53="卖出",SUMIFS($G$2:G53,$A$2:A53,$A53)=0),SUMIFS($H$2:H53,$A$2:A53,$A53,$C$2:C53,"卖出")-SUMIFS($H$2:H53,$A$2:A53,$A53,$C$2:C53,"买入"),"")</f>
        <v>3116</v>
      </c>
      <c r="J53" s="6">
        <f>SUMIFS($G$2:G53,$A$2:A53,$A53)</f>
        <v>0</v>
      </c>
      <c r="K53" s="6"/>
      <c r="L53" s="6"/>
      <c r="M53" s="6"/>
      <c r="N53" s="6"/>
      <c r="O53" s="6"/>
    </row>
    <row r="54" s="2" customFormat="1" ht="27.25" customHeight="1" spans="1:15">
      <c r="A54" s="6" t="str">
        <f>"002028"</f>
        <v>002028</v>
      </c>
      <c r="B54" s="6" t="s">
        <v>33</v>
      </c>
      <c r="C54" s="6" t="s">
        <v>18</v>
      </c>
      <c r="D54" s="6">
        <v>20260202</v>
      </c>
      <c r="E54" s="8">
        <v>0.446747685185185</v>
      </c>
      <c r="F54" s="6">
        <v>191</v>
      </c>
      <c r="G54" s="6">
        <v>-100</v>
      </c>
      <c r="H54" s="6">
        <v>19100</v>
      </c>
      <c r="I54" s="6" t="str">
        <f>IF(AND($C54="卖出",SUMIFS($G$2:G54,$A$2:A54,$A54)=0),SUMIFS($H$2:H54,$A$2:A54,$A54,$C$2:C54,"卖出")-SUMIFS($H$2:H54,$A$2:A54,$A54,$C$2:C54,"买入"),"")</f>
        <v/>
      </c>
      <c r="J54" s="6">
        <f>SUMIFS($G$2:G54,$A$2:A54,$A54)</f>
        <v>600</v>
      </c>
      <c r="K54" s="6"/>
      <c r="L54" s="6"/>
      <c r="M54" s="6"/>
      <c r="N54" s="6"/>
      <c r="O54" s="6"/>
    </row>
    <row r="55" s="2" customFormat="1" ht="27.25" customHeight="1" spans="1:15">
      <c r="A55" s="6" t="str">
        <f>"002475"</f>
        <v>002475</v>
      </c>
      <c r="B55" s="6" t="s">
        <v>22</v>
      </c>
      <c r="C55" s="6" t="s">
        <v>18</v>
      </c>
      <c r="D55" s="6">
        <v>20260202</v>
      </c>
      <c r="E55" s="8">
        <v>0.440671296296296</v>
      </c>
      <c r="F55" s="6">
        <v>53.09</v>
      </c>
      <c r="G55" s="6">
        <v>-200</v>
      </c>
      <c r="H55" s="6">
        <v>10618</v>
      </c>
      <c r="I55" s="6">
        <f>IF(AND($C55="卖出",SUMIFS($G$2:G55,$A$2:A55,$A55)=0),SUMIFS($H$2:H55,$A$2:A55,$A55,$C$2:C55,"卖出")-SUMIFS($H$2:H55,$A$2:A55,$A55,$C$2:C55,"买入"),"")</f>
        <v>-1682</v>
      </c>
      <c r="J55" s="6">
        <f>SUMIFS($G$2:G55,$A$2:A55,$A55)</f>
        <v>0</v>
      </c>
      <c r="K55" s="6"/>
      <c r="L55" s="6"/>
      <c r="M55" s="6"/>
      <c r="N55" s="6"/>
      <c r="O55" s="6"/>
    </row>
    <row r="56" s="2" customFormat="1" ht="27.25" customHeight="1" spans="1:15">
      <c r="A56" s="6" t="str">
        <f>"002028"</f>
        <v>002028</v>
      </c>
      <c r="B56" s="6" t="s">
        <v>33</v>
      </c>
      <c r="C56" s="6" t="s">
        <v>18</v>
      </c>
      <c r="D56" s="6">
        <v>20260203</v>
      </c>
      <c r="E56" s="8">
        <v>0.409178240740741</v>
      </c>
      <c r="F56" s="6">
        <v>194</v>
      </c>
      <c r="G56" s="6">
        <v>-100</v>
      </c>
      <c r="H56" s="6">
        <v>19400</v>
      </c>
      <c r="I56" s="6" t="str">
        <f>IF(AND($C56="卖出",SUMIFS($G$2:G56,$A$2:A56,$A56)=0),SUMIFS($H$2:H56,$A$2:A56,$A56,$C$2:C56,"卖出")-SUMIFS($H$2:H56,$A$2:A56,$A56,$C$2:C56,"买入"),"")</f>
        <v/>
      </c>
      <c r="J56" s="6">
        <f>SUMIFS($G$2:G56,$A$2:A56,$A56)</f>
        <v>500</v>
      </c>
      <c r="K56" s="6"/>
      <c r="L56" s="6"/>
      <c r="M56" s="6"/>
      <c r="N56" s="6"/>
      <c r="O56" s="6"/>
    </row>
    <row r="57" s="2" customFormat="1" ht="27.25" customHeight="1" spans="1:15">
      <c r="A57" s="6" t="str">
        <f>"002028"</f>
        <v>002028</v>
      </c>
      <c r="B57" s="6" t="s">
        <v>33</v>
      </c>
      <c r="C57" s="6" t="s">
        <v>17</v>
      </c>
      <c r="D57" s="6">
        <v>20260205</v>
      </c>
      <c r="E57" s="8">
        <v>0.404363425925926</v>
      </c>
      <c r="F57" s="6">
        <v>195</v>
      </c>
      <c r="G57" s="6">
        <v>100</v>
      </c>
      <c r="H57" s="6">
        <v>19500</v>
      </c>
      <c r="I57" s="6" t="str">
        <f>IF(AND($C57="卖出",SUMIFS($G$2:G57,$A$2:A57,$A57)=0),SUMIFS($H$2:H57,$A$2:A57,$A57,$C$2:C57,"卖出")-SUMIFS($H$2:H57,$A$2:A57,$A57,$C$2:C57,"买入"),"")</f>
        <v/>
      </c>
      <c r="J57" s="6">
        <f>SUMIFS($G$2:G57,$A$2:A57,$A57)</f>
        <v>600</v>
      </c>
      <c r="K57" s="6"/>
      <c r="L57" s="6"/>
      <c r="M57" s="6"/>
      <c r="N57" s="6"/>
      <c r="O57" s="6"/>
    </row>
    <row r="58" s="2" customFormat="1" ht="27.25" customHeight="1" spans="1:15">
      <c r="A58" s="6" t="str">
        <f>"002028"</f>
        <v>002028</v>
      </c>
      <c r="B58" s="6" t="s">
        <v>33</v>
      </c>
      <c r="C58" s="6" t="s">
        <v>17</v>
      </c>
      <c r="D58" s="6">
        <v>20260209</v>
      </c>
      <c r="E58" s="8">
        <v>0.445486111111111</v>
      </c>
      <c r="F58" s="6">
        <v>198.73</v>
      </c>
      <c r="G58" s="6">
        <v>100</v>
      </c>
      <c r="H58" s="6">
        <v>19873</v>
      </c>
      <c r="I58" s="6" t="str">
        <f>IF(AND($C58="卖出",SUMIFS($G$2:G58,$A$2:A58,$A58)=0),SUMIFS($H$2:H58,$A$2:A58,$A58,$C$2:C58,"卖出")-SUMIFS($H$2:H58,$A$2:A58,$A58,$C$2:C58,"买入"),"")</f>
        <v/>
      </c>
      <c r="J58" s="6">
        <f>SUMIFS($G$2:G58,$A$2:A58,$A58)</f>
        <v>700</v>
      </c>
      <c r="K58" s="6"/>
      <c r="L58" s="6"/>
      <c r="M58" s="6"/>
      <c r="N58" s="6"/>
      <c r="O58" s="6"/>
    </row>
    <row r="59" s="2" customFormat="1" ht="27.25" customHeight="1" spans="1:15">
      <c r="A59" s="6">
        <v>600584</v>
      </c>
      <c r="B59" s="6" t="s">
        <v>35</v>
      </c>
      <c r="C59" s="6" t="s">
        <v>17</v>
      </c>
      <c r="D59" s="6">
        <v>20260209</v>
      </c>
      <c r="E59" s="8">
        <v>0.438865740740741</v>
      </c>
      <c r="F59" s="6">
        <v>46.09</v>
      </c>
      <c r="G59" s="6">
        <v>200</v>
      </c>
      <c r="H59" s="6">
        <v>9218</v>
      </c>
      <c r="I59" s="6" t="str">
        <f>IF(AND($C59="卖出",SUMIFS($G$2:G59,$A$2:A59,$A59)=0),SUMIFS($H$2:H59,$A$2:A59,$A59,$C$2:C59,"卖出")-SUMIFS($H$2:H59,$A$2:A59,$A59,$C$2:C59,"买入"),"")</f>
        <v/>
      </c>
      <c r="J59" s="6">
        <f>SUMIFS($G$2:G59,$A$2:A59,$A59)</f>
        <v>700</v>
      </c>
      <c r="K59" s="6"/>
      <c r="L59" s="6"/>
      <c r="M59" s="6"/>
      <c r="N59" s="6"/>
      <c r="O59" s="6"/>
    </row>
    <row r="60" s="2" customFormat="1" ht="27.25" customHeight="1" spans="1:15">
      <c r="A60" s="6" t="str">
        <f>"002028"</f>
        <v>002028</v>
      </c>
      <c r="B60" s="6" t="s">
        <v>33</v>
      </c>
      <c r="C60" s="6" t="s">
        <v>18</v>
      </c>
      <c r="D60" s="6">
        <v>20260209</v>
      </c>
      <c r="E60" s="8">
        <v>0.410590277777778</v>
      </c>
      <c r="F60" s="6">
        <v>192.5</v>
      </c>
      <c r="G60" s="6">
        <v>-200</v>
      </c>
      <c r="H60" s="6">
        <v>38500</v>
      </c>
      <c r="I60" s="6" t="str">
        <f>IF(AND($C60="卖出",SUMIFS($G$2:G60,$A$2:A60,$A60)=0),SUMIFS($H$2:H60,$A$2:A60,$A60,$C$2:C60,"卖出")-SUMIFS($H$2:H60,$A$2:A60,$A60,$C$2:C60,"买入"),"")</f>
        <v/>
      </c>
      <c r="J60" s="6">
        <f>SUMIFS($G$2:G60,$A$2:A60,$A60)</f>
        <v>500</v>
      </c>
      <c r="K60" s="6"/>
      <c r="L60" s="6"/>
      <c r="M60" s="6"/>
      <c r="N60" s="6"/>
      <c r="O60" s="6"/>
    </row>
    <row r="61" ht="21.25" customHeight="1" spans="1:15">
      <c r="A61" s="6">
        <v>600584</v>
      </c>
      <c r="B61" s="6" t="s">
        <v>35</v>
      </c>
      <c r="C61" s="6" t="s">
        <v>17</v>
      </c>
      <c r="D61" s="6">
        <v>20260226</v>
      </c>
      <c r="E61" s="8">
        <v>0.549131944444444</v>
      </c>
      <c r="F61" s="6">
        <v>48.3</v>
      </c>
      <c r="G61" s="6">
        <v>400</v>
      </c>
      <c r="H61" s="6">
        <v>19320</v>
      </c>
      <c r="I61" s="9"/>
      <c r="J61" s="6">
        <f>SUMIFS($G$2:G61,$A$2:A61,$A61)</f>
        <v>1100</v>
      </c>
      <c r="K61" s="10" t="s">
        <v>36</v>
      </c>
      <c r="L61" s="9" t="s">
        <v>37</v>
      </c>
      <c r="M61" s="9" t="s">
        <v>38</v>
      </c>
      <c r="N61" s="9"/>
      <c r="O61" s="6"/>
    </row>
    <row r="62" ht="125" customHeight="1" spans="1:15">
      <c r="A62" s="6" t="str">
        <f>"002028"</f>
        <v>002028</v>
      </c>
      <c r="B62" s="6" t="s">
        <v>33</v>
      </c>
      <c r="C62" s="6" t="s">
        <v>17</v>
      </c>
      <c r="D62" s="6">
        <v>20260227</v>
      </c>
      <c r="E62" s="8">
        <v>0.403645833333333</v>
      </c>
      <c r="F62" s="6">
        <v>218.5</v>
      </c>
      <c r="G62" s="6">
        <v>100</v>
      </c>
      <c r="H62" s="6">
        <v>21850</v>
      </c>
      <c r="I62" s="9"/>
      <c r="J62" s="6">
        <f>SUMIFS($G$2:G62,$A$2:A62,$A62)</f>
        <v>600</v>
      </c>
      <c r="K62" s="10" t="s">
        <v>39</v>
      </c>
      <c r="L62" s="6" t="s">
        <v>40</v>
      </c>
      <c r="M62" s="6" t="s">
        <v>41</v>
      </c>
      <c r="N62" s="9"/>
      <c r="O62" s="6"/>
    </row>
    <row r="63" ht="102.75" customHeight="1" spans="1:15">
      <c r="A63" s="6">
        <v>600584</v>
      </c>
      <c r="B63" s="6" t="s">
        <v>35</v>
      </c>
      <c r="C63" s="6" t="s">
        <v>42</v>
      </c>
      <c r="D63" s="6">
        <v>20260309</v>
      </c>
      <c r="E63" s="8">
        <v>0.618055555555556</v>
      </c>
      <c r="F63" s="6">
        <v>45.03</v>
      </c>
      <c r="G63" s="6">
        <v>-600</v>
      </c>
      <c r="H63" s="6">
        <v>27018</v>
      </c>
      <c r="I63" s="9"/>
      <c r="J63" s="6">
        <f>SUMIFS($G$2:G63,$A$2:A63,$A63)</f>
        <v>500</v>
      </c>
      <c r="K63" s="9"/>
      <c r="L63" s="9"/>
      <c r="M63" s="9"/>
      <c r="N63" s="10" t="s">
        <v>43</v>
      </c>
      <c r="O63" s="6"/>
    </row>
    <row r="64" ht="200" customHeight="1" spans="1:15">
      <c r="A64" s="6" t="s">
        <v>44</v>
      </c>
      <c r="B64" s="6" t="s">
        <v>33</v>
      </c>
      <c r="C64" s="6" t="s">
        <v>17</v>
      </c>
      <c r="D64" s="6">
        <v>22060312</v>
      </c>
      <c r="E64" s="8">
        <v>0.618055555555556</v>
      </c>
      <c r="F64" s="6">
        <v>220</v>
      </c>
      <c r="G64" s="6">
        <v>100</v>
      </c>
      <c r="H64" s="6">
        <v>22000</v>
      </c>
      <c r="I64" s="6"/>
      <c r="J64" s="6">
        <v>700</v>
      </c>
      <c r="K64" s="10" t="s">
        <v>45</v>
      </c>
      <c r="L64" s="9"/>
      <c r="M64" s="6" t="s">
        <v>46</v>
      </c>
      <c r="N64" s="9"/>
      <c r="O64" s="6"/>
    </row>
    <row r="65" ht="50" customHeight="1" spans="1:15">
      <c r="A65" s="6" t="s">
        <v>44</v>
      </c>
      <c r="B65" s="6" t="s">
        <v>33</v>
      </c>
      <c r="C65" s="6" t="s">
        <v>18</v>
      </c>
      <c r="D65" s="6">
        <v>22060316</v>
      </c>
      <c r="E65" s="8">
        <v>0.618055555555556</v>
      </c>
      <c r="F65" s="6">
        <v>208.14</v>
      </c>
      <c r="G65" s="6">
        <v>700</v>
      </c>
      <c r="H65" s="6">
        <v>145698</v>
      </c>
      <c r="I65" s="9"/>
      <c r="J65" s="6">
        <v>0</v>
      </c>
      <c r="K65" s="9"/>
      <c r="L65" s="9"/>
      <c r="M65" s="9"/>
      <c r="N65" s="10" t="s">
        <v>47</v>
      </c>
      <c r="O65" s="6"/>
    </row>
    <row r="66" ht="75" customHeight="1" spans="1:15">
      <c r="A66" s="6">
        <v>600584</v>
      </c>
      <c r="B66" s="6" t="s">
        <v>35</v>
      </c>
      <c r="C66" s="6" t="s">
        <v>18</v>
      </c>
      <c r="D66" s="6">
        <v>22060316</v>
      </c>
      <c r="E66" s="8">
        <v>0.618055555555556</v>
      </c>
      <c r="F66" s="6">
        <v>45.7</v>
      </c>
      <c r="G66" s="6">
        <v>500</v>
      </c>
      <c r="H66" s="6">
        <v>22850</v>
      </c>
      <c r="I66" s="6"/>
      <c r="J66" s="6">
        <v>0</v>
      </c>
      <c r="K66" s="9"/>
      <c r="L66" s="9"/>
      <c r="M66" s="9"/>
      <c r="N66" s="10" t="s">
        <v>48</v>
      </c>
      <c r="O66" s="6"/>
    </row>
    <row r="67" ht="75" customHeight="1" spans="1:15">
      <c r="A67" s="6" t="s">
        <v>44</v>
      </c>
      <c r="B67" s="6" t="s">
        <v>33</v>
      </c>
      <c r="C67" s="6" t="s">
        <v>17</v>
      </c>
      <c r="D67" s="6">
        <v>20260318</v>
      </c>
      <c r="E67" s="8">
        <v>0.618055555555556</v>
      </c>
      <c r="F67" s="6">
        <v>220.183</v>
      </c>
      <c r="G67" s="6">
        <v>100</v>
      </c>
      <c r="H67" s="6">
        <v>22018</v>
      </c>
      <c r="I67" s="6"/>
      <c r="J67" s="6">
        <v>100</v>
      </c>
      <c r="K67" s="10" t="s">
        <v>49</v>
      </c>
      <c r="L67" s="9"/>
      <c r="M67" s="6" t="s">
        <v>50</v>
      </c>
      <c r="N67" s="9"/>
      <c r="O67" s="6"/>
    </row>
    <row r="68" ht="75" customHeight="1" spans="1:15">
      <c r="A68" s="6">
        <v>600487</v>
      </c>
      <c r="B68" s="6" t="s">
        <v>51</v>
      </c>
      <c r="C68" s="6" t="s">
        <v>17</v>
      </c>
      <c r="D68" s="6">
        <v>20260318</v>
      </c>
      <c r="E68" s="8">
        <v>0.618055555555556</v>
      </c>
      <c r="F68" s="6">
        <v>44.53</v>
      </c>
      <c r="G68" s="6">
        <v>600</v>
      </c>
      <c r="H68" s="6">
        <v>26708</v>
      </c>
      <c r="I68" s="9"/>
      <c r="J68" s="6">
        <v>600</v>
      </c>
      <c r="K68" s="10" t="s">
        <v>52</v>
      </c>
      <c r="L68" s="9"/>
      <c r="M68" s="9" t="s">
        <v>53</v>
      </c>
      <c r="N68" s="9"/>
      <c r="O68" s="6"/>
    </row>
    <row r="69" ht="150" customHeight="1" spans="1:15">
      <c r="A69" s="6" t="s">
        <v>44</v>
      </c>
      <c r="B69" s="6" t="s">
        <v>33</v>
      </c>
      <c r="C69" s="6" t="s">
        <v>17</v>
      </c>
      <c r="D69" s="6">
        <v>20260319</v>
      </c>
      <c r="E69" s="8">
        <v>0.414583333333333</v>
      </c>
      <c r="F69" s="6">
        <v>214.5</v>
      </c>
      <c r="G69" s="6">
        <v>100</v>
      </c>
      <c r="H69" s="6">
        <v>21459</v>
      </c>
      <c r="I69" s="9"/>
      <c r="J69" s="6">
        <v>200</v>
      </c>
      <c r="K69" s="10" t="s">
        <v>54</v>
      </c>
      <c r="L69" s="9"/>
      <c r="M69" s="9"/>
      <c r="N69" s="9"/>
      <c r="O69" s="6"/>
    </row>
    <row r="70" ht="125" customHeight="1" spans="1:15">
      <c r="A70" s="6" t="s">
        <v>44</v>
      </c>
      <c r="B70" s="6" t="s">
        <v>33</v>
      </c>
      <c r="C70" s="6" t="s">
        <v>17</v>
      </c>
      <c r="D70" s="6">
        <v>20260319</v>
      </c>
      <c r="E70" s="8">
        <v>0.625</v>
      </c>
      <c r="F70" s="6">
        <v>211.1</v>
      </c>
      <c r="G70" s="6">
        <v>100</v>
      </c>
      <c r="H70" s="6">
        <v>21110</v>
      </c>
      <c r="I70" s="9"/>
      <c r="J70" s="6">
        <v>300</v>
      </c>
      <c r="K70" s="10" t="s">
        <v>55</v>
      </c>
      <c r="L70" s="9"/>
      <c r="M70" s="9"/>
      <c r="N70" s="9"/>
      <c r="O70" s="6"/>
    </row>
    <row r="71" ht="50" customHeight="1" spans="1:15">
      <c r="A71" s="6">
        <v>600487</v>
      </c>
      <c r="B71" s="6" t="s">
        <v>51</v>
      </c>
      <c r="C71" s="6" t="s">
        <v>17</v>
      </c>
      <c r="D71" s="6">
        <v>20260320</v>
      </c>
      <c r="E71" s="8">
        <v>0.425</v>
      </c>
      <c r="F71" s="6">
        <v>45.07</v>
      </c>
      <c r="G71" s="6">
        <v>600</v>
      </c>
      <c r="H71" s="6">
        <v>27042</v>
      </c>
      <c r="I71" s="9"/>
      <c r="J71" s="6">
        <v>1200</v>
      </c>
      <c r="K71" s="10" t="s">
        <v>56</v>
      </c>
      <c r="L71" s="9"/>
      <c r="M71" s="9"/>
      <c r="N71" s="9"/>
      <c r="O71" s="6"/>
    </row>
    <row r="72" ht="75" customHeight="1" spans="1:15">
      <c r="A72" s="6">
        <v>600487</v>
      </c>
      <c r="B72" s="6" t="s">
        <v>51</v>
      </c>
      <c r="C72" s="6" t="s">
        <v>17</v>
      </c>
      <c r="D72" s="6">
        <v>20260324</v>
      </c>
      <c r="E72" s="8">
        <v>0.616666666666667</v>
      </c>
      <c r="F72" s="6">
        <v>44</v>
      </c>
      <c r="G72" s="6">
        <v>300</v>
      </c>
      <c r="H72" s="6">
        <v>13200</v>
      </c>
      <c r="I72" s="9"/>
      <c r="J72" s="6">
        <v>1500</v>
      </c>
      <c r="K72" s="10" t="s">
        <v>57</v>
      </c>
      <c r="L72" s="9"/>
      <c r="M72" s="9"/>
      <c r="N72" s="9"/>
      <c r="O72" s="6"/>
    </row>
    <row r="73" ht="125" customHeight="1" spans="1:15">
      <c r="A73" s="6" t="s">
        <v>58</v>
      </c>
      <c r="B73" s="6" t="s">
        <v>33</v>
      </c>
      <c r="C73" s="6" t="s">
        <v>17</v>
      </c>
      <c r="D73" s="6">
        <v>20260325</v>
      </c>
      <c r="E73" s="8">
        <v>0.409027777777778</v>
      </c>
      <c r="F73" s="6">
        <v>213.77</v>
      </c>
      <c r="G73" s="6">
        <v>100</v>
      </c>
      <c r="H73" s="6">
        <v>21377</v>
      </c>
      <c r="I73" s="9"/>
      <c r="J73" s="6">
        <v>400</v>
      </c>
      <c r="K73" s="10" t="s">
        <v>59</v>
      </c>
      <c r="L73" s="9"/>
      <c r="M73" s="9"/>
      <c r="N73" s="9"/>
      <c r="O73" s="6"/>
    </row>
    <row r="74" ht="200" customHeight="1" spans="1:15">
      <c r="A74" s="6" t="s">
        <v>44</v>
      </c>
      <c r="B74" s="6" t="s">
        <v>33</v>
      </c>
      <c r="C74" s="6" t="s">
        <v>17</v>
      </c>
      <c r="D74" s="6">
        <v>20260327</v>
      </c>
      <c r="E74" s="8">
        <v>0.441666666666667</v>
      </c>
      <c r="F74" s="6">
        <v>208</v>
      </c>
      <c r="G74" s="6">
        <v>100</v>
      </c>
      <c r="H74" s="6">
        <v>20800</v>
      </c>
      <c r="I74" s="9"/>
      <c r="J74" s="6">
        <v>500</v>
      </c>
      <c r="K74" s="10" t="s">
        <v>60</v>
      </c>
      <c r="L74" s="9"/>
      <c r="M74" s="9"/>
      <c r="N74" s="9"/>
      <c r="O74" s="6"/>
    </row>
    <row r="75" ht="409.5" customHeight="1" spans="1:15">
      <c r="A75" s="11">
        <v>600487</v>
      </c>
      <c r="B75" s="6" t="s">
        <v>51</v>
      </c>
      <c r="C75" s="6" t="s">
        <v>18</v>
      </c>
      <c r="D75" s="6">
        <v>20260327</v>
      </c>
      <c r="E75" s="8">
        <v>0.410416666666667</v>
      </c>
      <c r="F75" s="6">
        <v>47.08</v>
      </c>
      <c r="G75" s="6">
        <v>1500</v>
      </c>
      <c r="H75" s="6">
        <v>70620</v>
      </c>
      <c r="I75" s="6" t="s">
        <v>61</v>
      </c>
      <c r="J75" s="6">
        <v>0</v>
      </c>
      <c r="K75" s="9"/>
      <c r="L75" s="9"/>
      <c r="M75" s="10" t="s">
        <v>62</v>
      </c>
      <c r="N75" s="9"/>
      <c r="O75" s="6"/>
    </row>
    <row r="76" ht="100" customHeight="1" spans="1:15">
      <c r="A76" s="6" t="s">
        <v>44</v>
      </c>
      <c r="B76" s="6" t="s">
        <v>33</v>
      </c>
      <c r="C76" s="6" t="s">
        <v>17</v>
      </c>
      <c r="D76" s="6">
        <v>20260331</v>
      </c>
      <c r="E76" s="8">
        <v>0.565972222222222</v>
      </c>
      <c r="F76" s="6">
        <v>200.5</v>
      </c>
      <c r="G76" s="6">
        <v>100</v>
      </c>
      <c r="H76" s="6">
        <v>20050</v>
      </c>
      <c r="I76" s="9"/>
      <c r="J76" s="6">
        <v>600</v>
      </c>
      <c r="K76" s="10" t="s">
        <v>63</v>
      </c>
      <c r="L76" s="9"/>
      <c r="M76" s="9"/>
      <c r="N76" s="9"/>
      <c r="O76" s="12"/>
    </row>
    <row r="77" ht="325" customHeight="1" spans="1:15">
      <c r="A77" s="6" t="s">
        <v>44</v>
      </c>
      <c r="B77" s="6" t="s">
        <v>33</v>
      </c>
      <c r="C77" s="6" t="s">
        <v>18</v>
      </c>
      <c r="D77" s="6">
        <v>20260408</v>
      </c>
      <c r="E77" s="8">
        <v>0.618055555555556</v>
      </c>
      <c r="F77" s="6">
        <v>205.85</v>
      </c>
      <c r="G77" s="6">
        <v>300</v>
      </c>
      <c r="H77" s="6">
        <v>61755</v>
      </c>
      <c r="I77" s="9"/>
      <c r="J77" s="6">
        <v>300</v>
      </c>
      <c r="K77" s="9"/>
      <c r="L77" s="9"/>
      <c r="M77" s="9"/>
      <c r="N77" s="9"/>
      <c r="O77" s="12" t="s">
        <v>64</v>
      </c>
    </row>
    <row r="78" ht="125" customHeight="1" spans="1:15">
      <c r="A78" s="6" t="s">
        <v>65</v>
      </c>
      <c r="B78" s="6" t="s">
        <v>66</v>
      </c>
      <c r="C78" s="6" t="s">
        <v>17</v>
      </c>
      <c r="D78" s="6">
        <v>20260408</v>
      </c>
      <c r="E78" s="8">
        <v>0.618055555555556</v>
      </c>
      <c r="F78" s="6">
        <v>110.15</v>
      </c>
      <c r="G78" s="6">
        <v>200</v>
      </c>
      <c r="H78" s="6">
        <v>22030</v>
      </c>
      <c r="I78" s="9"/>
      <c r="J78" s="6">
        <v>200</v>
      </c>
      <c r="K78" s="10" t="s">
        <v>67</v>
      </c>
      <c r="L78" s="9"/>
      <c r="M78" s="9"/>
      <c r="N78" s="9"/>
      <c r="O78" s="6"/>
    </row>
    <row r="79" ht="150" customHeight="1" spans="1:15">
      <c r="A79" s="6" t="s">
        <v>68</v>
      </c>
      <c r="B79" s="6" t="s">
        <v>25</v>
      </c>
      <c r="C79" s="6" t="s">
        <v>17</v>
      </c>
      <c r="D79" s="6">
        <v>20260408</v>
      </c>
      <c r="E79" s="8">
        <v>0.618055555555556</v>
      </c>
      <c r="F79" s="6">
        <v>98.26</v>
      </c>
      <c r="G79" s="6">
        <v>200</v>
      </c>
      <c r="H79" s="6">
        <v>19652</v>
      </c>
      <c r="I79" s="9"/>
      <c r="J79" s="6">
        <v>200</v>
      </c>
      <c r="K79" s="10" t="s">
        <v>69</v>
      </c>
      <c r="L79" s="9"/>
      <c r="M79" s="9"/>
      <c r="N79" s="9"/>
      <c r="O79" s="6"/>
    </row>
    <row r="80" ht="225" customHeight="1" spans="1:15">
      <c r="A80" s="6" t="s">
        <v>65</v>
      </c>
      <c r="B80" s="6" t="s">
        <v>66</v>
      </c>
      <c r="C80" s="6" t="s">
        <v>17</v>
      </c>
      <c r="D80" s="6">
        <v>20260409</v>
      </c>
      <c r="E80" s="8">
        <v>0.427083333333333</v>
      </c>
      <c r="F80" s="6">
        <v>116</v>
      </c>
      <c r="G80" s="6">
        <v>200</v>
      </c>
      <c r="H80" s="6">
        <v>23200</v>
      </c>
      <c r="I80" s="9"/>
      <c r="J80" s="6">
        <v>400</v>
      </c>
      <c r="K80" s="10" t="s">
        <v>70</v>
      </c>
      <c r="L80" s="9"/>
      <c r="M80" s="9"/>
      <c r="N80" s="9"/>
      <c r="O80" s="6"/>
    </row>
    <row r="81" ht="200" customHeight="1" spans="1:15">
      <c r="A81" s="6" t="s">
        <v>68</v>
      </c>
      <c r="B81" s="6" t="s">
        <v>25</v>
      </c>
      <c r="C81" s="6" t="s">
        <v>17</v>
      </c>
      <c r="D81" s="6">
        <v>20260409</v>
      </c>
      <c r="E81" s="8">
        <v>0.423611111111111</v>
      </c>
      <c r="F81" s="6">
        <v>107.07</v>
      </c>
      <c r="G81" s="6">
        <v>200</v>
      </c>
      <c r="H81" s="6">
        <v>21414</v>
      </c>
      <c r="I81" s="9"/>
      <c r="J81" s="6">
        <v>400</v>
      </c>
      <c r="K81" s="10" t="s">
        <v>71</v>
      </c>
      <c r="L81" s="9"/>
      <c r="M81" s="9"/>
      <c r="N81" s="9"/>
      <c r="O81" s="6"/>
    </row>
    <row r="82" ht="375" customHeight="1" spans="1:15">
      <c r="A82" s="6" t="s">
        <v>44</v>
      </c>
      <c r="B82" s="6" t="s">
        <v>33</v>
      </c>
      <c r="C82" s="6" t="s">
        <v>18</v>
      </c>
      <c r="D82" s="6">
        <v>20260408</v>
      </c>
      <c r="E82" s="8">
        <v>0.618055555555556</v>
      </c>
      <c r="F82" s="6">
        <v>202.5</v>
      </c>
      <c r="G82" s="6">
        <v>200</v>
      </c>
      <c r="H82" s="6">
        <v>40500</v>
      </c>
      <c r="I82" s="9"/>
      <c r="J82" s="6">
        <v>100</v>
      </c>
      <c r="K82" s="9"/>
      <c r="L82" s="9"/>
      <c r="M82" s="9"/>
      <c r="N82" s="9"/>
      <c r="O82" s="12" t="s">
        <v>72</v>
      </c>
    </row>
    <row r="83" ht="125" customHeight="1" spans="1:11">
      <c r="A83" s="6" t="s">
        <v>44</v>
      </c>
      <c r="B83" s="6" t="s">
        <v>33</v>
      </c>
      <c r="C83" s="6" t="s">
        <v>17</v>
      </c>
      <c r="D83" s="6">
        <v>20260410</v>
      </c>
      <c r="E83" s="8">
        <v>0.547222222222222</v>
      </c>
      <c r="F83" s="6">
        <v>211.9</v>
      </c>
      <c r="G83" s="6">
        <v>100</v>
      </c>
      <c r="H83" s="6">
        <v>21190</v>
      </c>
      <c r="J83" s="6">
        <v>200</v>
      </c>
      <c r="K83" s="12" t="s">
        <v>73</v>
      </c>
    </row>
    <row r="84" ht="125" customHeight="1" spans="1:14">
      <c r="A84" s="6" t="s">
        <v>44</v>
      </c>
      <c r="B84" s="6" t="s">
        <v>33</v>
      </c>
      <c r="C84" s="6" t="s">
        <v>18</v>
      </c>
      <c r="D84" s="6">
        <v>20260413</v>
      </c>
      <c r="E84" s="8">
        <v>0.402083333333333</v>
      </c>
      <c r="F84" s="6">
        <v>199.36</v>
      </c>
      <c r="G84" s="6">
        <v>200</v>
      </c>
      <c r="H84" s="6">
        <v>39872</v>
      </c>
      <c r="J84" s="6">
        <v>0</v>
      </c>
      <c r="N84" s="14" t="s">
        <v>74</v>
      </c>
    </row>
    <row r="85" ht="225" customHeight="1" spans="1:11">
      <c r="A85" s="6" t="s">
        <v>68</v>
      </c>
      <c r="B85" s="6" t="s">
        <v>25</v>
      </c>
      <c r="C85" s="6" t="s">
        <v>17</v>
      </c>
      <c r="D85" s="6">
        <v>202604013</v>
      </c>
      <c r="E85" s="8">
        <v>0.404861111111111</v>
      </c>
      <c r="F85" s="6">
        <v>114</v>
      </c>
      <c r="G85" s="6">
        <v>200</v>
      </c>
      <c r="H85" s="6">
        <v>22800</v>
      </c>
      <c r="J85" s="6">
        <v>600</v>
      </c>
      <c r="K85" s="12" t="s">
        <v>75</v>
      </c>
    </row>
    <row r="86" ht="225" customHeight="1" spans="1:11">
      <c r="A86" s="6" t="s">
        <v>65</v>
      </c>
      <c r="B86" s="6" t="s">
        <v>66</v>
      </c>
      <c r="C86" s="6" t="s">
        <v>17</v>
      </c>
      <c r="D86" s="6">
        <v>20260413</v>
      </c>
      <c r="E86" s="8">
        <v>0.595833333333333</v>
      </c>
      <c r="F86" s="6">
        <v>122.5</v>
      </c>
      <c r="G86" s="6">
        <v>200</v>
      </c>
      <c r="H86" s="6">
        <v>24500</v>
      </c>
      <c r="J86" s="6">
        <v>600</v>
      </c>
      <c r="K86" s="12" t="s">
        <v>76</v>
      </c>
    </row>
    <row r="87" ht="409.5" customHeight="1" spans="1:15">
      <c r="A87" s="6" t="s">
        <v>65</v>
      </c>
      <c r="B87" s="6" t="s">
        <v>66</v>
      </c>
      <c r="C87" s="6" t="s">
        <v>18</v>
      </c>
      <c r="D87" s="6">
        <v>20260414</v>
      </c>
      <c r="E87" s="8">
        <v>0.622916666666667</v>
      </c>
      <c r="F87" s="6">
        <v>120.55</v>
      </c>
      <c r="G87" s="6">
        <v>300</v>
      </c>
      <c r="H87" s="6">
        <v>36165</v>
      </c>
      <c r="J87" s="6">
        <v>300</v>
      </c>
      <c r="O87" s="12" t="s">
        <v>77</v>
      </c>
    </row>
    <row r="88" ht="300" customHeight="1" spans="1:15">
      <c r="A88" s="6" t="s">
        <v>68</v>
      </c>
      <c r="B88" s="6" t="s">
        <v>25</v>
      </c>
      <c r="C88" s="6" t="s">
        <v>18</v>
      </c>
      <c r="D88" s="6">
        <v>20260414</v>
      </c>
      <c r="E88" s="8">
        <v>0.622916666666667</v>
      </c>
      <c r="F88" s="6">
        <v>111.35</v>
      </c>
      <c r="G88" s="6">
        <v>300</v>
      </c>
      <c r="H88" s="6">
        <v>33405</v>
      </c>
      <c r="J88" s="6">
        <v>300</v>
      </c>
      <c r="O88" s="12" t="s">
        <v>78</v>
      </c>
    </row>
    <row r="89" ht="50" customHeight="1" spans="1:14">
      <c r="A89" s="6" t="s">
        <v>65</v>
      </c>
      <c r="B89" s="6" t="s">
        <v>66</v>
      </c>
      <c r="C89" s="6" t="s">
        <v>18</v>
      </c>
      <c r="D89" s="6">
        <v>20260415</v>
      </c>
      <c r="E89" s="8">
        <v>0.622916666666667</v>
      </c>
      <c r="F89" s="6">
        <v>112.26</v>
      </c>
      <c r="G89" s="6">
        <v>300</v>
      </c>
      <c r="H89" s="6">
        <v>33678</v>
      </c>
      <c r="I89" s="6">
        <v>44.23</v>
      </c>
      <c r="J89" s="6">
        <v>0</v>
      </c>
      <c r="N89" s="12" t="s">
        <v>79</v>
      </c>
    </row>
    <row r="90" ht="24" customHeight="1" spans="1:10">
      <c r="A90" s="6" t="s">
        <v>68</v>
      </c>
      <c r="B90" s="6" t="s">
        <v>25</v>
      </c>
      <c r="C90" s="6" t="s">
        <v>17</v>
      </c>
      <c r="D90" s="6">
        <v>20260415</v>
      </c>
      <c r="E90" s="8">
        <v>0.424305555555555</v>
      </c>
      <c r="F90" s="6">
        <v>110.5</v>
      </c>
      <c r="G90" s="6">
        <v>300</v>
      </c>
      <c r="H90" s="6">
        <v>33150</v>
      </c>
      <c r="J90" s="6">
        <v>600</v>
      </c>
    </row>
    <row r="91" ht="24" customHeight="1" spans="1:10">
      <c r="A91" s="6" t="s">
        <v>68</v>
      </c>
      <c r="B91" s="6" t="s">
        <v>25</v>
      </c>
      <c r="C91" s="6" t="s">
        <v>18</v>
      </c>
      <c r="D91" s="6">
        <v>20260415</v>
      </c>
      <c r="E91" s="8">
        <v>0.600694444444444</v>
      </c>
      <c r="F91" s="6">
        <v>106.7</v>
      </c>
      <c r="G91" s="6">
        <v>300</v>
      </c>
      <c r="H91" s="6">
        <v>32010</v>
      </c>
      <c r="J91" s="6">
        <v>300</v>
      </c>
    </row>
    <row r="92" ht="409.5" customHeight="1" spans="1:13">
      <c r="A92" s="6" t="s">
        <v>80</v>
      </c>
      <c r="B92" s="6" t="s">
        <v>81</v>
      </c>
      <c r="C92" s="6" t="s">
        <v>17</v>
      </c>
      <c r="D92" s="6">
        <v>20260416</v>
      </c>
      <c r="E92" s="8">
        <v>0.469444444444444</v>
      </c>
      <c r="F92" s="6">
        <v>45.65</v>
      </c>
      <c r="G92" s="6">
        <v>500</v>
      </c>
      <c r="H92" s="6">
        <v>22825</v>
      </c>
      <c r="J92" s="6">
        <v>500</v>
      </c>
      <c r="K92" s="10" t="s">
        <v>82</v>
      </c>
      <c r="L92" s="13" t="s">
        <v>83</v>
      </c>
      <c r="M92" s="13" t="s">
        <v>84</v>
      </c>
    </row>
    <row r="93" ht="125" customHeight="1" spans="1:11">
      <c r="A93" s="11">
        <v>601126</v>
      </c>
      <c r="B93" s="6" t="s">
        <v>81</v>
      </c>
      <c r="C93" s="6" t="s">
        <v>17</v>
      </c>
      <c r="D93" s="6">
        <v>20260416</v>
      </c>
      <c r="E93" s="8">
        <v>0.621527777777778</v>
      </c>
      <c r="F93" s="6">
        <v>46.43</v>
      </c>
      <c r="G93" s="6">
        <v>600</v>
      </c>
      <c r="H93" s="6">
        <v>27858</v>
      </c>
      <c r="J93" s="6">
        <v>1100</v>
      </c>
      <c r="K93" s="10" t="s">
        <v>85</v>
      </c>
    </row>
    <row r="94" ht="175" customHeight="1" spans="1:11">
      <c r="A94" s="6" t="s">
        <v>68</v>
      </c>
      <c r="B94" s="6" t="s">
        <v>25</v>
      </c>
      <c r="C94" s="6" t="s">
        <v>17</v>
      </c>
      <c r="D94" s="6">
        <v>20260419</v>
      </c>
      <c r="E94" s="8">
        <v>0.408333333333333</v>
      </c>
      <c r="F94" s="6">
        <v>115.58</v>
      </c>
      <c r="G94" s="6">
        <v>300</v>
      </c>
      <c r="H94" s="6">
        <v>34674</v>
      </c>
      <c r="J94" s="6">
        <v>600</v>
      </c>
      <c r="K94" s="10" t="s">
        <v>86</v>
      </c>
    </row>
    <row r="95" ht="100" customHeight="1" spans="1:15">
      <c r="A95" s="6" t="s">
        <v>68</v>
      </c>
      <c r="B95" s="6" t="s">
        <v>25</v>
      </c>
      <c r="C95" s="6" t="s">
        <v>18</v>
      </c>
      <c r="D95" s="6">
        <v>20260419</v>
      </c>
      <c r="E95" s="8">
        <v>0.425694444444444</v>
      </c>
      <c r="F95" s="6">
        <v>112.51</v>
      </c>
      <c r="G95" s="6">
        <v>100</v>
      </c>
      <c r="H95" s="6">
        <v>11251</v>
      </c>
      <c r="J95" s="6">
        <v>500</v>
      </c>
      <c r="O95" s="10" t="s">
        <v>87</v>
      </c>
    </row>
    <row r="96" ht="50" customHeight="1" spans="1:11">
      <c r="A96" s="11">
        <v>601126</v>
      </c>
      <c r="B96" s="6" t="s">
        <v>81</v>
      </c>
      <c r="C96" s="6" t="s">
        <v>17</v>
      </c>
      <c r="D96" s="6">
        <v>20260419</v>
      </c>
      <c r="E96" s="8">
        <v>0.563194444444444</v>
      </c>
      <c r="F96" s="6">
        <v>48.54</v>
      </c>
      <c r="G96" s="6">
        <v>600</v>
      </c>
      <c r="H96" s="6">
        <v>29124</v>
      </c>
      <c r="J96" s="6">
        <v>1700</v>
      </c>
      <c r="K96" s="10" t="s">
        <v>88</v>
      </c>
    </row>
    <row r="97" ht="24" customHeight="1" spans="1:10">
      <c r="A97" s="6" t="s">
        <v>68</v>
      </c>
      <c r="B97" s="6" t="s">
        <v>25</v>
      </c>
      <c r="C97" s="6" t="s">
        <v>18</v>
      </c>
      <c r="D97" s="6">
        <v>20260420</v>
      </c>
      <c r="E97" s="8">
        <v>0.401388888888889</v>
      </c>
      <c r="F97" s="6">
        <v>125</v>
      </c>
      <c r="G97" s="6">
        <v>100</v>
      </c>
      <c r="H97" s="6">
        <v>12500</v>
      </c>
      <c r="J97" s="6">
        <v>400</v>
      </c>
    </row>
    <row r="98" ht="33.25" customHeight="1" spans="1:10">
      <c r="A98" s="6" t="s">
        <v>68</v>
      </c>
      <c r="B98" s="6" t="s">
        <v>25</v>
      </c>
      <c r="C98" s="6" t="s">
        <v>18</v>
      </c>
      <c r="D98" s="6">
        <v>20260420</v>
      </c>
      <c r="E98" s="8">
        <v>0.620833333333333</v>
      </c>
      <c r="F98" s="6">
        <v>120.05</v>
      </c>
      <c r="G98" s="6">
        <v>100</v>
      </c>
      <c r="H98" s="6">
        <v>12005</v>
      </c>
      <c r="J98" s="6">
        <v>300</v>
      </c>
    </row>
    <row r="99" ht="125" customHeight="1" spans="1:11">
      <c r="A99" s="6" t="s">
        <v>65</v>
      </c>
      <c r="B99" s="6" t="s">
        <v>66</v>
      </c>
      <c r="C99" s="6" t="s">
        <v>17</v>
      </c>
      <c r="D99" s="6">
        <v>20260421</v>
      </c>
      <c r="E99" s="8">
        <v>0.408333333333333</v>
      </c>
      <c r="F99" s="6">
        <v>114</v>
      </c>
      <c r="G99" s="6">
        <v>200</v>
      </c>
      <c r="H99" s="6">
        <v>22800</v>
      </c>
      <c r="J99" s="6">
        <v>200</v>
      </c>
      <c r="K99" s="10" t="s">
        <v>89</v>
      </c>
    </row>
    <row r="100" ht="325" customHeight="1" spans="1:15">
      <c r="A100" s="11">
        <v>601126</v>
      </c>
      <c r="B100" s="6" t="s">
        <v>81</v>
      </c>
      <c r="C100" s="6" t="s">
        <v>18</v>
      </c>
      <c r="D100" s="6">
        <v>20260421</v>
      </c>
      <c r="E100" s="8">
        <v>0.427083333333333</v>
      </c>
      <c r="F100" s="6">
        <v>47.21</v>
      </c>
      <c r="G100" s="6">
        <v>700</v>
      </c>
      <c r="H100" s="6">
        <v>33047</v>
      </c>
      <c r="J100" s="6">
        <v>1000</v>
      </c>
      <c r="K100" s="10"/>
      <c r="O100" s="10" t="s">
        <v>90</v>
      </c>
    </row>
    <row r="101" ht="325" customHeight="1" spans="1:15">
      <c r="A101" s="11">
        <v>601126</v>
      </c>
      <c r="B101" s="6" t="s">
        <v>81</v>
      </c>
      <c r="C101" s="6" t="s">
        <v>17</v>
      </c>
      <c r="D101" s="6">
        <v>20260421</v>
      </c>
      <c r="E101" s="8">
        <v>0.446527777777778</v>
      </c>
      <c r="F101" s="6">
        <v>48.6</v>
      </c>
      <c r="G101" s="6">
        <v>500</v>
      </c>
      <c r="H101" s="6">
        <v>24300</v>
      </c>
      <c r="J101" s="6">
        <v>1500</v>
      </c>
      <c r="K101" s="12" t="s">
        <v>91</v>
      </c>
      <c r="O101" s="10" t="s">
        <v>90</v>
      </c>
    </row>
    <row r="102" ht="150" customHeight="1" spans="1:11">
      <c r="A102" s="6" t="s">
        <v>68</v>
      </c>
      <c r="B102" s="6" t="s">
        <v>25</v>
      </c>
      <c r="C102" s="6" t="s">
        <v>17</v>
      </c>
      <c r="D102" s="6">
        <v>20260421</v>
      </c>
      <c r="E102" s="8">
        <v>0.54375</v>
      </c>
      <c r="F102" s="6">
        <v>118.94</v>
      </c>
      <c r="G102" s="6">
        <v>200</v>
      </c>
      <c r="H102" s="6">
        <v>23788</v>
      </c>
      <c r="J102" s="6">
        <v>500</v>
      </c>
      <c r="K102" s="12" t="s">
        <v>92</v>
      </c>
    </row>
    <row r="103" ht="409.5" customHeight="1" spans="1:15">
      <c r="A103" s="6" t="s">
        <v>68</v>
      </c>
      <c r="B103" s="6" t="s">
        <v>25</v>
      </c>
      <c r="C103" s="6" t="s">
        <v>18</v>
      </c>
      <c r="D103" s="6">
        <v>20260421</v>
      </c>
      <c r="E103" s="8">
        <v>0.620138888888889</v>
      </c>
      <c r="F103" s="6">
        <v>121.75</v>
      </c>
      <c r="G103" s="6">
        <v>200</v>
      </c>
      <c r="H103" s="6">
        <v>24350</v>
      </c>
      <c r="J103" s="6">
        <v>300</v>
      </c>
      <c r="K103" s="12"/>
      <c r="O103" s="10" t="s">
        <v>93</v>
      </c>
    </row>
    <row r="104" ht="409.5" customHeight="1" spans="1:15">
      <c r="A104" s="11">
        <v>601126</v>
      </c>
      <c r="B104" s="6" t="s">
        <v>81</v>
      </c>
      <c r="C104" s="6" t="s">
        <v>18</v>
      </c>
      <c r="D104" s="6">
        <v>20260421</v>
      </c>
      <c r="E104" s="8">
        <v>0.621527777777778</v>
      </c>
      <c r="F104" s="6">
        <v>49.9</v>
      </c>
      <c r="G104" s="6">
        <v>300</v>
      </c>
      <c r="H104" s="6">
        <v>14982</v>
      </c>
      <c r="J104" s="6">
        <v>1200</v>
      </c>
      <c r="K104" s="12"/>
      <c r="O104" s="10" t="s">
        <v>94</v>
      </c>
    </row>
    <row r="105" ht="225" customHeight="1" spans="1:11">
      <c r="A105" s="6" t="s">
        <v>65</v>
      </c>
      <c r="B105" s="6" t="s">
        <v>66</v>
      </c>
      <c r="C105" s="6" t="s">
        <v>17</v>
      </c>
      <c r="D105" s="6">
        <v>20260422</v>
      </c>
      <c r="E105" s="8">
        <v>0.450694444444445</v>
      </c>
      <c r="F105" s="6">
        <v>119.07</v>
      </c>
      <c r="G105" s="6">
        <v>200</v>
      </c>
      <c r="H105" s="6">
        <v>23814</v>
      </c>
      <c r="J105" s="6">
        <v>400</v>
      </c>
      <c r="K105" s="10" t="s">
        <v>95</v>
      </c>
    </row>
    <row r="106" ht="125" customHeight="1" spans="1:15">
      <c r="A106" s="11">
        <v>601126</v>
      </c>
      <c r="B106" s="6" t="s">
        <v>81</v>
      </c>
      <c r="C106" s="6" t="s">
        <v>17</v>
      </c>
      <c r="D106" s="6">
        <v>20260422</v>
      </c>
      <c r="E106" s="8">
        <v>0.544444444444444</v>
      </c>
      <c r="F106" s="6">
        <v>52</v>
      </c>
      <c r="G106" s="6">
        <v>500</v>
      </c>
      <c r="H106" s="6">
        <v>26000</v>
      </c>
      <c r="J106" s="6">
        <v>1700</v>
      </c>
      <c r="K106" s="12" t="s">
        <v>96</v>
      </c>
      <c r="O106" s="10"/>
    </row>
    <row r="107" ht="250" customHeight="1" spans="1:15">
      <c r="A107" s="11">
        <v>601126</v>
      </c>
      <c r="B107" s="6" t="s">
        <v>81</v>
      </c>
      <c r="C107" s="6" t="s">
        <v>18</v>
      </c>
      <c r="D107" s="6">
        <v>20260422</v>
      </c>
      <c r="E107" s="8">
        <v>0.621527777777778</v>
      </c>
      <c r="F107" s="6">
        <v>53.69</v>
      </c>
      <c r="G107" s="6">
        <v>600</v>
      </c>
      <c r="H107" s="6">
        <v>32214</v>
      </c>
      <c r="J107" s="6">
        <v>1100</v>
      </c>
      <c r="K107" s="12"/>
      <c r="O107" s="12" t="s">
        <v>97</v>
      </c>
    </row>
    <row r="108" ht="50" customHeight="1" spans="1:14">
      <c r="A108" s="6" t="s">
        <v>68</v>
      </c>
      <c r="B108" s="6" t="s">
        <v>25</v>
      </c>
      <c r="C108" s="6" t="s">
        <v>18</v>
      </c>
      <c r="D108" s="6">
        <v>20260422</v>
      </c>
      <c r="E108" s="8">
        <v>0.621527777777778</v>
      </c>
      <c r="F108" s="6">
        <v>124.13</v>
      </c>
      <c r="G108" s="6">
        <v>300</v>
      </c>
      <c r="H108" s="6">
        <v>37239</v>
      </c>
      <c r="J108" s="6">
        <v>0</v>
      </c>
      <c r="N108" s="12" t="s">
        <v>98</v>
      </c>
    </row>
    <row r="109" ht="50" customHeight="1" spans="1:15">
      <c r="A109" s="11">
        <v>601126</v>
      </c>
      <c r="B109" s="6" t="s">
        <v>81</v>
      </c>
      <c r="C109" s="6" t="s">
        <v>18</v>
      </c>
      <c r="D109" s="6">
        <v>20260423</v>
      </c>
      <c r="E109" s="8">
        <v>0.615277777777778</v>
      </c>
      <c r="F109" s="6">
        <v>52.39</v>
      </c>
      <c r="G109" s="6">
        <v>1100</v>
      </c>
      <c r="H109" s="6">
        <v>57629</v>
      </c>
      <c r="J109" s="6">
        <v>0</v>
      </c>
      <c r="L109" s="5"/>
      <c r="N109" s="12" t="s">
        <v>99</v>
      </c>
      <c r="O109" s="12"/>
    </row>
    <row r="110" ht="100" customHeight="1" spans="1:11">
      <c r="A110" s="6" t="s">
        <v>100</v>
      </c>
      <c r="B110" s="6" t="s">
        <v>101</v>
      </c>
      <c r="C110" s="6" t="s">
        <v>17</v>
      </c>
      <c r="D110" s="6">
        <v>20260423</v>
      </c>
      <c r="E110" s="8">
        <v>0.615972222222222</v>
      </c>
      <c r="F110" s="6">
        <v>28.06</v>
      </c>
      <c r="G110" s="6">
        <v>1000</v>
      </c>
      <c r="H110" s="6">
        <v>28060</v>
      </c>
      <c r="J110" s="6">
        <v>1000</v>
      </c>
      <c r="K110" s="12" t="s">
        <v>102</v>
      </c>
    </row>
    <row r="111" ht="25" customHeight="1" spans="1:14">
      <c r="A111" s="6" t="s">
        <v>65</v>
      </c>
      <c r="B111" s="6" t="s">
        <v>66</v>
      </c>
      <c r="C111" s="6" t="s">
        <v>18</v>
      </c>
      <c r="D111" s="6">
        <v>20260423</v>
      </c>
      <c r="E111" s="8">
        <v>0.621527777777778</v>
      </c>
      <c r="F111" s="6">
        <v>117.97</v>
      </c>
      <c r="G111" s="6">
        <v>400</v>
      </c>
      <c r="H111" s="6">
        <v>47188</v>
      </c>
      <c r="J111" s="6">
        <v>0</v>
      </c>
      <c r="K111" s="10"/>
      <c r="N111" s="12" t="s">
        <v>103</v>
      </c>
    </row>
    <row r="112" ht="100" customHeight="1" spans="1:11">
      <c r="A112" s="6" t="s">
        <v>104</v>
      </c>
      <c r="B112" s="6" t="s">
        <v>105</v>
      </c>
      <c r="C112" s="6" t="s">
        <v>17</v>
      </c>
      <c r="D112" s="6">
        <v>20260424</v>
      </c>
      <c r="E112" s="8">
        <v>0.541666666666667</v>
      </c>
      <c r="F112" s="6">
        <v>93.89</v>
      </c>
      <c r="G112" s="6">
        <v>500</v>
      </c>
      <c r="H112" s="6">
        <v>46945</v>
      </c>
      <c r="J112" s="6">
        <v>500</v>
      </c>
      <c r="K112" s="12" t="s">
        <v>106</v>
      </c>
    </row>
    <row r="113" ht="375" customHeight="1" spans="1:14">
      <c r="A113" s="6" t="s">
        <v>107</v>
      </c>
      <c r="B113" s="6" t="s">
        <v>108</v>
      </c>
      <c r="C113" s="6" t="s">
        <v>17</v>
      </c>
      <c r="D113" s="6">
        <v>20260424</v>
      </c>
      <c r="E113" s="8">
        <v>0.541666666666667</v>
      </c>
      <c r="F113" s="6">
        <v>39.48</v>
      </c>
      <c r="G113" s="6">
        <v>1600</v>
      </c>
      <c r="H113" s="6">
        <v>64128</v>
      </c>
      <c r="J113" s="6">
        <v>1600</v>
      </c>
      <c r="K113" s="12" t="s">
        <v>109</v>
      </c>
      <c r="N113" s="12"/>
    </row>
    <row r="114" ht="409.5" customHeight="1" spans="1:16">
      <c r="A114" s="6" t="s">
        <v>100</v>
      </c>
      <c r="B114" s="6" t="s">
        <v>101</v>
      </c>
      <c r="C114" s="6" t="s">
        <v>18</v>
      </c>
      <c r="D114" s="6">
        <v>20260427</v>
      </c>
      <c r="E114" s="8">
        <v>0.398611111111111</v>
      </c>
      <c r="F114" s="6">
        <v>25.36</v>
      </c>
      <c r="G114" s="6">
        <v>1000</v>
      </c>
      <c r="H114" s="6">
        <v>25360</v>
      </c>
      <c r="J114" s="6">
        <v>0</v>
      </c>
      <c r="K114" s="12"/>
      <c r="N114" s="12" t="s">
        <v>110</v>
      </c>
      <c r="P114" s="12" t="s">
        <v>111</v>
      </c>
    </row>
    <row r="115" ht="50" customHeight="1" spans="1:14">
      <c r="A115" s="6" t="s">
        <v>107</v>
      </c>
      <c r="B115" s="6" t="s">
        <v>108</v>
      </c>
      <c r="C115" s="6" t="s">
        <v>18</v>
      </c>
      <c r="D115" s="6">
        <v>20260427</v>
      </c>
      <c r="E115" s="8">
        <v>0.613194444444444</v>
      </c>
      <c r="F115" s="6">
        <v>38.27</v>
      </c>
      <c r="G115" s="6">
        <v>1600</v>
      </c>
      <c r="H115" s="6">
        <v>61232</v>
      </c>
      <c r="J115" s="6">
        <v>0</v>
      </c>
      <c r="K115" s="12"/>
      <c r="N115" s="12" t="s">
        <v>112</v>
      </c>
    </row>
    <row r="116" ht="125" customHeight="1" spans="1:11">
      <c r="A116" s="6" t="s">
        <v>113</v>
      </c>
      <c r="B116" s="6" t="s">
        <v>114</v>
      </c>
      <c r="C116" s="6" t="s">
        <v>17</v>
      </c>
      <c r="D116" s="6">
        <v>20260427</v>
      </c>
      <c r="E116" s="8">
        <v>0.613194444444444</v>
      </c>
      <c r="F116" s="6">
        <v>76.57</v>
      </c>
      <c r="G116" s="6">
        <v>400</v>
      </c>
      <c r="H116" s="6">
        <v>30268</v>
      </c>
      <c r="J116" s="6">
        <v>300</v>
      </c>
      <c r="K116" s="12" t="s">
        <v>115</v>
      </c>
    </row>
    <row r="117" ht="200" customHeight="1" spans="1:11">
      <c r="A117" s="6" t="s">
        <v>44</v>
      </c>
      <c r="B117" s="6" t="s">
        <v>33</v>
      </c>
      <c r="C117" s="6" t="s">
        <v>17</v>
      </c>
      <c r="D117" s="6">
        <v>20260428</v>
      </c>
      <c r="E117" s="8">
        <v>0.400694444444445</v>
      </c>
      <c r="F117" s="6">
        <v>198</v>
      </c>
      <c r="G117" s="6">
        <v>100</v>
      </c>
      <c r="H117" s="6">
        <v>19800</v>
      </c>
      <c r="J117" s="6">
        <v>100</v>
      </c>
      <c r="K117" s="12" t="s">
        <v>116</v>
      </c>
    </row>
    <row r="118" ht="150" customHeight="1" spans="1:11">
      <c r="A118" s="6" t="s">
        <v>113</v>
      </c>
      <c r="B118" s="6" t="s">
        <v>114</v>
      </c>
      <c r="C118" s="6" t="s">
        <v>17</v>
      </c>
      <c r="D118" s="6">
        <v>20260428</v>
      </c>
      <c r="E118" s="8">
        <v>0.416666666666667</v>
      </c>
      <c r="F118" s="6">
        <v>75.4</v>
      </c>
      <c r="G118" s="6">
        <v>200</v>
      </c>
      <c r="H118" s="6">
        <v>15080</v>
      </c>
      <c r="J118" s="6">
        <v>500</v>
      </c>
      <c r="K118" s="12" t="s">
        <v>117</v>
      </c>
    </row>
    <row r="119" ht="50" customHeight="1" spans="1:11">
      <c r="A119" s="6" t="s">
        <v>113</v>
      </c>
      <c r="B119" s="6" t="s">
        <v>114</v>
      </c>
      <c r="C119" s="6" t="s">
        <v>17</v>
      </c>
      <c r="D119" s="6">
        <v>20260429</v>
      </c>
      <c r="E119" s="8">
        <v>0.541666666666667</v>
      </c>
      <c r="F119" s="6">
        <v>79.97</v>
      </c>
      <c r="G119" s="6">
        <v>300</v>
      </c>
      <c r="H119" s="6">
        <v>23991</v>
      </c>
      <c r="J119" s="6">
        <v>800</v>
      </c>
      <c r="K119" s="12" t="s">
        <v>118</v>
      </c>
    </row>
    <row r="120" ht="325" customHeight="1" spans="1:15">
      <c r="A120" s="6" t="s">
        <v>113</v>
      </c>
      <c r="B120" s="6" t="s">
        <v>114</v>
      </c>
      <c r="C120" s="6" t="s">
        <v>18</v>
      </c>
      <c r="D120" s="6">
        <v>20260429</v>
      </c>
      <c r="E120" s="8">
        <v>0.621527777777778</v>
      </c>
      <c r="F120" s="6">
        <v>77.87</v>
      </c>
      <c r="G120" s="6">
        <v>300</v>
      </c>
      <c r="H120" s="6">
        <v>23361</v>
      </c>
      <c r="J120" s="6">
        <v>500</v>
      </c>
      <c r="K120" s="12"/>
      <c r="O120" s="12" t="s">
        <v>119</v>
      </c>
    </row>
    <row r="121" ht="50" customHeight="1" spans="1:14">
      <c r="A121" s="6" t="s">
        <v>104</v>
      </c>
      <c r="B121" s="6" t="s">
        <v>105</v>
      </c>
      <c r="C121" s="6" t="s">
        <v>18</v>
      </c>
      <c r="D121" s="6">
        <v>20260429</v>
      </c>
      <c r="E121" s="8">
        <v>0.621527777777778</v>
      </c>
      <c r="F121" s="6">
        <v>90.41</v>
      </c>
      <c r="G121" s="6">
        <v>500</v>
      </c>
      <c r="H121" s="6">
        <v>45200</v>
      </c>
      <c r="J121" s="6">
        <v>0</v>
      </c>
      <c r="K121" s="12"/>
      <c r="N121" s="12" t="s">
        <v>120</v>
      </c>
    </row>
    <row r="122" ht="100" customHeight="1" spans="1:11">
      <c r="A122" s="6" t="s">
        <v>121</v>
      </c>
      <c r="B122" s="6" t="s">
        <v>122</v>
      </c>
      <c r="C122" s="6" t="s">
        <v>17</v>
      </c>
      <c r="D122" s="6">
        <v>20260429</v>
      </c>
      <c r="E122" s="8">
        <v>0.574305555555556</v>
      </c>
      <c r="F122" s="6">
        <v>354</v>
      </c>
      <c r="G122" s="6">
        <v>100</v>
      </c>
      <c r="H122" s="6">
        <v>35400</v>
      </c>
      <c r="J122" s="6">
        <v>100</v>
      </c>
      <c r="K122" s="12" t="s">
        <v>123</v>
      </c>
    </row>
    <row r="123" ht="33.25" customHeight="1" spans="1:10">
      <c r="A123" s="6" t="s">
        <v>121</v>
      </c>
      <c r="B123" s="6" t="s">
        <v>122</v>
      </c>
      <c r="C123" s="6" t="s">
        <v>17</v>
      </c>
      <c r="D123" s="6">
        <v>20260507</v>
      </c>
      <c r="E123" s="8">
        <v>0.448611111111111</v>
      </c>
      <c r="F123" s="6">
        <v>388.47</v>
      </c>
      <c r="G123" s="6">
        <v>100</v>
      </c>
      <c r="H123" s="6">
        <v>38847</v>
      </c>
      <c r="J123" s="6">
        <v>200</v>
      </c>
    </row>
    <row r="124" ht="33.25" customHeight="1" spans="1:10">
      <c r="A124" s="6" t="s">
        <v>121</v>
      </c>
      <c r="B124" s="6" t="s">
        <v>122</v>
      </c>
      <c r="C124" s="6" t="s">
        <v>17</v>
      </c>
      <c r="D124" s="6">
        <v>20260508</v>
      </c>
      <c r="E124" s="8">
        <v>0.405555555555556</v>
      </c>
      <c r="F124" s="6">
        <v>384.25</v>
      </c>
      <c r="G124" s="6">
        <v>100</v>
      </c>
      <c r="H124" s="6">
        <v>38425</v>
      </c>
      <c r="J124" s="6">
        <v>300</v>
      </c>
    </row>
    <row r="125" ht="33.25" customHeight="1" spans="1:11">
      <c r="A125" s="6" t="s">
        <v>113</v>
      </c>
      <c r="B125" s="6" t="s">
        <v>114</v>
      </c>
      <c r="C125" s="6" t="s">
        <v>17</v>
      </c>
      <c r="D125" s="6">
        <v>20260508</v>
      </c>
      <c r="E125" s="8">
        <v>0.404166666666667</v>
      </c>
      <c r="F125" s="6">
        <v>83.72</v>
      </c>
      <c r="G125" s="6">
        <v>300</v>
      </c>
      <c r="H125" s="6">
        <v>25116</v>
      </c>
      <c r="J125" s="6">
        <v>800</v>
      </c>
      <c r="K125" s="12" t="s">
        <v>124</v>
      </c>
    </row>
    <row r="126" ht="150" customHeight="1" spans="1:15">
      <c r="A126" s="6" t="s">
        <v>121</v>
      </c>
      <c r="B126" s="6" t="s">
        <v>122</v>
      </c>
      <c r="C126" s="6" t="s">
        <v>18</v>
      </c>
      <c r="D126" s="6">
        <v>20260521</v>
      </c>
      <c r="E126" s="8">
        <v>0.621527777777778</v>
      </c>
      <c r="F126" s="6">
        <v>375</v>
      </c>
      <c r="G126" s="6">
        <v>200</v>
      </c>
      <c r="H126" s="6">
        <v>75000</v>
      </c>
      <c r="J126" s="6">
        <v>100</v>
      </c>
      <c r="O126" s="12" t="s">
        <v>125</v>
      </c>
    </row>
    <row r="127" ht="38.75" customHeight="1" spans="1:11">
      <c r="A127" s="6" t="s">
        <v>126</v>
      </c>
      <c r="B127" s="6" t="s">
        <v>127</v>
      </c>
      <c r="C127" s="6" t="s">
        <v>17</v>
      </c>
      <c r="D127" s="6">
        <v>20260521</v>
      </c>
      <c r="E127" s="8">
        <v>0.621527777777778</v>
      </c>
      <c r="F127" s="6">
        <v>206.09</v>
      </c>
      <c r="G127" s="6">
        <v>200</v>
      </c>
      <c r="H127" s="6">
        <v>41218</v>
      </c>
      <c r="J127" s="6">
        <v>200</v>
      </c>
      <c r="K127" s="12" t="s">
        <v>128</v>
      </c>
    </row>
    <row r="128" ht="75" customHeight="1" spans="1:15">
      <c r="A128" s="6" t="s">
        <v>121</v>
      </c>
      <c r="B128" s="6" t="s">
        <v>122</v>
      </c>
      <c r="C128" s="6" t="s">
        <v>18</v>
      </c>
      <c r="D128" s="6">
        <v>20260522</v>
      </c>
      <c r="E128" s="8">
        <v>0.402777777777778</v>
      </c>
      <c r="F128" s="6">
        <v>380</v>
      </c>
      <c r="G128" s="6">
        <v>100</v>
      </c>
      <c r="H128" s="6">
        <v>38000</v>
      </c>
      <c r="J128" s="6">
        <v>0</v>
      </c>
      <c r="O128" s="12" t="s">
        <v>129</v>
      </c>
    </row>
    <row r="129" ht="25" customHeight="1" spans="1:11">
      <c r="A129" s="6" t="s">
        <v>126</v>
      </c>
      <c r="B129" s="6" t="s">
        <v>127</v>
      </c>
      <c r="C129" s="6" t="s">
        <v>17</v>
      </c>
      <c r="D129" s="6">
        <v>20260521</v>
      </c>
      <c r="E129" s="8">
        <v>0.403472222222222</v>
      </c>
      <c r="F129" s="6">
        <v>214</v>
      </c>
      <c r="G129" s="6">
        <v>200</v>
      </c>
      <c r="H129" s="6">
        <v>42800</v>
      </c>
      <c r="J129" s="6">
        <v>400</v>
      </c>
      <c r="K129" s="12" t="s">
        <v>130</v>
      </c>
    </row>
    <row r="130" ht="400" customHeight="1" spans="1:15">
      <c r="A130" s="6" t="s">
        <v>126</v>
      </c>
      <c r="B130" s="6" t="s">
        <v>127</v>
      </c>
      <c r="C130" s="6" t="s">
        <v>18</v>
      </c>
      <c r="D130" s="6">
        <v>20260527</v>
      </c>
      <c r="E130" s="8">
        <v>0.400694444444445</v>
      </c>
      <c r="F130" s="6">
        <v>215.62</v>
      </c>
      <c r="G130" s="6">
        <v>-400</v>
      </c>
      <c r="H130" s="6">
        <v>86248</v>
      </c>
      <c r="I130" t="s">
        <v>131</v>
      </c>
      <c r="J130" s="6">
        <v>0</v>
      </c>
      <c r="K130" s="12"/>
      <c r="N130" t="s">
        <v>132</v>
      </c>
      <c r="O130" s="12" t="s">
        <v>133</v>
      </c>
    </row>
    <row r="131" ht="150" customHeight="1" spans="1:15">
      <c r="A131" s="6" t="s">
        <v>134</v>
      </c>
      <c r="B131" s="6" t="s">
        <v>51</v>
      </c>
      <c r="C131" s="6" t="s">
        <v>17</v>
      </c>
      <c r="D131" s="6">
        <v>20260527</v>
      </c>
      <c r="E131" s="8">
        <v>0.400694444444445</v>
      </c>
      <c r="F131" s="6">
        <v>71.27</v>
      </c>
      <c r="G131" s="6">
        <v>1200</v>
      </c>
      <c r="H131" s="6">
        <v>82428</v>
      </c>
      <c r="J131" s="6">
        <v>1200</v>
      </c>
      <c r="K131" s="12" t="s">
        <v>135</v>
      </c>
      <c r="O131" s="12"/>
    </row>
    <row r="132" ht="200" customHeight="1" spans="1:15">
      <c r="A132" s="6" t="s">
        <v>134</v>
      </c>
      <c r="B132" s="6" t="s">
        <v>51</v>
      </c>
      <c r="C132" s="6" t="s">
        <v>18</v>
      </c>
      <c r="D132" s="6">
        <v>20260528</v>
      </c>
      <c r="E132" s="8">
        <v>0.400694444444445</v>
      </c>
      <c r="F132" s="6">
        <v>68.17</v>
      </c>
      <c r="G132" s="6">
        <v>600</v>
      </c>
      <c r="H132" s="6">
        <v>40902</v>
      </c>
      <c r="J132" s="6">
        <v>600</v>
      </c>
      <c r="O132" s="12" t="s">
        <v>136</v>
      </c>
    </row>
    <row r="133" ht="33.25" customHeight="1" spans="1:11">
      <c r="A133" s="6" t="s">
        <v>113</v>
      </c>
      <c r="B133" s="6" t="s">
        <v>114</v>
      </c>
      <c r="C133" s="6" t="s">
        <v>17</v>
      </c>
      <c r="D133" s="6">
        <v>20260528</v>
      </c>
      <c r="E133" s="8">
        <v>0.555555555555556</v>
      </c>
      <c r="F133" s="6">
        <v>137.3</v>
      </c>
      <c r="G133" s="6">
        <v>300</v>
      </c>
      <c r="H133" s="6">
        <v>41190</v>
      </c>
      <c r="J133" s="6">
        <v>1100</v>
      </c>
      <c r="K133" s="12" t="s">
        <v>137</v>
      </c>
    </row>
    <row r="134" ht="33.25" customHeight="1" spans="1:11">
      <c r="A134" s="6" t="s">
        <v>113</v>
      </c>
      <c r="B134" s="6" t="s">
        <v>114</v>
      </c>
      <c r="C134" s="6" t="s">
        <v>18</v>
      </c>
      <c r="D134" s="6">
        <v>20260602</v>
      </c>
      <c r="E134" s="8">
        <v>0.620138888888889</v>
      </c>
      <c r="F134" s="6">
        <v>141.4</v>
      </c>
      <c r="G134" s="6">
        <v>400</v>
      </c>
      <c r="H134" s="6">
        <v>56456</v>
      </c>
      <c r="J134" s="6"/>
      <c r="K134" s="12" t="s">
        <v>137</v>
      </c>
    </row>
    <row r="135" ht="200" customHeight="1" spans="1:15">
      <c r="A135" s="6" t="s">
        <v>134</v>
      </c>
      <c r="B135" s="6" t="s">
        <v>51</v>
      </c>
      <c r="C135" s="6" t="s">
        <v>17</v>
      </c>
      <c r="D135" s="6">
        <v>20260603</v>
      </c>
      <c r="E135" s="8">
        <v>0.400694444444445</v>
      </c>
      <c r="F135" s="6">
        <v>91</v>
      </c>
      <c r="G135" s="6">
        <v>300</v>
      </c>
      <c r="H135" s="6">
        <v>27300</v>
      </c>
      <c r="J135" s="6">
        <v>900</v>
      </c>
      <c r="O135" s="12" t="s">
        <v>136</v>
      </c>
    </row>
    <row r="136" ht="200" customHeight="1" spans="1:11">
      <c r="A136" s="6" t="s">
        <v>113</v>
      </c>
      <c r="B136" s="6" t="s">
        <v>114</v>
      </c>
      <c r="C136" s="6" t="s">
        <v>18</v>
      </c>
      <c r="D136" s="6">
        <v>20260603</v>
      </c>
      <c r="E136" s="8">
        <v>0.621527777777778</v>
      </c>
      <c r="F136" s="6">
        <v>141.1</v>
      </c>
      <c r="G136" s="6">
        <v>500</v>
      </c>
      <c r="H136" s="6">
        <v>70500</v>
      </c>
      <c r="J136" s="6">
        <v>800</v>
      </c>
      <c r="K136" s="12" t="s">
        <v>138</v>
      </c>
    </row>
    <row r="137" ht="200" customHeight="1" spans="1:15">
      <c r="A137" s="6" t="s">
        <v>134</v>
      </c>
      <c r="B137" s="6" t="s">
        <v>51</v>
      </c>
      <c r="C137" s="6" t="s">
        <v>17</v>
      </c>
      <c r="D137" s="15">
        <v>20260604</v>
      </c>
      <c r="E137" s="8">
        <v>0.392361111111111</v>
      </c>
      <c r="F137" s="18">
        <v>93</v>
      </c>
      <c r="G137" s="15">
        <v>200</v>
      </c>
      <c r="H137" s="18">
        <v>18600</v>
      </c>
      <c r="I137" s="21">
        <v>8</v>
      </c>
      <c r="J137" s="15">
        <v>1100</v>
      </c>
      <c r="K137" s="12" t="s">
        <v>139</v>
      </c>
      <c r="L137"/>
      <c r="M137"/>
      <c r="N137"/>
      <c r="O137" s="12" t="s">
        <v>140</v>
      </c>
    </row>
    <row r="138" ht="200" customHeight="1" spans="1:15">
      <c r="A138" s="6" t="s">
        <v>134</v>
      </c>
      <c r="B138" s="6" t="s">
        <v>51</v>
      </c>
      <c r="C138" s="6" t="s">
        <v>17</v>
      </c>
      <c r="D138" s="15">
        <v>20260604</v>
      </c>
      <c r="E138" s="8">
        <v>0.397407407407407</v>
      </c>
      <c r="F138" s="18">
        <v>96.8</v>
      </c>
      <c r="G138" s="15">
        <v>200</v>
      </c>
      <c r="H138" s="18">
        <v>19360</v>
      </c>
      <c r="I138" s="21">
        <v>8</v>
      </c>
      <c r="J138" s="15">
        <v>1300</v>
      </c>
      <c r="K138" s="12" t="s">
        <v>141</v>
      </c>
      <c r="L138"/>
      <c r="M138"/>
      <c r="N138"/>
      <c r="O138" s="12" t="s">
        <v>140</v>
      </c>
    </row>
    <row r="139" ht="24" customHeight="1" spans="1:15">
      <c r="A139" s="6" t="s">
        <v>134</v>
      </c>
      <c r="B139" s="6" t="s">
        <v>51</v>
      </c>
      <c r="C139" s="6" t="s">
        <v>17</v>
      </c>
      <c r="D139" s="15">
        <v>20260604</v>
      </c>
      <c r="E139" s="8">
        <v>0.408171296296296</v>
      </c>
      <c r="F139" s="18">
        <v>96.89</v>
      </c>
      <c r="G139" s="15">
        <v>200</v>
      </c>
      <c r="H139" s="18">
        <v>19378</v>
      </c>
      <c r="I139" s="22"/>
      <c r="J139" s="15">
        <v>1500</v>
      </c>
      <c r="K139" s="12"/>
      <c r="L139"/>
      <c r="M139"/>
      <c r="N139"/>
      <c r="O139"/>
    </row>
    <row r="140" ht="150" customHeight="1" spans="1:15">
      <c r="A140" s="6" t="s">
        <v>113</v>
      </c>
      <c r="B140" s="6" t="s">
        <v>114</v>
      </c>
      <c r="C140" s="6" t="s">
        <v>17</v>
      </c>
      <c r="D140" s="15">
        <v>20260604</v>
      </c>
      <c r="E140" s="8">
        <v>0.418657407407407</v>
      </c>
      <c r="F140" s="18">
        <v>139.74</v>
      </c>
      <c r="G140" s="15">
        <v>300</v>
      </c>
      <c r="H140" s="18">
        <v>41922</v>
      </c>
      <c r="I140" s="22"/>
      <c r="J140" s="15">
        <v>1100</v>
      </c>
      <c r="K140" s="12" t="s">
        <v>142</v>
      </c>
      <c r="L140"/>
      <c r="M140"/>
      <c r="N140"/>
      <c r="O140"/>
    </row>
    <row r="141" ht="33.25" customHeight="1" spans="1:15">
      <c r="A141" s="6" t="s">
        <v>113</v>
      </c>
      <c r="B141" s="6" t="s">
        <v>114</v>
      </c>
      <c r="C141" s="6" t="s">
        <v>143</v>
      </c>
      <c r="D141" s="15">
        <v>20260604</v>
      </c>
      <c r="E141" s="8">
        <v>0.666666666666667</v>
      </c>
      <c r="F141" s="18">
        <v>143.96</v>
      </c>
      <c r="G141" s="15">
        <v>0</v>
      </c>
      <c r="H141" s="18">
        <v>880</v>
      </c>
      <c r="I141" s="22"/>
      <c r="J141" s="15">
        <v>1100</v>
      </c>
      <c r="K141"/>
      <c r="L141"/>
      <c r="M141"/>
      <c r="N141"/>
      <c r="O141"/>
    </row>
    <row r="142" ht="33.25" customHeight="1" spans="1:15">
      <c r="A142" s="6" t="s">
        <v>113</v>
      </c>
      <c r="B142" s="6" t="s">
        <v>114</v>
      </c>
      <c r="C142" s="6" t="s">
        <v>18</v>
      </c>
      <c r="D142" s="15">
        <v>20260608</v>
      </c>
      <c r="E142" s="8">
        <v>0.545289351851852</v>
      </c>
      <c r="F142" s="18">
        <v>137.465</v>
      </c>
      <c r="G142" s="15">
        <v>-200</v>
      </c>
      <c r="H142" s="18">
        <v>27493</v>
      </c>
      <c r="I142" s="22"/>
      <c r="J142" s="15">
        <v>900</v>
      </c>
      <c r="K142"/>
      <c r="L142"/>
      <c r="M142"/>
      <c r="N142"/>
      <c r="O142"/>
    </row>
    <row r="143" ht="24" customHeight="1" spans="1:15">
      <c r="A143" s="6" t="s">
        <v>113</v>
      </c>
      <c r="B143" s="6" t="s">
        <v>114</v>
      </c>
      <c r="C143" s="6" t="s">
        <v>17</v>
      </c>
      <c r="D143" s="15">
        <v>20260608</v>
      </c>
      <c r="E143" s="8">
        <v>0.60056712962963</v>
      </c>
      <c r="F143" s="18">
        <v>135.27</v>
      </c>
      <c r="G143" s="15">
        <v>200</v>
      </c>
      <c r="H143" s="18">
        <v>27054</v>
      </c>
      <c r="I143" s="22"/>
      <c r="J143" s="15">
        <v>1100</v>
      </c>
      <c r="K143"/>
      <c r="L143"/>
      <c r="M143"/>
      <c r="N143"/>
      <c r="O143"/>
    </row>
    <row r="144" ht="24" customHeight="1" spans="1:15">
      <c r="A144" s="6" t="s">
        <v>113</v>
      </c>
      <c r="B144" s="6" t="s">
        <v>114</v>
      </c>
      <c r="C144" s="6" t="s">
        <v>18</v>
      </c>
      <c r="D144" s="15">
        <v>20260608</v>
      </c>
      <c r="E144" s="8">
        <v>0.601435185185185</v>
      </c>
      <c r="F144" s="18">
        <v>135.53</v>
      </c>
      <c r="G144" s="15">
        <v>-400</v>
      </c>
      <c r="H144" s="18">
        <v>54212</v>
      </c>
      <c r="I144" s="22"/>
      <c r="J144" s="15">
        <v>700</v>
      </c>
      <c r="K144"/>
      <c r="L144"/>
      <c r="M144"/>
      <c r="N144"/>
      <c r="O144"/>
    </row>
    <row r="145" ht="24" customHeight="1" spans="1:15">
      <c r="A145" s="6" t="s">
        <v>113</v>
      </c>
      <c r="B145" s="6" t="s">
        <v>114</v>
      </c>
      <c r="C145" s="6" t="s">
        <v>18</v>
      </c>
      <c r="D145" s="15">
        <v>20260608</v>
      </c>
      <c r="E145" s="8">
        <v>0.614513888888889</v>
      </c>
      <c r="F145" s="18">
        <v>134.86</v>
      </c>
      <c r="G145" s="15">
        <v>-200</v>
      </c>
      <c r="H145" s="18">
        <v>26972</v>
      </c>
      <c r="I145" s="22"/>
      <c r="J145" s="15">
        <v>500</v>
      </c>
      <c r="K145"/>
      <c r="L145"/>
      <c r="M145"/>
      <c r="N145"/>
      <c r="O145"/>
    </row>
    <row r="146" ht="150" customHeight="1" spans="1:15">
      <c r="A146" s="6" t="s">
        <v>134</v>
      </c>
      <c r="B146" s="6" t="s">
        <v>51</v>
      </c>
      <c r="C146" s="6" t="s">
        <v>17</v>
      </c>
      <c r="D146" s="15">
        <v>20260609</v>
      </c>
      <c r="E146" s="8">
        <v>0.396469907407407</v>
      </c>
      <c r="F146" s="18">
        <v>99.1</v>
      </c>
      <c r="G146" s="15">
        <v>300</v>
      </c>
      <c r="H146" s="18">
        <v>29730</v>
      </c>
      <c r="I146" s="22"/>
      <c r="J146" s="15">
        <v>1800</v>
      </c>
      <c r="K146" s="23" t="s">
        <v>144</v>
      </c>
      <c r="L146"/>
      <c r="M146"/>
      <c r="N146"/>
      <c r="O146"/>
    </row>
    <row r="147" customFormat="1" ht="150" customHeight="1" spans="1:15">
      <c r="A147" s="16" t="s">
        <v>134</v>
      </c>
      <c r="B147" s="16" t="s">
        <v>51</v>
      </c>
      <c r="C147" s="16" t="s">
        <v>18</v>
      </c>
      <c r="D147" s="17">
        <v>20260612</v>
      </c>
      <c r="E147" s="19">
        <v>0.625</v>
      </c>
      <c r="F147" s="20">
        <v>97.35</v>
      </c>
      <c r="G147" s="17">
        <v>-700</v>
      </c>
      <c r="H147" s="20">
        <v>68145</v>
      </c>
      <c r="I147" s="22"/>
      <c r="J147" s="17">
        <v>1100</v>
      </c>
      <c r="K147" s="23"/>
      <c r="O147" t="s">
        <v>145</v>
      </c>
    </row>
    <row r="148" customFormat="1" ht="150" customHeight="1" spans="1:11">
      <c r="A148" s="16" t="s">
        <v>113</v>
      </c>
      <c r="B148" s="16" t="s">
        <v>114</v>
      </c>
      <c r="C148" s="16" t="s">
        <v>17</v>
      </c>
      <c r="D148" s="17">
        <v>20260615</v>
      </c>
      <c r="E148" s="19">
        <v>0.401805555555556</v>
      </c>
      <c r="F148" s="20">
        <v>158.5</v>
      </c>
      <c r="G148" s="17">
        <v>200</v>
      </c>
      <c r="H148" s="20">
        <v>31700</v>
      </c>
      <c r="I148" s="22"/>
      <c r="J148" s="17">
        <v>700</v>
      </c>
      <c r="K148" s="23"/>
    </row>
    <row r="149" customFormat="1" ht="150" customHeight="1" spans="1:11">
      <c r="A149" s="16" t="s">
        <v>113</v>
      </c>
      <c r="B149" s="16" t="s">
        <v>114</v>
      </c>
      <c r="C149" s="16" t="s">
        <v>17</v>
      </c>
      <c r="D149" s="17">
        <v>20260615</v>
      </c>
      <c r="E149" s="19">
        <v>0.405162037037037</v>
      </c>
      <c r="F149" s="20">
        <v>159.9</v>
      </c>
      <c r="G149" s="17">
        <v>200</v>
      </c>
      <c r="H149" s="20">
        <v>31980</v>
      </c>
      <c r="I149" s="22"/>
      <c r="J149" s="17">
        <v>900</v>
      </c>
      <c r="K149" s="23"/>
    </row>
    <row r="150" customFormat="1" ht="150" customHeight="1" spans="1:11">
      <c r="A150" s="16" t="s">
        <v>134</v>
      </c>
      <c r="B150" s="16" t="s">
        <v>51</v>
      </c>
      <c r="C150" s="16" t="s">
        <v>18</v>
      </c>
      <c r="D150" s="17">
        <v>20260615</v>
      </c>
      <c r="E150" s="19">
        <v>0.46568287037037</v>
      </c>
      <c r="F150" s="20">
        <v>97.84</v>
      </c>
      <c r="G150" s="17">
        <v>-400</v>
      </c>
      <c r="H150" s="20">
        <v>39136</v>
      </c>
      <c r="I150" s="22"/>
      <c r="J150" s="17">
        <v>700</v>
      </c>
      <c r="K150" s="23"/>
    </row>
    <row r="151" customFormat="1" ht="150" customHeight="1" spans="1:11">
      <c r="A151" s="16" t="s">
        <v>126</v>
      </c>
      <c r="B151" s="16" t="s">
        <v>127</v>
      </c>
      <c r="C151" s="16" t="s">
        <v>17</v>
      </c>
      <c r="D151" s="17">
        <v>20260615</v>
      </c>
      <c r="E151" s="19">
        <v>0.46625</v>
      </c>
      <c r="F151" s="20">
        <v>234.99</v>
      </c>
      <c r="G151" s="17">
        <v>100</v>
      </c>
      <c r="H151" s="20">
        <v>23499</v>
      </c>
      <c r="I151" s="22"/>
      <c r="J151" s="17">
        <v>100</v>
      </c>
      <c r="K151" s="23"/>
    </row>
    <row r="152" customFormat="1" ht="150" customHeight="1" spans="1:11">
      <c r="A152" s="16" t="s">
        <v>134</v>
      </c>
      <c r="B152" s="16" t="s">
        <v>51</v>
      </c>
      <c r="C152" s="16" t="s">
        <v>18</v>
      </c>
      <c r="D152" s="17">
        <v>20260615</v>
      </c>
      <c r="E152" s="19">
        <v>0.466689814814815</v>
      </c>
      <c r="F152" s="20">
        <v>97.51</v>
      </c>
      <c r="G152" s="17">
        <v>-100</v>
      </c>
      <c r="H152" s="20">
        <v>9751</v>
      </c>
      <c r="I152" s="22"/>
      <c r="J152" s="17">
        <v>600</v>
      </c>
      <c r="K152" s="23"/>
    </row>
    <row r="153" customFormat="1" ht="150" customHeight="1" spans="1:11">
      <c r="A153" s="16" t="s">
        <v>126</v>
      </c>
      <c r="B153" s="16" t="s">
        <v>127</v>
      </c>
      <c r="C153" s="16" t="s">
        <v>17</v>
      </c>
      <c r="D153" s="17">
        <v>20260615</v>
      </c>
      <c r="E153" s="19">
        <v>0.46681712962963</v>
      </c>
      <c r="F153" s="20">
        <v>234.97</v>
      </c>
      <c r="G153" s="17">
        <v>100</v>
      </c>
      <c r="H153" s="20">
        <v>23497</v>
      </c>
      <c r="I153" s="22"/>
      <c r="J153" s="17">
        <v>200</v>
      </c>
      <c r="K153" s="23"/>
    </row>
    <row r="154" customFormat="1" ht="150" customHeight="1" spans="1:11">
      <c r="A154" s="16" t="s">
        <v>134</v>
      </c>
      <c r="B154" s="16" t="s">
        <v>51</v>
      </c>
      <c r="C154" s="16" t="s">
        <v>18</v>
      </c>
      <c r="D154" s="17">
        <v>20260615</v>
      </c>
      <c r="E154" s="19">
        <v>0.474456018518518</v>
      </c>
      <c r="F154" s="20">
        <v>98.51</v>
      </c>
      <c r="G154" s="17">
        <v>-200</v>
      </c>
      <c r="H154" s="20">
        <v>19702</v>
      </c>
      <c r="I154" s="22"/>
      <c r="J154" s="17">
        <v>400</v>
      </c>
      <c r="K154" s="23"/>
    </row>
    <row r="155" customFormat="1" ht="150" customHeight="1" spans="1:11">
      <c r="A155" s="16" t="s">
        <v>126</v>
      </c>
      <c r="B155" s="16" t="s">
        <v>127</v>
      </c>
      <c r="C155" s="16" t="s">
        <v>17</v>
      </c>
      <c r="D155" s="17">
        <v>20260615</v>
      </c>
      <c r="E155" s="19">
        <v>0.474571759259259</v>
      </c>
      <c r="F155" s="20">
        <v>238.11</v>
      </c>
      <c r="G155" s="17">
        <v>100</v>
      </c>
      <c r="H155" s="20">
        <v>23811</v>
      </c>
      <c r="I155" s="22"/>
      <c r="J155" s="17">
        <v>300</v>
      </c>
      <c r="K155" s="23"/>
    </row>
    <row r="156" customFormat="1" ht="150" customHeight="1" spans="1:14">
      <c r="A156" s="16" t="s">
        <v>134</v>
      </c>
      <c r="B156" s="16" t="s">
        <v>51</v>
      </c>
      <c r="C156" s="16" t="s">
        <v>18</v>
      </c>
      <c r="D156" s="17">
        <v>20260617</v>
      </c>
      <c r="E156" s="19">
        <v>0.403217592592593</v>
      </c>
      <c r="F156" s="20">
        <v>107.12</v>
      </c>
      <c r="G156" s="17">
        <v>-400</v>
      </c>
      <c r="H156" s="20">
        <v>42848</v>
      </c>
      <c r="I156" s="22" t="s">
        <v>146</v>
      </c>
      <c r="J156" s="17">
        <v>0</v>
      </c>
      <c r="K156" s="23"/>
      <c r="N156" t="s">
        <v>147</v>
      </c>
    </row>
    <row r="157" customFormat="1" ht="150" customHeight="1" spans="1:11">
      <c r="A157" s="16" t="s">
        <v>126</v>
      </c>
      <c r="B157" s="16" t="s">
        <v>127</v>
      </c>
      <c r="C157" s="16" t="s">
        <v>17</v>
      </c>
      <c r="D157" s="17">
        <v>20260617</v>
      </c>
      <c r="E157" s="19">
        <v>0.403333333333333</v>
      </c>
      <c r="F157" s="20">
        <v>257.44</v>
      </c>
      <c r="G157" s="17">
        <v>100</v>
      </c>
      <c r="H157" s="20">
        <v>25744</v>
      </c>
      <c r="I157" s="22"/>
      <c r="J157" s="17">
        <v>400</v>
      </c>
      <c r="K157" s="23"/>
    </row>
    <row r="158" customFormat="1" ht="150" customHeight="1" spans="1:11">
      <c r="A158" s="16" t="s">
        <v>113</v>
      </c>
      <c r="B158" s="16" t="s">
        <v>114</v>
      </c>
      <c r="C158" s="16" t="s">
        <v>17</v>
      </c>
      <c r="D158" s="17">
        <v>20260617</v>
      </c>
      <c r="E158" s="19">
        <v>0.404212962962963</v>
      </c>
      <c r="F158" s="20">
        <v>190.86</v>
      </c>
      <c r="G158" s="17">
        <v>100</v>
      </c>
      <c r="H158" s="20">
        <v>19086</v>
      </c>
      <c r="I158" s="22"/>
      <c r="J158" s="17">
        <v>1000</v>
      </c>
      <c r="K158" s="23"/>
    </row>
    <row r="159" customFormat="1" ht="150" customHeight="1" spans="1:11">
      <c r="A159" s="16" t="s">
        <v>113</v>
      </c>
      <c r="B159" s="16" t="s">
        <v>114</v>
      </c>
      <c r="C159" s="16" t="s">
        <v>18</v>
      </c>
      <c r="D159" s="17">
        <v>20260618</v>
      </c>
      <c r="E159" s="19">
        <v>0.622407407407407</v>
      </c>
      <c r="F159" s="20">
        <v>183.7</v>
      </c>
      <c r="G159" s="17">
        <v>-300</v>
      </c>
      <c r="H159" s="20">
        <v>55110</v>
      </c>
      <c r="I159" s="22"/>
      <c r="J159" s="17">
        <v>700</v>
      </c>
      <c r="K159" s="23"/>
    </row>
    <row r="160" customFormat="1" ht="150" customHeight="1" spans="1:11">
      <c r="A160" s="16" t="s">
        <v>126</v>
      </c>
      <c r="B160" s="16" t="s">
        <v>127</v>
      </c>
      <c r="C160" s="16" t="s">
        <v>17</v>
      </c>
      <c r="D160" s="17">
        <v>20260618</v>
      </c>
      <c r="E160" s="19">
        <v>0.622511574074074</v>
      </c>
      <c r="F160" s="20">
        <v>270.9</v>
      </c>
      <c r="G160" s="17">
        <v>200</v>
      </c>
      <c r="H160" s="20">
        <v>54180</v>
      </c>
      <c r="I160" s="22"/>
      <c r="J160" s="17">
        <v>600</v>
      </c>
      <c r="K160" s="23"/>
    </row>
    <row r="161" customFormat="1" ht="388" spans="1:16">
      <c r="A161" s="16" t="s">
        <v>113</v>
      </c>
      <c r="B161" s="16" t="s">
        <v>114</v>
      </c>
      <c r="C161" s="16" t="s">
        <v>18</v>
      </c>
      <c r="D161" s="17">
        <v>20260623</v>
      </c>
      <c r="E161" s="19">
        <v>0.622407407407407</v>
      </c>
      <c r="F161" s="20">
        <v>168.4</v>
      </c>
      <c r="G161" s="17">
        <v>300</v>
      </c>
      <c r="H161" s="20">
        <v>50520</v>
      </c>
      <c r="I161" s="22"/>
      <c r="J161" s="17">
        <v>400</v>
      </c>
      <c r="K161" s="23"/>
      <c r="P161" s="24" t="s">
        <v>148</v>
      </c>
    </row>
    <row r="162" customFormat="1" ht="156" spans="1:16">
      <c r="A162" s="29" t="s">
        <v>149</v>
      </c>
      <c r="B162" s="16" t="s">
        <v>150</v>
      </c>
      <c r="C162" s="16" t="s">
        <v>17</v>
      </c>
      <c r="D162" s="17">
        <v>20260623</v>
      </c>
      <c r="E162" s="19">
        <v>0.622407407407407</v>
      </c>
      <c r="F162" s="20">
        <v>70.25</v>
      </c>
      <c r="G162" s="17">
        <v>600</v>
      </c>
      <c r="H162" s="20">
        <v>42126</v>
      </c>
      <c r="I162" s="22"/>
      <c r="J162" s="17">
        <v>600</v>
      </c>
      <c r="K162" s="23" t="s">
        <v>151</v>
      </c>
      <c r="M162" s="25" t="s">
        <v>152</v>
      </c>
      <c r="P162" s="24"/>
    </row>
    <row r="163" customFormat="1" ht="104" spans="1:16">
      <c r="A163" s="29" t="s">
        <v>149</v>
      </c>
      <c r="B163" s="16" t="s">
        <v>150</v>
      </c>
      <c r="C163" s="16" t="s">
        <v>17</v>
      </c>
      <c r="D163" s="17">
        <v>20260624</v>
      </c>
      <c r="E163" s="19">
        <v>0.560416666666667</v>
      </c>
      <c r="F163" s="20">
        <v>73.49</v>
      </c>
      <c r="G163" s="17">
        <v>100</v>
      </c>
      <c r="H163" s="20">
        <v>7349</v>
      </c>
      <c r="I163" s="22"/>
      <c r="J163" s="17">
        <v>700</v>
      </c>
      <c r="K163" s="23" t="s">
        <v>153</v>
      </c>
      <c r="M163" s="25" t="s">
        <v>152</v>
      </c>
      <c r="P163" s="24"/>
    </row>
    <row r="164" customFormat="1" ht="150" customHeight="1" spans="1:15">
      <c r="A164" s="16" t="s">
        <v>126</v>
      </c>
      <c r="B164" s="16" t="s">
        <v>127</v>
      </c>
      <c r="C164" s="16" t="s">
        <v>18</v>
      </c>
      <c r="D164" s="17">
        <v>20260624</v>
      </c>
      <c r="E164" s="19">
        <v>0.622511574074074</v>
      </c>
      <c r="F164" s="20">
        <v>256.24</v>
      </c>
      <c r="G164" s="17">
        <v>200</v>
      </c>
      <c r="H164" s="20">
        <v>52148</v>
      </c>
      <c r="I164" s="22"/>
      <c r="J164" s="17"/>
      <c r="K164" s="23"/>
      <c r="O164" s="26" t="s">
        <v>154</v>
      </c>
    </row>
    <row r="165" customFormat="1" ht="184" spans="1:16">
      <c r="A165" s="16" t="s">
        <v>113</v>
      </c>
      <c r="B165" s="16" t="s">
        <v>114</v>
      </c>
      <c r="C165" s="16" t="s">
        <v>17</v>
      </c>
      <c r="D165" s="17">
        <v>20260624</v>
      </c>
      <c r="E165" s="19">
        <v>0.622407407407407</v>
      </c>
      <c r="F165" s="20">
        <v>177.75</v>
      </c>
      <c r="G165" s="17">
        <v>300</v>
      </c>
      <c r="H165" s="20">
        <v>53325</v>
      </c>
      <c r="I165" s="22"/>
      <c r="J165" s="17">
        <v>700</v>
      </c>
      <c r="K165" s="23" t="s">
        <v>155</v>
      </c>
      <c r="P165" s="24" t="s">
        <v>156</v>
      </c>
    </row>
    <row r="166" ht="182" spans="1:29">
      <c r="A166" s="16" t="s">
        <v>126</v>
      </c>
      <c r="B166" s="16" t="s">
        <v>127</v>
      </c>
      <c r="C166" s="16" t="s">
        <v>18</v>
      </c>
      <c r="D166" s="17">
        <v>20260626</v>
      </c>
      <c r="E166" s="19">
        <v>0.554861111111111</v>
      </c>
      <c r="F166" s="20">
        <v>262.09</v>
      </c>
      <c r="G166" s="17">
        <v>100</v>
      </c>
      <c r="H166" s="20">
        <v>26209</v>
      </c>
      <c r="I166" s="22"/>
      <c r="J166" s="17">
        <v>300</v>
      </c>
      <c r="K166" s="23"/>
      <c r="L166"/>
      <c r="M166"/>
      <c r="N166"/>
      <c r="O166" s="26" t="s">
        <v>157</v>
      </c>
      <c r="P166"/>
      <c r="Q166"/>
      <c r="R166"/>
      <c r="S166"/>
      <c r="T166"/>
      <c r="U166"/>
      <c r="V166"/>
      <c r="W166"/>
      <c r="X166"/>
      <c r="Y166"/>
      <c r="Z166"/>
      <c r="AA166"/>
      <c r="AB166"/>
      <c r="AC166"/>
    </row>
    <row r="167" ht="24" customHeight="1" spans="1:29">
      <c r="A167" s="16" t="s">
        <v>113</v>
      </c>
      <c r="B167" s="16" t="s">
        <v>114</v>
      </c>
      <c r="C167" s="16" t="s">
        <v>18</v>
      </c>
      <c r="D167" s="17">
        <v>20260626</v>
      </c>
      <c r="E167" s="19">
        <v>0.554861111111111</v>
      </c>
      <c r="F167" s="20">
        <v>176.45</v>
      </c>
      <c r="G167" s="17">
        <v>100</v>
      </c>
      <c r="H167" s="20">
        <v>17645</v>
      </c>
      <c r="I167" s="22"/>
      <c r="J167" s="17">
        <v>600</v>
      </c>
      <c r="K167" s="23"/>
      <c r="L167"/>
      <c r="M167"/>
      <c r="N167"/>
      <c r="O167"/>
      <c r="P167" s="24"/>
      <c r="Q167"/>
      <c r="R167"/>
      <c r="S167"/>
      <c r="T167"/>
      <c r="U167"/>
      <c r="V167"/>
      <c r="W167"/>
      <c r="X167"/>
      <c r="Y167"/>
      <c r="Z167"/>
      <c r="AA167"/>
      <c r="AB167"/>
      <c r="AC167"/>
    </row>
    <row r="168" customFormat="1" ht="234" spans="1:16">
      <c r="A168" s="29" t="s">
        <v>158</v>
      </c>
      <c r="B168" s="16" t="s">
        <v>159</v>
      </c>
      <c r="C168" s="16" t="s">
        <v>17</v>
      </c>
      <c r="D168" s="17">
        <v>20260626</v>
      </c>
      <c r="E168" s="19">
        <v>0.554861111111111</v>
      </c>
      <c r="F168" s="20">
        <v>61.93</v>
      </c>
      <c r="G168" s="17">
        <v>700</v>
      </c>
      <c r="H168" s="20">
        <v>42903</v>
      </c>
      <c r="I168" s="22"/>
      <c r="J168" s="17">
        <v>700</v>
      </c>
      <c r="K168" s="23" t="s">
        <v>160</v>
      </c>
      <c r="O168" s="24"/>
      <c r="P168" s="24" t="s">
        <v>161</v>
      </c>
    </row>
    <row r="169" customFormat="1" ht="204" spans="1:16">
      <c r="A169" s="29" t="s">
        <v>149</v>
      </c>
      <c r="B169" s="16" t="s">
        <v>150</v>
      </c>
      <c r="C169" s="16" t="s">
        <v>18</v>
      </c>
      <c r="D169" s="17">
        <v>20260629</v>
      </c>
      <c r="E169" s="19">
        <v>0.405555555555556</v>
      </c>
      <c r="F169" s="20">
        <v>83.21</v>
      </c>
      <c r="G169" s="17">
        <v>500</v>
      </c>
      <c r="H169" s="20">
        <v>41600</v>
      </c>
      <c r="I169" s="22"/>
      <c r="J169" s="17">
        <v>200</v>
      </c>
      <c r="K169" s="23"/>
      <c r="M169" s="25"/>
      <c r="O169" s="24" t="s">
        <v>162</v>
      </c>
      <c r="P169" s="24"/>
    </row>
    <row r="170" customFormat="1" ht="286" spans="1:16">
      <c r="A170" s="29" t="s">
        <v>163</v>
      </c>
      <c r="B170" s="16" t="s">
        <v>35</v>
      </c>
      <c r="C170" s="16" t="s">
        <v>17</v>
      </c>
      <c r="D170" s="17">
        <v>20260629</v>
      </c>
      <c r="E170" s="19">
        <v>0.419444444444444</v>
      </c>
      <c r="F170" s="20">
        <v>97.77</v>
      </c>
      <c r="G170" s="17">
        <v>400</v>
      </c>
      <c r="H170" s="20">
        <v>39108</v>
      </c>
      <c r="I170" s="22"/>
      <c r="J170" s="17">
        <v>400</v>
      </c>
      <c r="K170" s="23" t="s">
        <v>164</v>
      </c>
      <c r="O170" s="24"/>
      <c r="P170" s="24"/>
    </row>
    <row r="171" customFormat="1" ht="130" spans="1:16">
      <c r="A171" s="29" t="s">
        <v>126</v>
      </c>
      <c r="B171" s="16" t="s">
        <v>127</v>
      </c>
      <c r="C171" s="16" t="s">
        <v>18</v>
      </c>
      <c r="D171" s="17">
        <v>20260629</v>
      </c>
      <c r="E171" s="19">
        <v>0.428472222222222</v>
      </c>
      <c r="F171" s="20">
        <v>244.53</v>
      </c>
      <c r="G171" s="17">
        <v>300</v>
      </c>
      <c r="H171" s="20">
        <v>73359</v>
      </c>
      <c r="I171" s="22"/>
      <c r="J171" s="17">
        <v>0</v>
      </c>
      <c r="K171" s="23"/>
      <c r="N171" s="23" t="s">
        <v>165</v>
      </c>
      <c r="O171" s="24"/>
      <c r="P171" s="24"/>
    </row>
    <row r="172" customFormat="1" ht="286" spans="1:16">
      <c r="A172" s="29" t="s">
        <v>166</v>
      </c>
      <c r="B172" s="16" t="s">
        <v>167</v>
      </c>
      <c r="C172" s="16" t="s">
        <v>17</v>
      </c>
      <c r="D172" s="17">
        <v>20260629</v>
      </c>
      <c r="E172" s="19">
        <v>0.434722222222222</v>
      </c>
      <c r="F172" s="20">
        <v>69.187</v>
      </c>
      <c r="G172" s="17">
        <v>700</v>
      </c>
      <c r="H172" s="20">
        <v>49686</v>
      </c>
      <c r="I172" s="22"/>
      <c r="J172" s="17">
        <v>700</v>
      </c>
      <c r="K172" s="23" t="s">
        <v>168</v>
      </c>
      <c r="N172" s="23"/>
      <c r="O172" s="24"/>
      <c r="P172" s="24"/>
    </row>
    <row r="173" customFormat="1" ht="204" spans="1:16">
      <c r="A173" s="29" t="s">
        <v>149</v>
      </c>
      <c r="B173" s="16" t="s">
        <v>150</v>
      </c>
      <c r="C173" s="16" t="s">
        <v>18</v>
      </c>
      <c r="D173" s="17">
        <v>20260629</v>
      </c>
      <c r="E173" s="19">
        <v>0.620833333333333</v>
      </c>
      <c r="F173" s="20">
        <v>80.04</v>
      </c>
      <c r="G173" s="17">
        <v>200</v>
      </c>
      <c r="H173" s="20">
        <v>16080</v>
      </c>
      <c r="I173" s="22"/>
      <c r="J173" s="17">
        <v>0</v>
      </c>
      <c r="K173" s="23"/>
      <c r="M173" s="25"/>
      <c r="N173" s="23" t="s">
        <v>169</v>
      </c>
      <c r="O173" s="24" t="s">
        <v>162</v>
      </c>
      <c r="P173" s="24"/>
    </row>
    <row r="174" customFormat="1" ht="25" customHeight="1" spans="1:16">
      <c r="A174" s="29" t="s">
        <v>163</v>
      </c>
      <c r="B174" s="16" t="s">
        <v>35</v>
      </c>
      <c r="C174" s="16" t="s">
        <v>17</v>
      </c>
      <c r="D174" s="17">
        <v>20260629</v>
      </c>
      <c r="E174" s="19">
        <v>0.620833333333333</v>
      </c>
      <c r="F174" s="20">
        <v>103.26</v>
      </c>
      <c r="G174" s="17">
        <v>100</v>
      </c>
      <c r="H174" s="20">
        <v>10326</v>
      </c>
      <c r="I174" s="22"/>
      <c r="J174" s="17">
        <v>500</v>
      </c>
      <c r="K174" s="23" t="s">
        <v>170</v>
      </c>
      <c r="O174" s="24"/>
      <c r="P174" s="24"/>
    </row>
    <row r="175" customFormat="1" ht="62" spans="1:16">
      <c r="A175" s="16" t="s">
        <v>113</v>
      </c>
      <c r="B175" s="16" t="s">
        <v>114</v>
      </c>
      <c r="C175" s="16" t="s">
        <v>18</v>
      </c>
      <c r="D175" s="17">
        <v>20260630</v>
      </c>
      <c r="E175" s="19">
        <v>0.452777777777778</v>
      </c>
      <c r="F175" s="20">
        <v>175.01</v>
      </c>
      <c r="G175" s="17">
        <v>100</v>
      </c>
      <c r="H175" s="20">
        <v>17501</v>
      </c>
      <c r="I175" s="22"/>
      <c r="J175" s="17">
        <v>500</v>
      </c>
      <c r="K175" s="23"/>
      <c r="O175" s="24" t="s">
        <v>171</v>
      </c>
      <c r="P175" s="24"/>
    </row>
    <row r="176" customFormat="1" ht="78" spans="1:16">
      <c r="A176" s="29" t="s">
        <v>166</v>
      </c>
      <c r="B176" s="16" t="s">
        <v>167</v>
      </c>
      <c r="C176" s="16" t="s">
        <v>17</v>
      </c>
      <c r="D176" s="17">
        <v>20260630</v>
      </c>
      <c r="E176" s="19">
        <v>0.45625</v>
      </c>
      <c r="F176" s="20">
        <v>74.49</v>
      </c>
      <c r="G176" s="17">
        <v>400</v>
      </c>
      <c r="H176" s="20">
        <f t="shared" ref="H176:H179" si="0">F176*G176</f>
        <v>29796</v>
      </c>
      <c r="I176" s="22"/>
      <c r="J176" s="17">
        <v>1100</v>
      </c>
      <c r="K176" s="23" t="s">
        <v>172</v>
      </c>
      <c r="N176" s="23"/>
      <c r="O176" s="24"/>
      <c r="P176" s="24"/>
    </row>
    <row r="177" customFormat="1" ht="234" spans="1:16">
      <c r="A177" s="29" t="s">
        <v>158</v>
      </c>
      <c r="B177" s="16" t="s">
        <v>159</v>
      </c>
      <c r="C177" s="16" t="s">
        <v>17</v>
      </c>
      <c r="D177" s="17">
        <v>20260630</v>
      </c>
      <c r="E177" s="19">
        <v>0.478472222222222</v>
      </c>
      <c r="F177" s="20">
        <v>61.23</v>
      </c>
      <c r="G177" s="17">
        <v>300</v>
      </c>
      <c r="H177" s="20">
        <f t="shared" si="0"/>
        <v>18369</v>
      </c>
      <c r="I177" s="22"/>
      <c r="J177" s="17">
        <v>1000</v>
      </c>
      <c r="K177" s="23" t="s">
        <v>173</v>
      </c>
      <c r="N177" s="23"/>
      <c r="O177" s="24"/>
      <c r="P177" s="24"/>
    </row>
    <row r="178" customFormat="1" ht="62" spans="1:16">
      <c r="A178" s="16" t="s">
        <v>113</v>
      </c>
      <c r="B178" s="16" t="s">
        <v>114</v>
      </c>
      <c r="C178" s="16" t="s">
        <v>18</v>
      </c>
      <c r="D178" s="17">
        <v>20260630</v>
      </c>
      <c r="E178" s="19">
        <v>0.543055555555556</v>
      </c>
      <c r="F178" s="20">
        <v>175.5</v>
      </c>
      <c r="G178" s="17">
        <v>100</v>
      </c>
      <c r="H178" s="20">
        <v>17550</v>
      </c>
      <c r="I178" s="22"/>
      <c r="J178" s="17">
        <v>400</v>
      </c>
      <c r="K178" s="23"/>
      <c r="O178" s="24" t="s">
        <v>171</v>
      </c>
      <c r="P178" s="24"/>
    </row>
    <row r="179" customFormat="1" ht="182" spans="1:16">
      <c r="A179" s="29" t="s">
        <v>166</v>
      </c>
      <c r="B179" s="16" t="s">
        <v>167</v>
      </c>
      <c r="C179" s="16" t="s">
        <v>17</v>
      </c>
      <c r="D179" s="17">
        <v>20260630</v>
      </c>
      <c r="E179" s="19">
        <v>0.544444444444444</v>
      </c>
      <c r="F179" s="20">
        <v>76.79</v>
      </c>
      <c r="G179" s="17">
        <v>200</v>
      </c>
      <c r="H179" s="20">
        <f>F179*G179</f>
        <v>15358</v>
      </c>
      <c r="I179" s="22"/>
      <c r="J179" s="17">
        <v>1300</v>
      </c>
      <c r="K179" s="23" t="s">
        <v>174</v>
      </c>
      <c r="N179" s="23"/>
      <c r="O179" s="24"/>
      <c r="P179" s="24"/>
    </row>
    <row r="180" customFormat="1" ht="156" spans="1:16">
      <c r="A180" s="29" t="s">
        <v>166</v>
      </c>
      <c r="B180" s="16" t="s">
        <v>167</v>
      </c>
      <c r="C180" s="16" t="s">
        <v>18</v>
      </c>
      <c r="D180" s="17">
        <v>20260630</v>
      </c>
      <c r="E180" s="19">
        <v>0.561805555555556</v>
      </c>
      <c r="F180" s="20">
        <v>72.16</v>
      </c>
      <c r="G180" s="17">
        <v>700</v>
      </c>
      <c r="H180" s="20">
        <f>F180*G180</f>
        <v>50512</v>
      </c>
      <c r="I180" s="22"/>
      <c r="J180" s="17">
        <v>600</v>
      </c>
      <c r="K180" s="23" t="s">
        <v>175</v>
      </c>
      <c r="N180" s="23"/>
      <c r="O180" s="24"/>
      <c r="P180" s="24"/>
    </row>
    <row r="181" customFormat="1" ht="104" spans="1:16">
      <c r="A181" s="29" t="s">
        <v>176</v>
      </c>
      <c r="B181" s="16" t="s">
        <v>25</v>
      </c>
      <c r="C181" s="16" t="s">
        <v>17</v>
      </c>
      <c r="D181" s="17">
        <v>20260630</v>
      </c>
      <c r="E181" s="19">
        <v>0.619444444444444</v>
      </c>
      <c r="F181" s="20">
        <v>257.3</v>
      </c>
      <c r="G181" s="17">
        <v>200</v>
      </c>
      <c r="H181" s="20">
        <f>F181*G181</f>
        <v>51460</v>
      </c>
      <c r="I181" s="22"/>
      <c r="J181" s="17">
        <v>200</v>
      </c>
      <c r="K181" s="23" t="s">
        <v>177</v>
      </c>
      <c r="N181" s="23"/>
      <c r="O181" s="24"/>
      <c r="P181" s="24"/>
    </row>
    <row r="182" customFormat="1" ht="388" spans="1:16">
      <c r="A182" s="29" t="s">
        <v>158</v>
      </c>
      <c r="B182" s="16" t="s">
        <v>159</v>
      </c>
      <c r="C182" s="16" t="s">
        <v>18</v>
      </c>
      <c r="D182" s="17">
        <v>20260701</v>
      </c>
      <c r="E182" s="19">
        <v>0.618055555555556</v>
      </c>
      <c r="F182" s="20">
        <v>54.82</v>
      </c>
      <c r="G182" s="17">
        <v>1000</v>
      </c>
      <c r="H182" s="20">
        <v>54820</v>
      </c>
      <c r="I182" s="22"/>
      <c r="J182" s="17">
        <v>0</v>
      </c>
      <c r="K182" s="23"/>
      <c r="N182" s="23" t="s">
        <v>178</v>
      </c>
      <c r="O182" s="24"/>
      <c r="P182" s="27" t="s">
        <v>179</v>
      </c>
    </row>
    <row r="183" customFormat="1" ht="52" spans="1:16">
      <c r="A183" s="29" t="s">
        <v>163</v>
      </c>
      <c r="B183" s="16" t="s">
        <v>35</v>
      </c>
      <c r="C183" s="16" t="s">
        <v>18</v>
      </c>
      <c r="D183" s="17">
        <v>20260703</v>
      </c>
      <c r="E183" s="19">
        <v>0.415277777777778</v>
      </c>
      <c r="F183" s="20">
        <v>90.56</v>
      </c>
      <c r="G183" s="17">
        <v>700</v>
      </c>
      <c r="H183" s="20">
        <v>63392</v>
      </c>
      <c r="I183" s="22"/>
      <c r="J183" s="17">
        <v>0</v>
      </c>
      <c r="K183" s="23"/>
      <c r="N183" s="23" t="s">
        <v>180</v>
      </c>
      <c r="O183" s="24"/>
      <c r="P183" s="24"/>
    </row>
    <row r="184" customFormat="1" ht="234" spans="1:16">
      <c r="A184" s="29" t="s">
        <v>181</v>
      </c>
      <c r="B184" s="16" t="s">
        <v>20</v>
      </c>
      <c r="C184" s="16" t="s">
        <v>17</v>
      </c>
      <c r="D184" s="17">
        <v>20260703</v>
      </c>
      <c r="E184" s="19">
        <v>0.426388888888889</v>
      </c>
      <c r="F184" s="20">
        <v>680</v>
      </c>
      <c r="G184" s="17">
        <v>100</v>
      </c>
      <c r="H184" s="20">
        <v>68000</v>
      </c>
      <c r="I184" s="22"/>
      <c r="J184" s="17">
        <v>100</v>
      </c>
      <c r="K184" s="23" t="s">
        <v>182</v>
      </c>
      <c r="N184" s="23"/>
      <c r="O184" s="24"/>
      <c r="P184" s="24"/>
    </row>
    <row r="185" customFormat="1" ht="184" spans="1:16">
      <c r="A185" s="29" t="s">
        <v>113</v>
      </c>
      <c r="B185" s="16" t="s">
        <v>114</v>
      </c>
      <c r="C185" s="16" t="s">
        <v>17</v>
      </c>
      <c r="D185" s="17">
        <v>20260703</v>
      </c>
      <c r="E185" s="19">
        <v>0.446527777777778</v>
      </c>
      <c r="F185" s="20">
        <v>164.23</v>
      </c>
      <c r="G185" s="17">
        <v>200</v>
      </c>
      <c r="H185" s="20">
        <v>32846</v>
      </c>
      <c r="I185" s="22"/>
      <c r="J185" s="17">
        <v>600</v>
      </c>
      <c r="K185" s="23" t="s">
        <v>183</v>
      </c>
      <c r="N185" s="23"/>
      <c r="O185" s="24"/>
      <c r="P185" s="24" t="s">
        <v>184</v>
      </c>
    </row>
    <row r="186" customFormat="1" ht="26" spans="1:16">
      <c r="A186" s="29" t="s">
        <v>68</v>
      </c>
      <c r="B186" s="16" t="s">
        <v>25</v>
      </c>
      <c r="C186" s="16" t="s">
        <v>18</v>
      </c>
      <c r="D186" s="17">
        <v>20260703</v>
      </c>
      <c r="E186" s="19">
        <v>0.625</v>
      </c>
      <c r="F186" s="20">
        <v>217.33</v>
      </c>
      <c r="G186" s="17">
        <v>200</v>
      </c>
      <c r="H186" s="20">
        <v>43466</v>
      </c>
      <c r="I186" s="22"/>
      <c r="J186" s="17">
        <v>0</v>
      </c>
      <c r="K186" s="23"/>
      <c r="N186" s="23"/>
      <c r="O186" s="24"/>
      <c r="P186" s="24"/>
    </row>
    <row r="187" customFormat="1" ht="26" spans="1:16">
      <c r="A187" s="29" t="s">
        <v>166</v>
      </c>
      <c r="B187" s="16" t="s">
        <v>167</v>
      </c>
      <c r="C187" s="16" t="s">
        <v>18</v>
      </c>
      <c r="D187" s="17">
        <v>20260706</v>
      </c>
      <c r="E187" s="19">
        <v>0.542361111111111</v>
      </c>
      <c r="F187" s="20">
        <v>65.177</v>
      </c>
      <c r="G187" s="17">
        <v>300</v>
      </c>
      <c r="H187" s="20">
        <f>F187*G187</f>
        <v>19553.1</v>
      </c>
      <c r="I187" s="22"/>
      <c r="J187" s="17">
        <v>300</v>
      </c>
      <c r="K187" s="23"/>
      <c r="N187" s="23"/>
      <c r="O187" s="24"/>
      <c r="P187" s="24"/>
    </row>
    <row r="188" customFormat="1" ht="184" spans="1:16">
      <c r="A188" s="29" t="s">
        <v>113</v>
      </c>
      <c r="B188" s="16" t="s">
        <v>114</v>
      </c>
      <c r="C188" s="16" t="s">
        <v>18</v>
      </c>
      <c r="D188" s="17">
        <v>20260707</v>
      </c>
      <c r="E188" s="19">
        <v>0.403472222222222</v>
      </c>
      <c r="F188" s="20">
        <v>154.43</v>
      </c>
      <c r="G188" s="17">
        <v>100</v>
      </c>
      <c r="H188" s="20">
        <v>15443</v>
      </c>
      <c r="I188" s="22"/>
      <c r="J188" s="17">
        <v>500</v>
      </c>
      <c r="K188" s="23"/>
      <c r="N188" s="23"/>
      <c r="O188" s="24"/>
      <c r="P188" s="24" t="s">
        <v>184</v>
      </c>
    </row>
    <row r="189" customFormat="1" ht="184" spans="1:16">
      <c r="A189" s="29" t="s">
        <v>113</v>
      </c>
      <c r="B189" s="16" t="s">
        <v>114</v>
      </c>
      <c r="C189" s="16" t="s">
        <v>18</v>
      </c>
      <c r="D189" s="17">
        <v>20260707</v>
      </c>
      <c r="E189" s="19">
        <v>0.40625</v>
      </c>
      <c r="F189" s="20">
        <v>155.9</v>
      </c>
      <c r="G189" s="17">
        <v>100</v>
      </c>
      <c r="H189" s="20">
        <v>15590</v>
      </c>
      <c r="I189" s="22"/>
      <c r="J189" s="17">
        <v>400</v>
      </c>
      <c r="K189" s="23"/>
      <c r="N189" s="23"/>
      <c r="O189" s="24"/>
      <c r="P189" s="24" t="s">
        <v>184</v>
      </c>
    </row>
    <row r="190" customFormat="1" ht="26" spans="1:16">
      <c r="A190" s="29" t="s">
        <v>166</v>
      </c>
      <c r="B190" s="16" t="s">
        <v>167</v>
      </c>
      <c r="C190" s="16" t="s">
        <v>18</v>
      </c>
      <c r="D190" s="17">
        <v>20260707</v>
      </c>
      <c r="E190" s="19">
        <v>0.411111111111111</v>
      </c>
      <c r="F190" s="20">
        <v>62.76</v>
      </c>
      <c r="G190" s="17">
        <v>300</v>
      </c>
      <c r="H190" s="20">
        <f>F190*G190</f>
        <v>18828</v>
      </c>
      <c r="I190" s="22"/>
      <c r="J190" s="17">
        <v>0</v>
      </c>
      <c r="K190" s="23"/>
      <c r="N190" s="23"/>
      <c r="O190" s="24"/>
      <c r="P190" s="24"/>
    </row>
    <row r="191" customFormat="1" ht="156" spans="1:16">
      <c r="A191" s="29" t="s">
        <v>181</v>
      </c>
      <c r="B191" s="16" t="s">
        <v>20</v>
      </c>
      <c r="C191" s="16" t="s">
        <v>17</v>
      </c>
      <c r="D191" s="17">
        <v>20260708</v>
      </c>
      <c r="E191" s="19">
        <v>0.541666666666667</v>
      </c>
      <c r="F191" s="20">
        <v>634.66</v>
      </c>
      <c r="G191" s="17">
        <v>100</v>
      </c>
      <c r="H191" s="20">
        <v>63466</v>
      </c>
      <c r="I191" s="22"/>
      <c r="J191" s="17">
        <v>200</v>
      </c>
      <c r="K191" s="23" t="s">
        <v>185</v>
      </c>
      <c r="N191" s="23"/>
      <c r="O191" s="24"/>
      <c r="P191" s="24"/>
    </row>
    <row r="192" customFormat="1" ht="184" spans="1:16">
      <c r="A192" s="29" t="s">
        <v>181</v>
      </c>
      <c r="B192" s="16" t="s">
        <v>20</v>
      </c>
      <c r="C192" s="16" t="s">
        <v>18</v>
      </c>
      <c r="D192" s="17">
        <v>20260710</v>
      </c>
      <c r="E192" s="19">
        <v>0.619444444444444</v>
      </c>
      <c r="F192" s="20">
        <v>616.9</v>
      </c>
      <c r="G192" s="17">
        <v>100</v>
      </c>
      <c r="H192" s="20">
        <v>61690</v>
      </c>
      <c r="I192" s="22"/>
      <c r="J192" s="17">
        <v>100</v>
      </c>
      <c r="K192" s="23"/>
      <c r="N192" s="23"/>
      <c r="O192" s="24" t="s">
        <v>186</v>
      </c>
      <c r="P192" s="24"/>
    </row>
    <row r="193" customFormat="1" ht="204" spans="1:16">
      <c r="A193" s="29" t="s">
        <v>181</v>
      </c>
      <c r="B193" s="16" t="s">
        <v>20</v>
      </c>
      <c r="C193" s="16" t="s">
        <v>18</v>
      </c>
      <c r="D193" s="17">
        <v>20260713</v>
      </c>
      <c r="E193" s="19">
        <v>0.400694444444444</v>
      </c>
      <c r="F193" s="20">
        <v>577.4</v>
      </c>
      <c r="G193" s="17">
        <v>100</v>
      </c>
      <c r="H193" s="20">
        <v>57740</v>
      </c>
      <c r="I193" s="22"/>
      <c r="J193" s="17">
        <v>0</v>
      </c>
      <c r="K193" s="23"/>
      <c r="N193" s="23"/>
      <c r="O193" s="24"/>
      <c r="P193" s="24" t="s">
        <v>187</v>
      </c>
    </row>
    <row r="194" customFormat="1" ht="208" spans="1:16">
      <c r="A194" s="29" t="s">
        <v>163</v>
      </c>
      <c r="B194" s="16" t="s">
        <v>35</v>
      </c>
      <c r="C194" s="16" t="s">
        <v>17</v>
      </c>
      <c r="D194" s="17">
        <v>20260713</v>
      </c>
      <c r="E194" s="19">
        <v>0.405555555555556</v>
      </c>
      <c r="F194" s="20">
        <v>104.13</v>
      </c>
      <c r="G194" s="17">
        <v>400</v>
      </c>
      <c r="H194" s="20">
        <v>41652</v>
      </c>
      <c r="I194" s="22"/>
      <c r="J194" s="17">
        <v>400</v>
      </c>
      <c r="K194" s="23" t="s">
        <v>188</v>
      </c>
      <c r="N194" s="23"/>
      <c r="O194" s="24"/>
      <c r="P194" s="24"/>
    </row>
    <row r="195" customFormat="1" ht="26" spans="1:16">
      <c r="A195" s="29" t="s">
        <v>163</v>
      </c>
      <c r="B195" s="16" t="s">
        <v>35</v>
      </c>
      <c r="C195" s="16" t="s">
        <v>17</v>
      </c>
      <c r="D195" s="17">
        <v>20260715</v>
      </c>
      <c r="E195" s="19">
        <v>0.400694444444444</v>
      </c>
      <c r="F195" s="20">
        <v>97.97</v>
      </c>
      <c r="G195" s="17">
        <v>200</v>
      </c>
      <c r="H195" s="20">
        <v>19594</v>
      </c>
      <c r="I195" s="22"/>
      <c r="J195" s="17">
        <v>600</v>
      </c>
      <c r="K195" s="28" t="s">
        <v>189</v>
      </c>
      <c r="N195" s="23"/>
      <c r="O195" s="24"/>
      <c r="P195" s="24"/>
    </row>
    <row r="196" customFormat="1" ht="26" spans="1:16">
      <c r="A196" s="29" t="s">
        <v>163</v>
      </c>
      <c r="B196" s="16" t="s">
        <v>35</v>
      </c>
      <c r="C196" s="16" t="s">
        <v>17</v>
      </c>
      <c r="D196" s="17">
        <v>20260715</v>
      </c>
      <c r="E196" s="19">
        <v>0.401388888888889</v>
      </c>
      <c r="F196" s="20">
        <v>96</v>
      </c>
      <c r="G196" s="17">
        <v>100</v>
      </c>
      <c r="H196" s="20">
        <v>9600</v>
      </c>
      <c r="I196" s="22"/>
      <c r="J196" s="17">
        <v>700</v>
      </c>
      <c r="K196" s="28"/>
      <c r="N196" s="23"/>
      <c r="O196" s="24"/>
      <c r="P196" s="24"/>
    </row>
    <row r="197" customFormat="1" ht="26" spans="1:16">
      <c r="A197" s="29" t="s">
        <v>163</v>
      </c>
      <c r="B197" s="16" t="s">
        <v>35</v>
      </c>
      <c r="C197" s="16" t="s">
        <v>17</v>
      </c>
      <c r="D197" s="17">
        <v>20260715</v>
      </c>
      <c r="E197" s="19">
        <v>0.408333333333333</v>
      </c>
      <c r="F197" s="20">
        <v>97.23</v>
      </c>
      <c r="G197" s="17">
        <v>100</v>
      </c>
      <c r="H197" s="20">
        <v>9723</v>
      </c>
      <c r="I197" s="22"/>
      <c r="J197" s="17">
        <v>800</v>
      </c>
      <c r="K197" s="28"/>
      <c r="N197" s="23"/>
      <c r="O197" s="24"/>
      <c r="P197" s="24"/>
    </row>
    <row r="198" customFormat="1" ht="26" spans="1:16">
      <c r="A198" s="29" t="s">
        <v>163</v>
      </c>
      <c r="B198" s="16" t="s">
        <v>35</v>
      </c>
      <c r="C198" s="16" t="s">
        <v>17</v>
      </c>
      <c r="D198" s="17">
        <v>20260715</v>
      </c>
      <c r="E198" s="19">
        <v>0.620833333333333</v>
      </c>
      <c r="F198" s="20">
        <v>93</v>
      </c>
      <c r="G198" s="17">
        <v>100</v>
      </c>
      <c r="H198" s="20">
        <v>9300</v>
      </c>
      <c r="I198" s="22"/>
      <c r="J198" s="17">
        <v>900</v>
      </c>
      <c r="K198" s="28"/>
      <c r="N198" s="23"/>
      <c r="O198" s="24"/>
      <c r="P198" s="24"/>
    </row>
    <row r="199" customFormat="1" ht="104" spans="1:16">
      <c r="A199" s="29" t="s">
        <v>163</v>
      </c>
      <c r="B199" s="16" t="s">
        <v>35</v>
      </c>
      <c r="C199" s="16" t="s">
        <v>17</v>
      </c>
      <c r="D199" s="17">
        <v>20260717</v>
      </c>
      <c r="E199" s="19">
        <v>0.620833333333333</v>
      </c>
      <c r="F199" s="20">
        <v>85.21</v>
      </c>
      <c r="G199" s="17">
        <v>200</v>
      </c>
      <c r="H199" s="20">
        <f>G199*F199</f>
        <v>17042</v>
      </c>
      <c r="I199" s="22"/>
      <c r="J199" s="17">
        <v>1100</v>
      </c>
      <c r="K199" s="28" t="s">
        <v>190</v>
      </c>
      <c r="N199" s="23"/>
      <c r="O199" s="24"/>
      <c r="P199" s="24"/>
    </row>
    <row r="200" ht="24" customHeight="1" spans="3:5">
      <c r="C200" s="6"/>
      <c r="D200" s="6"/>
      <c r="E200" s="8"/>
    </row>
    <row r="201" ht="24" customHeight="1" spans="3:5">
      <c r="C201" s="6"/>
      <c r="D201" s="6"/>
      <c r="E201" s="8"/>
    </row>
    <row r="202" ht="24" customHeight="1" spans="3:5">
      <c r="C202" s="6"/>
      <c r="D202" s="6"/>
      <c r="E202" s="8"/>
    </row>
    <row r="203" ht="24" customHeight="1" spans="3:5">
      <c r="C203" s="6"/>
      <c r="D203" s="6"/>
      <c r="E203" s="8"/>
    </row>
    <row r="204" ht="24" customHeight="1" spans="3:5">
      <c r="C204" s="6"/>
      <c r="D204" s="6"/>
      <c r="E204" s="8"/>
    </row>
    <row r="205" ht="24" customHeight="1" spans="3:5">
      <c r="C205" s="6"/>
      <c r="D205" s="6"/>
      <c r="E205" s="8"/>
    </row>
    <row r="206" ht="24" customHeight="1" spans="3:5">
      <c r="C206" s="6"/>
      <c r="D206" s="6"/>
      <c r="E206" s="8"/>
    </row>
    <row r="207" ht="24" customHeight="1" spans="3:5">
      <c r="C207" s="6"/>
      <c r="D207" s="6"/>
      <c r="E207" s="8"/>
    </row>
    <row r="208" ht="24" customHeight="1" spans="3:5">
      <c r="C208" s="6"/>
      <c r="D208" s="6"/>
      <c r="E208" s="8"/>
    </row>
    <row r="209" ht="24" customHeight="1" spans="3:5">
      <c r="C209" s="6"/>
      <c r="D209" s="6"/>
      <c r="E209" s="8"/>
    </row>
    <row r="210" ht="24" customHeight="1" spans="3:4">
      <c r="C210" s="6"/>
      <c r="D210" s="6"/>
    </row>
    <row r="211" ht="24" customHeight="1" spans="3:4">
      <c r="C211" s="6"/>
      <c r="D211" s="6"/>
    </row>
    <row r="212" ht="24" customHeight="1" spans="3:4">
      <c r="C212" s="6"/>
      <c r="D212" s="6"/>
    </row>
    <row r="213" ht="24" customHeight="1" spans="3:4">
      <c r="C213" s="6"/>
      <c r="D213" s="6"/>
    </row>
    <row r="214" ht="24" customHeight="1" spans="3:4">
      <c r="C214" s="6"/>
      <c r="D214" s="6"/>
    </row>
    <row r="215" ht="24" customHeight="1" spans="3:4">
      <c r="C215" s="6"/>
      <c r="D215" s="6"/>
    </row>
    <row r="216" ht="24" customHeight="1" spans="3:4">
      <c r="C216" s="6"/>
      <c r="D216" s="6"/>
    </row>
    <row r="217" ht="24" customHeight="1" spans="3:4">
      <c r="C217" s="6"/>
      <c r="D217" s="6"/>
    </row>
    <row r="218" ht="24" customHeight="1" spans="3:4">
      <c r="C218" s="6"/>
      <c r="D218" s="6"/>
    </row>
    <row r="219" ht="24" customHeight="1" spans="3:4">
      <c r="C219" s="6"/>
      <c r="D219" s="6"/>
    </row>
    <row r="220" ht="24" customHeight="1" spans="3:4">
      <c r="C220" s="6"/>
      <c r="D220" s="6"/>
    </row>
    <row r="221" ht="24" customHeight="1" spans="3:4">
      <c r="C221" s="6"/>
      <c r="D221" s="6"/>
    </row>
    <row r="222" ht="24" customHeight="1" spans="3:4">
      <c r="C222" s="6"/>
      <c r="D222" s="6"/>
    </row>
    <row r="223" ht="24" customHeight="1" spans="3:4">
      <c r="C223" s="6"/>
      <c r="D223" s="6"/>
    </row>
    <row r="224" ht="24" customHeight="1" spans="3:4">
      <c r="C224" s="6"/>
      <c r="D224" s="6"/>
    </row>
    <row r="225" ht="24" customHeight="1" spans="3:4">
      <c r="C225" s="6"/>
      <c r="D225" s="6"/>
    </row>
    <row r="226" ht="24" customHeight="1" spans="3:4">
      <c r="C226" s="6"/>
      <c r="D226" s="6"/>
    </row>
    <row r="227" ht="24" customHeight="1" spans="3:4">
      <c r="C227" s="6"/>
      <c r="D227" s="6"/>
    </row>
    <row r="228" ht="24" customHeight="1" spans="3:4">
      <c r="C228" s="6"/>
      <c r="D228" s="6"/>
    </row>
    <row r="229" ht="24" customHeight="1" spans="3:4">
      <c r="C229" s="6"/>
      <c r="D229" s="6"/>
    </row>
    <row r="230" ht="24" customHeight="1" spans="3:4">
      <c r="C230" s="6"/>
      <c r="D230" s="6"/>
    </row>
    <row r="231" ht="24" customHeight="1" spans="3:4">
      <c r="C231" s="6"/>
      <c r="D231" s="6"/>
    </row>
    <row r="232" ht="24" customHeight="1" spans="3:4">
      <c r="C232" s="6"/>
      <c r="D232" s="6"/>
    </row>
    <row r="233" ht="24" customHeight="1" spans="3:4">
      <c r="C233" s="6"/>
      <c r="D233" s="6"/>
    </row>
    <row r="234" ht="24" customHeight="1" spans="3:4">
      <c r="C234" s="6"/>
      <c r="D234" s="6"/>
    </row>
    <row r="235" ht="24" customHeight="1" spans="3:4">
      <c r="C235" s="6"/>
      <c r="D235" s="6"/>
    </row>
    <row r="236" ht="24" customHeight="1" spans="3:4">
      <c r="C236" s="6"/>
      <c r="D236" s="6"/>
    </row>
    <row r="237" ht="24" customHeight="1" spans="3:4">
      <c r="C237" s="6"/>
      <c r="D237" s="6"/>
    </row>
    <row r="238" ht="24" customHeight="1" spans="3:4">
      <c r="C238" s="6"/>
      <c r="D238" s="6"/>
    </row>
    <row r="239" ht="24" customHeight="1" spans="3:4">
      <c r="C239" s="6"/>
      <c r="D239" s="6"/>
    </row>
    <row r="240" ht="24" customHeight="1" spans="3:4">
      <c r="C240" s="6"/>
      <c r="D240" s="6"/>
    </row>
    <row r="241" ht="24" customHeight="1" spans="3:4">
      <c r="C241" s="6"/>
      <c r="D241" s="6"/>
    </row>
    <row r="242" ht="24" customHeight="1" spans="3:4">
      <c r="C242" s="6"/>
      <c r="D242" s="6"/>
    </row>
    <row r="243" ht="24" customHeight="1" spans="3:4">
      <c r="C243" s="6"/>
      <c r="D243" s="6"/>
    </row>
    <row r="244" ht="24" customHeight="1" spans="3:4">
      <c r="C244" s="6"/>
      <c r="D244" s="6"/>
    </row>
    <row r="245" ht="24" customHeight="1" spans="3:4">
      <c r="C245" s="6"/>
      <c r="D245" s="6"/>
    </row>
    <row r="246" ht="24" customHeight="1" spans="3:4">
      <c r="C246" s="6"/>
      <c r="D246" s="6"/>
    </row>
    <row r="247" ht="24" customHeight="1" spans="3:4">
      <c r="C247" s="6"/>
      <c r="D247" s="6"/>
    </row>
    <row r="248" ht="24" customHeight="1" spans="3:4">
      <c r="C248" s="6"/>
      <c r="D248" s="6"/>
    </row>
    <row r="249" ht="24" customHeight="1" spans="3:4">
      <c r="C249" s="6"/>
      <c r="D249" s="6"/>
    </row>
    <row r="250" ht="24" customHeight="1" spans="3:4">
      <c r="C250" s="6"/>
      <c r="D250" s="6"/>
    </row>
    <row r="251" ht="24" customHeight="1" spans="3:4">
      <c r="C251" s="6"/>
      <c r="D251" s="6"/>
    </row>
    <row r="252" ht="24" customHeight="1" spans="3:4">
      <c r="C252" s="6"/>
      <c r="D252" s="6"/>
    </row>
    <row r="253" ht="24" customHeight="1" spans="3:4">
      <c r="C253" s="6"/>
      <c r="D253" s="6"/>
    </row>
    <row r="254" ht="24" customHeight="1" spans="3:4">
      <c r="C254" s="6"/>
      <c r="D254" s="6"/>
    </row>
    <row r="255" ht="24" customHeight="1" spans="3:4">
      <c r="C255" s="6"/>
      <c r="D255" s="6"/>
    </row>
    <row r="256" ht="24" customHeight="1" spans="3:4">
      <c r="C256" s="6"/>
      <c r="D256" s="6"/>
    </row>
    <row r="257" ht="24" customHeight="1" spans="3:4">
      <c r="C257" s="6"/>
      <c r="D257" s="6"/>
    </row>
    <row r="258" ht="24" customHeight="1" spans="3:4">
      <c r="C258" s="6"/>
      <c r="D258" s="6"/>
    </row>
    <row r="259" ht="24" customHeight="1" spans="3:4">
      <c r="C259" s="6"/>
      <c r="D259" s="6"/>
    </row>
    <row r="260" ht="24" customHeight="1" spans="3:4">
      <c r="C260" s="6"/>
      <c r="D260" s="6"/>
    </row>
    <row r="261" ht="24" customHeight="1" spans="3:4">
      <c r="C261" s="6"/>
      <c r="D261" s="6"/>
    </row>
    <row r="262" ht="24" customHeight="1" spans="3:4">
      <c r="C262" s="6"/>
      <c r="D262" s="6"/>
    </row>
    <row r="263" ht="24" customHeight="1" spans="3:4">
      <c r="C263" s="6"/>
      <c r="D263" s="6"/>
    </row>
    <row r="264" ht="24" customHeight="1" spans="3:4">
      <c r="C264" s="6"/>
      <c r="D264" s="6"/>
    </row>
    <row r="265" ht="24" customHeight="1" spans="3:4">
      <c r="C265" s="6"/>
      <c r="D265" s="6"/>
    </row>
    <row r="266" ht="24" customHeight="1" spans="3:4">
      <c r="C266" s="6"/>
      <c r="D266" s="6"/>
    </row>
    <row r="267" ht="24" customHeight="1" spans="3:4">
      <c r="C267" s="6"/>
      <c r="D267" s="6"/>
    </row>
    <row r="268" ht="24" customHeight="1" spans="3:4">
      <c r="C268" s="6"/>
      <c r="D268" s="6"/>
    </row>
    <row r="269" ht="24" customHeight="1" spans="3:4">
      <c r="C269" s="6"/>
      <c r="D269" s="6"/>
    </row>
    <row r="270" ht="24" customHeight="1" spans="3:4">
      <c r="C270" s="6"/>
      <c r="D270" s="6"/>
    </row>
    <row r="271" ht="24" customHeight="1" spans="3:4">
      <c r="C271" s="6"/>
      <c r="D271" s="6"/>
    </row>
    <row r="272" ht="24" customHeight="1" spans="3:4">
      <c r="C272" s="6"/>
      <c r="D272" s="6"/>
    </row>
    <row r="273" ht="24" customHeight="1" spans="3:4">
      <c r="C273" s="6"/>
      <c r="D273" s="6"/>
    </row>
    <row r="274" ht="24" customHeight="1" spans="3:4">
      <c r="C274" s="6"/>
      <c r="D274" s="6"/>
    </row>
    <row r="275" ht="24" customHeight="1" spans="3:4">
      <c r="C275" s="6"/>
      <c r="D275" s="6"/>
    </row>
    <row r="276" ht="24" customHeight="1" spans="3:4">
      <c r="C276" s="6"/>
      <c r="D276" s="6"/>
    </row>
    <row r="277" ht="24" customHeight="1" spans="3:4">
      <c r="C277" s="6"/>
      <c r="D277" s="6"/>
    </row>
    <row r="278" ht="24" customHeight="1" spans="3:4">
      <c r="C278" s="6"/>
      <c r="D278" s="6"/>
    </row>
    <row r="279" ht="24" customHeight="1" spans="3:4">
      <c r="C279" s="6"/>
      <c r="D279" s="6"/>
    </row>
    <row r="280" ht="24" customHeight="1" spans="3:4">
      <c r="C280" s="6"/>
      <c r="D280" s="6"/>
    </row>
    <row r="281" ht="24" customHeight="1" spans="3:4">
      <c r="C281" s="6"/>
      <c r="D281" s="6"/>
    </row>
    <row r="282" ht="24" customHeight="1" spans="3:4">
      <c r="C282" s="6"/>
      <c r="D282" s="6"/>
    </row>
    <row r="283" ht="24" customHeight="1" spans="3:4">
      <c r="C283" s="6"/>
      <c r="D283" s="6"/>
    </row>
    <row r="284" ht="24" customHeight="1" spans="3:4">
      <c r="C284" s="6"/>
      <c r="D284" s="6"/>
    </row>
    <row r="285" ht="24" customHeight="1" spans="3:4">
      <c r="C285" s="6"/>
      <c r="D285" s="6"/>
    </row>
    <row r="286" ht="24" customHeight="1" spans="3:4">
      <c r="C286" s="6"/>
      <c r="D286" s="6"/>
    </row>
    <row r="287" ht="24" customHeight="1" spans="3:4">
      <c r="C287" s="6"/>
      <c r="D287" s="6"/>
    </row>
    <row r="288" ht="24" customHeight="1" spans="3:4">
      <c r="C288" s="6"/>
      <c r="D288" s="6"/>
    </row>
    <row r="289" ht="24" customHeight="1" spans="3:4">
      <c r="C289" s="6"/>
      <c r="D289" s="6"/>
    </row>
    <row r="290" ht="24" customHeight="1" spans="3:4">
      <c r="C290" s="6"/>
      <c r="D290" s="6"/>
    </row>
    <row r="291" ht="24" customHeight="1" spans="3:4">
      <c r="C291" s="6"/>
      <c r="D291" s="6"/>
    </row>
    <row r="292" ht="24" customHeight="1" spans="3:4">
      <c r="C292" s="6"/>
      <c r="D292" s="6"/>
    </row>
    <row r="293" ht="24" customHeight="1" spans="3:4">
      <c r="C293" s="6"/>
      <c r="D293" s="6"/>
    </row>
    <row r="294" ht="24" customHeight="1" spans="3:4">
      <c r="C294" s="6"/>
      <c r="D294" s="6"/>
    </row>
    <row r="295" ht="24" customHeight="1" spans="3:4">
      <c r="C295" s="6"/>
      <c r="D295" s="6"/>
    </row>
    <row r="296" ht="24" customHeight="1" spans="3:4">
      <c r="C296" s="6"/>
      <c r="D296" s="6"/>
    </row>
    <row r="297" ht="24" customHeight="1" spans="3:4">
      <c r="C297" s="6"/>
      <c r="D297" s="6"/>
    </row>
    <row r="298" ht="24" customHeight="1" spans="3:4">
      <c r="C298" s="6"/>
      <c r="D298" s="6"/>
    </row>
    <row r="299" ht="24" customHeight="1" spans="3:4">
      <c r="C299" s="6"/>
      <c r="D299" s="6"/>
    </row>
    <row r="300" ht="24" customHeight="1" spans="3:4">
      <c r="C300" s="6"/>
      <c r="D300" s="6"/>
    </row>
    <row r="301" ht="24" customHeight="1" spans="3:4">
      <c r="C301" s="6"/>
      <c r="D301" s="6"/>
    </row>
    <row r="302" ht="24" customHeight="1" spans="3:4">
      <c r="C302" s="6"/>
      <c r="D302" s="6"/>
    </row>
    <row r="303" ht="24" customHeight="1" spans="3:4">
      <c r="C303" s="6"/>
      <c r="D303" s="6"/>
    </row>
    <row r="304" ht="24" customHeight="1" spans="3:4">
      <c r="C304" s="6"/>
      <c r="D304" s="6"/>
    </row>
    <row r="305" ht="24" customHeight="1" spans="3:4">
      <c r="C305" s="6"/>
      <c r="D305" s="6"/>
    </row>
    <row r="306" ht="24" customHeight="1" spans="3:4">
      <c r="C306" s="6"/>
      <c r="D306" s="6"/>
    </row>
    <row r="307" ht="24" customHeight="1" spans="3:4">
      <c r="C307" s="6"/>
      <c r="D307" s="6"/>
    </row>
    <row r="308" ht="24" customHeight="1" spans="3:4">
      <c r="C308" s="6"/>
      <c r="D308" s="6"/>
    </row>
    <row r="309" ht="24" customHeight="1" spans="3:4">
      <c r="C309" s="6"/>
      <c r="D309" s="6"/>
    </row>
    <row r="310" ht="24" customHeight="1" spans="3:4">
      <c r="C310" s="6"/>
      <c r="D310" s="6"/>
    </row>
    <row r="311" ht="24" customHeight="1" spans="3:4">
      <c r="C311" s="6"/>
      <c r="D311" s="6"/>
    </row>
    <row r="312" ht="24" customHeight="1" spans="3:4">
      <c r="C312" s="6"/>
      <c r="D312" s="6"/>
    </row>
    <row r="313" ht="24" customHeight="1" spans="3:4">
      <c r="C313" s="6"/>
      <c r="D313" s="6"/>
    </row>
    <row r="314" ht="24" customHeight="1" spans="3:4">
      <c r="C314" s="6"/>
      <c r="D314" s="6"/>
    </row>
    <row r="315" ht="24" customHeight="1" spans="3:4">
      <c r="C315" s="6"/>
      <c r="D315" s="6"/>
    </row>
    <row r="316" ht="24" customHeight="1" spans="3:4">
      <c r="C316" s="6"/>
      <c r="D316" s="6"/>
    </row>
    <row r="317" ht="24" customHeight="1" spans="3:4">
      <c r="C317" s="6"/>
      <c r="D317" s="6"/>
    </row>
    <row r="318" ht="24" customHeight="1" spans="3:4">
      <c r="C318" s="6"/>
      <c r="D318" s="6"/>
    </row>
    <row r="319" ht="24" customHeight="1" spans="3:4">
      <c r="C319" s="6"/>
      <c r="D319" s="6"/>
    </row>
    <row r="320" ht="24" customHeight="1" spans="3:4">
      <c r="C320" s="6"/>
      <c r="D320" s="6"/>
    </row>
    <row r="321" ht="24" customHeight="1" spans="3:4">
      <c r="C321" s="6"/>
      <c r="D321" s="6"/>
    </row>
    <row r="322" ht="24" customHeight="1" spans="3:4">
      <c r="C322" s="6"/>
      <c r="D322" s="6"/>
    </row>
    <row r="323" ht="24" customHeight="1" spans="3:4">
      <c r="C323" s="6"/>
      <c r="D323" s="6"/>
    </row>
    <row r="324" ht="24" customHeight="1" spans="3:4">
      <c r="C324" s="6"/>
      <c r="D324" s="6"/>
    </row>
    <row r="325" ht="24" customHeight="1" spans="3:4">
      <c r="C325" s="6"/>
      <c r="D325" s="6"/>
    </row>
    <row r="326" ht="24" customHeight="1" spans="3:4">
      <c r="C326" s="6"/>
      <c r="D326" s="6"/>
    </row>
    <row r="327" ht="24" customHeight="1" spans="3:4">
      <c r="C327" s="6"/>
      <c r="D327" s="6"/>
    </row>
    <row r="328" ht="24" customHeight="1" spans="3:4">
      <c r="C328" s="6"/>
      <c r="D328" s="6"/>
    </row>
    <row r="329" ht="24" customHeight="1" spans="3:4">
      <c r="C329" s="6"/>
      <c r="D329" s="6"/>
    </row>
    <row r="330" ht="24" customHeight="1" spans="3:4">
      <c r="C330" s="6"/>
      <c r="D330" s="6"/>
    </row>
    <row r="331" ht="24" customHeight="1" spans="3:4">
      <c r="C331" s="6"/>
      <c r="D331" s="6"/>
    </row>
    <row r="332" ht="24" customHeight="1" spans="3:4">
      <c r="C332" s="6"/>
      <c r="D332" s="6"/>
    </row>
    <row r="333" ht="24" customHeight="1" spans="3:4">
      <c r="C333" s="6"/>
      <c r="D333" s="6"/>
    </row>
    <row r="334" ht="24" customHeight="1" spans="3:4">
      <c r="C334" s="6"/>
      <c r="D334" s="6"/>
    </row>
    <row r="335" ht="24" customHeight="1" spans="3:4">
      <c r="C335" s="6"/>
      <c r="D335" s="6"/>
    </row>
    <row r="336" ht="24" customHeight="1" spans="3:4">
      <c r="C336" s="6"/>
      <c r="D336" s="6"/>
    </row>
    <row r="337" ht="24" customHeight="1" spans="3:4">
      <c r="C337" s="6"/>
      <c r="D337" s="6"/>
    </row>
    <row r="338" ht="24" customHeight="1" spans="3:4">
      <c r="C338" s="6"/>
      <c r="D338" s="6"/>
    </row>
    <row r="339" ht="24" customHeight="1" spans="3:4">
      <c r="C339" s="6"/>
      <c r="D339" s="6"/>
    </row>
    <row r="340" ht="24" customHeight="1" spans="3:4">
      <c r="C340" s="6"/>
      <c r="D340" s="6"/>
    </row>
    <row r="341" ht="24" customHeight="1" spans="3:4">
      <c r="C341" s="6"/>
      <c r="D341" s="6"/>
    </row>
    <row r="342" ht="24" customHeight="1" spans="3:4">
      <c r="C342" s="6"/>
      <c r="D342" s="6"/>
    </row>
    <row r="343" ht="24" customHeight="1" spans="3:4">
      <c r="C343" s="6"/>
      <c r="D343" s="6"/>
    </row>
    <row r="344" ht="24" customHeight="1" spans="3:4">
      <c r="C344" s="6"/>
      <c r="D344" s="6"/>
    </row>
    <row r="345" ht="24" customHeight="1" spans="3:4">
      <c r="C345" s="6"/>
      <c r="D345" s="6"/>
    </row>
    <row r="346" ht="24" customHeight="1" spans="3:4">
      <c r="C346" s="6"/>
      <c r="D346" s="6"/>
    </row>
    <row r="347" ht="24" customHeight="1" spans="3:4">
      <c r="C347" s="6"/>
      <c r="D347" s="6"/>
    </row>
    <row r="348" ht="24" customHeight="1" spans="3:4">
      <c r="C348" s="6"/>
      <c r="D348" s="6"/>
    </row>
    <row r="349" ht="24" customHeight="1" spans="3:4">
      <c r="C349" s="6"/>
      <c r="D349" s="6"/>
    </row>
    <row r="350" ht="24" customHeight="1" spans="3:4">
      <c r="C350" s="6"/>
      <c r="D350" s="6"/>
    </row>
    <row r="351" ht="24" customHeight="1" spans="3:4">
      <c r="C351" s="6"/>
      <c r="D351" s="6"/>
    </row>
    <row r="352" ht="24" customHeight="1" spans="3:4">
      <c r="C352" s="6"/>
      <c r="D352" s="6"/>
    </row>
    <row r="353" ht="24" customHeight="1" spans="3:4">
      <c r="C353" s="6"/>
      <c r="D353" s="6"/>
    </row>
    <row r="354" ht="24" customHeight="1" spans="3:4">
      <c r="C354" s="6"/>
      <c r="D354" s="6"/>
    </row>
    <row r="355" ht="24" customHeight="1" spans="3:4">
      <c r="C355" s="6"/>
      <c r="D355" s="6"/>
    </row>
    <row r="356" ht="24" customHeight="1" spans="3:4">
      <c r="C356" s="6"/>
      <c r="D356" s="6"/>
    </row>
    <row r="357" ht="24" customHeight="1" spans="3:4">
      <c r="C357" s="6"/>
      <c r="D357" s="6"/>
    </row>
    <row r="358" ht="24" customHeight="1" spans="4:4">
      <c r="D358" s="6"/>
    </row>
    <row r="359" ht="24" customHeight="1" spans="4:4">
      <c r="D359" s="6"/>
    </row>
    <row r="360" ht="24" customHeight="1" spans="4:4">
      <c r="D360" s="6"/>
    </row>
    <row r="361" ht="24" customHeight="1" spans="4:4">
      <c r="D361" s="6"/>
    </row>
    <row r="362" ht="24" customHeight="1" spans="4:4">
      <c r="D362" s="6"/>
    </row>
    <row r="363" ht="24" customHeight="1" spans="4:4">
      <c r="D363" s="6"/>
    </row>
    <row r="364" ht="24" customHeight="1" spans="4:4">
      <c r="D364" s="6"/>
    </row>
    <row r="365" ht="24" customHeight="1" spans="4:4">
      <c r="D365" s="6"/>
    </row>
    <row r="366" ht="24" customHeight="1" spans="4:4">
      <c r="D366" s="6"/>
    </row>
    <row r="367" ht="24" customHeight="1" spans="4:4">
      <c r="D367" s="6"/>
    </row>
    <row r="368" ht="24" customHeight="1" spans="4:4">
      <c r="D368" s="6"/>
    </row>
    <row r="369" ht="24" customHeight="1" spans="4:4">
      <c r="D369" s="6"/>
    </row>
    <row r="370" ht="24" customHeight="1" spans="4:4">
      <c r="D370" s="6"/>
    </row>
    <row r="371" ht="24" customHeight="1" spans="4:4">
      <c r="D371" s="6"/>
    </row>
    <row r="372" ht="24" customHeight="1" spans="4:4">
      <c r="D372" s="6"/>
    </row>
    <row r="373" ht="24" customHeight="1" spans="4:4">
      <c r="D373" s="6"/>
    </row>
    <row r="374" ht="24" customHeight="1" spans="4:4">
      <c r="D374" s="6"/>
    </row>
    <row r="375" ht="24" customHeight="1" spans="4:4">
      <c r="D375" s="6"/>
    </row>
    <row r="376" ht="24" customHeight="1" spans="4:4">
      <c r="D376" s="6"/>
    </row>
    <row r="377" ht="24" customHeight="1" spans="4:4">
      <c r="D377" s="6"/>
    </row>
    <row r="378" ht="24" customHeight="1" spans="4:4">
      <c r="D378" s="6"/>
    </row>
    <row r="379" ht="24" customHeight="1" spans="4:4">
      <c r="D379" s="6"/>
    </row>
    <row r="380" ht="24" customHeight="1" spans="4:4">
      <c r="D380" s="6"/>
    </row>
    <row r="381" ht="24" customHeight="1" spans="4:4">
      <c r="D381" s="6"/>
    </row>
    <row r="382" ht="24" customHeight="1" spans="4:4">
      <c r="D382" s="6"/>
    </row>
    <row r="383" ht="24" customHeight="1" spans="4:4">
      <c r="D383" s="6"/>
    </row>
    <row r="384" ht="24" customHeight="1" spans="4:4">
      <c r="D384" s="6"/>
    </row>
    <row r="385" ht="24" customHeight="1" spans="4:4">
      <c r="D385" s="6"/>
    </row>
    <row r="386" ht="24" customHeight="1" spans="4:4">
      <c r="D386" s="6"/>
    </row>
    <row r="387" ht="24" customHeight="1" spans="4:4">
      <c r="D387" s="6"/>
    </row>
    <row r="388" ht="24" customHeight="1" spans="4:4">
      <c r="D388" s="6"/>
    </row>
    <row r="389" ht="24" customHeight="1" spans="4:4">
      <c r="D389" s="6"/>
    </row>
    <row r="390" ht="24" customHeight="1" spans="4:4">
      <c r="D390" s="6"/>
    </row>
    <row r="391" ht="24" customHeight="1" spans="4:4">
      <c r="D391" s="6"/>
    </row>
    <row r="392" ht="24" customHeight="1" spans="4:4">
      <c r="D392" s="6"/>
    </row>
    <row r="393" ht="24" customHeight="1" spans="4:4">
      <c r="D393" s="6"/>
    </row>
    <row r="394" ht="24" customHeight="1" spans="4:4">
      <c r="D394" s="6"/>
    </row>
    <row r="395" ht="24" customHeight="1" spans="4:4">
      <c r="D395" s="6"/>
    </row>
    <row r="396" ht="24" customHeight="1" spans="4:4">
      <c r="D396" s="6"/>
    </row>
    <row r="397" ht="24" customHeight="1" spans="4:4">
      <c r="D397" s="6"/>
    </row>
    <row r="398" ht="24" customHeight="1" spans="4:4">
      <c r="D398" s="6"/>
    </row>
    <row r="399" ht="24" customHeight="1" spans="4:4">
      <c r="D399" s="6"/>
    </row>
    <row r="400" ht="24" customHeight="1" spans="4:4">
      <c r="D400" s="6"/>
    </row>
    <row r="401" ht="24" customHeight="1" spans="4:4">
      <c r="D401" s="6"/>
    </row>
    <row r="402" ht="24" customHeight="1" spans="4:4">
      <c r="D402" s="6"/>
    </row>
    <row r="403" ht="24" customHeight="1" spans="4:4">
      <c r="D403" s="6"/>
    </row>
    <row r="404" ht="24" customHeight="1" spans="4:4">
      <c r="D404" s="6"/>
    </row>
    <row r="405" ht="24" customHeight="1" spans="4:4">
      <c r="D405" s="6"/>
    </row>
    <row r="406" ht="24" customHeight="1" spans="4:4">
      <c r="D406" s="6"/>
    </row>
    <row r="407" ht="24" customHeight="1" spans="4:4">
      <c r="D407" s="6"/>
    </row>
    <row r="408" ht="24" customHeight="1" spans="4:4">
      <c r="D408" s="6"/>
    </row>
    <row r="409" ht="24" customHeight="1" spans="4:4">
      <c r="D409" s="6"/>
    </row>
    <row r="410" ht="24" customHeight="1" spans="4:4">
      <c r="D410" s="6"/>
    </row>
    <row r="411" ht="24" customHeight="1" spans="4:4">
      <c r="D411" s="6"/>
    </row>
    <row r="412" ht="24" customHeight="1" spans="4:4">
      <c r="D412" s="6"/>
    </row>
    <row r="413" ht="24" customHeight="1" spans="4:4">
      <c r="D413" s="6"/>
    </row>
    <row r="414" ht="24" customHeight="1" spans="4:4">
      <c r="D414" s="6"/>
    </row>
    <row r="415" ht="24" customHeight="1" spans="4:4">
      <c r="D415" s="6"/>
    </row>
    <row r="416" ht="24" customHeight="1" spans="4:4">
      <c r="D416" s="6"/>
    </row>
    <row r="417" ht="24" customHeight="1" spans="4:4">
      <c r="D417" s="6"/>
    </row>
    <row r="418" ht="24" customHeight="1" spans="4:4">
      <c r="D418" s="6"/>
    </row>
    <row r="419" ht="24" customHeight="1" spans="4:4">
      <c r="D419" s="6"/>
    </row>
    <row r="420" ht="24" customHeight="1" spans="4:4">
      <c r="D420" s="6"/>
    </row>
    <row r="421" ht="24" customHeight="1" spans="4:4">
      <c r="D421" s="6"/>
    </row>
    <row r="422" ht="24" customHeight="1" spans="4:4">
      <c r="D422" s="6"/>
    </row>
    <row r="423" ht="24" customHeight="1" spans="4:4">
      <c r="D423" s="6"/>
    </row>
    <row r="424" ht="24" customHeight="1" spans="4:4">
      <c r="D424" s="6"/>
    </row>
    <row r="425" ht="24" customHeight="1" spans="4:4">
      <c r="D425" s="6"/>
    </row>
    <row r="426" ht="24" customHeight="1" spans="4:4">
      <c r="D426" s="6"/>
    </row>
    <row r="427" ht="24" customHeight="1" spans="4:4">
      <c r="D427" s="6"/>
    </row>
    <row r="428" ht="24" customHeight="1" spans="4:4">
      <c r="D428" s="6"/>
    </row>
    <row r="429" ht="24" customHeight="1" spans="4:4">
      <c r="D429" s="6"/>
    </row>
    <row r="430" ht="24" customHeight="1" spans="4:4">
      <c r="D430" s="6"/>
    </row>
    <row r="431" ht="24" customHeight="1" spans="4:4">
      <c r="D431" s="6"/>
    </row>
    <row r="432" ht="24" customHeight="1" spans="4:4">
      <c r="D432" s="6"/>
    </row>
    <row r="433" ht="24" customHeight="1" spans="4:4">
      <c r="D433" s="6"/>
    </row>
    <row r="434" ht="24" customHeight="1" spans="4:4">
      <c r="D434" s="6"/>
    </row>
    <row r="435" ht="24" customHeight="1" spans="4:4">
      <c r="D435" s="6"/>
    </row>
    <row r="436" ht="24" customHeight="1" spans="4:4">
      <c r="D436" s="6"/>
    </row>
    <row r="437" ht="24" customHeight="1" spans="4:4">
      <c r="D437" s="6"/>
    </row>
    <row r="438" ht="24" customHeight="1" spans="4:4">
      <c r="D438" s="6"/>
    </row>
    <row r="439" ht="24" customHeight="1" spans="4:4">
      <c r="D439" s="6"/>
    </row>
    <row r="440" ht="24" customHeight="1" spans="4:4">
      <c r="D440" s="6"/>
    </row>
    <row r="441" ht="24" customHeight="1" spans="4:4">
      <c r="D441" s="6"/>
    </row>
    <row r="442" ht="24" customHeight="1" spans="4:4">
      <c r="D442" s="6"/>
    </row>
    <row r="443" ht="24" customHeight="1" spans="4:4">
      <c r="D443" s="6"/>
    </row>
    <row r="444" ht="24" customHeight="1" spans="4:4">
      <c r="D444" s="6"/>
    </row>
    <row r="445" ht="24" customHeight="1" spans="4:4">
      <c r="D445" s="6"/>
    </row>
    <row r="446" ht="24" customHeight="1" spans="4:4">
      <c r="D446" s="6"/>
    </row>
    <row r="447" ht="24" customHeight="1" spans="4:4">
      <c r="D447" s="6"/>
    </row>
    <row r="448" ht="24" customHeight="1" spans="4:4">
      <c r="D448" s="6"/>
    </row>
    <row r="449" ht="24" customHeight="1" spans="4:4">
      <c r="D449" s="6"/>
    </row>
    <row r="450" ht="24" customHeight="1" spans="4:4">
      <c r="D450" s="6"/>
    </row>
    <row r="451" ht="24" customHeight="1" spans="4:4">
      <c r="D451" s="6"/>
    </row>
    <row r="452" ht="24" customHeight="1" spans="4:4">
      <c r="D452" s="6"/>
    </row>
    <row r="453" ht="24" customHeight="1" spans="4:4">
      <c r="D453" s="6"/>
    </row>
    <row r="454" ht="24" customHeight="1" spans="4:4">
      <c r="D454" s="6"/>
    </row>
    <row r="455" ht="24" customHeight="1" spans="4:4">
      <c r="D455" s="6"/>
    </row>
    <row r="456" ht="24" customHeight="1" spans="4:4">
      <c r="D456" s="6"/>
    </row>
    <row r="457" ht="24" customHeight="1" spans="4:4">
      <c r="D457" s="6"/>
    </row>
    <row r="458" ht="24" customHeight="1" spans="4:4">
      <c r="D458" s="6"/>
    </row>
    <row r="459" ht="24" customHeight="1" spans="4:4">
      <c r="D459" s="6"/>
    </row>
    <row r="460" ht="24" customHeight="1" spans="4:4">
      <c r="D460" s="6"/>
    </row>
    <row r="461" ht="24" customHeight="1" spans="4:4">
      <c r="D461" s="6"/>
    </row>
    <row r="462" ht="24" customHeight="1" spans="4:4">
      <c r="D462" s="6"/>
    </row>
    <row r="463" ht="24" customHeight="1" spans="4:4">
      <c r="D463" s="6"/>
    </row>
    <row r="464" ht="24" customHeight="1" spans="4:4">
      <c r="D464" s="6"/>
    </row>
    <row r="465" ht="24" customHeight="1" spans="4:4">
      <c r="D465" s="6"/>
    </row>
    <row r="466" ht="24" customHeight="1" spans="4:4">
      <c r="D466" s="6"/>
    </row>
    <row r="467" ht="24" customHeight="1" spans="4:4">
      <c r="D467" s="6"/>
    </row>
    <row r="468" ht="24" customHeight="1" spans="4:4">
      <c r="D468" s="6"/>
    </row>
    <row r="469" ht="24" customHeight="1" spans="4:4">
      <c r="D469" s="6"/>
    </row>
    <row r="470" ht="24" customHeight="1" spans="4:4">
      <c r="D470" s="6"/>
    </row>
    <row r="471" ht="24" customHeight="1" spans="4:4">
      <c r="D471" s="6"/>
    </row>
    <row r="472" ht="24" customHeight="1" spans="4:4">
      <c r="D472" s="6"/>
    </row>
    <row r="473" ht="24" customHeight="1" spans="4:4">
      <c r="D473" s="6"/>
    </row>
    <row r="474" ht="24" customHeight="1" spans="4:4">
      <c r="D474" s="6"/>
    </row>
    <row r="475" ht="24" customHeight="1" spans="4:4">
      <c r="D475" s="6"/>
    </row>
    <row r="476" ht="24" customHeight="1" spans="4:4">
      <c r="D476" s="6"/>
    </row>
    <row r="477" ht="24" customHeight="1" spans="4:4">
      <c r="D477" s="6"/>
    </row>
    <row r="478" ht="24" customHeight="1" spans="4:4">
      <c r="D478" s="6"/>
    </row>
    <row r="479" ht="24" customHeight="1" spans="4:4">
      <c r="D479" s="6"/>
    </row>
    <row r="480" ht="24" customHeight="1" spans="4:4">
      <c r="D480" s="6"/>
    </row>
    <row r="481" ht="24" customHeight="1" spans="4:4">
      <c r="D481" s="6"/>
    </row>
    <row r="482" ht="24" customHeight="1" spans="4:4">
      <c r="D482" s="6"/>
    </row>
    <row r="483" ht="24" customHeight="1" spans="4:4">
      <c r="D483" s="6"/>
    </row>
    <row r="484" ht="24" customHeight="1" spans="4:4">
      <c r="D484" s="6"/>
    </row>
    <row r="485" ht="24" customHeight="1" spans="4:4">
      <c r="D485" s="6"/>
    </row>
    <row r="486" ht="24" customHeight="1" spans="4:4">
      <c r="D486" s="6"/>
    </row>
    <row r="487" ht="24" customHeight="1" spans="4:4">
      <c r="D487" s="6"/>
    </row>
    <row r="488" ht="24" customHeight="1" spans="4:4">
      <c r="D488" s="6"/>
    </row>
    <row r="489" ht="24" customHeight="1" spans="4:4">
      <c r="D489" s="6"/>
    </row>
    <row r="490" ht="24" customHeight="1" spans="4:4">
      <c r="D490" s="6"/>
    </row>
    <row r="491" ht="24" customHeight="1" spans="4:4">
      <c r="D491" s="6"/>
    </row>
    <row r="492" ht="24" customHeight="1" spans="4:4">
      <c r="D492" s="6"/>
    </row>
    <row r="493" ht="24" customHeight="1" spans="4:4">
      <c r="D493" s="6"/>
    </row>
    <row r="494" ht="24" customHeight="1" spans="4:4">
      <c r="D494" s="6"/>
    </row>
    <row r="495" ht="24" customHeight="1" spans="4:4">
      <c r="D495" s="6"/>
    </row>
    <row r="496" ht="24" customHeight="1" spans="4:4">
      <c r="D496" s="6"/>
    </row>
    <row r="497" ht="24" customHeight="1" spans="4:4">
      <c r="D497" s="6"/>
    </row>
    <row r="498" ht="24" customHeight="1" spans="4:4">
      <c r="D498" s="6"/>
    </row>
    <row r="499" ht="24" customHeight="1" spans="4:4">
      <c r="D499" s="6"/>
    </row>
    <row r="500" ht="24" customHeight="1" spans="4:4">
      <c r="D500" s="6"/>
    </row>
    <row r="501" ht="24" customHeight="1" spans="4:4">
      <c r="D501" s="6"/>
    </row>
    <row r="502" ht="24" customHeight="1" spans="4:4">
      <c r="D502" s="6"/>
    </row>
    <row r="503" ht="24" customHeight="1" spans="4:4">
      <c r="D503" s="6"/>
    </row>
    <row r="504" ht="24" customHeight="1" spans="4:4">
      <c r="D504" s="6"/>
    </row>
    <row r="505" ht="24" customHeight="1" spans="4:4">
      <c r="D505" s="6"/>
    </row>
    <row r="506" ht="24" customHeight="1" spans="4:4">
      <c r="D506" s="6"/>
    </row>
    <row r="507" ht="24" customHeight="1" spans="4:4">
      <c r="D507" s="6"/>
    </row>
    <row r="508" ht="24" customHeight="1" spans="4:4">
      <c r="D508" s="6"/>
    </row>
    <row r="509" ht="24" customHeight="1" spans="4:4">
      <c r="D509" s="6"/>
    </row>
    <row r="510" ht="24" customHeight="1" spans="4:4">
      <c r="D510" s="6"/>
    </row>
    <row r="511" ht="24" customHeight="1" spans="4:4">
      <c r="D511" s="6"/>
    </row>
    <row r="512" ht="24" customHeight="1" spans="4:4">
      <c r="D512" s="6"/>
    </row>
    <row r="513" ht="24" customHeight="1" spans="4:4">
      <c r="D513" s="6"/>
    </row>
    <row r="514" ht="24" customHeight="1" spans="4:4">
      <c r="D514" s="6"/>
    </row>
    <row r="515" ht="24" customHeight="1" spans="4:4">
      <c r="D515" s="6"/>
    </row>
    <row r="516" ht="24" customHeight="1" spans="4:4">
      <c r="D516" s="6"/>
    </row>
    <row r="517" ht="24" customHeight="1" spans="4:4">
      <c r="D517" s="6"/>
    </row>
    <row r="518" ht="24" customHeight="1" spans="4:4">
      <c r="D518" s="6"/>
    </row>
    <row r="519" ht="24" customHeight="1" spans="4:4">
      <c r="D519" s="6"/>
    </row>
    <row r="520" ht="24" customHeight="1" spans="4:4">
      <c r="D520" s="6"/>
    </row>
    <row r="521" ht="24" customHeight="1" spans="4:4">
      <c r="D521" s="6"/>
    </row>
    <row r="522" ht="24" customHeight="1" spans="4:4">
      <c r="D522" s="6"/>
    </row>
    <row r="523" ht="24" customHeight="1" spans="4:4">
      <c r="D523" s="6"/>
    </row>
    <row r="524" ht="24" customHeight="1" spans="4:4">
      <c r="D524" s="6"/>
    </row>
    <row r="525" ht="24" customHeight="1" spans="4:4">
      <c r="D525" s="6"/>
    </row>
    <row r="526" ht="24" customHeight="1" spans="4:4">
      <c r="D526" s="6"/>
    </row>
    <row r="527" ht="24" customHeight="1" spans="4:4">
      <c r="D527" s="6"/>
    </row>
    <row r="528" ht="24" customHeight="1" spans="4:4">
      <c r="D528" s="6"/>
    </row>
    <row r="529" ht="24" customHeight="1" spans="4:4">
      <c r="D529" s="6"/>
    </row>
    <row r="530" ht="24" customHeight="1" spans="4:4">
      <c r="D530" s="6"/>
    </row>
    <row r="531" ht="24" customHeight="1" spans="4:4">
      <c r="D531" s="6"/>
    </row>
    <row r="532" ht="24" customHeight="1" spans="4:4">
      <c r="D532" s="6"/>
    </row>
    <row r="533" ht="24" customHeight="1" spans="4:4">
      <c r="D533" s="6"/>
    </row>
    <row r="534" ht="24" customHeight="1" spans="4:4">
      <c r="D534" s="6"/>
    </row>
    <row r="535" ht="24" customHeight="1" spans="4:4">
      <c r="D535" s="6"/>
    </row>
    <row r="536" ht="24" customHeight="1" spans="4:4">
      <c r="D536" s="6"/>
    </row>
    <row r="537" ht="24" customHeight="1" spans="4:4">
      <c r="D537" s="6"/>
    </row>
    <row r="538" ht="24" customHeight="1" spans="4:4">
      <c r="D538" s="6"/>
    </row>
    <row r="539" ht="24" customHeight="1" spans="4:4">
      <c r="D539" s="6"/>
    </row>
    <row r="540" ht="24" customHeight="1" spans="4:4">
      <c r="D540" s="6"/>
    </row>
    <row r="541" ht="24" customHeight="1" spans="4:4">
      <c r="D541" s="6"/>
    </row>
    <row r="542" ht="24" customHeight="1" spans="4:4">
      <c r="D542" s="6"/>
    </row>
    <row r="543" ht="24" customHeight="1" spans="4:4">
      <c r="D543" s="6"/>
    </row>
    <row r="544" ht="24" customHeight="1" spans="4:4">
      <c r="D544" s="6"/>
    </row>
    <row r="545" ht="24" customHeight="1" spans="4:4">
      <c r="D545" s="6"/>
    </row>
    <row r="546" ht="24" customHeight="1" spans="4:4">
      <c r="D546" s="6"/>
    </row>
    <row r="547" ht="24" customHeight="1" spans="4:4">
      <c r="D547" s="6"/>
    </row>
    <row r="548" ht="24" customHeight="1" spans="4:4">
      <c r="D548" s="6"/>
    </row>
    <row r="549" ht="24" customHeight="1" spans="4:4">
      <c r="D549" s="6"/>
    </row>
    <row r="550" ht="24" customHeight="1" spans="4:4">
      <c r="D550" s="6"/>
    </row>
    <row r="551" ht="24" customHeight="1" spans="4:4">
      <c r="D551" s="6"/>
    </row>
    <row r="552" ht="24" customHeight="1" spans="4:4">
      <c r="D552" s="6"/>
    </row>
    <row r="553" ht="24" customHeight="1" spans="4:4">
      <c r="D553" s="6"/>
    </row>
    <row r="554" ht="24" customHeight="1" spans="4:4">
      <c r="D554" s="6"/>
    </row>
    <row r="555" ht="24" customHeight="1" spans="4:4">
      <c r="D555" s="6"/>
    </row>
    <row r="556" ht="24" customHeight="1" spans="4:4">
      <c r="D556" s="6"/>
    </row>
    <row r="557" ht="24" customHeight="1" spans="4:4">
      <c r="D557" s="6"/>
    </row>
    <row r="558" ht="24" customHeight="1" spans="4:4">
      <c r="D558" s="6"/>
    </row>
    <row r="559" ht="24" customHeight="1" spans="4:4">
      <c r="D559" s="6"/>
    </row>
    <row r="560" ht="24" customHeight="1" spans="4:4">
      <c r="D560" s="6"/>
    </row>
    <row r="561" ht="24" customHeight="1" spans="4:4">
      <c r="D561" s="6"/>
    </row>
    <row r="562" ht="24" customHeight="1" spans="4:4">
      <c r="D562" s="6"/>
    </row>
    <row r="563" ht="24" customHeight="1" spans="4:4">
      <c r="D563" s="6"/>
    </row>
    <row r="564" ht="24" customHeight="1" spans="4:4">
      <c r="D564" s="6"/>
    </row>
    <row r="565" ht="24" customHeight="1" spans="4:4">
      <c r="D565" s="6"/>
    </row>
    <row r="566" ht="24" customHeight="1" spans="4:4">
      <c r="D566" s="6"/>
    </row>
    <row r="567" ht="24" customHeight="1" spans="4:4">
      <c r="D567" s="6"/>
    </row>
    <row r="568" ht="24" customHeight="1" spans="4:4">
      <c r="D568" s="6"/>
    </row>
    <row r="569" ht="24" customHeight="1" spans="4:4">
      <c r="D569" s="6"/>
    </row>
    <row r="570" ht="24" customHeight="1" spans="4:4">
      <c r="D570" s="6"/>
    </row>
    <row r="571" ht="24" customHeight="1" spans="4:4">
      <c r="D571" s="6"/>
    </row>
    <row r="572" ht="24" customHeight="1" spans="4:4">
      <c r="D572" s="6"/>
    </row>
    <row r="573" ht="24" customHeight="1" spans="4:4">
      <c r="D573" s="6"/>
    </row>
    <row r="574" ht="24" customHeight="1" spans="4:4">
      <c r="D574" s="6"/>
    </row>
    <row r="575" ht="24" customHeight="1" spans="4:4">
      <c r="D575" s="6"/>
    </row>
    <row r="576" ht="24" customHeight="1" spans="4:4">
      <c r="D576" s="6"/>
    </row>
    <row r="577" ht="24" customHeight="1" spans="4:4">
      <c r="D577" s="6"/>
    </row>
    <row r="578" ht="24" customHeight="1" spans="4:4">
      <c r="D578" s="6"/>
    </row>
    <row r="579" ht="24" customHeight="1" spans="4:4">
      <c r="D579" s="6"/>
    </row>
    <row r="580" ht="24" customHeight="1" spans="4:4">
      <c r="D580" s="6"/>
    </row>
    <row r="581" ht="24" customHeight="1" spans="4:4">
      <c r="D581" s="6"/>
    </row>
    <row r="582" ht="24" customHeight="1" spans="4:4">
      <c r="D582" s="6"/>
    </row>
    <row r="583" ht="24" customHeight="1" spans="4:4">
      <c r="D583" s="6"/>
    </row>
    <row r="584" ht="24" customHeight="1" spans="4:4">
      <c r="D584" s="6"/>
    </row>
    <row r="585" ht="24" customHeight="1" spans="4:4">
      <c r="D585" s="6"/>
    </row>
    <row r="586" ht="24" customHeight="1" spans="4:4">
      <c r="D586" s="6"/>
    </row>
    <row r="587" ht="24" customHeight="1" spans="4:4">
      <c r="D587" s="6"/>
    </row>
    <row r="588" ht="24" customHeight="1" spans="4:4">
      <c r="D588" s="6"/>
    </row>
    <row r="589" ht="24" customHeight="1" spans="4:4">
      <c r="D589" s="6"/>
    </row>
    <row r="590" ht="24" customHeight="1" spans="4:4">
      <c r="D590" s="6"/>
    </row>
    <row r="591" ht="24" customHeight="1" spans="4:4">
      <c r="D591" s="6"/>
    </row>
    <row r="592" ht="24" customHeight="1" spans="4:4">
      <c r="D592" s="6"/>
    </row>
    <row r="593" ht="24" customHeight="1" spans="4:4">
      <c r="D593" s="6"/>
    </row>
    <row r="594" ht="24" customHeight="1" spans="4:4">
      <c r="D594" s="6"/>
    </row>
    <row r="595" ht="24" customHeight="1" spans="4:4">
      <c r="D595" s="6"/>
    </row>
    <row r="596" ht="24" customHeight="1" spans="4:4">
      <c r="D596" s="6"/>
    </row>
    <row r="597" ht="24" customHeight="1" spans="4:4">
      <c r="D597" s="6"/>
    </row>
    <row r="598" ht="24" customHeight="1" spans="4:4">
      <c r="D598" s="6"/>
    </row>
    <row r="599" ht="24" customHeight="1" spans="4:4">
      <c r="D599" s="6"/>
    </row>
    <row r="600" ht="24" customHeight="1" spans="4:4">
      <c r="D600" s="6"/>
    </row>
    <row r="601" ht="24" customHeight="1" spans="4:4">
      <c r="D601" s="6"/>
    </row>
    <row r="602" ht="24" customHeight="1" spans="4:4">
      <c r="D602" s="6"/>
    </row>
    <row r="603" ht="24" customHeight="1" spans="4:4">
      <c r="D603" s="6"/>
    </row>
    <row r="604" ht="24" customHeight="1" spans="4:4">
      <c r="D604" s="6"/>
    </row>
    <row r="605" ht="24" customHeight="1" spans="4:4">
      <c r="D605" s="6"/>
    </row>
    <row r="606" ht="24" customHeight="1" spans="4:4">
      <c r="D606" s="6"/>
    </row>
    <row r="607" ht="24" customHeight="1" spans="4:4">
      <c r="D607" s="6"/>
    </row>
    <row r="608" ht="24" customHeight="1" spans="4:4">
      <c r="D608" s="6"/>
    </row>
    <row r="609" ht="24" customHeight="1" spans="4:4">
      <c r="D609" s="6"/>
    </row>
    <row r="610" ht="24" customHeight="1" spans="4:4">
      <c r="D610" s="6"/>
    </row>
    <row r="611" ht="24" customHeight="1" spans="4:4">
      <c r="D611" s="6"/>
    </row>
    <row r="612" ht="24" customHeight="1" spans="4:4">
      <c r="D612" s="6"/>
    </row>
    <row r="613" ht="24" customHeight="1" spans="4:4">
      <c r="D613" s="6"/>
    </row>
    <row r="614" ht="24" customHeight="1" spans="4:4">
      <c r="D614" s="6"/>
    </row>
    <row r="615" ht="24" customHeight="1" spans="4:4">
      <c r="D615" s="6"/>
    </row>
    <row r="616" ht="24" customHeight="1" spans="4:4">
      <c r="D616" s="6"/>
    </row>
    <row r="617" ht="24" customHeight="1" spans="4:4">
      <c r="D617" s="6"/>
    </row>
    <row r="618" ht="24" customHeight="1" spans="4:4">
      <c r="D618" s="6"/>
    </row>
    <row r="619" ht="24" customHeight="1" spans="4:4">
      <c r="D619" s="6"/>
    </row>
    <row r="620" ht="24" customHeight="1" spans="4:4">
      <c r="D620" s="6"/>
    </row>
    <row r="621" ht="24" customHeight="1" spans="4:4">
      <c r="D621" s="6"/>
    </row>
    <row r="622" ht="24" customHeight="1" spans="4:4">
      <c r="D622" s="6"/>
    </row>
    <row r="623" ht="24" customHeight="1" spans="4:4">
      <c r="D623" s="6"/>
    </row>
    <row r="624" ht="24" customHeight="1" spans="4:4">
      <c r="D624" s="6"/>
    </row>
    <row r="625" ht="24" customHeight="1" spans="4:4">
      <c r="D625" s="6"/>
    </row>
    <row r="626" ht="24" customHeight="1" spans="4:4">
      <c r="D626" s="6"/>
    </row>
    <row r="627" ht="24" customHeight="1" spans="4:4">
      <c r="D627" s="6"/>
    </row>
    <row r="628" ht="24" customHeight="1" spans="4:4">
      <c r="D628" s="6"/>
    </row>
    <row r="629" ht="24" customHeight="1" spans="4:4">
      <c r="D629" s="6"/>
    </row>
    <row r="630" ht="24" customHeight="1" spans="4:4">
      <c r="D630" s="6"/>
    </row>
    <row r="631" ht="24" customHeight="1" spans="4:4">
      <c r="D631" s="6"/>
    </row>
    <row r="632" ht="24" customHeight="1" spans="4:4">
      <c r="D632" s="6"/>
    </row>
    <row r="633" ht="24" customHeight="1" spans="4:4">
      <c r="D633" s="6"/>
    </row>
    <row r="634" ht="24" customHeight="1" spans="4:4">
      <c r="D634" s="6"/>
    </row>
    <row r="635" ht="24" customHeight="1" spans="4:4">
      <c r="D635" s="6"/>
    </row>
    <row r="636" ht="24" customHeight="1" spans="4:4">
      <c r="D636" s="6"/>
    </row>
    <row r="637" ht="24" customHeight="1" spans="4:4">
      <c r="D637" s="6"/>
    </row>
    <row r="638" ht="24" customHeight="1" spans="4:4">
      <c r="D638" s="6"/>
    </row>
    <row r="639" ht="24" customHeight="1" spans="4:4">
      <c r="D639" s="6"/>
    </row>
    <row r="640" ht="24" customHeight="1" spans="4:4">
      <c r="D640" s="6"/>
    </row>
    <row r="641" ht="24" customHeight="1" spans="4:4">
      <c r="D641" s="6"/>
    </row>
    <row r="642" ht="24" customHeight="1" spans="4:4">
      <c r="D642" s="6"/>
    </row>
    <row r="643" ht="24" customHeight="1" spans="4:4">
      <c r="D643" s="6"/>
    </row>
    <row r="644" ht="24" customHeight="1" spans="4:4">
      <c r="D644" s="6"/>
    </row>
    <row r="645" ht="24" customHeight="1" spans="4:4">
      <c r="D645" s="6"/>
    </row>
    <row r="646" ht="24" customHeight="1" spans="4:4">
      <c r="D646" s="6"/>
    </row>
    <row r="647" ht="24" customHeight="1" spans="4:4">
      <c r="D647" s="6"/>
    </row>
    <row r="648" ht="24" customHeight="1" spans="4:4">
      <c r="D648" s="6"/>
    </row>
    <row r="649" ht="24" customHeight="1" spans="4:4">
      <c r="D649" s="6"/>
    </row>
    <row r="650" ht="24" customHeight="1" spans="4:4">
      <c r="D650" s="6"/>
    </row>
    <row r="651" ht="24" customHeight="1" spans="4:4">
      <c r="D651" s="6"/>
    </row>
    <row r="652" ht="24" customHeight="1" spans="4:4">
      <c r="D652" s="6"/>
    </row>
    <row r="653" ht="24" customHeight="1" spans="4:4">
      <c r="D653" s="6"/>
    </row>
    <row r="654" ht="24" customHeight="1" spans="4:4">
      <c r="D654" s="6"/>
    </row>
    <row r="655" ht="24" customHeight="1" spans="4:4">
      <c r="D655" s="6"/>
    </row>
    <row r="656" ht="24" customHeight="1" spans="4:4">
      <c r="D656" s="6"/>
    </row>
    <row r="657" ht="24" customHeight="1" spans="4:4">
      <c r="D657" s="6"/>
    </row>
    <row r="658" ht="24" customHeight="1" spans="4:4">
      <c r="D658" s="6"/>
    </row>
    <row r="659" ht="24" customHeight="1" spans="4:4">
      <c r="D659" s="6"/>
    </row>
    <row r="660" ht="24" customHeight="1" spans="4:4">
      <c r="D660" s="6"/>
    </row>
    <row r="661" ht="24" customHeight="1" spans="4:4">
      <c r="D661" s="6"/>
    </row>
    <row r="662" ht="24" customHeight="1" spans="4:4">
      <c r="D662" s="6"/>
    </row>
    <row r="663" ht="24" customHeight="1" spans="4:4">
      <c r="D663" s="6"/>
    </row>
    <row r="664" ht="24" customHeight="1" spans="4:4">
      <c r="D664" s="6"/>
    </row>
    <row r="665" ht="24" customHeight="1" spans="4:4">
      <c r="D665" s="6"/>
    </row>
    <row r="666" ht="24" customHeight="1" spans="4:4">
      <c r="D666" s="6"/>
    </row>
    <row r="667" ht="24" customHeight="1" spans="4:4">
      <c r="D667" s="6"/>
    </row>
    <row r="668" ht="24" customHeight="1" spans="4:4">
      <c r="D668" s="6"/>
    </row>
    <row r="669" ht="24" customHeight="1" spans="4:4">
      <c r="D669" s="6"/>
    </row>
    <row r="670" ht="24" customHeight="1" spans="4:4">
      <c r="D670" s="6"/>
    </row>
    <row r="671" ht="24" customHeight="1" spans="4:4">
      <c r="D671" s="6"/>
    </row>
    <row r="672" ht="24" customHeight="1" spans="4:4">
      <c r="D672" s="6"/>
    </row>
    <row r="673" ht="24" customHeight="1" spans="4:4">
      <c r="D673" s="6"/>
    </row>
    <row r="674" ht="24" customHeight="1" spans="4:4">
      <c r="D674" s="6"/>
    </row>
    <row r="675" ht="24" customHeight="1" spans="4:4">
      <c r="D675" s="6"/>
    </row>
    <row r="676" ht="24" customHeight="1" spans="4:4">
      <c r="D676" s="6"/>
    </row>
    <row r="677" ht="24" customHeight="1" spans="4:4">
      <c r="D677" s="6"/>
    </row>
    <row r="678" ht="24" customHeight="1" spans="4:4">
      <c r="D678" s="6"/>
    </row>
    <row r="679" ht="24" customHeight="1" spans="4:4">
      <c r="D679" s="6"/>
    </row>
    <row r="680" ht="24" customHeight="1" spans="4:4">
      <c r="D680" s="6"/>
    </row>
    <row r="681" ht="24" customHeight="1" spans="4:4">
      <c r="D681" s="6"/>
    </row>
    <row r="682" ht="24" customHeight="1" spans="4:4">
      <c r="D682" s="6"/>
    </row>
    <row r="683" ht="24" customHeight="1" spans="4:4">
      <c r="D683" s="6"/>
    </row>
    <row r="684" ht="24" customHeight="1" spans="4:4">
      <c r="D684" s="6"/>
    </row>
    <row r="685" ht="24" customHeight="1" spans="4:4">
      <c r="D685" s="6"/>
    </row>
    <row r="686" ht="24" customHeight="1" spans="4:4">
      <c r="D686" s="6"/>
    </row>
    <row r="687" ht="24" customHeight="1" spans="4:4">
      <c r="D687" s="6"/>
    </row>
    <row r="688" ht="24" customHeight="1" spans="4:4">
      <c r="D688" s="6"/>
    </row>
    <row r="689" ht="24" customHeight="1" spans="4:4">
      <c r="D689" s="6"/>
    </row>
    <row r="690" ht="24" customHeight="1" spans="4:4">
      <c r="D690" s="6"/>
    </row>
    <row r="691" ht="24" customHeight="1" spans="4:4">
      <c r="D691" s="6"/>
    </row>
    <row r="692" ht="24" customHeight="1" spans="4:4">
      <c r="D692" s="6"/>
    </row>
    <row r="693" ht="24" customHeight="1" spans="4:4">
      <c r="D693" s="6"/>
    </row>
    <row r="694" ht="24" customHeight="1" spans="4:4">
      <c r="D694" s="6"/>
    </row>
    <row r="695" ht="24" customHeight="1" spans="4:4">
      <c r="D695" s="6"/>
    </row>
    <row r="696" ht="24" customHeight="1" spans="4:4">
      <c r="D696" s="6"/>
    </row>
    <row r="697" ht="24" customHeight="1" spans="4:4">
      <c r="D697" s="6"/>
    </row>
    <row r="698" ht="24" customHeight="1" spans="4:4">
      <c r="D698" s="6"/>
    </row>
    <row r="699" ht="24" customHeight="1" spans="4:4">
      <c r="D699" s="6"/>
    </row>
    <row r="700" ht="24" customHeight="1" spans="4:4">
      <c r="D700" s="6"/>
    </row>
    <row r="701" ht="24" customHeight="1" spans="4:4">
      <c r="D701" s="6"/>
    </row>
    <row r="702" ht="24" customHeight="1" spans="4:4">
      <c r="D702" s="6"/>
    </row>
    <row r="703" ht="24" customHeight="1" spans="4:4">
      <c r="D703" s="6"/>
    </row>
    <row r="704" ht="24" customHeight="1" spans="4:4">
      <c r="D704" s="6"/>
    </row>
    <row r="705" ht="24" customHeight="1" spans="4:4">
      <c r="D705" s="6"/>
    </row>
    <row r="706" ht="24" customHeight="1" spans="4:4">
      <c r="D706" s="6"/>
    </row>
    <row r="707" ht="24" customHeight="1" spans="4:4">
      <c r="D707" s="6"/>
    </row>
    <row r="708" ht="24" customHeight="1" spans="4:4">
      <c r="D708" s="6"/>
    </row>
    <row r="709" ht="24" customHeight="1" spans="4:4">
      <c r="D709" s="6"/>
    </row>
    <row r="710" ht="24" customHeight="1" spans="4:4">
      <c r="D710" s="6"/>
    </row>
    <row r="711" ht="24" customHeight="1" spans="4:4">
      <c r="D711" s="6"/>
    </row>
    <row r="712" ht="24" customHeight="1" spans="4:4">
      <c r="D712" s="6"/>
    </row>
    <row r="713" ht="24" customHeight="1" spans="4:4">
      <c r="D713" s="6"/>
    </row>
    <row r="714" ht="24" customHeight="1" spans="4:4">
      <c r="D714" s="6"/>
    </row>
    <row r="715" ht="24" customHeight="1" spans="4:4">
      <c r="D715" s="6"/>
    </row>
    <row r="716" ht="24" customHeight="1" spans="4:4">
      <c r="D716" s="6"/>
    </row>
    <row r="717" ht="24" customHeight="1" spans="4:4">
      <c r="D717" s="6"/>
    </row>
    <row r="718" ht="24" customHeight="1" spans="4:4">
      <c r="D718" s="6"/>
    </row>
    <row r="719" ht="24" customHeight="1" spans="4:4">
      <c r="D719" s="6"/>
    </row>
    <row r="720" ht="24" customHeight="1" spans="4:4">
      <c r="D720" s="6"/>
    </row>
    <row r="721" ht="24" customHeight="1" spans="4:4">
      <c r="D721" s="6"/>
    </row>
    <row r="722" ht="24" customHeight="1" spans="4:4">
      <c r="D722" s="6"/>
    </row>
    <row r="723" ht="24" customHeight="1" spans="4:4">
      <c r="D723" s="6"/>
    </row>
    <row r="724" ht="24" customHeight="1" spans="4:4">
      <c r="D724" s="6"/>
    </row>
    <row r="725" ht="24" customHeight="1" spans="4:4">
      <c r="D725" s="6"/>
    </row>
    <row r="726" ht="24" customHeight="1" spans="4:4">
      <c r="D726" s="6"/>
    </row>
    <row r="727" ht="24" customHeight="1" spans="4:4">
      <c r="D727" s="6"/>
    </row>
    <row r="728" ht="24" customHeight="1" spans="4:4">
      <c r="D728" s="6"/>
    </row>
    <row r="729" ht="24" customHeight="1" spans="4:4">
      <c r="D729" s="6"/>
    </row>
    <row r="730" ht="24" customHeight="1" spans="4:4">
      <c r="D730" s="6"/>
    </row>
    <row r="731" ht="24" customHeight="1" spans="4:4">
      <c r="D731" s="6"/>
    </row>
    <row r="732" ht="24" customHeight="1" spans="4:4">
      <c r="D732" s="6"/>
    </row>
    <row r="733" ht="24" customHeight="1" spans="4:4">
      <c r="D733" s="6"/>
    </row>
    <row r="734" ht="24" customHeight="1" spans="4:4">
      <c r="D734" s="6"/>
    </row>
    <row r="735" ht="24" customHeight="1" spans="4:4">
      <c r="D735" s="6"/>
    </row>
    <row r="736" ht="24" customHeight="1" spans="4:4">
      <c r="D736" s="6"/>
    </row>
    <row r="737" ht="24" customHeight="1" spans="4:4">
      <c r="D737" s="6"/>
    </row>
    <row r="738" ht="24" customHeight="1" spans="4:4">
      <c r="D738" s="6"/>
    </row>
    <row r="739" ht="24" customHeight="1" spans="4:4">
      <c r="D739" s="6"/>
    </row>
    <row r="740" ht="24" customHeight="1" spans="4:4">
      <c r="D740" s="6"/>
    </row>
    <row r="741" ht="24" customHeight="1" spans="4:4">
      <c r="D741" s="6"/>
    </row>
    <row r="742" ht="24" customHeight="1" spans="4:4">
      <c r="D742" s="6"/>
    </row>
    <row r="743" ht="24" customHeight="1" spans="4:4">
      <c r="D743" s="6"/>
    </row>
    <row r="744" ht="24" customHeight="1" spans="4:4">
      <c r="D744" s="6"/>
    </row>
    <row r="745" ht="24" customHeight="1" spans="4:4">
      <c r="D745" s="6"/>
    </row>
    <row r="746" ht="24" customHeight="1" spans="4:4">
      <c r="D746" s="6"/>
    </row>
    <row r="747" ht="24" customHeight="1" spans="4:4">
      <c r="D747" s="6"/>
    </row>
    <row r="748" ht="24" customHeight="1" spans="4:4">
      <c r="D748" s="6"/>
    </row>
    <row r="749" ht="24" customHeight="1" spans="4:4">
      <c r="D749" s="6"/>
    </row>
    <row r="750" ht="24" customHeight="1" spans="4:4">
      <c r="D750" s="6"/>
    </row>
    <row r="751" ht="24" customHeight="1" spans="4:4">
      <c r="D751" s="6"/>
    </row>
    <row r="752" ht="24" customHeight="1" spans="4:4">
      <c r="D752" s="6"/>
    </row>
    <row r="753" ht="24" customHeight="1" spans="4:4">
      <c r="D753" s="6"/>
    </row>
    <row r="754" ht="24" customHeight="1" spans="4:4">
      <c r="D754" s="6"/>
    </row>
    <row r="755" ht="24" customHeight="1" spans="4:4">
      <c r="D755" s="6"/>
    </row>
    <row r="756" ht="24" customHeight="1" spans="4:4">
      <c r="D756" s="6"/>
    </row>
    <row r="757" ht="24" customHeight="1" spans="4:4">
      <c r="D757" s="6"/>
    </row>
    <row r="758" ht="24" customHeight="1" spans="4:4">
      <c r="D758" s="6"/>
    </row>
    <row r="759" ht="24" customHeight="1" spans="4:4">
      <c r="D759" s="6"/>
    </row>
    <row r="760" ht="24" customHeight="1" spans="4:4">
      <c r="D760" s="6"/>
    </row>
    <row r="761" ht="24" customHeight="1" spans="4:4">
      <c r="D761" s="6"/>
    </row>
    <row r="762" ht="24" customHeight="1" spans="4:4">
      <c r="D762" s="6"/>
    </row>
    <row r="763" ht="24" customHeight="1" spans="4:4">
      <c r="D763" s="6"/>
    </row>
    <row r="764" ht="24" customHeight="1" spans="4:4">
      <c r="D764" s="6"/>
    </row>
    <row r="765" ht="24" customHeight="1" spans="4:4">
      <c r="D765" s="6"/>
    </row>
    <row r="766" ht="24" customHeight="1" spans="4:4">
      <c r="D766" s="6"/>
    </row>
    <row r="767" ht="24" customHeight="1" spans="4:4">
      <c r="D767" s="6"/>
    </row>
    <row r="768" ht="24" customHeight="1" spans="4:4">
      <c r="D768" s="6"/>
    </row>
    <row r="769" ht="24" customHeight="1" spans="4:4">
      <c r="D769" s="6"/>
    </row>
    <row r="770" ht="24" customHeight="1" spans="4:4">
      <c r="D770" s="6"/>
    </row>
    <row r="771" ht="24" customHeight="1" spans="4:4">
      <c r="D771" s="6"/>
    </row>
    <row r="772" ht="24" customHeight="1" spans="4:4">
      <c r="D772" s="6"/>
    </row>
    <row r="773" ht="24" customHeight="1" spans="4:4">
      <c r="D773" s="6"/>
    </row>
    <row r="774" ht="24" customHeight="1" spans="4:4">
      <c r="D774" s="6"/>
    </row>
    <row r="775" ht="24" customHeight="1" spans="4:4">
      <c r="D775" s="6"/>
    </row>
    <row r="776" ht="24" customHeight="1" spans="4:4">
      <c r="D776" s="6"/>
    </row>
    <row r="777" ht="24" customHeight="1" spans="4:4">
      <c r="D777" s="6"/>
    </row>
    <row r="778" ht="24" customHeight="1" spans="4:4">
      <c r="D778" s="6"/>
    </row>
    <row r="779" ht="24" customHeight="1" spans="4:4">
      <c r="D779" s="6"/>
    </row>
    <row r="780" ht="24" customHeight="1" spans="4:4">
      <c r="D780" s="6"/>
    </row>
    <row r="781" ht="24" customHeight="1" spans="4:4">
      <c r="D781" s="6"/>
    </row>
    <row r="782" ht="24" customHeight="1" spans="4:4">
      <c r="D782" s="6"/>
    </row>
    <row r="783" ht="24" customHeight="1" spans="4:4">
      <c r="D783" s="6"/>
    </row>
    <row r="784" ht="24" customHeight="1" spans="4:4">
      <c r="D784" s="6"/>
    </row>
    <row r="785" ht="24" customHeight="1" spans="4:4">
      <c r="D785" s="6"/>
    </row>
    <row r="786" ht="24" customHeight="1" spans="4:4">
      <c r="D786" s="6"/>
    </row>
    <row r="787" ht="24" customHeight="1" spans="4:4">
      <c r="D787" s="6"/>
    </row>
    <row r="788" ht="24" customHeight="1" spans="4:4">
      <c r="D788" s="6"/>
    </row>
    <row r="789" ht="24" customHeight="1" spans="4:4">
      <c r="D789" s="6"/>
    </row>
    <row r="790" ht="24" customHeight="1" spans="4:4">
      <c r="D790" s="6"/>
    </row>
    <row r="791" ht="24" customHeight="1" spans="4:4">
      <c r="D791" s="6"/>
    </row>
    <row r="792" ht="24" customHeight="1" spans="4:4">
      <c r="D792" s="6"/>
    </row>
    <row r="793" ht="24" customHeight="1" spans="4:4">
      <c r="D793" s="6"/>
    </row>
    <row r="794" ht="24" customHeight="1" spans="4:4">
      <c r="D794" s="6"/>
    </row>
    <row r="795" ht="24" customHeight="1" spans="4:4">
      <c r="D795" s="6"/>
    </row>
    <row r="796" ht="24" customHeight="1" spans="4:4">
      <c r="D796" s="6"/>
    </row>
    <row r="797" ht="24" customHeight="1" spans="4:4">
      <c r="D797" s="6"/>
    </row>
    <row r="798" ht="24" customHeight="1" spans="4:4">
      <c r="D798" s="6"/>
    </row>
    <row r="799" ht="24" customHeight="1" spans="4:4">
      <c r="D799" s="6"/>
    </row>
    <row r="800" ht="24" customHeight="1" spans="4:4">
      <c r="D800" s="6"/>
    </row>
    <row r="801" ht="24" customHeight="1" spans="4:4">
      <c r="D801" s="6"/>
    </row>
    <row r="802" ht="24" customHeight="1" spans="4:4">
      <c r="D802" s="6"/>
    </row>
    <row r="803" ht="24" customHeight="1" spans="4:4">
      <c r="D803" s="6"/>
    </row>
    <row r="804" ht="24" customHeight="1" spans="4:4">
      <c r="D804" s="6"/>
    </row>
    <row r="805" ht="24" customHeight="1" spans="4:4">
      <c r="D805" s="6"/>
    </row>
    <row r="806" ht="24" customHeight="1" spans="4:4">
      <c r="D806" s="6"/>
    </row>
    <row r="807" ht="24" customHeight="1" spans="4:4">
      <c r="D807" s="6"/>
    </row>
    <row r="808" ht="24" customHeight="1" spans="4:4">
      <c r="D808" s="6"/>
    </row>
    <row r="809" ht="24" customHeight="1" spans="4:4">
      <c r="D809" s="6"/>
    </row>
    <row r="810" ht="24" customHeight="1" spans="4:4">
      <c r="D810" s="6"/>
    </row>
    <row r="811" ht="24" customHeight="1" spans="4:4">
      <c r="D811" s="6"/>
    </row>
    <row r="812" ht="24" customHeight="1" spans="4:4">
      <c r="D812" s="6"/>
    </row>
    <row r="813" ht="24" customHeight="1" spans="4:4">
      <c r="D813" s="6"/>
    </row>
    <row r="814" ht="24" customHeight="1" spans="4:4">
      <c r="D814" s="6"/>
    </row>
    <row r="815" ht="24" customHeight="1" spans="4:4">
      <c r="D815" s="6"/>
    </row>
    <row r="816" ht="24" customHeight="1" spans="4:4">
      <c r="D816" s="6"/>
    </row>
    <row r="817" ht="24" customHeight="1" spans="4:4">
      <c r="D817" s="6"/>
    </row>
    <row r="818" ht="24" customHeight="1" spans="4:4">
      <c r="D818" s="6"/>
    </row>
    <row r="819" ht="24" customHeight="1" spans="4:4">
      <c r="D819" s="6"/>
    </row>
    <row r="820" ht="24" customHeight="1" spans="4:4">
      <c r="D820" s="6"/>
    </row>
    <row r="821" ht="24" customHeight="1" spans="4:4">
      <c r="D821" s="6"/>
    </row>
    <row r="822" ht="24" customHeight="1" spans="4:4">
      <c r="D822" s="6"/>
    </row>
    <row r="823" ht="24" customHeight="1" spans="4:4">
      <c r="D823" s="6"/>
    </row>
    <row r="824" ht="24" customHeight="1" spans="4:4">
      <c r="D824" s="6"/>
    </row>
    <row r="825" ht="24" customHeight="1" spans="4:4">
      <c r="D825" s="6"/>
    </row>
    <row r="826" ht="24" customHeight="1" spans="4:4">
      <c r="D826" s="6"/>
    </row>
    <row r="827" ht="24" customHeight="1" spans="4:4">
      <c r="D827" s="6"/>
    </row>
    <row r="828" ht="24" customHeight="1" spans="4:4">
      <c r="D828" s="6"/>
    </row>
    <row r="829" ht="24" customHeight="1" spans="4:4">
      <c r="D829" s="6"/>
    </row>
    <row r="830" ht="24" customHeight="1" spans="4:4">
      <c r="D830" s="6"/>
    </row>
    <row r="831" ht="24" customHeight="1" spans="4:4">
      <c r="D831" s="6"/>
    </row>
    <row r="832" ht="24" customHeight="1" spans="4:4">
      <c r="D832" s="6"/>
    </row>
    <row r="833" ht="24" customHeight="1" spans="4:4">
      <c r="D833" s="6"/>
    </row>
    <row r="834" ht="24" customHeight="1" spans="4:4">
      <c r="D834" s="6"/>
    </row>
    <row r="835" ht="24" customHeight="1" spans="4:4">
      <c r="D835" s="6"/>
    </row>
    <row r="836" ht="24" customHeight="1" spans="4:4">
      <c r="D836" s="6"/>
    </row>
    <row r="837" ht="24" customHeight="1" spans="4:4">
      <c r="D837" s="6"/>
    </row>
    <row r="838" ht="24" customHeight="1" spans="4:4">
      <c r="D838" s="6"/>
    </row>
    <row r="839" ht="24" customHeight="1" spans="4:4">
      <c r="D839" s="6"/>
    </row>
    <row r="840" ht="24" customHeight="1" spans="4:4">
      <c r="D840" s="6"/>
    </row>
    <row r="841" ht="24" customHeight="1" spans="4:4">
      <c r="D841" s="6"/>
    </row>
    <row r="842" ht="24" customHeight="1" spans="4:4">
      <c r="D842" s="6"/>
    </row>
    <row r="843" ht="24" customHeight="1" spans="4:4">
      <c r="D843" s="6"/>
    </row>
    <row r="844" ht="24" customHeight="1" spans="4:4">
      <c r="D844" s="6"/>
    </row>
    <row r="845" ht="24" customHeight="1" spans="4:4">
      <c r="D845" s="6"/>
    </row>
    <row r="846" ht="24" customHeight="1" spans="4:4">
      <c r="D846" s="6"/>
    </row>
    <row r="847" ht="24" customHeight="1" spans="4:4">
      <c r="D847" s="6"/>
    </row>
    <row r="848" ht="24" customHeight="1" spans="4:4">
      <c r="D848" s="6"/>
    </row>
    <row r="849" ht="24" customHeight="1" spans="4:4">
      <c r="D849" s="6"/>
    </row>
    <row r="850" ht="24" customHeight="1" spans="4:4">
      <c r="D850" s="6"/>
    </row>
    <row r="851" ht="24" customHeight="1" spans="4:4">
      <c r="D851" s="6"/>
    </row>
    <row r="852" ht="24" customHeight="1" spans="4:4">
      <c r="D852" s="6"/>
    </row>
    <row r="853" ht="24" customHeight="1" spans="4:4">
      <c r="D853" s="6"/>
    </row>
    <row r="854" ht="24" customHeight="1" spans="4:4">
      <c r="D854" s="6"/>
    </row>
    <row r="855" ht="24" customHeight="1" spans="4:4">
      <c r="D855" s="6"/>
    </row>
    <row r="856" ht="24" customHeight="1" spans="4:4">
      <c r="D856" s="6"/>
    </row>
    <row r="857" ht="24" customHeight="1" spans="4:4">
      <c r="D857" s="6"/>
    </row>
    <row r="858" ht="24" customHeight="1" spans="4:4">
      <c r="D858" s="6"/>
    </row>
    <row r="859" ht="24" customHeight="1" spans="4:4">
      <c r="D859" s="6"/>
    </row>
    <row r="860" ht="24" customHeight="1" spans="4:4">
      <c r="D860" s="6"/>
    </row>
    <row r="861" ht="24" customHeight="1" spans="4:4">
      <c r="D861" s="6"/>
    </row>
    <row r="862" ht="24" customHeight="1" spans="4:4">
      <c r="D862" s="6"/>
    </row>
    <row r="863" ht="24" customHeight="1" spans="4:4">
      <c r="D863" s="6"/>
    </row>
    <row r="864" ht="24" customHeight="1" spans="4:4">
      <c r="D864" s="6"/>
    </row>
    <row r="865" ht="24" customHeight="1" spans="4:4">
      <c r="D865" s="6"/>
    </row>
    <row r="866" ht="24" customHeight="1" spans="4:4">
      <c r="D866" s="6"/>
    </row>
    <row r="867" ht="24" customHeight="1" spans="4:4">
      <c r="D867" s="6"/>
    </row>
    <row r="868" ht="24" customHeight="1" spans="4:4">
      <c r="D868" s="6"/>
    </row>
    <row r="869" ht="24" customHeight="1" spans="4:4">
      <c r="D869" s="6"/>
    </row>
    <row r="870" ht="24" customHeight="1" spans="4:4">
      <c r="D870" s="6"/>
    </row>
    <row r="871" ht="24" customHeight="1" spans="4:4">
      <c r="D871" s="6"/>
    </row>
    <row r="872" ht="24" customHeight="1" spans="4:4">
      <c r="D872" s="6"/>
    </row>
    <row r="873" ht="24" customHeight="1" spans="4:4">
      <c r="D873" s="6"/>
    </row>
    <row r="874" ht="24" customHeight="1" spans="4:4">
      <c r="D874" s="6"/>
    </row>
    <row r="875" ht="24" customHeight="1" spans="4:4">
      <c r="D875" s="6"/>
    </row>
    <row r="876" ht="24" customHeight="1" spans="4:4">
      <c r="D876" s="6"/>
    </row>
    <row r="877" ht="24" customHeight="1" spans="4:4">
      <c r="D877" s="6"/>
    </row>
    <row r="878" ht="24" customHeight="1" spans="4:4">
      <c r="D878" s="6"/>
    </row>
    <row r="879" ht="24" customHeight="1" spans="4:4">
      <c r="D879" s="6"/>
    </row>
    <row r="880" ht="24" customHeight="1" spans="4:4">
      <c r="D880" s="6"/>
    </row>
    <row r="881" ht="24" customHeight="1" spans="4:4">
      <c r="D881" s="6"/>
    </row>
    <row r="882" ht="24" customHeight="1" spans="4:4">
      <c r="D882" s="6"/>
    </row>
    <row r="883" ht="24" customHeight="1" spans="4:4">
      <c r="D883" s="6"/>
    </row>
    <row r="884" ht="24" customHeight="1" spans="4:4">
      <c r="D884" s="6"/>
    </row>
    <row r="885" ht="24" customHeight="1" spans="4:4">
      <c r="D885" s="6"/>
    </row>
    <row r="886" ht="24" customHeight="1" spans="4:4">
      <c r="D886" s="6"/>
    </row>
    <row r="887" ht="24" customHeight="1" spans="4:4">
      <c r="D887" s="6"/>
    </row>
    <row r="888" ht="24" customHeight="1" spans="4:4">
      <c r="D888" s="6"/>
    </row>
    <row r="889" ht="24" customHeight="1" spans="4:4">
      <c r="D889" s="6"/>
    </row>
    <row r="890" ht="24" customHeight="1" spans="4:4">
      <c r="D890" s="6"/>
    </row>
    <row r="891" ht="24" customHeight="1" spans="4:4">
      <c r="D891" s="6"/>
    </row>
    <row r="892" ht="24" customHeight="1" spans="4:4">
      <c r="D892" s="6"/>
    </row>
    <row r="893" ht="24" customHeight="1" spans="4:4">
      <c r="D893" s="6"/>
    </row>
    <row r="894" ht="24" customHeight="1" spans="4:4">
      <c r="D894" s="6"/>
    </row>
    <row r="895" ht="24" customHeight="1" spans="4:4">
      <c r="D895" s="6"/>
    </row>
    <row r="896" ht="24" customHeight="1" spans="4:4">
      <c r="D896" s="6"/>
    </row>
    <row r="897" ht="24" customHeight="1" spans="4:4">
      <c r="D897" s="6"/>
    </row>
    <row r="898" ht="24" customHeight="1" spans="4:4">
      <c r="D898" s="6"/>
    </row>
    <row r="899" ht="24" customHeight="1" spans="4:4">
      <c r="D899" s="6"/>
    </row>
    <row r="900" ht="24" customHeight="1" spans="4:4">
      <c r="D900" s="6"/>
    </row>
    <row r="901" ht="24" customHeight="1" spans="4:4">
      <c r="D901" s="6"/>
    </row>
    <row r="902" ht="24" customHeight="1" spans="4:4">
      <c r="D902" s="6"/>
    </row>
    <row r="903" ht="24" customHeight="1" spans="4:4">
      <c r="D903" s="6"/>
    </row>
    <row r="904" ht="24" customHeight="1" spans="4:4">
      <c r="D904" s="6"/>
    </row>
    <row r="905" ht="24" customHeight="1" spans="4:4">
      <c r="D905" s="6"/>
    </row>
    <row r="906" ht="24" customHeight="1" spans="4:4">
      <c r="D906" s="6"/>
    </row>
    <row r="907" ht="24" customHeight="1" spans="4:4">
      <c r="D907" s="6"/>
    </row>
    <row r="908" ht="24" customHeight="1" spans="4:4">
      <c r="D908" s="6"/>
    </row>
    <row r="909" ht="24" customHeight="1" spans="4:4">
      <c r="D909" s="6"/>
    </row>
    <row r="910" ht="24" customHeight="1" spans="4:4">
      <c r="D910" s="6"/>
    </row>
    <row r="911" ht="24" customHeight="1" spans="4:4">
      <c r="D911" s="6"/>
    </row>
    <row r="912" ht="24" customHeight="1" spans="4:4">
      <c r="D912" s="6"/>
    </row>
    <row r="913" ht="24" customHeight="1" spans="4:4">
      <c r="D913" s="6"/>
    </row>
    <row r="914" ht="24" customHeight="1" spans="4:4">
      <c r="D914" s="6"/>
    </row>
    <row r="915" ht="24" customHeight="1" spans="4:4">
      <c r="D915" s="6"/>
    </row>
    <row r="916" ht="24" customHeight="1" spans="4:4">
      <c r="D916" s="6"/>
    </row>
    <row r="917" ht="24" customHeight="1" spans="4:4">
      <c r="D917" s="6"/>
    </row>
    <row r="918" ht="24" customHeight="1" spans="4:4">
      <c r="D918" s="6"/>
    </row>
    <row r="919" ht="24" customHeight="1" spans="4:4">
      <c r="D919" s="6"/>
    </row>
    <row r="920" ht="24" customHeight="1" spans="4:4">
      <c r="D920" s="6"/>
    </row>
    <row r="921" ht="24" customHeight="1" spans="4:4">
      <c r="D921" s="6"/>
    </row>
    <row r="922" ht="24" customHeight="1" spans="4:4">
      <c r="D922" s="6"/>
    </row>
    <row r="923" ht="24" customHeight="1" spans="4:4">
      <c r="D923" s="6"/>
    </row>
    <row r="924" ht="24" customHeight="1" spans="4:4">
      <c r="D924" s="6"/>
    </row>
    <row r="925" ht="24" customHeight="1" spans="4:4">
      <c r="D925" s="6"/>
    </row>
    <row r="926" ht="24" customHeight="1" spans="4:4">
      <c r="D926" s="6"/>
    </row>
    <row r="927" ht="24" customHeight="1" spans="4:4">
      <c r="D927" s="6"/>
    </row>
    <row r="928" ht="24" customHeight="1" spans="4:4">
      <c r="D928" s="6"/>
    </row>
    <row r="929" ht="24" customHeight="1" spans="4:4">
      <c r="D929" s="6"/>
    </row>
    <row r="930" ht="24" customHeight="1" spans="4:4">
      <c r="D930" s="6"/>
    </row>
    <row r="931" ht="24" customHeight="1" spans="4:4">
      <c r="D931" s="6"/>
    </row>
    <row r="932" ht="24" customHeight="1" spans="4:4">
      <c r="D932" s="6"/>
    </row>
    <row r="933" ht="24" customHeight="1" spans="4:4">
      <c r="D933" s="6"/>
    </row>
    <row r="934" ht="24" customHeight="1" spans="4:4">
      <c r="D934" s="6"/>
    </row>
    <row r="935" ht="24" customHeight="1" spans="4:4">
      <c r="D935" s="6"/>
    </row>
    <row r="936" ht="24" customHeight="1" spans="4:4">
      <c r="D936" s="6"/>
    </row>
    <row r="937" ht="24" customHeight="1" spans="4:4">
      <c r="D937" s="6"/>
    </row>
    <row r="938" ht="24" customHeight="1" spans="4:4">
      <c r="D938" s="6"/>
    </row>
    <row r="939" ht="24" customHeight="1" spans="4:4">
      <c r="D939" s="6"/>
    </row>
    <row r="940" ht="24" customHeight="1" spans="4:4">
      <c r="D940" s="6"/>
    </row>
    <row r="941" ht="24" customHeight="1" spans="4:4">
      <c r="D941" s="6"/>
    </row>
    <row r="942" ht="24" customHeight="1" spans="4:4">
      <c r="D942" s="6"/>
    </row>
    <row r="943" ht="24" customHeight="1" spans="4:4">
      <c r="D943" s="6"/>
    </row>
    <row r="944" ht="24" customHeight="1" spans="4:4">
      <c r="D944" s="6"/>
    </row>
    <row r="945" ht="24" customHeight="1" spans="4:4">
      <c r="D945" s="6"/>
    </row>
    <row r="946" ht="24" customHeight="1" spans="4:4">
      <c r="D946" s="6"/>
    </row>
    <row r="947" ht="24" customHeight="1" spans="4:4">
      <c r="D947" s="6"/>
    </row>
    <row r="948" ht="24" customHeight="1" spans="4:4">
      <c r="D948" s="6"/>
    </row>
    <row r="949" ht="24" customHeight="1" spans="4:4">
      <c r="D949" s="6"/>
    </row>
    <row r="950" ht="24" customHeight="1" spans="4:4">
      <c r="D950" s="6"/>
    </row>
    <row r="951" ht="24" customHeight="1" spans="4:4">
      <c r="D951" s="6"/>
    </row>
    <row r="952" ht="24" customHeight="1" spans="4:4">
      <c r="D952" s="6"/>
    </row>
    <row r="953" ht="24" customHeight="1" spans="4:4">
      <c r="D953" s="6"/>
    </row>
    <row r="954" ht="24" customHeight="1" spans="4:4">
      <c r="D954" s="6"/>
    </row>
    <row r="955" ht="24" customHeight="1" spans="4:4">
      <c r="D955" s="6"/>
    </row>
    <row r="956" ht="24" customHeight="1" spans="4:4">
      <c r="D956" s="6"/>
    </row>
    <row r="957" ht="24" customHeight="1" spans="4:4">
      <c r="D957" s="6"/>
    </row>
    <row r="958" ht="24" customHeight="1" spans="4:4">
      <c r="D958" s="6"/>
    </row>
    <row r="959" ht="24" customHeight="1" spans="4:4">
      <c r="D959" s="6"/>
    </row>
    <row r="960" ht="24" customHeight="1" spans="4:4">
      <c r="D960" s="6"/>
    </row>
    <row r="961" ht="24" customHeight="1" spans="4:4">
      <c r="D961" s="6"/>
    </row>
    <row r="962" ht="24" customHeight="1" spans="4:4">
      <c r="D962" s="6"/>
    </row>
    <row r="963" ht="24" customHeight="1" spans="4:4">
      <c r="D963" s="6"/>
    </row>
    <row r="964" ht="24" customHeight="1" spans="4:4">
      <c r="D964" s="6"/>
    </row>
    <row r="965" ht="24" customHeight="1" spans="4:4">
      <c r="D965" s="6"/>
    </row>
    <row r="966" ht="24" customHeight="1" spans="4:4">
      <c r="D966" s="6"/>
    </row>
    <row r="967" ht="24" customHeight="1" spans="4:4">
      <c r="D967" s="6"/>
    </row>
    <row r="968" ht="24" customHeight="1" spans="4:4">
      <c r="D968" s="6"/>
    </row>
    <row r="969" ht="24" customHeight="1" spans="4:4">
      <c r="D969" s="6"/>
    </row>
    <row r="970" ht="24" customHeight="1" spans="4:4">
      <c r="D970" s="6"/>
    </row>
    <row r="971" ht="24" customHeight="1" spans="4:4">
      <c r="D971" s="6"/>
    </row>
    <row r="972" ht="24" customHeight="1" spans="4:4">
      <c r="D972" s="6"/>
    </row>
    <row r="973" ht="24" customHeight="1" spans="4:4">
      <c r="D973" s="6"/>
    </row>
    <row r="974" ht="24" customHeight="1" spans="4:4">
      <c r="D974" s="6"/>
    </row>
    <row r="975" ht="24" customHeight="1" spans="4:4">
      <c r="D975" s="6"/>
    </row>
    <row r="976" ht="24" customHeight="1" spans="4:4">
      <c r="D976" s="6"/>
    </row>
    <row r="977" ht="24" customHeight="1" spans="4:4">
      <c r="D977" s="6"/>
    </row>
    <row r="978" ht="24" customHeight="1" spans="4:4">
      <c r="D978" s="6"/>
    </row>
    <row r="979" ht="24" customHeight="1" spans="4:4">
      <c r="D979" s="6"/>
    </row>
    <row r="980" ht="24" customHeight="1" spans="4:4">
      <c r="D980" s="6"/>
    </row>
    <row r="981" ht="24" customHeight="1" spans="4:4">
      <c r="D981" s="6"/>
    </row>
    <row r="982" ht="24" customHeight="1" spans="4:4">
      <c r="D982" s="6"/>
    </row>
    <row r="983" ht="24" customHeight="1" spans="4:4">
      <c r="D983" s="6"/>
    </row>
    <row r="984" ht="24" customHeight="1" spans="4:4">
      <c r="D984" s="6"/>
    </row>
    <row r="985" ht="24" customHeight="1" spans="4:4">
      <c r="D985" s="6"/>
    </row>
    <row r="986" ht="24" customHeight="1" spans="4:4">
      <c r="D986" s="6"/>
    </row>
    <row r="987" ht="24" customHeight="1" spans="4:4">
      <c r="D987" s="6"/>
    </row>
    <row r="988" ht="24" customHeight="1" spans="4:4">
      <c r="D988" s="6"/>
    </row>
    <row r="989" ht="24" customHeight="1" spans="4:4">
      <c r="D989" s="6"/>
    </row>
    <row r="990" ht="24" customHeight="1" spans="4:4">
      <c r="D990" s="6"/>
    </row>
    <row r="991" ht="24" customHeight="1" spans="4:4">
      <c r="D991" s="6"/>
    </row>
    <row r="992" ht="24" customHeight="1" spans="4:4">
      <c r="D992" s="6"/>
    </row>
    <row r="993" ht="24" customHeight="1" spans="4:4">
      <c r="D993" s="6"/>
    </row>
    <row r="994" ht="24" customHeight="1" spans="4:4">
      <c r="D994" s="6"/>
    </row>
    <row r="995" ht="24" customHeight="1" spans="4:4">
      <c r="D995" s="6"/>
    </row>
    <row r="996" ht="24" customHeight="1" spans="4:4">
      <c r="D996" s="6"/>
    </row>
    <row r="997" ht="24" customHeight="1" spans="4:4">
      <c r="D997" s="6"/>
    </row>
    <row r="998" ht="24" customHeight="1" spans="4:4">
      <c r="D998" s="6"/>
    </row>
    <row r="999" ht="24" customHeight="1" spans="4:4">
      <c r="D999" s="6"/>
    </row>
    <row r="1000" ht="24" customHeight="1" spans="4:4">
      <c r="D1000" s="6"/>
    </row>
    <row r="1001" ht="24" customHeight="1" spans="4:4">
      <c r="D1001" s="6"/>
    </row>
    <row r="1002" ht="24" customHeight="1" spans="4:4">
      <c r="D1002" s="6"/>
    </row>
    <row r="1003" ht="24" customHeight="1" spans="4:4">
      <c r="D1003" s="6"/>
    </row>
    <row r="1004" ht="24" customHeight="1" spans="4:4">
      <c r="D1004" s="6"/>
    </row>
    <row r="1005" ht="24" customHeight="1" spans="4:4">
      <c r="D1005" s="6"/>
    </row>
  </sheetData>
  <mergeCells count="1">
    <mergeCell ref="K195:K198"/>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交易记录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Mercury</cp:lastModifiedBy>
  <dcterms:created xsi:type="dcterms:W3CDTF">2026-06-17T12:36:00Z</dcterms:created>
  <dcterms:modified xsi:type="dcterms:W3CDTF">2026-07-18T14:19:54Z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F0E6E2C0DA75E1D0195D356A9E97F102_42</vt:lpwstr>
  </property>
  <property fmtid="{D5CDD505-2E9C-101B-9397-08002B2CF9AE}" pid="3" name="KSOProductBuildVer">
    <vt:lpwstr>2052-6.8.2.8850</vt:lpwstr>
  </property>
</Properties>
</file>