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E:\gabrielzontabatista1des\SOP\Aula 10\"/>
    </mc:Choice>
  </mc:AlternateContent>
  <xr:revisionPtr revIDLastSave="0" documentId="13_ncr:1_{54619F4F-5D1E-4392-9D90-B0E6E5C273AB}" xr6:coauthVersionLast="47" xr6:coauthVersionMax="47" xr10:uidLastSave="{00000000-0000-0000-0000-000000000000}"/>
  <bookViews>
    <workbookView xWindow="-120" yWindow="-120" windowWidth="29040" windowHeight="15840" tabRatio="707" activeTab="7" xr2:uid="{00000000-000D-0000-FFFF-FFFF00000000}"/>
  </bookViews>
  <sheets>
    <sheet name="Porcentagem" sheetId="13" r:id="rId1"/>
    <sheet name="Função Média" sheetId="8" r:id="rId2"/>
    <sheet name="Função Máximo" sheetId="4" r:id="rId3"/>
    <sheet name="Função Mínimo" sheetId="5" r:id="rId4"/>
    <sheet name="Função Maior" sheetId="6" r:id="rId5"/>
    <sheet name="Função Menor" sheetId="7" r:id="rId6"/>
    <sheet name="Função Hoje" sheetId="2" r:id="rId7"/>
    <sheet name="Diversos" sheetId="23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7" i="6" l="1"/>
  <c r="D8" i="13"/>
  <c r="D9" i="13"/>
  <c r="D10" i="13"/>
  <c r="D11" i="13"/>
  <c r="D12" i="13"/>
  <c r="D13" i="13"/>
  <c r="D14" i="13"/>
  <c r="D15" i="13"/>
  <c r="D16" i="13"/>
  <c r="D17" i="13"/>
  <c r="N20" i="23"/>
  <c r="N19" i="23"/>
  <c r="N18" i="23"/>
  <c r="N17" i="23"/>
  <c r="P9" i="23"/>
  <c r="P10" i="23"/>
  <c r="P11" i="23"/>
  <c r="P12" i="23"/>
  <c r="P13" i="23"/>
  <c r="P14" i="23"/>
  <c r="P15" i="23"/>
  <c r="P8" i="23"/>
  <c r="I19" i="23"/>
  <c r="I18" i="23"/>
  <c r="I17" i="23"/>
  <c r="I16" i="23"/>
  <c r="G31" i="23"/>
  <c r="G30" i="23"/>
  <c r="G29" i="23"/>
  <c r="G28" i="23"/>
  <c r="D31" i="23"/>
  <c r="D30" i="23"/>
  <c r="D29" i="23"/>
  <c r="D28" i="23"/>
  <c r="F19" i="23"/>
  <c r="F20" i="23"/>
  <c r="F21" i="23"/>
  <c r="F22" i="23"/>
  <c r="F23" i="23"/>
  <c r="F24" i="23"/>
  <c r="F25" i="23"/>
  <c r="F18" i="23"/>
  <c r="G7" i="23"/>
  <c r="G9" i="23"/>
  <c r="G8" i="23"/>
  <c r="G6" i="23"/>
  <c r="B3" i="2"/>
  <c r="D3" i="2" s="1"/>
  <c r="B4" i="2"/>
  <c r="D4" i="2" s="1"/>
  <c r="B5" i="2"/>
  <c r="D5" i="2" s="1"/>
  <c r="B2" i="2"/>
  <c r="D2" i="2" s="1"/>
  <c r="B18" i="7"/>
  <c r="B17" i="7"/>
  <c r="B16" i="6"/>
  <c r="B18" i="5"/>
  <c r="B17" i="5"/>
  <c r="B18" i="4"/>
  <c r="B17" i="4"/>
  <c r="B10" i="8"/>
  <c r="B9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Antonio Carlos Milanez</author>
  </authors>
  <commentList>
    <comment ref="B9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Clique na célula B9 e calcule o total geral a pagar, utilizando a função SOMA.</t>
        </r>
      </text>
    </comment>
    <comment ref="B10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Clique na célula B10 e calcule quanto custa em média os micro systems, utilizando a função MEDIA.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Antonio Carlos Milanez</author>
  </authors>
  <commentList>
    <comment ref="B17" authorId="0" shapeId="0" xr:uid="{00000000-0006-0000-0200-000001000000}">
      <text>
        <r>
          <rPr>
            <b/>
            <sz val="8"/>
            <color indexed="81"/>
            <rFont val="Tahoma"/>
            <family val="2"/>
          </rPr>
          <t>Clique na célula B17 e calcule o total geral a pagar, utilizando a função SOMA.</t>
        </r>
      </text>
    </comment>
    <comment ref="B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Clique na célula B18 e descubra qual é o produto mais caro, utilize a função MÁXIMO.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Antonio Carlos Milanez</author>
  </authors>
  <commentList>
    <comment ref="B17" authorId="0" shapeId="0" xr:uid="{00000000-0006-0000-0300-000001000000}">
      <text>
        <r>
          <rPr>
            <b/>
            <sz val="8"/>
            <color indexed="81"/>
            <rFont val="Tahoma"/>
            <family val="2"/>
          </rPr>
          <t>Clique na célula B17 e calcule o total geral a pagar, utilizando a função SOMA.</t>
        </r>
      </text>
    </comment>
    <comment ref="B18" authorId="0" shapeId="0" xr:uid="{00000000-0006-0000-0300-000002000000}">
      <text>
        <r>
          <rPr>
            <b/>
            <sz val="8"/>
            <color indexed="81"/>
            <rFont val="Tahoma"/>
            <family val="2"/>
          </rPr>
          <t>Clique na célula B18 e descubra qual é o produto mais barato, utilize a função MÍNIMO.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Antonio Carlos Milanez</author>
  </authors>
  <commentList>
    <comment ref="B16" authorId="0" shapeId="0" xr:uid="{00000000-0006-0000-0400-000001000000}">
      <text>
        <r>
          <rPr>
            <b/>
            <sz val="8"/>
            <color indexed="81"/>
            <rFont val="Tahoma"/>
            <family val="2"/>
          </rPr>
          <t>Clique na célula B17 e calcule o total geral a pagar, utilizando a função SOMA.</t>
        </r>
      </text>
    </comment>
    <comment ref="B17" authorId="0" shapeId="0" xr:uid="{00000000-0006-0000-0400-000002000000}">
      <text>
        <r>
          <rPr>
            <b/>
            <sz val="8"/>
            <color indexed="81"/>
            <rFont val="Tahoma"/>
            <family val="2"/>
          </rPr>
          <t>Clique na célula B18 e descubra qual é o 2º produto mais caro, utilize a função MAIOR.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Antonio Carlos Milanez</author>
  </authors>
  <commentList>
    <comment ref="B17" authorId="0" shapeId="0" xr:uid="{00000000-0006-0000-0500-000001000000}">
      <text>
        <r>
          <rPr>
            <b/>
            <sz val="8"/>
            <color indexed="81"/>
            <rFont val="Tahoma"/>
            <family val="2"/>
          </rPr>
          <t>Clique na célula B17 e calcule o total geral a pagar, utilizando a função SOMA.</t>
        </r>
      </text>
    </comment>
    <comment ref="B18" authorId="0" shapeId="0" xr:uid="{00000000-0006-0000-0500-000002000000}">
      <text>
        <r>
          <rPr>
            <b/>
            <sz val="8"/>
            <color indexed="81"/>
            <rFont val="Tahoma"/>
            <family val="2"/>
          </rPr>
          <t>Clique na célula B18 e descubra qual é o 2º produto mais barato, utilize a função MENOR.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Aluno</author>
  </authors>
  <commentList>
    <comment ref="D2" authorId="0" shapeId="0" xr:uid="{00000000-0006-0000-0600-000001000000}">
      <text>
        <r>
          <rPr>
            <b/>
            <sz val="9"/>
            <color indexed="81"/>
            <rFont val="Segoe UI"/>
            <family val="2"/>
          </rPr>
          <t>Aluno:</t>
        </r>
        <r>
          <rPr>
            <sz val="9"/>
            <color indexed="81"/>
            <rFont val="Segoe UI"/>
            <family val="2"/>
          </rPr>
          <t xml:space="preserve">
Data de Hoje + a quantidade de dias de validade
</t>
        </r>
      </text>
    </comment>
  </commentList>
</comments>
</file>

<file path=xl/sharedStrings.xml><?xml version="1.0" encoding="utf-8"?>
<sst xmlns="http://schemas.openxmlformats.org/spreadsheetml/2006/main" count="184" uniqueCount="104">
  <si>
    <t>À VISTA</t>
  </si>
  <si>
    <t>Aspirador Tornado Electrobom</t>
  </si>
  <si>
    <t>Refrigerador Electrobom R-250 243L</t>
  </si>
  <si>
    <t>Fogão ConNorte 4B c/botijão vazio grátis</t>
  </si>
  <si>
    <t>Lavadora Smart Brasbom 5KG, 5 programas e molho inteligente</t>
  </si>
  <si>
    <t>Forno Microondas Brasbom 27L Dourador/Crisp</t>
  </si>
  <si>
    <t>Liquidificador Liq Faz Talita</t>
  </si>
  <si>
    <t>Ferro Talita Mistral Vapor/Spray</t>
  </si>
  <si>
    <t>Multiprocessador Talita Mega Master Smart</t>
  </si>
  <si>
    <t>Ar Condicionado TL 7.100 Btus.</t>
  </si>
  <si>
    <t>Aquecedor Brasilian AB-1000 1000W</t>
  </si>
  <si>
    <t>Batedeira Talita Topa Tudo Plus 3 Vel.</t>
  </si>
  <si>
    <t>Cafeteira Erno Performa CMA 20 Cafés</t>
  </si>
  <si>
    <t>Secador Hottman Ultra Lite 1.000W</t>
  </si>
  <si>
    <t>TV 20" Toshique</t>
  </si>
  <si>
    <t>Enceradeira Electrobom C60/61</t>
  </si>
  <si>
    <t>P R O D U T O S</t>
  </si>
  <si>
    <t>O produto mais caro custa...</t>
  </si>
  <si>
    <t>Total Geral a Pagar...</t>
  </si>
  <si>
    <t>O produto mais barato custa...</t>
  </si>
  <si>
    <t>O 2º produto mais caro custa...</t>
  </si>
  <si>
    <t>O 2º produto mais barato custa...</t>
  </si>
  <si>
    <t>Os micro systems custam em média...</t>
  </si>
  <si>
    <t>GGE MD-3130 1.000W PMPO 36W RMS</t>
  </si>
  <si>
    <t>TONY MHC-DX10B 1.100W PMPO 100W RMS</t>
  </si>
  <si>
    <t>ALIAS NSX-SZ329 2.000W PMPO 160W RMS</t>
  </si>
  <si>
    <t>TONY MHC-DX 20 1.300W PMPO 120W RMS</t>
  </si>
  <si>
    <t>ALIAS NSX-SZ529 2.500W PMPO 200W RMS</t>
  </si>
  <si>
    <t>ALIAS XHN-6 7.000W PMPO 640W RMS</t>
  </si>
  <si>
    <t>TONY MHC-DX90 6.600W PMPO 600W RMS</t>
  </si>
  <si>
    <t>M I C R O     S Y S T E M S     3  CDS</t>
  </si>
  <si>
    <t>Iogurte polpa Itabom c/6 unid.</t>
  </si>
  <si>
    <t>Validade
em Dias</t>
  </si>
  <si>
    <t>Data de
Fabricação</t>
  </si>
  <si>
    <t>Data de
Vencimento</t>
  </si>
  <si>
    <t>Petit Suisse Patavinho</t>
  </si>
  <si>
    <t>Requeijão Cremoso Canubio</t>
  </si>
  <si>
    <t>Sobremesa Creamy ou Flan Patavo</t>
  </si>
  <si>
    <t>Produtos</t>
  </si>
  <si>
    <t>PRODUTO</t>
  </si>
  <si>
    <t>Exercício 2: Cálculos de porcentagem</t>
  </si>
  <si>
    <t>Formatar corretamente os números</t>
  </si>
  <si>
    <t>VALOR DA COMPRA</t>
  </si>
  <si>
    <t>QUANTIDADE</t>
  </si>
  <si>
    <t>VALOR DE VENDA</t>
  </si>
  <si>
    <t>PORCENTAGEM DO LUCRO</t>
  </si>
  <si>
    <t>Produto AB1</t>
  </si>
  <si>
    <t>Produto AB2</t>
  </si>
  <si>
    <t>Produto AB3</t>
  </si>
  <si>
    <t>Produto AB4</t>
  </si>
  <si>
    <t>Produto AB5</t>
  </si>
  <si>
    <t>Produto AB6</t>
  </si>
  <si>
    <t>Produto AB7</t>
  </si>
  <si>
    <t>Produto AB8</t>
  </si>
  <si>
    <t>Produto AB9</t>
  </si>
  <si>
    <t>Produto AB10</t>
  </si>
  <si>
    <t>Calcular o Valor de vendas calculando a porcentagem indicada na célula F8</t>
  </si>
  <si>
    <t>O valor da venda será 5% maior que o total do valor de compra!</t>
  </si>
  <si>
    <t>função Hoje()</t>
  </si>
  <si>
    <t>data da fabricação digite:   = hoje()</t>
  </si>
  <si>
    <r>
      <t xml:space="preserve">FUNÇÃO SOMA - MÉDIA - MÍNIMO - MÁXIMO </t>
    </r>
    <r>
      <rPr>
        <b/>
        <sz val="11"/>
        <color indexed="10"/>
        <rFont val="Maiandra GD"/>
        <family val="2"/>
      </rPr>
      <t>Exercício</t>
    </r>
  </si>
  <si>
    <t>RELATÓRIO DE VENDAS</t>
  </si>
  <si>
    <t>Exercício 1</t>
  </si>
  <si>
    <t>NOME</t>
  </si>
  <si>
    <t>VALOR</t>
  </si>
  <si>
    <t>Exercício 3</t>
  </si>
  <si>
    <t>Edson</t>
  </si>
  <si>
    <t>Sergio</t>
  </si>
  <si>
    <t>Média de Vendas</t>
  </si>
  <si>
    <t>Média</t>
  </si>
  <si>
    <t>Cesta básica</t>
  </si>
  <si>
    <t>Eliziane</t>
  </si>
  <si>
    <t>A maior venda</t>
  </si>
  <si>
    <t>Máximo</t>
  </si>
  <si>
    <t>Quantidade</t>
  </si>
  <si>
    <t>Preço Unitário</t>
  </si>
  <si>
    <t xml:space="preserve">Valor Total </t>
  </si>
  <si>
    <t>Fábio</t>
  </si>
  <si>
    <t>A menor Venda</t>
  </si>
  <si>
    <t>Mínino</t>
  </si>
  <si>
    <t>Arroz</t>
  </si>
  <si>
    <t>Elizangela</t>
  </si>
  <si>
    <t>Total de vendas</t>
  </si>
  <si>
    <t>Soma</t>
  </si>
  <si>
    <t>Feijão</t>
  </si>
  <si>
    <t>Bruno</t>
  </si>
  <si>
    <t>Café</t>
  </si>
  <si>
    <t>Adriana</t>
  </si>
  <si>
    <t>Açucar</t>
  </si>
  <si>
    <t>Óleo</t>
  </si>
  <si>
    <t xml:space="preserve">  .,</t>
  </si>
  <si>
    <t>Sal</t>
  </si>
  <si>
    <t>Exercício 2</t>
  </si>
  <si>
    <t>Macarrão</t>
  </si>
  <si>
    <t>Molho de tomate</t>
  </si>
  <si>
    <t>CESTA BÁSICA</t>
  </si>
  <si>
    <t>Valor</t>
  </si>
  <si>
    <t>Maior</t>
  </si>
  <si>
    <t>Média da Cesta</t>
  </si>
  <si>
    <t>Menor</t>
  </si>
  <si>
    <t>Produto mais caro</t>
  </si>
  <si>
    <t>Total</t>
  </si>
  <si>
    <t>Produto mais barato</t>
  </si>
  <si>
    <t>Total da Cesta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</si>
</sst>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(&quot;R$ &quot;* #,##0.00_);_(&quot;R$ &quot;* \(#,##0.00\);_(&quot;R$ &quot;* &quot;-&quot;??_);_(@_)"/>
    <numFmt numFmtId="165" formatCode="_-[$R$-416]\ * #,##0.00_-;\-[$R$-416]\ * #,##0.00_-;_-[$R$-416]\ * &quot;-&quot;??_-;_-@_-"/>
  </numFmts>
  <fonts count="21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0"/>
      <color indexed="10"/>
      <name val="Arial"/>
      <family val="2"/>
    </font>
    <font>
      <sz val="10"/>
      <name val="Verdana"/>
      <family val="2"/>
    </font>
    <font>
      <b/>
      <sz val="14"/>
      <color indexed="12"/>
      <name val="Maiandra GD"/>
      <family val="2"/>
    </font>
    <font>
      <b/>
      <sz val="11"/>
      <color indexed="10"/>
      <name val="Maiandra GD"/>
      <family val="2"/>
    </font>
    <font>
      <b/>
      <sz val="10"/>
      <color indexed="9"/>
      <name val="verdana"/>
      <family val="2"/>
    </font>
    <font>
      <b/>
      <sz val="10"/>
      <color indexed="10"/>
      <name val="verdana"/>
      <family val="2"/>
    </font>
    <font>
      <b/>
      <sz val="10"/>
      <color indexed="12"/>
      <name val="Arial"/>
      <family val="2"/>
    </font>
    <font>
      <b/>
      <sz val="10"/>
      <color indexed="9"/>
      <name val="Arial"/>
      <family val="2"/>
    </font>
    <font>
      <b/>
      <sz val="10"/>
      <color indexed="18"/>
      <name val="Arial"/>
      <family val="2"/>
    </font>
    <font>
      <sz val="10"/>
      <color theme="0"/>
      <name val="Arial"/>
      <family val="2"/>
    </font>
    <font>
      <sz val="10"/>
      <color theme="3"/>
      <name val="Arial"/>
      <family val="2"/>
    </font>
    <font>
      <sz val="10"/>
      <color rgb="FFFF000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12"/>
      </left>
      <right style="medium">
        <color indexed="12"/>
      </right>
      <top style="medium">
        <color indexed="12"/>
      </top>
      <bottom style="medium">
        <color indexed="12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44" fontId="10" fillId="0" borderId="0" applyFont="0" applyFill="0" applyBorder="0" applyAlignment="0" applyProtection="0"/>
    <xf numFmtId="0" fontId="10" fillId="0" borderId="0"/>
    <xf numFmtId="0" fontId="4" fillId="0" borderId="0"/>
    <xf numFmtId="43" fontId="10" fillId="0" borderId="0" applyFont="0" applyFill="0" applyBorder="0" applyAlignment="0" applyProtection="0"/>
  </cellStyleXfs>
  <cellXfs count="84">
    <xf numFmtId="0" fontId="0" fillId="0" borderId="0" xfId="0"/>
    <xf numFmtId="14" fontId="0" fillId="0" borderId="0" xfId="0" applyNumberFormat="1"/>
    <xf numFmtId="0" fontId="2" fillId="0" borderId="1" xfId="0" applyFont="1" applyBorder="1" applyAlignment="1">
      <alignment horizontal="center"/>
    </xf>
    <xf numFmtId="0" fontId="4" fillId="0" borderId="1" xfId="0" applyFont="1" applyBorder="1"/>
    <xf numFmtId="164" fontId="4" fillId="0" borderId="1" xfId="1" applyFont="1" applyBorder="1"/>
    <xf numFmtId="164" fontId="4" fillId="0" borderId="2" xfId="1" applyFont="1" applyBorder="1"/>
    <xf numFmtId="0" fontId="2" fillId="0" borderId="3" xfId="0" applyFont="1" applyBorder="1" applyAlignment="1">
      <alignment horizontal="right" vertical="center"/>
    </xf>
    <xf numFmtId="164" fontId="2" fillId="2" borderId="4" xfId="1" applyFont="1" applyFill="1" applyBorder="1" applyAlignment="1">
      <alignment horizontal="right" vertical="center"/>
    </xf>
    <xf numFmtId="164" fontId="2" fillId="2" borderId="5" xfId="0" applyNumberFormat="1" applyFont="1" applyFill="1" applyBorder="1" applyAlignment="1">
      <alignment horizontal="right" vertical="center"/>
    </xf>
    <xf numFmtId="164" fontId="2" fillId="2" borderId="4" xfId="0" applyNumberFormat="1" applyFont="1" applyFill="1" applyBorder="1" applyAlignment="1">
      <alignment horizontal="right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left" vertical="center"/>
    </xf>
    <xf numFmtId="14" fontId="4" fillId="2" borderId="4" xfId="0" applyNumberFormat="1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5" fillId="0" borderId="0" xfId="0" applyFont="1"/>
    <xf numFmtId="0" fontId="6" fillId="0" borderId="0" xfId="0" applyFont="1"/>
    <xf numFmtId="0" fontId="4" fillId="0" borderId="0" xfId="0" applyFont="1"/>
    <xf numFmtId="0" fontId="0" fillId="0" borderId="0" xfId="0" applyAlignment="1">
      <alignment horizontal="center" vertical="center"/>
    </xf>
    <xf numFmtId="0" fontId="18" fillId="9" borderId="0" xfId="0" applyFont="1" applyFill="1" applyAlignment="1">
      <alignment horizontal="center" vertical="center" wrapText="1"/>
    </xf>
    <xf numFmtId="9" fontId="18" fillId="10" borderId="0" xfId="0" applyNumberFormat="1" applyFont="1" applyFill="1" applyAlignment="1">
      <alignment horizontal="center"/>
    </xf>
    <xf numFmtId="0" fontId="0" fillId="0" borderId="1" xfId="0" applyBorder="1" applyAlignment="1">
      <alignment horizontal="center"/>
    </xf>
    <xf numFmtId="0" fontId="4" fillId="0" borderId="7" xfId="0" applyFont="1" applyBorder="1"/>
    <xf numFmtId="0" fontId="0" fillId="0" borderId="7" xfId="0" applyBorder="1" applyAlignment="1">
      <alignment horizontal="center"/>
    </xf>
    <xf numFmtId="0" fontId="19" fillId="11" borderId="8" xfId="0" applyFont="1" applyFill="1" applyBorder="1" applyAlignment="1">
      <alignment horizontal="center" vertical="center"/>
    </xf>
    <xf numFmtId="0" fontId="19" fillId="11" borderId="9" xfId="0" applyFont="1" applyFill="1" applyBorder="1" applyAlignment="1">
      <alignment horizontal="center" vertical="center" wrapText="1"/>
    </xf>
    <xf numFmtId="0" fontId="19" fillId="11" borderId="9" xfId="0" applyFont="1" applyFill="1" applyBorder="1" applyAlignment="1">
      <alignment horizontal="center" vertical="center"/>
    </xf>
    <xf numFmtId="0" fontId="19" fillId="11" borderId="10" xfId="0" applyFont="1" applyFill="1" applyBorder="1" applyAlignment="1">
      <alignment horizontal="center" vertical="center" wrapText="1"/>
    </xf>
    <xf numFmtId="14" fontId="0" fillId="12" borderId="11" xfId="0" applyNumberFormat="1" applyFill="1" applyBorder="1"/>
    <xf numFmtId="14" fontId="0" fillId="12" borderId="5" xfId="0" applyNumberFormat="1" applyFill="1" applyBorder="1"/>
    <xf numFmtId="0" fontId="10" fillId="0" borderId="0" xfId="3"/>
    <xf numFmtId="0" fontId="11" fillId="0" borderId="0" xfId="3" applyFont="1"/>
    <xf numFmtId="0" fontId="10" fillId="0" borderId="12" xfId="3" applyBorder="1"/>
    <xf numFmtId="0" fontId="4" fillId="0" borderId="13" xfId="4" applyBorder="1"/>
    <xf numFmtId="0" fontId="10" fillId="0" borderId="13" xfId="3" applyBorder="1"/>
    <xf numFmtId="0" fontId="10" fillId="0" borderId="14" xfId="3" applyBorder="1"/>
    <xf numFmtId="0" fontId="10" fillId="0" borderId="15" xfId="3" applyBorder="1"/>
    <xf numFmtId="0" fontId="14" fillId="0" borderId="0" xfId="3" applyFont="1"/>
    <xf numFmtId="0" fontId="10" fillId="0" borderId="16" xfId="3" applyBorder="1"/>
    <xf numFmtId="0" fontId="10" fillId="4" borderId="17" xfId="3" applyFill="1" applyBorder="1" applyAlignment="1">
      <alignment horizontal="center"/>
    </xf>
    <xf numFmtId="0" fontId="10" fillId="0" borderId="17" xfId="3" applyBorder="1"/>
    <xf numFmtId="165" fontId="0" fillId="0" borderId="17" xfId="5" applyNumberFormat="1" applyFont="1" applyBorder="1"/>
    <xf numFmtId="0" fontId="10" fillId="2" borderId="17" xfId="3" applyFill="1" applyBorder="1"/>
    <xf numFmtId="43" fontId="10" fillId="0" borderId="17" xfId="3" applyNumberFormat="1" applyBorder="1"/>
    <xf numFmtId="0" fontId="15" fillId="0" borderId="0" xfId="4" applyFont="1" applyAlignment="1">
      <alignment horizontal="center"/>
    </xf>
    <xf numFmtId="0" fontId="4" fillId="0" borderId="16" xfId="4" applyBorder="1"/>
    <xf numFmtId="0" fontId="17" fillId="5" borderId="17" xfId="4" applyFont="1" applyFill="1" applyBorder="1" applyAlignment="1">
      <alignment vertical="center"/>
    </xf>
    <xf numFmtId="0" fontId="17" fillId="5" borderId="17" xfId="4" applyFont="1" applyFill="1" applyBorder="1" applyAlignment="1">
      <alignment vertical="center" wrapText="1"/>
    </xf>
    <xf numFmtId="0" fontId="4" fillId="0" borderId="17" xfId="4" applyBorder="1"/>
    <xf numFmtId="0" fontId="4" fillId="0" borderId="17" xfId="4" applyBorder="1" applyAlignment="1">
      <alignment horizontal="center"/>
    </xf>
    <xf numFmtId="164" fontId="4" fillId="0" borderId="17" xfId="1" applyFont="1" applyBorder="1" applyAlignment="1">
      <alignment horizontal="center"/>
    </xf>
    <xf numFmtId="44" fontId="9" fillId="0" borderId="17" xfId="2" applyFont="1" applyFill="1" applyBorder="1" applyAlignment="1">
      <alignment horizontal="center"/>
    </xf>
    <xf numFmtId="0" fontId="10" fillId="0" borderId="18" xfId="3" applyBorder="1"/>
    <xf numFmtId="0" fontId="10" fillId="0" borderId="19" xfId="3" applyBorder="1"/>
    <xf numFmtId="0" fontId="10" fillId="0" borderId="20" xfId="3" applyBorder="1"/>
    <xf numFmtId="0" fontId="14" fillId="0" borderId="13" xfId="3" applyFont="1" applyBorder="1"/>
    <xf numFmtId="0" fontId="10" fillId="3" borderId="1" xfId="3" applyFill="1" applyBorder="1" applyAlignment="1">
      <alignment horizontal="center"/>
    </xf>
    <xf numFmtId="43" fontId="10" fillId="0" borderId="1" xfId="3" applyNumberFormat="1" applyBorder="1" applyAlignment="1">
      <alignment horizontal="center"/>
    </xf>
    <xf numFmtId="0" fontId="2" fillId="0" borderId="16" xfId="4" applyFont="1" applyBorder="1" applyAlignment="1">
      <alignment horizontal="center"/>
    </xf>
    <xf numFmtId="0" fontId="4" fillId="0" borderId="0" xfId="4"/>
    <xf numFmtId="0" fontId="2" fillId="0" borderId="1" xfId="4" applyFont="1" applyBorder="1" applyAlignment="1">
      <alignment horizontal="center" vertical="center"/>
    </xf>
    <xf numFmtId="0" fontId="2" fillId="6" borderId="1" xfId="4" applyFont="1" applyFill="1" applyBorder="1" applyAlignment="1">
      <alignment horizontal="center" vertical="center"/>
    </xf>
    <xf numFmtId="0" fontId="2" fillId="7" borderId="1" xfId="4" applyFont="1" applyFill="1" applyBorder="1" applyAlignment="1">
      <alignment horizontal="center" vertical="center" wrapText="1"/>
    </xf>
    <xf numFmtId="0" fontId="2" fillId="3" borderId="1" xfId="4" applyFont="1" applyFill="1" applyBorder="1" applyAlignment="1">
      <alignment horizontal="center" vertical="center" wrapText="1"/>
    </xf>
    <xf numFmtId="44" fontId="9" fillId="0" borderId="17" xfId="4" applyNumberFormat="1" applyFont="1" applyBorder="1"/>
    <xf numFmtId="0" fontId="4" fillId="0" borderId="1" xfId="4" applyBorder="1"/>
    <xf numFmtId="0" fontId="4" fillId="6" borderId="1" xfId="4" applyFill="1" applyBorder="1" applyAlignment="1">
      <alignment horizontal="center"/>
    </xf>
    <xf numFmtId="164" fontId="4" fillId="7" borderId="1" xfId="1" applyFont="1" applyFill="1" applyBorder="1" applyAlignment="1">
      <alignment horizontal="center"/>
    </xf>
    <xf numFmtId="164" fontId="4" fillId="3" borderId="1" xfId="1" applyFont="1" applyFill="1" applyBorder="1" applyAlignment="1">
      <alignment horizontal="center"/>
    </xf>
    <xf numFmtId="0" fontId="10" fillId="6" borderId="1" xfId="3" applyFill="1" applyBorder="1" applyAlignment="1">
      <alignment horizontal="center"/>
    </xf>
    <xf numFmtId="0" fontId="10" fillId="0" borderId="1" xfId="3" applyBorder="1" applyAlignment="1">
      <alignment horizontal="center"/>
    </xf>
    <xf numFmtId="0" fontId="10" fillId="7" borderId="1" xfId="3" applyFill="1" applyBorder="1" applyAlignment="1">
      <alignment horizontal="center"/>
    </xf>
    <xf numFmtId="164" fontId="0" fillId="0" borderId="7" xfId="1" applyFont="1" applyBorder="1" applyAlignment="1">
      <alignment horizontal="center"/>
    </xf>
    <xf numFmtId="164" fontId="0" fillId="0" borderId="1" xfId="1" applyFont="1" applyBorder="1" applyAlignment="1">
      <alignment horizontal="center"/>
    </xf>
    <xf numFmtId="164" fontId="0" fillId="0" borderId="0" xfId="1" applyFont="1"/>
    <xf numFmtId="0" fontId="20" fillId="0" borderId="0" xfId="0" applyFont="1" applyAlignment="1">
      <alignment horizontal="center"/>
    </xf>
    <xf numFmtId="0" fontId="0" fillId="12" borderId="21" xfId="0" applyFill="1" applyBorder="1" applyAlignment="1">
      <alignment horizontal="center" wrapText="1"/>
    </xf>
    <xf numFmtId="0" fontId="0" fillId="12" borderId="11" xfId="0" applyFill="1" applyBorder="1" applyAlignment="1">
      <alignment horizontal="center" wrapText="1"/>
    </xf>
    <xf numFmtId="0" fontId="13" fillId="8" borderId="17" xfId="3" applyFont="1" applyFill="1" applyBorder="1" applyAlignment="1">
      <alignment horizontal="center"/>
    </xf>
    <xf numFmtId="0" fontId="16" fillId="8" borderId="17" xfId="4" applyFont="1" applyFill="1" applyBorder="1" applyAlignment="1">
      <alignment horizontal="center"/>
    </xf>
    <xf numFmtId="0" fontId="2" fillId="4" borderId="0" xfId="4" applyFont="1" applyFill="1" applyAlignment="1">
      <alignment horizontal="center"/>
    </xf>
  </cellXfs>
  <cellStyles count="6">
    <cellStyle name="Moeda" xfId="1" builtinId="4"/>
    <cellStyle name="Moeda 2" xfId="2" xr:uid="{00000000-0005-0000-0000-000001000000}"/>
    <cellStyle name="Normal" xfId="0" builtinId="0"/>
    <cellStyle name="Normal 2" xfId="3" xr:uid="{00000000-0005-0000-0000-000003000000}"/>
    <cellStyle name="Normal_SOMA" xfId="4" xr:uid="{00000000-0005-0000-0000-000004000000}"/>
    <cellStyle name="Vírgula 2" xfId="5" xr:uid="{00000000-0005-0000-0000-000005000000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3"/>
      <tableStyleElement type="headerRow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8"/>
  <sheetViews>
    <sheetView zoomScale="85" zoomScaleNormal="85" workbookViewId="0">
      <selection activeCell="D9" sqref="D9"/>
    </sheetView>
  </sheetViews>
  <sheetFormatPr defaultRowHeight="12.75" x14ac:dyDescent="0.2"/>
  <cols>
    <col min="1" max="1" width="13.85546875" customWidth="1"/>
    <col min="2" max="2" width="11.7109375" customWidth="1"/>
    <col min="3" max="3" width="14.42578125" customWidth="1"/>
    <col min="4" max="4" width="17.7109375" bestFit="1" customWidth="1"/>
    <col min="5" max="5" width="3.42578125" customWidth="1"/>
    <col min="6" max="6" width="17.85546875" customWidth="1"/>
  </cols>
  <sheetData>
    <row r="1" spans="1:13" ht="18" x14ac:dyDescent="0.25">
      <c r="A1" s="18" t="s">
        <v>40</v>
      </c>
    </row>
    <row r="2" spans="1:13" ht="15" x14ac:dyDescent="0.2">
      <c r="A2" s="19" t="s">
        <v>41</v>
      </c>
    </row>
    <row r="3" spans="1:13" ht="15" x14ac:dyDescent="0.2">
      <c r="A3" s="19" t="s">
        <v>56</v>
      </c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</row>
    <row r="4" spans="1:13" x14ac:dyDescent="0.2">
      <c r="A4" s="78" t="s">
        <v>57</v>
      </c>
      <c r="B4" s="78"/>
      <c r="C4" s="78"/>
      <c r="D4" s="78"/>
      <c r="E4" s="78"/>
      <c r="F4" s="78"/>
    </row>
    <row r="5" spans="1:13" x14ac:dyDescent="0.2">
      <c r="A5" s="20"/>
    </row>
    <row r="6" spans="1:13" ht="13.5" thickBot="1" x14ac:dyDescent="0.25"/>
    <row r="7" spans="1:13" ht="26.25" thickBot="1" x14ac:dyDescent="0.25">
      <c r="A7" s="27" t="s">
        <v>39</v>
      </c>
      <c r="B7" s="28" t="s">
        <v>42</v>
      </c>
      <c r="C7" s="29" t="s">
        <v>43</v>
      </c>
      <c r="D7" s="30" t="s">
        <v>44</v>
      </c>
      <c r="E7" s="21"/>
      <c r="F7" s="22" t="s">
        <v>45</v>
      </c>
      <c r="G7" s="21"/>
      <c r="H7" s="17"/>
    </row>
    <row r="8" spans="1:13" x14ac:dyDescent="0.2">
      <c r="A8" s="25" t="s">
        <v>46</v>
      </c>
      <c r="B8" s="75">
        <v>5</v>
      </c>
      <c r="C8" s="26">
        <v>24</v>
      </c>
      <c r="D8" s="75">
        <f>B8+B8*F8</f>
        <v>5.25</v>
      </c>
      <c r="F8" s="23">
        <v>0.05</v>
      </c>
    </row>
    <row r="9" spans="1:13" x14ac:dyDescent="0.2">
      <c r="A9" s="3" t="s">
        <v>47</v>
      </c>
      <c r="B9" s="76">
        <v>4</v>
      </c>
      <c r="C9" s="24">
        <v>31</v>
      </c>
      <c r="D9" s="75">
        <f t="shared" ref="D9:D17" si="0">B9+B9*F9</f>
        <v>4</v>
      </c>
    </row>
    <row r="10" spans="1:13" x14ac:dyDescent="0.2">
      <c r="A10" s="3" t="s">
        <v>48</v>
      </c>
      <c r="B10" s="76">
        <v>3</v>
      </c>
      <c r="C10" s="24">
        <v>25</v>
      </c>
      <c r="D10" s="75">
        <f t="shared" si="0"/>
        <v>3</v>
      </c>
    </row>
    <row r="11" spans="1:13" x14ac:dyDescent="0.2">
      <c r="A11" s="3" t="s">
        <v>49</v>
      </c>
      <c r="B11" s="76">
        <v>6</v>
      </c>
      <c r="C11" s="24">
        <v>28</v>
      </c>
      <c r="D11" s="75">
        <f t="shared" si="0"/>
        <v>6</v>
      </c>
    </row>
    <row r="12" spans="1:13" x14ac:dyDescent="0.2">
      <c r="A12" s="3" t="s">
        <v>50</v>
      </c>
      <c r="B12" s="76">
        <v>7</v>
      </c>
      <c r="C12" s="24">
        <v>37</v>
      </c>
      <c r="D12" s="75">
        <f t="shared" si="0"/>
        <v>7</v>
      </c>
    </row>
    <row r="13" spans="1:13" x14ac:dyDescent="0.2">
      <c r="A13" s="3" t="s">
        <v>51</v>
      </c>
      <c r="B13" s="76">
        <v>8</v>
      </c>
      <c r="C13" s="24">
        <v>21</v>
      </c>
      <c r="D13" s="75">
        <f t="shared" si="0"/>
        <v>8</v>
      </c>
    </row>
    <row r="14" spans="1:13" x14ac:dyDescent="0.2">
      <c r="A14" s="3" t="s">
        <v>52</v>
      </c>
      <c r="B14" s="76">
        <v>5</v>
      </c>
      <c r="C14" s="24">
        <v>26</v>
      </c>
      <c r="D14" s="75">
        <f t="shared" si="0"/>
        <v>5</v>
      </c>
    </row>
    <row r="15" spans="1:13" x14ac:dyDescent="0.2">
      <c r="A15" s="3" t="s">
        <v>53</v>
      </c>
      <c r="B15" s="76">
        <v>4</v>
      </c>
      <c r="C15" s="24">
        <v>35</v>
      </c>
      <c r="D15" s="75">
        <f t="shared" si="0"/>
        <v>4</v>
      </c>
    </row>
    <row r="16" spans="1:13" x14ac:dyDescent="0.2">
      <c r="A16" s="3" t="s">
        <v>54</v>
      </c>
      <c r="B16" s="76">
        <v>3</v>
      </c>
      <c r="C16" s="24">
        <v>31</v>
      </c>
      <c r="D16" s="75">
        <f t="shared" si="0"/>
        <v>3</v>
      </c>
    </row>
    <row r="17" spans="1:4" x14ac:dyDescent="0.2">
      <c r="A17" s="3" t="s">
        <v>55</v>
      </c>
      <c r="B17" s="76">
        <v>9</v>
      </c>
      <c r="C17" s="24">
        <v>20</v>
      </c>
      <c r="D17" s="75">
        <f t="shared" si="0"/>
        <v>9</v>
      </c>
    </row>
    <row r="18" spans="1:4" x14ac:dyDescent="0.2">
      <c r="D18" s="77"/>
    </row>
  </sheetData>
  <mergeCells count="1">
    <mergeCell ref="A4:F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"/>
  <sheetViews>
    <sheetView zoomScaleNormal="100" workbookViewId="0">
      <selection activeCell="A11" sqref="A11"/>
    </sheetView>
  </sheetViews>
  <sheetFormatPr defaultRowHeight="12.75" x14ac:dyDescent="0.2"/>
  <cols>
    <col min="1" max="1" width="50" customWidth="1"/>
    <col min="2" max="2" width="20.42578125" customWidth="1"/>
  </cols>
  <sheetData>
    <row r="1" spans="1:2" ht="37.5" customHeight="1" x14ac:dyDescent="0.2">
      <c r="A1" s="10" t="s">
        <v>30</v>
      </c>
      <c r="B1" s="2" t="s">
        <v>0</v>
      </c>
    </row>
    <row r="2" spans="1:2" x14ac:dyDescent="0.2">
      <c r="A2" s="3" t="s">
        <v>23</v>
      </c>
      <c r="B2" s="4">
        <v>559</v>
      </c>
    </row>
    <row r="3" spans="1:2" x14ac:dyDescent="0.2">
      <c r="A3" s="3" t="s">
        <v>24</v>
      </c>
      <c r="B3" s="4">
        <v>849</v>
      </c>
    </row>
    <row r="4" spans="1:2" x14ac:dyDescent="0.2">
      <c r="A4" s="3" t="s">
        <v>25</v>
      </c>
      <c r="B4" s="4">
        <v>899</v>
      </c>
    </row>
    <row r="5" spans="1:2" x14ac:dyDescent="0.2">
      <c r="A5" s="3" t="s">
        <v>26</v>
      </c>
      <c r="B5" s="4">
        <v>949</v>
      </c>
    </row>
    <row r="6" spans="1:2" x14ac:dyDescent="0.2">
      <c r="A6" s="3" t="s">
        <v>27</v>
      </c>
      <c r="B6" s="4">
        <v>999</v>
      </c>
    </row>
    <row r="7" spans="1:2" x14ac:dyDescent="0.2">
      <c r="A7" s="3" t="s">
        <v>28</v>
      </c>
      <c r="B7" s="4">
        <v>1499</v>
      </c>
    </row>
    <row r="8" spans="1:2" ht="13.5" thickBot="1" x14ac:dyDescent="0.25">
      <c r="A8" s="3" t="s">
        <v>29</v>
      </c>
      <c r="B8" s="5">
        <v>1799</v>
      </c>
    </row>
    <row r="9" spans="1:2" ht="24" customHeight="1" thickBot="1" x14ac:dyDescent="0.25">
      <c r="A9" s="6" t="s">
        <v>18</v>
      </c>
      <c r="B9" s="7">
        <f>SUM(B2:B8)</f>
        <v>7553</v>
      </c>
    </row>
    <row r="10" spans="1:2" ht="24" customHeight="1" thickBot="1" x14ac:dyDescent="0.25">
      <c r="A10" s="6" t="s">
        <v>22</v>
      </c>
      <c r="B10" s="8">
        <f>AVERAGE(B2:B8)</f>
        <v>1079</v>
      </c>
    </row>
  </sheetData>
  <phoneticPr fontId="0" type="noConversion"/>
  <pageMargins left="0.78740157499999996" right="0.78740157499999996" top="0.984251969" bottom="0.984251969" header="0.49212598499999999" footer="0.49212598499999999"/>
  <pageSetup paperSize="9" orientation="portrait" horizontalDpi="300" verticalDpi="300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8"/>
  <sheetViews>
    <sheetView workbookViewId="0">
      <selection activeCell="B18" sqref="B18"/>
    </sheetView>
  </sheetViews>
  <sheetFormatPr defaultRowHeight="12.75" x14ac:dyDescent="0.2"/>
  <cols>
    <col min="1" max="1" width="55.28515625" bestFit="1" customWidth="1"/>
    <col min="2" max="2" width="17.28515625" customWidth="1"/>
  </cols>
  <sheetData>
    <row r="1" spans="1:2" x14ac:dyDescent="0.2">
      <c r="A1" s="2" t="s">
        <v>16</v>
      </c>
      <c r="B1" s="2" t="s">
        <v>0</v>
      </c>
    </row>
    <row r="2" spans="1:2" x14ac:dyDescent="0.2">
      <c r="A2" s="3" t="s">
        <v>2</v>
      </c>
      <c r="B2" s="4">
        <v>599</v>
      </c>
    </row>
    <row r="3" spans="1:2" x14ac:dyDescent="0.2">
      <c r="A3" s="3" t="s">
        <v>3</v>
      </c>
      <c r="B3" s="4">
        <v>399</v>
      </c>
    </row>
    <row r="4" spans="1:2" x14ac:dyDescent="0.2">
      <c r="A4" s="3" t="s">
        <v>4</v>
      </c>
      <c r="B4" s="4">
        <v>899</v>
      </c>
    </row>
    <row r="5" spans="1:2" x14ac:dyDescent="0.2">
      <c r="A5" s="3" t="s">
        <v>5</v>
      </c>
      <c r="B5" s="4">
        <v>659</v>
      </c>
    </row>
    <row r="6" spans="1:2" x14ac:dyDescent="0.2">
      <c r="A6" s="3" t="s">
        <v>1</v>
      </c>
      <c r="B6" s="4">
        <v>159</v>
      </c>
    </row>
    <row r="7" spans="1:2" x14ac:dyDescent="0.2">
      <c r="A7" s="3" t="s">
        <v>6</v>
      </c>
      <c r="B7" s="4">
        <v>89</v>
      </c>
    </row>
    <row r="8" spans="1:2" x14ac:dyDescent="0.2">
      <c r="A8" s="3" t="s">
        <v>7</v>
      </c>
      <c r="B8" s="4">
        <v>99</v>
      </c>
    </row>
    <row r="9" spans="1:2" x14ac:dyDescent="0.2">
      <c r="A9" s="3" t="s">
        <v>8</v>
      </c>
      <c r="B9" s="4">
        <v>429</v>
      </c>
    </row>
    <row r="10" spans="1:2" x14ac:dyDescent="0.2">
      <c r="A10" s="3" t="s">
        <v>9</v>
      </c>
      <c r="B10" s="4">
        <v>599</v>
      </c>
    </row>
    <row r="11" spans="1:2" x14ac:dyDescent="0.2">
      <c r="A11" s="3" t="s">
        <v>10</v>
      </c>
      <c r="B11" s="4">
        <v>119</v>
      </c>
    </row>
    <row r="12" spans="1:2" x14ac:dyDescent="0.2">
      <c r="A12" s="3" t="s">
        <v>15</v>
      </c>
      <c r="B12" s="4">
        <v>189</v>
      </c>
    </row>
    <row r="13" spans="1:2" x14ac:dyDescent="0.2">
      <c r="A13" s="3" t="s">
        <v>11</v>
      </c>
      <c r="B13" s="4">
        <v>119</v>
      </c>
    </row>
    <row r="14" spans="1:2" x14ac:dyDescent="0.2">
      <c r="A14" s="3" t="s">
        <v>12</v>
      </c>
      <c r="B14" s="4">
        <v>99</v>
      </c>
    </row>
    <row r="15" spans="1:2" x14ac:dyDescent="0.2">
      <c r="A15" s="3" t="s">
        <v>13</v>
      </c>
      <c r="B15" s="4">
        <v>1530</v>
      </c>
    </row>
    <row r="16" spans="1:2" ht="13.5" thickBot="1" x14ac:dyDescent="0.25">
      <c r="A16" s="3" t="s">
        <v>14</v>
      </c>
      <c r="B16" s="5">
        <v>699</v>
      </c>
    </row>
    <row r="17" spans="1:2" ht="24" customHeight="1" thickBot="1" x14ac:dyDescent="0.25">
      <c r="A17" s="6" t="s">
        <v>18</v>
      </c>
      <c r="B17" s="7">
        <f>SUM(B2:B16)</f>
        <v>6686</v>
      </c>
    </row>
    <row r="18" spans="1:2" ht="24" customHeight="1" thickBot="1" x14ac:dyDescent="0.25">
      <c r="A18" s="6" t="s">
        <v>17</v>
      </c>
      <c r="B18" s="8">
        <f>MAX(B2:B16)</f>
        <v>1530</v>
      </c>
    </row>
  </sheetData>
  <phoneticPr fontId="0" type="noConversion"/>
  <pageMargins left="0.78740157499999996" right="0.78740157499999996" top="0.984251969" bottom="0.984251969" header="0.49212598499999999" footer="0.49212598499999999"/>
  <pageSetup paperSize="9" orientation="portrait" horizontalDpi="300" verticalDpi="300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8"/>
  <sheetViews>
    <sheetView workbookViewId="0">
      <selection activeCell="B18" sqref="B18"/>
    </sheetView>
  </sheetViews>
  <sheetFormatPr defaultRowHeight="12.75" x14ac:dyDescent="0.2"/>
  <cols>
    <col min="1" max="1" width="55.28515625" bestFit="1" customWidth="1"/>
    <col min="2" max="2" width="17.28515625" customWidth="1"/>
  </cols>
  <sheetData>
    <row r="1" spans="1:2" x14ac:dyDescent="0.2">
      <c r="A1" s="2" t="s">
        <v>16</v>
      </c>
      <c r="B1" s="2" t="s">
        <v>0</v>
      </c>
    </row>
    <row r="2" spans="1:2" x14ac:dyDescent="0.2">
      <c r="A2" s="3" t="s">
        <v>2</v>
      </c>
      <c r="B2" s="4">
        <v>599</v>
      </c>
    </row>
    <row r="3" spans="1:2" x14ac:dyDescent="0.2">
      <c r="A3" s="3" t="s">
        <v>3</v>
      </c>
      <c r="B3" s="4">
        <v>399</v>
      </c>
    </row>
    <row r="4" spans="1:2" x14ac:dyDescent="0.2">
      <c r="A4" s="3" t="s">
        <v>4</v>
      </c>
      <c r="B4" s="4">
        <v>899</v>
      </c>
    </row>
    <row r="5" spans="1:2" x14ac:dyDescent="0.2">
      <c r="A5" s="3" t="s">
        <v>5</v>
      </c>
      <c r="B5" s="4">
        <v>659</v>
      </c>
    </row>
    <row r="6" spans="1:2" x14ac:dyDescent="0.2">
      <c r="A6" s="3" t="s">
        <v>1</v>
      </c>
      <c r="B6" s="4">
        <v>159</v>
      </c>
    </row>
    <row r="7" spans="1:2" x14ac:dyDescent="0.2">
      <c r="A7" s="3" t="s">
        <v>6</v>
      </c>
      <c r="B7" s="4">
        <v>89</v>
      </c>
    </row>
    <row r="8" spans="1:2" x14ac:dyDescent="0.2">
      <c r="A8" s="3" t="s">
        <v>7</v>
      </c>
      <c r="B8" s="4">
        <v>99</v>
      </c>
    </row>
    <row r="9" spans="1:2" x14ac:dyDescent="0.2">
      <c r="A9" s="3" t="s">
        <v>8</v>
      </c>
      <c r="B9" s="4">
        <v>429</v>
      </c>
    </row>
    <row r="10" spans="1:2" x14ac:dyDescent="0.2">
      <c r="A10" s="3" t="s">
        <v>9</v>
      </c>
      <c r="B10" s="4">
        <v>599</v>
      </c>
    </row>
    <row r="11" spans="1:2" x14ac:dyDescent="0.2">
      <c r="A11" s="3" t="s">
        <v>10</v>
      </c>
      <c r="B11" s="4">
        <v>119</v>
      </c>
    </row>
    <row r="12" spans="1:2" x14ac:dyDescent="0.2">
      <c r="A12" s="3" t="s">
        <v>15</v>
      </c>
      <c r="B12" s="4">
        <v>189</v>
      </c>
    </row>
    <row r="13" spans="1:2" x14ac:dyDescent="0.2">
      <c r="A13" s="3" t="s">
        <v>11</v>
      </c>
      <c r="B13" s="4">
        <v>119</v>
      </c>
    </row>
    <row r="14" spans="1:2" x14ac:dyDescent="0.2">
      <c r="A14" s="3" t="s">
        <v>12</v>
      </c>
      <c r="B14" s="4">
        <v>99</v>
      </c>
    </row>
    <row r="15" spans="1:2" x14ac:dyDescent="0.2">
      <c r="A15" s="3" t="s">
        <v>13</v>
      </c>
      <c r="B15" s="4">
        <v>49</v>
      </c>
    </row>
    <row r="16" spans="1:2" ht="13.5" thickBot="1" x14ac:dyDescent="0.25">
      <c r="A16" s="3" t="s">
        <v>14</v>
      </c>
      <c r="B16" s="5">
        <v>699</v>
      </c>
    </row>
    <row r="17" spans="1:2" ht="24" customHeight="1" thickBot="1" x14ac:dyDescent="0.25">
      <c r="A17" s="6" t="s">
        <v>18</v>
      </c>
      <c r="B17" s="7">
        <f>SUM(B2:B16)</f>
        <v>5205</v>
      </c>
    </row>
    <row r="18" spans="1:2" ht="24" customHeight="1" thickBot="1" x14ac:dyDescent="0.25">
      <c r="A18" s="6" t="s">
        <v>19</v>
      </c>
      <c r="B18" s="9">
        <f>MIN(B2:B16)</f>
        <v>49</v>
      </c>
    </row>
  </sheetData>
  <phoneticPr fontId="0" type="noConversion"/>
  <pageMargins left="0.78740157499999996" right="0.78740157499999996" top="0.984251969" bottom="0.984251969" header="0.49212598499999999" footer="0.49212598499999999"/>
  <pageSetup paperSize="9" orientation="portrait" horizontalDpi="300" verticalDpi="300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7"/>
  <sheetViews>
    <sheetView workbookViewId="0">
      <selection activeCell="B20" sqref="B20"/>
    </sheetView>
  </sheetViews>
  <sheetFormatPr defaultRowHeight="12.75" x14ac:dyDescent="0.2"/>
  <cols>
    <col min="1" max="1" width="55.28515625" bestFit="1" customWidth="1"/>
    <col min="2" max="2" width="14.42578125" customWidth="1"/>
  </cols>
  <sheetData>
    <row r="1" spans="1:2" x14ac:dyDescent="0.2">
      <c r="A1" s="2" t="s">
        <v>16</v>
      </c>
      <c r="B1" s="2" t="s">
        <v>0</v>
      </c>
    </row>
    <row r="2" spans="1:2" x14ac:dyDescent="0.2">
      <c r="A2" s="3" t="s">
        <v>2</v>
      </c>
      <c r="B2" s="4">
        <v>599</v>
      </c>
    </row>
    <row r="3" spans="1:2" x14ac:dyDescent="0.2">
      <c r="A3" s="3" t="s">
        <v>3</v>
      </c>
      <c r="B3" s="4">
        <v>399</v>
      </c>
    </row>
    <row r="4" spans="1:2" x14ac:dyDescent="0.2">
      <c r="A4" s="3" t="s">
        <v>4</v>
      </c>
      <c r="B4" s="4">
        <v>899</v>
      </c>
    </row>
    <row r="5" spans="1:2" x14ac:dyDescent="0.2">
      <c r="A5" s="3" t="s">
        <v>5</v>
      </c>
      <c r="B5" s="4">
        <v>659</v>
      </c>
    </row>
    <row r="6" spans="1:2" x14ac:dyDescent="0.2">
      <c r="A6" s="3" t="s">
        <v>1</v>
      </c>
      <c r="B6" s="4">
        <v>159</v>
      </c>
    </row>
    <row r="7" spans="1:2" x14ac:dyDescent="0.2">
      <c r="A7" s="3" t="s">
        <v>6</v>
      </c>
      <c r="B7" s="4">
        <v>89</v>
      </c>
    </row>
    <row r="8" spans="1:2" x14ac:dyDescent="0.2">
      <c r="A8" s="3" t="s">
        <v>7</v>
      </c>
      <c r="B8" s="4">
        <v>99</v>
      </c>
    </row>
    <row r="9" spans="1:2" x14ac:dyDescent="0.2">
      <c r="A9" s="3" t="s">
        <v>8</v>
      </c>
      <c r="B9" s="4">
        <v>429</v>
      </c>
    </row>
    <row r="10" spans="1:2" x14ac:dyDescent="0.2">
      <c r="A10" s="3" t="s">
        <v>9</v>
      </c>
      <c r="B10" s="4">
        <v>599</v>
      </c>
    </row>
    <row r="11" spans="1:2" x14ac:dyDescent="0.2">
      <c r="A11" s="3" t="s">
        <v>10</v>
      </c>
      <c r="B11" s="4">
        <v>119</v>
      </c>
    </row>
    <row r="12" spans="1:2" x14ac:dyDescent="0.2">
      <c r="A12" s="3" t="s">
        <v>15</v>
      </c>
      <c r="B12" s="4">
        <v>189</v>
      </c>
    </row>
    <row r="13" spans="1:2" x14ac:dyDescent="0.2">
      <c r="A13" s="3" t="s">
        <v>11</v>
      </c>
      <c r="B13" s="4">
        <v>119</v>
      </c>
    </row>
    <row r="14" spans="1:2" x14ac:dyDescent="0.2">
      <c r="A14" s="3" t="s">
        <v>12</v>
      </c>
      <c r="B14" s="4">
        <v>99</v>
      </c>
    </row>
    <row r="15" spans="1:2" ht="13.5" thickBot="1" x14ac:dyDescent="0.25">
      <c r="A15" s="3" t="s">
        <v>13</v>
      </c>
      <c r="B15" s="4">
        <v>49</v>
      </c>
    </row>
    <row r="16" spans="1:2" ht="24" customHeight="1" thickBot="1" x14ac:dyDescent="0.25">
      <c r="A16" s="6" t="s">
        <v>18</v>
      </c>
      <c r="B16" s="7">
        <f>SUM(B2:B15)</f>
        <v>4506</v>
      </c>
    </row>
    <row r="17" spans="1:2" ht="24" customHeight="1" thickBot="1" x14ac:dyDescent="0.25">
      <c r="A17" s="6" t="s">
        <v>20</v>
      </c>
      <c r="B17" s="9">
        <f>LARGE(B2:B15,2)</f>
        <v>659</v>
      </c>
    </row>
  </sheetData>
  <phoneticPr fontId="0" type="noConversion"/>
  <conditionalFormatting sqref="B17">
    <cfRule type="cellIs" dxfId="1" priority="2" stopIfTrue="1" operator="between">
      <formula>1500</formula>
      <formula>600</formula>
    </cfRule>
    <cfRule type="colorScale" priority="3">
      <colorScale>
        <cfvo type="min"/>
        <cfvo type="max"/>
        <color rgb="FFFF7128"/>
        <color rgb="FFFFEF9C"/>
      </colorScale>
    </cfRule>
  </conditionalFormatting>
  <conditionalFormatting sqref="B2:B15">
    <cfRule type="cellIs" dxfId="0" priority="1" stopIfTrue="1" operator="between">
      <formula>700</formula>
      <formula>690</formula>
    </cfRule>
  </conditionalFormatting>
  <pageMargins left="0.78740157499999996" right="0.78740157499999996" top="0.984251969" bottom="0.984251969" header="0.49212598499999999" footer="0.49212598499999999"/>
  <pageSetup paperSize="9" orientation="portrait" horizontalDpi="300" verticalDpi="300" r:id="rId1"/>
  <headerFooter alignWithMargins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8"/>
  <sheetViews>
    <sheetView workbookViewId="0">
      <selection activeCell="B18" sqref="B18"/>
    </sheetView>
  </sheetViews>
  <sheetFormatPr defaultRowHeight="12.75" x14ac:dyDescent="0.2"/>
  <cols>
    <col min="1" max="1" width="55.28515625" bestFit="1" customWidth="1"/>
    <col min="2" max="2" width="17.28515625" customWidth="1"/>
  </cols>
  <sheetData>
    <row r="1" spans="1:2" x14ac:dyDescent="0.2">
      <c r="A1" s="2" t="s">
        <v>16</v>
      </c>
      <c r="B1" s="2" t="s">
        <v>0</v>
      </c>
    </row>
    <row r="2" spans="1:2" x14ac:dyDescent="0.2">
      <c r="A2" s="3" t="s">
        <v>2</v>
      </c>
      <c r="B2" s="4">
        <v>599</v>
      </c>
    </row>
    <row r="3" spans="1:2" x14ac:dyDescent="0.2">
      <c r="A3" s="3" t="s">
        <v>3</v>
      </c>
      <c r="B3" s="4">
        <v>399</v>
      </c>
    </row>
    <row r="4" spans="1:2" x14ac:dyDescent="0.2">
      <c r="A4" s="3" t="s">
        <v>4</v>
      </c>
      <c r="B4" s="4">
        <v>899</v>
      </c>
    </row>
    <row r="5" spans="1:2" x14ac:dyDescent="0.2">
      <c r="A5" s="3" t="s">
        <v>5</v>
      </c>
      <c r="B5" s="4">
        <v>659</v>
      </c>
    </row>
    <row r="6" spans="1:2" x14ac:dyDescent="0.2">
      <c r="A6" s="3" t="s">
        <v>1</v>
      </c>
      <c r="B6" s="4">
        <v>159</v>
      </c>
    </row>
    <row r="7" spans="1:2" x14ac:dyDescent="0.2">
      <c r="A7" s="3" t="s">
        <v>6</v>
      </c>
      <c r="B7" s="4">
        <v>89</v>
      </c>
    </row>
    <row r="8" spans="1:2" x14ac:dyDescent="0.2">
      <c r="A8" s="3" t="s">
        <v>7</v>
      </c>
      <c r="B8" s="4">
        <v>99</v>
      </c>
    </row>
    <row r="9" spans="1:2" x14ac:dyDescent="0.2">
      <c r="A9" s="3" t="s">
        <v>8</v>
      </c>
      <c r="B9" s="4">
        <v>429</v>
      </c>
    </row>
    <row r="10" spans="1:2" x14ac:dyDescent="0.2">
      <c r="A10" s="3" t="s">
        <v>9</v>
      </c>
      <c r="B10" s="4">
        <v>599</v>
      </c>
    </row>
    <row r="11" spans="1:2" x14ac:dyDescent="0.2">
      <c r="A11" s="3" t="s">
        <v>10</v>
      </c>
      <c r="B11" s="4">
        <v>119</v>
      </c>
    </row>
    <row r="12" spans="1:2" x14ac:dyDescent="0.2">
      <c r="A12" s="3" t="s">
        <v>15</v>
      </c>
      <c r="B12" s="4">
        <v>189</v>
      </c>
    </row>
    <row r="13" spans="1:2" x14ac:dyDescent="0.2">
      <c r="A13" s="3" t="s">
        <v>11</v>
      </c>
      <c r="B13" s="4">
        <v>119</v>
      </c>
    </row>
    <row r="14" spans="1:2" x14ac:dyDescent="0.2">
      <c r="A14" s="3" t="s">
        <v>12</v>
      </c>
      <c r="B14" s="4">
        <v>99</v>
      </c>
    </row>
    <row r="15" spans="1:2" x14ac:dyDescent="0.2">
      <c r="A15" s="3" t="s">
        <v>13</v>
      </c>
      <c r="B15" s="4">
        <v>49</v>
      </c>
    </row>
    <row r="16" spans="1:2" ht="13.5" thickBot="1" x14ac:dyDescent="0.25">
      <c r="A16" s="3" t="s">
        <v>14</v>
      </c>
      <c r="B16" s="5">
        <v>699</v>
      </c>
    </row>
    <row r="17" spans="1:2" ht="24" customHeight="1" thickBot="1" x14ac:dyDescent="0.25">
      <c r="A17" s="6" t="s">
        <v>18</v>
      </c>
      <c r="B17" s="7">
        <f>SUM(B2:B16)</f>
        <v>5205</v>
      </c>
    </row>
    <row r="18" spans="1:2" ht="24" customHeight="1" thickBot="1" x14ac:dyDescent="0.25">
      <c r="A18" s="6" t="s">
        <v>21</v>
      </c>
      <c r="B18" s="9">
        <f>SMALL(B2:B16,2)</f>
        <v>89</v>
      </c>
    </row>
  </sheetData>
  <phoneticPr fontId="0" type="noConversion"/>
  <pageMargins left="0.78740157499999996" right="0.78740157499999996" top="0.984251969" bottom="0.984251969" header="0.49212598499999999" footer="0.49212598499999999"/>
  <pageSetup paperSize="9" orientation="portrait" horizontalDpi="300" verticalDpi="300" r:id="rId1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14"/>
  <sheetViews>
    <sheetView workbookViewId="0">
      <selection activeCell="D2" sqref="D2"/>
    </sheetView>
  </sheetViews>
  <sheetFormatPr defaultRowHeight="12.75" x14ac:dyDescent="0.2"/>
  <cols>
    <col min="1" max="1" width="31" bestFit="1" customWidth="1"/>
    <col min="2" max="2" width="14" customWidth="1"/>
    <col min="3" max="3" width="11" customWidth="1"/>
    <col min="4" max="4" width="14.7109375" customWidth="1"/>
  </cols>
  <sheetData>
    <row r="1" spans="1:4" ht="34.5" customHeight="1" thickBot="1" x14ac:dyDescent="0.25">
      <c r="A1" s="10" t="s">
        <v>38</v>
      </c>
      <c r="B1" s="11" t="s">
        <v>33</v>
      </c>
      <c r="C1" s="12" t="s">
        <v>32</v>
      </c>
      <c r="D1" s="12" t="s">
        <v>34</v>
      </c>
    </row>
    <row r="2" spans="1:4" ht="24" customHeight="1" thickBot="1" x14ac:dyDescent="0.25">
      <c r="A2" s="13" t="s">
        <v>31</v>
      </c>
      <c r="B2" s="14">
        <f ca="1">TODAY()</f>
        <v>44896</v>
      </c>
      <c r="C2" s="15">
        <v>25</v>
      </c>
      <c r="D2" s="16">
        <f ca="1">B2+C2</f>
        <v>44921</v>
      </c>
    </row>
    <row r="3" spans="1:4" ht="24" customHeight="1" thickBot="1" x14ac:dyDescent="0.25">
      <c r="A3" s="13" t="s">
        <v>35</v>
      </c>
      <c r="B3" s="14">
        <f t="shared" ref="B3:B5" ca="1" si="0">TODAY()</f>
        <v>44896</v>
      </c>
      <c r="C3" s="15">
        <v>15</v>
      </c>
      <c r="D3" s="16">
        <f t="shared" ref="D3:D5" ca="1" si="1">B3+C3</f>
        <v>44911</v>
      </c>
    </row>
    <row r="4" spans="1:4" ht="24" customHeight="1" thickBot="1" x14ac:dyDescent="0.25">
      <c r="A4" s="13" t="s">
        <v>36</v>
      </c>
      <c r="B4" s="14">
        <f t="shared" ca="1" si="0"/>
        <v>44896</v>
      </c>
      <c r="C4" s="15">
        <v>30</v>
      </c>
      <c r="D4" s="16">
        <f t="shared" ca="1" si="1"/>
        <v>44926</v>
      </c>
    </row>
    <row r="5" spans="1:4" ht="24" customHeight="1" thickBot="1" x14ac:dyDescent="0.25">
      <c r="A5" s="13" t="s">
        <v>37</v>
      </c>
      <c r="B5" s="14">
        <f t="shared" ca="1" si="0"/>
        <v>44896</v>
      </c>
      <c r="C5" s="15">
        <v>20</v>
      </c>
      <c r="D5" s="16">
        <f t="shared" ca="1" si="1"/>
        <v>44916</v>
      </c>
    </row>
    <row r="7" spans="1:4" ht="13.5" thickBot="1" x14ac:dyDescent="0.25"/>
    <row r="8" spans="1:4" x14ac:dyDescent="0.2">
      <c r="B8" s="79" t="s">
        <v>59</v>
      </c>
    </row>
    <row r="9" spans="1:4" x14ac:dyDescent="0.2">
      <c r="B9" s="80"/>
    </row>
    <row r="10" spans="1:4" x14ac:dyDescent="0.2">
      <c r="B10" s="80"/>
    </row>
    <row r="11" spans="1:4" x14ac:dyDescent="0.2">
      <c r="B11" s="80"/>
    </row>
    <row r="12" spans="1:4" x14ac:dyDescent="0.2">
      <c r="B12" s="31"/>
    </row>
    <row r="13" spans="1:4" ht="13.5" thickBot="1" x14ac:dyDescent="0.25">
      <c r="B13" s="32" t="s">
        <v>58</v>
      </c>
    </row>
    <row r="14" spans="1:4" x14ac:dyDescent="0.2">
      <c r="B14" s="1"/>
    </row>
  </sheetData>
  <mergeCells count="1">
    <mergeCell ref="B8:B11"/>
  </mergeCells>
  <phoneticPr fontId="0" type="noConversion"/>
  <pageMargins left="0.78740157499999996" right="0.78740157499999996" top="0.984251969" bottom="0.984251969" header="0.49212598499999999" footer="0.49212598499999999"/>
  <headerFooter alignWithMargins="0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R32"/>
  <sheetViews>
    <sheetView tabSelected="1" workbookViewId="0">
      <selection activeCell="T22" sqref="T22"/>
    </sheetView>
  </sheetViews>
  <sheetFormatPr defaultRowHeight="12.75" x14ac:dyDescent="0.2"/>
  <cols>
    <col min="1" max="1" width="2.85546875" style="33" customWidth="1"/>
    <col min="2" max="2" width="3.7109375" style="33" customWidth="1"/>
    <col min="3" max="3" width="26" style="33" customWidth="1"/>
    <col min="4" max="4" width="12.85546875" style="33" customWidth="1"/>
    <col min="5" max="5" width="13.5703125" style="33" customWidth="1"/>
    <col min="6" max="6" width="21.140625" style="33" customWidth="1"/>
    <col min="7" max="7" width="13.140625" style="33" customWidth="1"/>
    <col min="8" max="8" width="9.140625" style="33"/>
    <col min="9" max="9" width="9.42578125" style="33" bestFit="1" customWidth="1"/>
    <col min="10" max="12" width="9.140625" style="33"/>
    <col min="13" max="13" width="18" style="33" bestFit="1" customWidth="1"/>
    <col min="14" max="14" width="11.5703125" style="33" bestFit="1" customWidth="1"/>
    <col min="15" max="15" width="10.5703125" style="33" customWidth="1"/>
    <col min="16" max="16" width="12.5703125" style="33" customWidth="1"/>
    <col min="17" max="16384" width="9.140625" style="33"/>
  </cols>
  <sheetData>
    <row r="1" spans="2:18" ht="23.45" customHeight="1" thickBot="1" x14ac:dyDescent="0.3">
      <c r="C1" s="34" t="s">
        <v>60</v>
      </c>
      <c r="D1" s="34"/>
      <c r="E1" s="34"/>
      <c r="F1" s="34"/>
      <c r="G1" s="34"/>
    </row>
    <row r="2" spans="2:18" ht="13.5" thickBot="1" x14ac:dyDescent="0.25">
      <c r="B2" s="35"/>
      <c r="C2" s="36"/>
      <c r="D2" s="36"/>
      <c r="E2" s="36"/>
      <c r="F2" s="36"/>
      <c r="G2" s="36"/>
      <c r="H2" s="37"/>
      <c r="I2" s="38"/>
    </row>
    <row r="3" spans="2:18" ht="13.5" thickBot="1" x14ac:dyDescent="0.25">
      <c r="B3" s="39"/>
      <c r="C3" s="81" t="s">
        <v>61</v>
      </c>
      <c r="D3" s="81"/>
      <c r="G3" s="40" t="s">
        <v>62</v>
      </c>
      <c r="I3" s="41"/>
      <c r="L3" s="35"/>
      <c r="M3" s="37"/>
      <c r="N3" s="37"/>
      <c r="O3" s="37"/>
      <c r="P3" s="37"/>
      <c r="Q3" s="37"/>
      <c r="R3" s="38"/>
    </row>
    <row r="4" spans="2:18" ht="13.5" thickBot="1" x14ac:dyDescent="0.25">
      <c r="B4" s="39"/>
      <c r="C4" s="42" t="s">
        <v>63</v>
      </c>
      <c r="D4" s="42" t="s">
        <v>64</v>
      </c>
      <c r="I4" s="41"/>
      <c r="L4" s="39"/>
      <c r="M4" s="40" t="s">
        <v>65</v>
      </c>
      <c r="R4" s="41"/>
    </row>
    <row r="5" spans="2:18" ht="13.5" thickBot="1" x14ac:dyDescent="0.25">
      <c r="B5" s="39"/>
      <c r="C5" s="43" t="s">
        <v>66</v>
      </c>
      <c r="D5" s="44">
        <v>3000</v>
      </c>
      <c r="I5" s="41"/>
      <c r="L5" s="39"/>
      <c r="R5" s="41"/>
    </row>
    <row r="6" spans="2:18" ht="13.5" thickBot="1" x14ac:dyDescent="0.25">
      <c r="B6" s="39"/>
      <c r="C6" s="43" t="s">
        <v>67</v>
      </c>
      <c r="D6" s="44">
        <v>2310</v>
      </c>
      <c r="F6" s="45" t="s">
        <v>68</v>
      </c>
      <c r="G6" s="46">
        <f>AVERAGE(D5:D11)</f>
        <v>3287.1428571428573</v>
      </c>
      <c r="H6" s="47" t="s">
        <v>69</v>
      </c>
      <c r="I6" s="48"/>
      <c r="L6" s="39"/>
      <c r="M6" s="82" t="s">
        <v>70</v>
      </c>
      <c r="N6" s="82"/>
      <c r="O6" s="82"/>
      <c r="P6" s="82"/>
      <c r="R6" s="41"/>
    </row>
    <row r="7" spans="2:18" ht="26.25" thickBot="1" x14ac:dyDescent="0.25">
      <c r="B7" s="39"/>
      <c r="C7" s="43" t="s">
        <v>71</v>
      </c>
      <c r="D7" s="44">
        <v>2000</v>
      </c>
      <c r="F7" s="45" t="s">
        <v>72</v>
      </c>
      <c r="G7" s="46">
        <f>MAX(D5:D11)</f>
        <v>5300</v>
      </c>
      <c r="H7" s="47" t="s">
        <v>73</v>
      </c>
      <c r="I7" s="48"/>
      <c r="L7" s="39"/>
      <c r="M7" s="49" t="s">
        <v>38</v>
      </c>
      <c r="N7" s="49" t="s">
        <v>74</v>
      </c>
      <c r="O7" s="50" t="s">
        <v>75</v>
      </c>
      <c r="P7" s="50" t="s">
        <v>76</v>
      </c>
      <c r="R7" s="41"/>
    </row>
    <row r="8" spans="2:18" ht="13.5" thickBot="1" x14ac:dyDescent="0.25">
      <c r="B8" s="39"/>
      <c r="C8" s="43" t="s">
        <v>77</v>
      </c>
      <c r="D8" s="44">
        <v>2000</v>
      </c>
      <c r="F8" s="45" t="s">
        <v>78</v>
      </c>
      <c r="G8" s="46">
        <f>MIN(D5:D11)</f>
        <v>2000</v>
      </c>
      <c r="H8" s="47" t="s">
        <v>79</v>
      </c>
      <c r="I8" s="48"/>
      <c r="L8" s="39"/>
      <c r="M8" s="51" t="s">
        <v>80</v>
      </c>
      <c r="N8" s="52">
        <v>5</v>
      </c>
      <c r="O8" s="53">
        <v>11.7</v>
      </c>
      <c r="P8" s="54">
        <f>N8*O8</f>
        <v>58.5</v>
      </c>
      <c r="R8" s="41"/>
    </row>
    <row r="9" spans="2:18" ht="13.5" thickBot="1" x14ac:dyDescent="0.25">
      <c r="B9" s="39"/>
      <c r="C9" s="43" t="s">
        <v>81</v>
      </c>
      <c r="D9" s="44">
        <v>5300</v>
      </c>
      <c r="F9" s="45" t="s">
        <v>82</v>
      </c>
      <c r="G9" s="46">
        <f>SUM(D5:D11)</f>
        <v>23010</v>
      </c>
      <c r="H9" s="47" t="s">
        <v>83</v>
      </c>
      <c r="I9" s="48"/>
      <c r="L9" s="39"/>
      <c r="M9" s="51" t="s">
        <v>84</v>
      </c>
      <c r="N9" s="52">
        <v>10</v>
      </c>
      <c r="O9" s="53">
        <v>5.4</v>
      </c>
      <c r="P9" s="54">
        <f t="shared" ref="P9:P15" si="0">N9*O9</f>
        <v>54</v>
      </c>
      <c r="R9" s="41"/>
    </row>
    <row r="10" spans="2:18" ht="13.5" thickBot="1" x14ac:dyDescent="0.25">
      <c r="B10" s="39"/>
      <c r="C10" s="43" t="s">
        <v>85</v>
      </c>
      <c r="D10" s="44">
        <v>5000</v>
      </c>
      <c r="I10" s="41"/>
      <c r="L10" s="39"/>
      <c r="M10" s="51" t="s">
        <v>86</v>
      </c>
      <c r="N10" s="52">
        <v>14</v>
      </c>
      <c r="O10" s="53">
        <v>8.99</v>
      </c>
      <c r="P10" s="54">
        <f t="shared" si="0"/>
        <v>125.86</v>
      </c>
      <c r="R10" s="41"/>
    </row>
    <row r="11" spans="2:18" ht="13.5" thickBot="1" x14ac:dyDescent="0.25">
      <c r="B11" s="39"/>
      <c r="C11" s="43" t="s">
        <v>87</v>
      </c>
      <c r="D11" s="44">
        <v>3400</v>
      </c>
      <c r="I11" s="41"/>
      <c r="L11" s="39"/>
      <c r="M11" s="51" t="s">
        <v>88</v>
      </c>
      <c r="N11" s="52">
        <v>6</v>
      </c>
      <c r="O11" s="53">
        <v>2.7</v>
      </c>
      <c r="P11" s="54">
        <f t="shared" si="0"/>
        <v>16.200000000000003</v>
      </c>
      <c r="R11" s="41"/>
    </row>
    <row r="12" spans="2:18" ht="13.5" thickBot="1" x14ac:dyDescent="0.25">
      <c r="B12" s="55"/>
      <c r="C12" s="56"/>
      <c r="D12" s="56"/>
      <c r="E12" s="56"/>
      <c r="F12" s="56"/>
      <c r="G12" s="56"/>
      <c r="H12" s="56"/>
      <c r="I12" s="57"/>
      <c r="L12" s="39"/>
      <c r="M12" s="51" t="s">
        <v>89</v>
      </c>
      <c r="N12" s="52">
        <v>8</v>
      </c>
      <c r="O12" s="53">
        <v>3.65</v>
      </c>
      <c r="P12" s="54">
        <f t="shared" si="0"/>
        <v>29.2</v>
      </c>
      <c r="R12" s="41"/>
    </row>
    <row r="13" spans="2:18" ht="13.5" thickBot="1" x14ac:dyDescent="0.25">
      <c r="B13" s="33" t="s">
        <v>90</v>
      </c>
      <c r="L13" s="39"/>
      <c r="M13" s="51" t="s">
        <v>91</v>
      </c>
      <c r="N13" s="52">
        <v>5</v>
      </c>
      <c r="O13" s="53">
        <v>2.37</v>
      </c>
      <c r="P13" s="54">
        <f t="shared" si="0"/>
        <v>11.850000000000001</v>
      </c>
      <c r="R13" s="41"/>
    </row>
    <row r="14" spans="2:18" ht="13.5" thickBot="1" x14ac:dyDescent="0.25">
      <c r="B14" s="35"/>
      <c r="C14" s="37"/>
      <c r="D14" s="37"/>
      <c r="E14" s="58" t="s">
        <v>92</v>
      </c>
      <c r="F14" s="37"/>
      <c r="G14" s="37"/>
      <c r="H14" s="37"/>
      <c r="I14" s="37"/>
      <c r="J14" s="38"/>
      <c r="L14" s="39"/>
      <c r="M14" s="51" t="s">
        <v>93</v>
      </c>
      <c r="N14" s="52">
        <v>15</v>
      </c>
      <c r="O14" s="53">
        <v>3</v>
      </c>
      <c r="P14" s="54">
        <f t="shared" si="0"/>
        <v>45</v>
      </c>
      <c r="R14" s="41"/>
    </row>
    <row r="15" spans="2:18" ht="13.5" thickBot="1" x14ac:dyDescent="0.25">
      <c r="B15" s="39"/>
      <c r="J15" s="41"/>
      <c r="L15" s="39"/>
      <c r="M15" s="51" t="s">
        <v>94</v>
      </c>
      <c r="N15" s="52">
        <v>20</v>
      </c>
      <c r="O15" s="53">
        <v>1.7</v>
      </c>
      <c r="P15" s="54">
        <f t="shared" si="0"/>
        <v>34</v>
      </c>
      <c r="R15" s="41"/>
    </row>
    <row r="16" spans="2:18" ht="13.5" thickBot="1" x14ac:dyDescent="0.25">
      <c r="B16" s="39"/>
      <c r="C16" s="83" t="s">
        <v>95</v>
      </c>
      <c r="D16" s="83"/>
      <c r="E16" s="83"/>
      <c r="F16" s="83"/>
      <c r="H16" s="59" t="s">
        <v>69</v>
      </c>
      <c r="I16" s="60">
        <f>AVERAGE(F18:F25)</f>
        <v>71.002499999999998</v>
      </c>
      <c r="J16" s="61"/>
      <c r="L16" s="39"/>
      <c r="M16" s="62"/>
      <c r="N16" s="62"/>
      <c r="O16" s="62"/>
      <c r="P16" s="62"/>
      <c r="R16" s="41"/>
    </row>
    <row r="17" spans="2:18" ht="13.5" thickBot="1" x14ac:dyDescent="0.25">
      <c r="B17" s="39"/>
      <c r="C17" s="63" t="s">
        <v>38</v>
      </c>
      <c r="D17" s="64" t="s">
        <v>74</v>
      </c>
      <c r="E17" s="65" t="s">
        <v>96</v>
      </c>
      <c r="F17" s="66" t="s">
        <v>76</v>
      </c>
      <c r="H17" s="59" t="s">
        <v>97</v>
      </c>
      <c r="I17" s="60">
        <f>LARGE(F18:F25,1)</f>
        <v>396</v>
      </c>
      <c r="J17" s="61"/>
      <c r="L17" s="39"/>
      <c r="M17" s="51" t="s">
        <v>98</v>
      </c>
      <c r="N17" s="67">
        <f>AVERAGE(P8:P15)</f>
        <v>46.826250000000002</v>
      </c>
      <c r="O17" s="47" t="s">
        <v>69</v>
      </c>
      <c r="P17" s="62"/>
      <c r="R17" s="41"/>
    </row>
    <row r="18" spans="2:18" ht="13.5" thickBot="1" x14ac:dyDescent="0.25">
      <c r="B18" s="39"/>
      <c r="C18" s="68" t="s">
        <v>80</v>
      </c>
      <c r="D18" s="69">
        <v>33</v>
      </c>
      <c r="E18" s="70">
        <v>12</v>
      </c>
      <c r="F18" s="71">
        <f>E18*D18</f>
        <v>396</v>
      </c>
      <c r="H18" s="59" t="s">
        <v>99</v>
      </c>
      <c r="I18" s="60">
        <f>SMALL(F18:F25,1)</f>
        <v>8.1000000000000014</v>
      </c>
      <c r="J18" s="61"/>
      <c r="L18" s="39"/>
      <c r="M18" s="51" t="s">
        <v>100</v>
      </c>
      <c r="N18" s="67">
        <f>MAX(O8:O15)</f>
        <v>11.7</v>
      </c>
      <c r="O18" s="47" t="s">
        <v>73</v>
      </c>
      <c r="P18" s="62"/>
      <c r="R18" s="41"/>
    </row>
    <row r="19" spans="2:18" ht="13.5" thickBot="1" x14ac:dyDescent="0.25">
      <c r="B19" s="39"/>
      <c r="C19" s="68" t="s">
        <v>84</v>
      </c>
      <c r="D19" s="69">
        <v>2</v>
      </c>
      <c r="E19" s="70">
        <v>6</v>
      </c>
      <c r="F19" s="71">
        <f t="shared" ref="F19:F25" si="1">E19*D19</f>
        <v>12</v>
      </c>
      <c r="H19" s="59" t="s">
        <v>101</v>
      </c>
      <c r="I19" s="60">
        <f>SUM(F18:F25)</f>
        <v>568.02</v>
      </c>
      <c r="J19" s="61"/>
      <c r="L19" s="39"/>
      <c r="M19" s="51" t="s">
        <v>102</v>
      </c>
      <c r="N19" s="67">
        <f>MIN(O8:O15)</f>
        <v>1.7</v>
      </c>
      <c r="O19" s="47" t="s">
        <v>79</v>
      </c>
      <c r="P19" s="62"/>
      <c r="R19" s="41"/>
    </row>
    <row r="20" spans="2:18" ht="13.5" thickBot="1" x14ac:dyDescent="0.25">
      <c r="B20" s="39"/>
      <c r="C20" s="68" t="s">
        <v>86</v>
      </c>
      <c r="D20" s="69">
        <v>8</v>
      </c>
      <c r="E20" s="70">
        <v>5.5</v>
      </c>
      <c r="F20" s="71">
        <f t="shared" si="1"/>
        <v>44</v>
      </c>
      <c r="J20" s="41"/>
      <c r="L20" s="39"/>
      <c r="M20" s="51" t="s">
        <v>103</v>
      </c>
      <c r="N20" s="67">
        <f>SUM(P8:P15)</f>
        <v>374.61</v>
      </c>
      <c r="O20" s="47" t="s">
        <v>83</v>
      </c>
      <c r="P20" s="62"/>
      <c r="R20" s="41"/>
    </row>
    <row r="21" spans="2:18" x14ac:dyDescent="0.2">
      <c r="B21" s="39"/>
      <c r="C21" s="68" t="s">
        <v>88</v>
      </c>
      <c r="D21" s="69">
        <v>3</v>
      </c>
      <c r="E21" s="70">
        <v>2.7</v>
      </c>
      <c r="F21" s="71">
        <f t="shared" si="1"/>
        <v>8.1000000000000014</v>
      </c>
      <c r="J21" s="61"/>
      <c r="L21" s="39"/>
      <c r="R21" s="41"/>
    </row>
    <row r="22" spans="2:18" x14ac:dyDescent="0.2">
      <c r="B22" s="39"/>
      <c r="C22" s="68" t="s">
        <v>89</v>
      </c>
      <c r="D22" s="69">
        <v>6</v>
      </c>
      <c r="E22" s="70">
        <v>3.45</v>
      </c>
      <c r="F22" s="71">
        <f t="shared" si="1"/>
        <v>20.700000000000003</v>
      </c>
      <c r="J22" s="61"/>
      <c r="L22" s="39"/>
      <c r="R22" s="41"/>
    </row>
    <row r="23" spans="2:18" ht="13.5" thickBot="1" x14ac:dyDescent="0.25">
      <c r="B23" s="39"/>
      <c r="C23" s="68" t="s">
        <v>91</v>
      </c>
      <c r="D23" s="69">
        <v>5</v>
      </c>
      <c r="E23" s="70">
        <v>1.99</v>
      </c>
      <c r="F23" s="71">
        <f t="shared" si="1"/>
        <v>9.9499999999999993</v>
      </c>
      <c r="J23" s="61"/>
      <c r="L23" s="55"/>
      <c r="M23" s="56"/>
      <c r="N23" s="56"/>
      <c r="O23" s="56"/>
      <c r="P23" s="56"/>
      <c r="Q23" s="56"/>
      <c r="R23" s="57"/>
    </row>
    <row r="24" spans="2:18" x14ac:dyDescent="0.2">
      <c r="B24" s="39"/>
      <c r="C24" s="68" t="s">
        <v>93</v>
      </c>
      <c r="D24" s="69">
        <v>16</v>
      </c>
      <c r="E24" s="70">
        <v>3.67</v>
      </c>
      <c r="F24" s="71">
        <f t="shared" si="1"/>
        <v>58.72</v>
      </c>
      <c r="J24" s="61"/>
    </row>
    <row r="25" spans="2:18" x14ac:dyDescent="0.2">
      <c r="B25" s="39"/>
      <c r="C25" s="68" t="s">
        <v>94</v>
      </c>
      <c r="D25" s="69">
        <v>7</v>
      </c>
      <c r="E25" s="70">
        <v>2.65</v>
      </c>
      <c r="F25" s="71">
        <f t="shared" si="1"/>
        <v>18.55</v>
      </c>
      <c r="J25" s="41"/>
    </row>
    <row r="26" spans="2:18" x14ac:dyDescent="0.2">
      <c r="B26" s="39"/>
      <c r="J26" s="61"/>
    </row>
    <row r="27" spans="2:18" x14ac:dyDescent="0.2">
      <c r="B27" s="39"/>
      <c r="J27" s="61"/>
    </row>
    <row r="28" spans="2:18" x14ac:dyDescent="0.2">
      <c r="B28" s="39"/>
      <c r="C28" s="72" t="s">
        <v>69</v>
      </c>
      <c r="D28" s="73">
        <f>AVERAGE(D18:D25)</f>
        <v>10</v>
      </c>
      <c r="F28" s="74" t="s">
        <v>69</v>
      </c>
      <c r="G28" s="60">
        <f>AVERAGE(E18:E25)</f>
        <v>4.7449999999999992</v>
      </c>
      <c r="J28" s="61"/>
    </row>
    <row r="29" spans="2:18" x14ac:dyDescent="0.2">
      <c r="B29" s="39"/>
      <c r="C29" s="72" t="s">
        <v>97</v>
      </c>
      <c r="D29" s="73">
        <f>LARGE(D18:D25,1)</f>
        <v>33</v>
      </c>
      <c r="F29" s="74" t="s">
        <v>97</v>
      </c>
      <c r="G29" s="60">
        <f>LARGE(E18:E25,1)</f>
        <v>12</v>
      </c>
      <c r="J29" s="61"/>
    </row>
    <row r="30" spans="2:18" x14ac:dyDescent="0.2">
      <c r="B30" s="39"/>
      <c r="C30" s="72" t="s">
        <v>99</v>
      </c>
      <c r="D30" s="73">
        <f>SMALL(D18:D25,1)</f>
        <v>2</v>
      </c>
      <c r="F30" s="74" t="s">
        <v>99</v>
      </c>
      <c r="G30" s="60">
        <f>SMALL(E18:E25,1)</f>
        <v>1.99</v>
      </c>
      <c r="J30" s="41"/>
    </row>
    <row r="31" spans="2:18" x14ac:dyDescent="0.2">
      <c r="B31" s="39"/>
      <c r="C31" s="72" t="s">
        <v>101</v>
      </c>
      <c r="D31" s="73">
        <f>SUM(D18:D25)</f>
        <v>80</v>
      </c>
      <c r="F31" s="74" t="s">
        <v>101</v>
      </c>
      <c r="G31" s="60">
        <f>SUM(E18:E25)</f>
        <v>37.959999999999994</v>
      </c>
      <c r="J31" s="41"/>
    </row>
    <row r="32" spans="2:18" ht="13.5" thickBot="1" x14ac:dyDescent="0.25">
      <c r="B32" s="55"/>
      <c r="C32" s="56"/>
      <c r="D32" s="56"/>
      <c r="E32" s="56"/>
      <c r="F32" s="56"/>
      <c r="G32" s="56"/>
      <c r="H32" s="56"/>
      <c r="I32" s="56"/>
      <c r="J32" s="57"/>
    </row>
  </sheetData>
  <mergeCells count="3">
    <mergeCell ref="C3:D3"/>
    <mergeCell ref="M6:P6"/>
    <mergeCell ref="C16:F16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Porcentagem</vt:lpstr>
      <vt:lpstr>Função Média</vt:lpstr>
      <vt:lpstr>Função Máximo</vt:lpstr>
      <vt:lpstr>Função Mínimo</vt:lpstr>
      <vt:lpstr>Função Maior</vt:lpstr>
      <vt:lpstr>Função Menor</vt:lpstr>
      <vt:lpstr>Função Hoje</vt:lpstr>
      <vt:lpstr>Diversos</vt:lpstr>
    </vt:vector>
  </TitlesOfParts>
  <Company>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Carlos Milanez</dc:creator>
  <cp:lastModifiedBy>Aluno</cp:lastModifiedBy>
  <cp:lastPrinted>2005-11-16T15:44:16Z</cp:lastPrinted>
  <dcterms:created xsi:type="dcterms:W3CDTF">2002-06-23T19:39:48Z</dcterms:created>
  <dcterms:modified xsi:type="dcterms:W3CDTF">2022-12-01T14:10:43Z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5c578c1a-f635-47a5-9cdf-1991a4b0019e</vt:lpwstr>
  </property>
</Properties>
</file>