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SOP\Aula 10\"/>
    </mc:Choice>
  </mc:AlternateContent>
  <xr:revisionPtr revIDLastSave="0" documentId="8_{F35D6C03-876E-4CE0-9BAE-CFDF4D86C99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statísticas" sheetId="1" r:id="rId1"/>
    <sheet name="Vendas" sheetId="2" r:id="rId2"/>
    <sheet name="Planilha1" sheetId="4" r:id="rId3"/>
    <sheet name="Planilha2" sheetId="5" r:id="rId4"/>
    <sheet name="Entregas" sheetId="3" r:id="rId5"/>
    <sheet name="dashboard" sheetId="6" r:id="rId6"/>
  </sheets>
  <definedNames>
    <definedName name="SegmentaçãodeDados_Motoboy">#N/A</definedName>
    <definedName name="SegmentaçãodeDados_Qua">#N/A</definedName>
    <definedName name="SegmentaçãodeDados_Qui">#N/A</definedName>
    <definedName name="SegmentaçãodeDados_Sáb">#N/A</definedName>
    <definedName name="SegmentaçãodeDados_Seg">#N/A</definedName>
    <definedName name="SegmentaçãodeDados_Sex">#N/A</definedName>
    <definedName name="SegmentaçãodeDados_Ter">#N/A</definedName>
  </definedNames>
  <calcPr calcId="191029"/>
  <pivotCaches>
    <pivotCache cacheId="4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C5" i="3"/>
  <c r="C6" i="3"/>
  <c r="C7" i="3"/>
  <c r="C8" i="3"/>
  <c r="C9" i="3"/>
  <c r="C10" i="3"/>
  <c r="C4" i="3"/>
  <c r="C6" i="2"/>
  <c r="C7" i="2"/>
  <c r="C8" i="2"/>
  <c r="C9" i="2"/>
  <c r="C10" i="2"/>
  <c r="C11" i="2"/>
  <c r="C5" i="2"/>
  <c r="I7" i="3" l="1"/>
  <c r="I9" i="3"/>
  <c r="I5" i="3"/>
  <c r="I8" i="3"/>
  <c r="I10" i="3"/>
  <c r="I6" i="3"/>
  <c r="I4" i="3"/>
  <c r="E11" i="3"/>
  <c r="G11" i="3"/>
  <c r="H11" i="3"/>
  <c r="D11" i="3"/>
  <c r="F11" i="3"/>
  <c r="C11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I11" i="3" l="1"/>
  <c r="E36" i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<sst xmlns="http://schemas.openxmlformats.org/spreadsheetml/2006/main" count="56" uniqueCount="47">
  <si>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</si>
  <si>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</si>
  <si>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</si>
  <si>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</si>
  <si>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</si>
  <si>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</si>
  <si>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</si>
  <si>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</si>
  <si>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</si>
  <si>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</si>
  <si>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</si>
  <si>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</si>
  <si>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</si>
  <si>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</si>
  <si>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</si>
  <si>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</si>
  <si>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</si>
  <si>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</si>
  <si>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</si>
  <si>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</si>
  <si>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</si>
  <si>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</si>
  <si>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</si>
  <si>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</si>
  <si>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</si>
  <si>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</si>
  <si>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</si>
  <si>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</si>
  <si>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</si>
  <si>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</si>
  <si>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</si>
  <si>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</si>
  <si>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</si>
  <si>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</si>
  <si>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</si>
  <si>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</si>
  <si>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</si>
  <si>
    <t>Rótulos de Linha</t>
  </si>
  <si>
    <t>Total Geral</t>
  </si>
  <si>
    <t>Soma de Totais</t>
  </si>
  <si>
    <t>Soma de Seg</t>
  </si>
  <si>
    <t>Soma de Ter</t>
  </si>
  <si>
    <t>Soma de Qua</t>
  </si>
  <si>
    <t>Soma de Qui</t>
  </si>
  <si>
    <t>Soma de Sex</t>
  </si>
  <si>
    <t>Soma de Sáb</t>
  </si>
  <si>
    <t>Dashboard entregas via motoboy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</si>
</sst>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2" borderId="0" xfId="0" applyFont="1" applyFill="1"/>
    <xf numFmtId="0" fontId="0" fillId="2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microsoft.com/office/2007/relationships/slicerCache" Target="slicerCaches/slicerCache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[exercicios-graficos.xlsx]Planilha1!Tabela dinâmica17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Planilha1!$A$2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2-4A4C-98F3-7CEBCEA3E5EB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Planilha1!$B$2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2-4A4C-98F3-7CEBCEA3E5EB}"/>
            </c:ext>
          </c:extLst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Planilha1!$C$2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2-4A4C-98F3-7CEBCEA3E5EB}"/>
            </c:ext>
          </c:extLst>
        </c:ser>
        <c:ser>
          <c:idx val="3"/>
          <c:order val="3"/>
          <c:tx>
            <c:strRef>
              <c:f>Planilha1!$D$1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Planilha1!$D$2</c:f>
              <c:numCache>
                <c:formatCode>General</c:formatCode>
                <c:ptCount val="1"/>
                <c:pt idx="0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62-4A4C-98F3-7CEBCEA3E5EB}"/>
            </c:ext>
          </c:extLst>
        </c:ser>
        <c:ser>
          <c:idx val="4"/>
          <c:order val="4"/>
          <c:tx>
            <c:strRef>
              <c:f>Planilha1!$E$1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Planilha1!$E$2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62-4A4C-98F3-7CEBCEA3E5EB}"/>
            </c:ext>
          </c:extLst>
        </c:ser>
        <c:ser>
          <c:idx val="5"/>
          <c:order val="5"/>
          <c:tx>
            <c:strRef>
              <c:f>Planilha1!$F$1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Planilha1!$F$2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62-4A4C-98F3-7CEBCEA3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21184"/>
        <c:axId val="553020528"/>
      </c:barChart>
      <c:catAx>
        <c:axId val="5530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020528"/>
        <c:crosses val="autoZero"/>
        <c:auto val="1"/>
        <c:lblAlgn val="ctr"/>
        <c:lblOffset val="100"/>
        <c:noMultiLvlLbl val="0"/>
      </c:catAx>
      <c:valAx>
        <c:axId val="553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0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[exercicios-graficos.xlsx]Planilha2!Tabela dinâmica18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Planilha2!$A$2:$A$10</c:f>
              <c:strCache>
                <c:ptCount val="8"/>
                <c:pt idx="0">
                  <c:v>Jair</c:v>
                </c:pt>
                <c:pt idx="1">
                  <c:v>Marcos</c:v>
                </c:pt>
                <c:pt idx="2">
                  <c:v>Mariana</c:v>
                </c:pt>
                <c:pt idx="3">
                  <c:v>Miguel</c:v>
                </c:pt>
                <c:pt idx="4">
                  <c:v>Osvaldo</c:v>
                </c:pt>
                <c:pt idx="5">
                  <c:v>Paulão</c:v>
                </c:pt>
                <c:pt idx="6">
                  <c:v>Suzana</c:v>
                </c:pt>
                <c:pt idx="7">
                  <c:v>Totais</c:v>
                </c:pt>
              </c:strCache>
            </c:strRef>
          </c:cat>
          <c:val>
            <c:numRef>
              <c:f>Planilha2!$B$2:$B$10</c:f>
              <c:numCache>
                <c:formatCode>General</c:formatCode>
                <c:ptCount val="8"/>
                <c:pt idx="0">
                  <c:v>82</c:v>
                </c:pt>
                <c:pt idx="1">
                  <c:v>107</c:v>
                </c:pt>
                <c:pt idx="2">
                  <c:v>67</c:v>
                </c:pt>
                <c:pt idx="3">
                  <c:v>53</c:v>
                </c:pt>
                <c:pt idx="4">
                  <c:v>95</c:v>
                </c:pt>
                <c:pt idx="5">
                  <c:v>70</c:v>
                </c:pt>
                <c:pt idx="6">
                  <c:v>69</c:v>
                </c:pt>
                <c:pt idx="7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C-4580-96BC-5C342C1B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468504"/>
        <c:axId val="372473752"/>
      </c:barChart>
      <c:catAx>
        <c:axId val="3724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473752"/>
        <c:crosses val="autoZero"/>
        <c:auto val="1"/>
        <c:lblAlgn val="ctr"/>
        <c:lblOffset val="100"/>
        <c:noMultiLvlLbl val="0"/>
      </c:catAx>
      <c:valAx>
        <c:axId val="3724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4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[exercicios-graficos.xlsx]Planilha2!Tabela dinâmica18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Planilha2!$A$2:$A$10</c:f>
              <c:strCache>
                <c:ptCount val="8"/>
                <c:pt idx="0">
                  <c:v>Jair</c:v>
                </c:pt>
                <c:pt idx="1">
                  <c:v>Marcos</c:v>
                </c:pt>
                <c:pt idx="2">
                  <c:v>Mariana</c:v>
                </c:pt>
                <c:pt idx="3">
                  <c:v>Miguel</c:v>
                </c:pt>
                <c:pt idx="4">
                  <c:v>Osvaldo</c:v>
                </c:pt>
                <c:pt idx="5">
                  <c:v>Paulão</c:v>
                </c:pt>
                <c:pt idx="6">
                  <c:v>Suzana</c:v>
                </c:pt>
                <c:pt idx="7">
                  <c:v>Totais</c:v>
                </c:pt>
              </c:strCache>
            </c:strRef>
          </c:cat>
          <c:val>
            <c:numRef>
              <c:f>Planilha2!$B$2:$B$10</c:f>
              <c:numCache>
                <c:formatCode>General</c:formatCode>
                <c:ptCount val="8"/>
                <c:pt idx="0">
                  <c:v>82</c:v>
                </c:pt>
                <c:pt idx="1">
                  <c:v>107</c:v>
                </c:pt>
                <c:pt idx="2">
                  <c:v>67</c:v>
                </c:pt>
                <c:pt idx="3">
                  <c:v>53</c:v>
                </c:pt>
                <c:pt idx="4">
                  <c:v>95</c:v>
                </c:pt>
                <c:pt idx="5">
                  <c:v>70</c:v>
                </c:pt>
                <c:pt idx="6">
                  <c:v>69</c:v>
                </c:pt>
                <c:pt idx="7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0-4AEA-A1CC-B1F22748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2468504"/>
        <c:axId val="372473752"/>
      </c:barChart>
      <c:catAx>
        <c:axId val="372468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473752"/>
        <c:crosses val="autoZero"/>
        <c:auto val="1"/>
        <c:lblAlgn val="ctr"/>
        <c:lblOffset val="100"/>
        <c:noMultiLvlLbl val="0"/>
      </c:catAx>
      <c:valAx>
        <c:axId val="372473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4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[exercicios-graficos.xlsx]Planilha1!Tabela dinâmica17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Soma de Seg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Planilha1!$A$2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4E12-BF36-79C0E2E16091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Soma de Ter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Planilha1!$B$2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4E12-BF36-79C0E2E16091}"/>
            </c:ext>
          </c:extLst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Soma de Qua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Planilha1!$C$2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9-4E12-BF36-79C0E2E16091}"/>
            </c:ext>
          </c:extLst>
        </c:ser>
        <c:ser>
          <c:idx val="3"/>
          <c:order val="3"/>
          <c:tx>
            <c:strRef>
              <c:f>Planilha1!$D$1</c:f>
              <c:strCache>
                <c:ptCount val="1"/>
                <c:pt idx="0">
                  <c:v>Soma de Qui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Planilha1!$D$2</c:f>
              <c:numCache>
                <c:formatCode>General</c:formatCode>
                <c:ptCount val="1"/>
                <c:pt idx="0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9-4E12-BF36-79C0E2E16091}"/>
            </c:ext>
          </c:extLst>
        </c:ser>
        <c:ser>
          <c:idx val="4"/>
          <c:order val="4"/>
          <c:tx>
            <c:strRef>
              <c:f>Planilha1!$E$1</c:f>
              <c:strCache>
                <c:ptCount val="1"/>
                <c:pt idx="0">
                  <c:v>Soma de Sex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Planilha1!$E$2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9-4E12-BF36-79C0E2E16091}"/>
            </c:ext>
          </c:extLst>
        </c:ser>
        <c:ser>
          <c:idx val="5"/>
          <c:order val="5"/>
          <c:tx>
            <c:strRef>
              <c:f>Planilha1!$F$1</c:f>
              <c:strCache>
                <c:ptCount val="1"/>
                <c:pt idx="0">
                  <c:v>Soma de Sáb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Planilha1!$F$2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9-4E12-BF36-79C0E2E1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3021184"/>
        <c:axId val="553020528"/>
      </c:barChart>
      <c:catAx>
        <c:axId val="55302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020528"/>
        <c:crosses val="autoZero"/>
        <c:auto val="1"/>
        <c:lblAlgn val="ctr"/>
        <c:lblOffset val="100"/>
        <c:noMultiLvlLbl val="0"/>
      </c:catAx>
      <c:valAx>
        <c:axId val="553020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0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171450</xdr:rowOff>
    </xdr:from>
    <xdr:to>
      <xdr:col>6</xdr:col>
      <xdr:colOff>504825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44D65-FCDA-C117-C8C0-6D0A60B15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43B414-AEA9-6B96-C1D8-A5A958FD6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7</xdr:col>
      <xdr:colOff>361950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2D3841-9B26-4921-A1D2-DD4844612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</xdr:row>
      <xdr:rowOff>38100</xdr:rowOff>
    </xdr:from>
    <xdr:to>
      <xdr:col>16</xdr:col>
      <xdr:colOff>333375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6A0E60-262E-4D66-85F0-D552204BE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76200</xdr:rowOff>
    </xdr:from>
    <xdr:to>
      <xdr:col>3</xdr:col>
      <xdr:colOff>57150</xdr:colOff>
      <xdr:row>29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otoboy">
              <a:extLst>
                <a:ext uri="{FF2B5EF4-FFF2-40B4-BE49-F238E27FC236}">
                  <a16:creationId xmlns:a16="http://schemas.microsoft.com/office/drawing/2014/main" id="{08A4BAD0-F0CF-B777-CA3D-C7C5B1FF52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tobo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90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200025</xdr:colOff>
      <xdr:row>16</xdr:row>
      <xdr:rowOff>85725</xdr:rowOff>
    </xdr:from>
    <xdr:to>
      <xdr:col>6</xdr:col>
      <xdr:colOff>200025</xdr:colOff>
      <xdr:row>29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eg">
              <a:extLst>
                <a:ext uri="{FF2B5EF4-FFF2-40B4-BE49-F238E27FC236}">
                  <a16:creationId xmlns:a16="http://schemas.microsoft.com/office/drawing/2014/main" id="{BE1B06CF-8E37-2E2D-26A4-EEA0401A3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3400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352425</xdr:colOff>
      <xdr:row>16</xdr:row>
      <xdr:rowOff>95250</xdr:rowOff>
    </xdr:from>
    <xdr:to>
      <xdr:col>9</xdr:col>
      <xdr:colOff>352425</xdr:colOff>
      <xdr:row>29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er">
              <a:extLst>
                <a:ext uri="{FF2B5EF4-FFF2-40B4-BE49-F238E27FC236}">
                  <a16:creationId xmlns:a16="http://schemas.microsoft.com/office/drawing/2014/main" id="{396A1898-01AB-EC0E-6EBD-BD3BA1FF17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2875" y="3409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438150</xdr:colOff>
      <xdr:row>16</xdr:row>
      <xdr:rowOff>95250</xdr:rowOff>
    </xdr:from>
    <xdr:to>
      <xdr:col>12</xdr:col>
      <xdr:colOff>438150</xdr:colOff>
      <xdr:row>29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Qua">
              <a:extLst>
                <a:ext uri="{FF2B5EF4-FFF2-40B4-BE49-F238E27FC236}">
                  <a16:creationId xmlns:a16="http://schemas.microsoft.com/office/drawing/2014/main" id="{AF87D67E-F939-FBBC-8221-EBC83BEB0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3409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542925</xdr:colOff>
      <xdr:row>16</xdr:row>
      <xdr:rowOff>95250</xdr:rowOff>
    </xdr:from>
    <xdr:to>
      <xdr:col>15</xdr:col>
      <xdr:colOff>542925</xdr:colOff>
      <xdr:row>29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Qui">
              <a:extLst>
                <a:ext uri="{FF2B5EF4-FFF2-40B4-BE49-F238E27FC236}">
                  <a16:creationId xmlns:a16="http://schemas.microsoft.com/office/drawing/2014/main" id="{B7824D07-F413-106A-2DB8-A0A750D00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3409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47625</xdr:colOff>
      <xdr:row>16</xdr:row>
      <xdr:rowOff>95250</xdr:rowOff>
    </xdr:from>
    <xdr:to>
      <xdr:col>19</xdr:col>
      <xdr:colOff>47625</xdr:colOff>
      <xdr:row>29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ex">
              <a:extLst>
                <a:ext uri="{FF2B5EF4-FFF2-40B4-BE49-F238E27FC236}">
                  <a16:creationId xmlns:a16="http://schemas.microsoft.com/office/drawing/2014/main" id="{FEEA5F79-D10B-0D65-A7F5-11C25776C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4075" y="3409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219075</xdr:colOff>
      <xdr:row>16</xdr:row>
      <xdr:rowOff>95250</xdr:rowOff>
    </xdr:from>
    <xdr:to>
      <xdr:col>22</xdr:col>
      <xdr:colOff>219075</xdr:colOff>
      <xdr:row>29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áb">
              <a:extLst>
                <a:ext uri="{FF2B5EF4-FFF2-40B4-BE49-F238E27FC236}">
                  <a16:creationId xmlns:a16="http://schemas.microsoft.com/office/drawing/2014/main" id="{53A288CB-409C-F7E1-3871-181A8B108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áb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4325" y="3409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6.453321064815" createdVersion="8" refreshedVersion="8" minRefreshableVersion="3" recordCount="8" xr:uid="{C82EF5CC-2DFA-488B-BF83-B4C346D56439}">
  <cacheSource type="worksheet">
    <worksheetSource ref="B3:I11" sheet="Entregas"/>
  </cacheSource>
  <cacheFields count="8">
    <cacheField name="Motoboy" numFmtId="0">
      <sharedItems count="8">
        <s v="Jair"/>
        <s v="Suzana"/>
        <s v="Mariana"/>
        <s v="Marcos"/>
        <s v="Paulão"/>
        <s v="Miguel"/>
        <s v="Osvaldo"/>
        <s v="Totais"/>
      </sharedItems>
    </cacheField>
    <cacheField name="Seg" numFmtId="0">
      <sharedItems containsSemiMixedTypes="0" containsString="0" containsNumber="1" containsInteger="1" minValue="8" maxValue="142" count="6">
        <n v="8"/>
        <n v="23"/>
        <n v="13"/>
        <n v="24"/>
        <n v="25"/>
        <n v="142"/>
      </sharedItems>
    </cacheField>
    <cacheField name="Ter" numFmtId="0">
      <sharedItems containsSemiMixedTypes="0" containsString="0" containsNumber="1" containsInteger="1" minValue="1" maxValue="71" count="8">
        <n v="5"/>
        <n v="10"/>
        <n v="16"/>
        <n v="13"/>
        <n v="3"/>
        <n v="1"/>
        <n v="23"/>
        <n v="71"/>
      </sharedItems>
    </cacheField>
    <cacheField name="Qua" numFmtId="0">
      <sharedItems containsSemiMixedTypes="0" containsString="0" containsNumber="1" containsInteger="1" minValue="3" maxValue="77" count="8">
        <n v="5"/>
        <n v="11"/>
        <n v="17"/>
        <n v="24"/>
        <n v="10"/>
        <n v="7"/>
        <n v="3"/>
        <n v="77"/>
      </sharedItems>
    </cacheField>
    <cacheField name="Qui" numFmtId="0">
      <sharedItems containsSemiMixedTypes="0" containsString="0" containsNumber="1" containsInteger="1" minValue="3" maxValue="103" count="7">
        <n v="25"/>
        <n v="16"/>
        <n v="3"/>
        <n v="10"/>
        <n v="13"/>
        <n v="11"/>
        <n v="103"/>
      </sharedItems>
    </cacheField>
    <cacheField name="Sex" numFmtId="0">
      <sharedItems containsSemiMixedTypes="0" containsString="0" containsNumber="1" containsInteger="1" minValue="1" maxValue="81" count="8">
        <n v="17"/>
        <n v="6"/>
        <n v="15"/>
        <n v="16"/>
        <n v="8"/>
        <n v="1"/>
        <n v="18"/>
        <n v="81"/>
      </sharedItems>
    </cacheField>
    <cacheField name="Sáb" numFmtId="0">
      <sharedItems containsSemiMixedTypes="0" containsString="0" containsNumber="1" containsInteger="1" minValue="1" maxValue="69" count="7">
        <n v="22"/>
        <n v="3"/>
        <n v="20"/>
        <n v="11"/>
        <n v="9"/>
        <n v="1"/>
        <n v="69"/>
      </sharedItems>
    </cacheField>
    <cacheField name="Totais" numFmtId="0">
      <sharedItems containsSemiMixedTypes="0" containsString="0" containsNumber="1" containsInteger="1" minValue="53" maxValue="543" count="8">
        <n v="82"/>
        <n v="69"/>
        <n v="67"/>
        <n v="107"/>
        <n v="70"/>
        <n v="53"/>
        <n v="95"/>
        <n v="543"/>
      </sharedItems>
    </cacheField>
  </cacheFields>
  <extLst>
    <ext xmlns:x14="http://schemas.microsoft.com/office/spreadsheetml/2009/9/main" uri="{725AE2AE-9491-48be-B2B4-4EB974FC3084}">
      <x14:pivotCacheDefinition pivotCacheId="18263478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1"/>
    <x v="2"/>
  </r>
  <r>
    <x v="3"/>
    <x v="3"/>
    <x v="3"/>
    <x v="3"/>
    <x v="3"/>
    <x v="3"/>
    <x v="2"/>
    <x v="3"/>
  </r>
  <r>
    <x v="4"/>
    <x v="4"/>
    <x v="4"/>
    <x v="4"/>
    <x v="4"/>
    <x v="4"/>
    <x v="3"/>
    <x v="4"/>
  </r>
  <r>
    <x v="5"/>
    <x v="3"/>
    <x v="5"/>
    <x v="5"/>
    <x v="5"/>
    <x v="5"/>
    <x v="4"/>
    <x v="5"/>
  </r>
  <r>
    <x v="6"/>
    <x v="4"/>
    <x v="6"/>
    <x v="6"/>
    <x v="0"/>
    <x v="6"/>
    <x v="5"/>
    <x v="6"/>
  </r>
  <r>
    <x v="7"/>
    <x v="5"/>
    <x v="7"/>
    <x v="7"/>
    <x v="6"/>
    <x v="7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4E76A-6D8E-49A1-8DD4-DF2CFF72495F}" name="Tabela dinâmica17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F2" firstHeaderRow="0" firstDataRow="1" firstDataCol="0"/>
  <pivotFields count="8">
    <pivotField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dataField="1" showAll="0">
      <items count="7">
        <item x="0"/>
        <item x="2"/>
        <item x="1"/>
        <item x="3"/>
        <item x="4"/>
        <item x="5"/>
        <item t="default"/>
      </items>
    </pivotField>
    <pivotField dataField="1" showAll="0">
      <items count="9">
        <item x="5"/>
        <item x="4"/>
        <item x="0"/>
        <item x="1"/>
        <item x="3"/>
        <item x="2"/>
        <item x="6"/>
        <item x="7"/>
        <item t="default"/>
      </items>
    </pivotField>
    <pivotField dataField="1" showAll="0">
      <items count="9">
        <item x="6"/>
        <item x="0"/>
        <item x="5"/>
        <item x="4"/>
        <item x="1"/>
        <item x="2"/>
        <item x="3"/>
        <item x="7"/>
        <item t="default"/>
      </items>
    </pivotField>
    <pivotField dataField="1" showAll="0">
      <items count="8">
        <item x="2"/>
        <item x="3"/>
        <item x="5"/>
        <item x="4"/>
        <item x="1"/>
        <item x="0"/>
        <item x="6"/>
        <item t="default"/>
      </items>
    </pivotField>
    <pivotField dataField="1" showAll="0">
      <items count="9">
        <item x="5"/>
        <item x="1"/>
        <item x="4"/>
        <item x="2"/>
        <item x="3"/>
        <item x="0"/>
        <item x="6"/>
        <item x="7"/>
        <item t="default"/>
      </items>
    </pivotField>
    <pivotField dataField="1" showAll="0">
      <items count="8">
        <item x="5"/>
        <item x="1"/>
        <item x="4"/>
        <item x="3"/>
        <item x="2"/>
        <item x="0"/>
        <item x="6"/>
        <item t="default"/>
      </items>
    </pivotField>
    <pivotField showAll="0">
      <items count="9">
        <item x="5"/>
        <item x="2"/>
        <item x="1"/>
        <item x="4"/>
        <item x="0"/>
        <item x="6"/>
        <item x="3"/>
        <item x="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eg" fld="1" baseField="0" baseItem="0"/>
    <dataField name="Soma de Ter" fld="2" baseField="0" baseItem="0"/>
    <dataField name="Soma de Qua" fld="3" baseField="0" baseItem="0"/>
    <dataField name="Soma de Qui" fld="4" baseField="0" baseItem="0"/>
    <dataField name="Soma de Sex" fld="5" baseField="0" baseItem="0"/>
    <dataField name="Soma de Sáb" fld="6" baseField="0" baseItem="0"/>
  </dataFields>
  <chartFormats count="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205D5-837E-40BD-A85E-551975396EA4}" name="Tabela dinâmica18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10" firstHeaderRow="1" firstDataRow="1" firstDataCol="1"/>
  <pivotFields count="8">
    <pivotField axis="axisRow"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>
      <items count="9">
        <item x="5"/>
        <item x="4"/>
        <item x="0"/>
        <item x="1"/>
        <item x="3"/>
        <item x="2"/>
        <item x="6"/>
        <item x="7"/>
        <item t="default"/>
      </items>
    </pivotField>
    <pivotField showAll="0">
      <items count="9">
        <item x="6"/>
        <item x="0"/>
        <item x="5"/>
        <item x="4"/>
        <item x="1"/>
        <item x="2"/>
        <item x="3"/>
        <item x="7"/>
        <item t="default"/>
      </items>
    </pivotField>
    <pivotField showAll="0">
      <items count="8">
        <item x="2"/>
        <item x="3"/>
        <item x="5"/>
        <item x="4"/>
        <item x="1"/>
        <item x="0"/>
        <item x="6"/>
        <item t="default"/>
      </items>
    </pivotField>
    <pivotField showAll="0">
      <items count="9">
        <item x="5"/>
        <item x="1"/>
        <item x="4"/>
        <item x="2"/>
        <item x="3"/>
        <item x="0"/>
        <item x="6"/>
        <item x="7"/>
        <item t="default"/>
      </items>
    </pivotField>
    <pivotField showAll="0">
      <items count="8">
        <item x="5"/>
        <item x="1"/>
        <item x="4"/>
        <item x="3"/>
        <item x="2"/>
        <item x="0"/>
        <item x="6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Totai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toboy" xr10:uid="{1C770802-BA4E-4923-927E-2B4FF7A41D9E}" sourceName="Motoboy">
  <pivotTables>
    <pivotTable tabId="5" name="Tabela dinâmica18"/>
    <pivotTable tabId="4" name="Tabela dinâmica17"/>
  </pivotTables>
  <data>
    <tabular pivotCacheId="1826347812">
      <items count="8">
        <i x="0" s="1"/>
        <i x="3" s="1"/>
        <i x="2" s="1"/>
        <i x="5" s="1"/>
        <i x="6" s="1"/>
        <i x="4" s="1"/>
        <i x="1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g" xr10:uid="{5A506530-62CF-4F82-8008-2950737E3BF7}" sourceName="Seg">
  <pivotTables>
    <pivotTable tabId="5" name="Tabela dinâmica18"/>
    <pivotTable tabId="4" name="Tabela dinâmica17"/>
  </pivotTables>
  <data>
    <tabular pivotCacheId="1826347812">
      <items count="6">
        <i x="0" s="1"/>
        <i x="2" s="1"/>
        <i x="1" s="1"/>
        <i x="3" s="1"/>
        <i x="4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r" xr10:uid="{2C5227C5-F55D-4931-A937-324871B84FFC}" sourceName="Ter">
  <pivotTables>
    <pivotTable tabId="5" name="Tabela dinâmica18"/>
    <pivotTable tabId="4" name="Tabela dinâmica17"/>
  </pivotTables>
  <data>
    <tabular pivotCacheId="1826347812">
      <items count="8">
        <i x="5" s="1"/>
        <i x="4" s="1"/>
        <i x="0" s="1"/>
        <i x="1" s="1"/>
        <i x="3" s="1"/>
        <i x="2" s="1"/>
        <i x="6" s="1"/>
        <i x="7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" xr10:uid="{E8AC74AC-C0DB-4234-9F13-046EA6447973}" sourceName="Qua">
  <pivotTables>
    <pivotTable tabId="5" name="Tabela dinâmica18"/>
    <pivotTable tabId="4" name="Tabela dinâmica17"/>
  </pivotTables>
  <data>
    <tabular pivotCacheId="1826347812">
      <items count="8">
        <i x="6" s="1"/>
        <i x="0" s="1"/>
        <i x="5" s="1"/>
        <i x="4" s="1"/>
        <i x="1" s="1"/>
        <i x="2" s="1"/>
        <i x="3" s="1"/>
        <i x="7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i" xr10:uid="{C593098F-33F3-462A-9A0E-C9839D0B21F3}" sourceName="Qui">
  <pivotTables>
    <pivotTable tabId="5" name="Tabela dinâmica18"/>
    <pivotTable tabId="4" name="Tabela dinâmica17"/>
  </pivotTables>
  <data>
    <tabular pivotCacheId="1826347812">
      <items count="7">
        <i x="2" s="1"/>
        <i x="3" s="1"/>
        <i x="5" s="1"/>
        <i x="4" s="1"/>
        <i x="1" s="1"/>
        <i x="0" s="1"/>
        <i x="6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" xr10:uid="{63568A1A-177F-4C24-8815-A4CDC3513FF9}" sourceName="Sex">
  <pivotTables>
    <pivotTable tabId="5" name="Tabela dinâmica18"/>
    <pivotTable tabId="4" name="Tabela dinâmica17"/>
  </pivotTables>
  <data>
    <tabular pivotCacheId="1826347812">
      <items count="8">
        <i x="5" s="1"/>
        <i x="1" s="1"/>
        <i x="4" s="1"/>
        <i x="2" s="1"/>
        <i x="3" s="1"/>
        <i x="0" s="1"/>
        <i x="6" s="1"/>
        <i x="7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áb" xr10:uid="{276C0091-74F1-4573-B8A0-0F43DDA871DC}" sourceName="Sáb">
  <pivotTables>
    <pivotTable tabId="5" name="Tabela dinâmica18"/>
    <pivotTable tabId="4" name="Tabela dinâmica17"/>
  </pivotTables>
  <data>
    <tabular pivotCacheId="1826347812">
      <items count="7">
        <i x="5" s="1"/>
        <i x="1" s="1"/>
        <i x="4" s="1"/>
        <i x="3" s="1"/>
        <i x="2" s="1"/>
        <i x="0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toboy" xr10:uid="{CA4CBF41-527D-42C9-9D8F-9E2E7D242D76}" cache="SegmentaçãodeDados_Motoboy" caption="Motoboy" rowHeight="241300"/>
  <slicer name="Seg" xr10:uid="{D4C73463-FEAF-4F78-8A55-9C183FBFBF94}" cache="SegmentaçãodeDados_Seg" caption="Seg" rowHeight="241300"/>
  <slicer name="Ter" xr10:uid="{33EDAF0B-0F10-4DD7-AFB5-DD62F588AA02}" cache="SegmentaçãodeDados_Ter" caption="Ter" rowHeight="241300"/>
  <slicer name="Qua" xr10:uid="{1170A61D-0D08-4274-9E19-9AAFFE3BFBCF}" cache="SegmentaçãodeDados_Qua" caption="Qua" rowHeight="241300"/>
  <slicer name="Qui" xr10:uid="{D3DAAE67-2EED-49DF-9740-695F4D39ABD9}" cache="SegmentaçãodeDados_Qui" caption="Qui" rowHeight="241300"/>
  <slicer name="Sex" xr10:uid="{8EDC7828-E806-4FA5-BA13-46918EFBD363}" cache="SegmentaçãodeDados_Sex" caption="Sex" rowHeight="241300"/>
  <slicer name="Sáb" xr10:uid="{F9BBF06D-A962-4E57-9E62-9CE439C803FA}" cache="SegmentaçãodeDados_Sáb" caption="Sáb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M9" sqref="M9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155</v>
      </c>
    </row>
    <row r="6" spans="1:7" x14ac:dyDescent="0.25">
      <c r="A6">
        <v>1991</v>
      </c>
      <c r="B6">
        <f t="shared" ref="B6:B37" ca="1" si="0">RANDBETWEEN(100,300)</f>
        <v>148</v>
      </c>
    </row>
    <row r="7" spans="1:7" x14ac:dyDescent="0.25">
      <c r="A7">
        <v>1992</v>
      </c>
      <c r="B7">
        <f t="shared" ca="1" si="0"/>
        <v>218</v>
      </c>
    </row>
    <row r="8" spans="1:7" x14ac:dyDescent="0.25">
      <c r="A8">
        <v>1993</v>
      </c>
      <c r="B8">
        <f t="shared" ca="1" si="0"/>
        <v>258</v>
      </c>
    </row>
    <row r="9" spans="1:7" x14ac:dyDescent="0.25">
      <c r="A9">
        <v>1994</v>
      </c>
      <c r="B9">
        <f t="shared" ca="1" si="0"/>
        <v>208</v>
      </c>
    </row>
    <row r="10" spans="1:7" x14ac:dyDescent="0.25">
      <c r="A10">
        <v>1995</v>
      </c>
      <c r="B10">
        <f t="shared" ca="1" si="0"/>
        <v>261</v>
      </c>
    </row>
    <row r="11" spans="1:7" x14ac:dyDescent="0.25">
      <c r="A11">
        <v>1996</v>
      </c>
      <c r="B11">
        <f t="shared" ca="1" si="0"/>
        <v>290</v>
      </c>
    </row>
    <row r="12" spans="1:7" x14ac:dyDescent="0.25">
      <c r="A12">
        <v>1997</v>
      </c>
      <c r="B12">
        <f t="shared" ca="1" si="0"/>
        <v>105</v>
      </c>
    </row>
    <row r="13" spans="1:7" x14ac:dyDescent="0.25">
      <c r="A13">
        <v>1998</v>
      </c>
      <c r="B13">
        <f t="shared" ca="1" si="0"/>
        <v>242</v>
      </c>
    </row>
    <row r="14" spans="1:7" x14ac:dyDescent="0.25">
      <c r="A14">
        <v>1999</v>
      </c>
      <c r="B14">
        <f t="shared" ca="1" si="0"/>
        <v>104</v>
      </c>
    </row>
    <row r="15" spans="1:7" x14ac:dyDescent="0.25">
      <c r="A15">
        <v>2000</v>
      </c>
      <c r="B15">
        <f t="shared" ca="1" si="0"/>
        <v>240</v>
      </c>
    </row>
    <row r="16" spans="1:7" x14ac:dyDescent="0.25">
      <c r="A16">
        <v>2001</v>
      </c>
      <c r="B16">
        <f t="shared" ca="1" si="0"/>
        <v>246</v>
      </c>
    </row>
    <row r="17" spans="1:6" x14ac:dyDescent="0.25">
      <c r="A17">
        <v>2002</v>
      </c>
      <c r="B17">
        <f t="shared" ca="1" si="0"/>
        <v>275</v>
      </c>
    </row>
    <row r="18" spans="1:6" x14ac:dyDescent="0.25">
      <c r="A18">
        <v>2003</v>
      </c>
      <c r="B18">
        <f t="shared" ca="1" si="0"/>
        <v>128</v>
      </c>
    </row>
    <row r="19" spans="1:6" x14ac:dyDescent="0.25">
      <c r="A19">
        <v>2004</v>
      </c>
      <c r="B19">
        <f t="shared" ca="1" si="0"/>
        <v>128</v>
      </c>
    </row>
    <row r="20" spans="1:6" x14ac:dyDescent="0.25">
      <c r="A20">
        <v>2005</v>
      </c>
      <c r="B20">
        <f t="shared" ca="1" si="0"/>
        <v>197</v>
      </c>
    </row>
    <row r="21" spans="1:6" x14ac:dyDescent="0.25">
      <c r="A21">
        <v>2006</v>
      </c>
      <c r="B21">
        <f t="shared" ca="1" si="0"/>
        <v>262</v>
      </c>
    </row>
    <row r="22" spans="1:6" x14ac:dyDescent="0.25">
      <c r="A22">
        <v>2007</v>
      </c>
      <c r="B22">
        <f t="shared" ca="1" si="0"/>
        <v>140</v>
      </c>
    </row>
    <row r="23" spans="1:6" x14ac:dyDescent="0.25">
      <c r="A23">
        <v>2008</v>
      </c>
      <c r="B23">
        <f t="shared" ca="1" si="0"/>
        <v>115</v>
      </c>
    </row>
    <row r="24" spans="1:6" x14ac:dyDescent="0.25">
      <c r="A24">
        <v>2009</v>
      </c>
      <c r="B24">
        <f t="shared" ca="1" si="0"/>
        <v>291</v>
      </c>
    </row>
    <row r="25" spans="1:6" x14ac:dyDescent="0.25">
      <c r="A25">
        <v>2010</v>
      </c>
      <c r="B25">
        <f t="shared" ca="1" si="0"/>
        <v>175</v>
      </c>
    </row>
    <row r="26" spans="1:6" x14ac:dyDescent="0.25">
      <c r="A26">
        <v>2011</v>
      </c>
      <c r="B26">
        <f t="shared" ca="1" si="0"/>
        <v>222</v>
      </c>
    </row>
    <row r="27" spans="1:6" x14ac:dyDescent="0.25">
      <c r="A27">
        <v>2012</v>
      </c>
      <c r="B27">
        <f t="shared" ca="1" si="0"/>
        <v>105</v>
      </c>
    </row>
    <row r="28" spans="1:6" x14ac:dyDescent="0.25">
      <c r="A28">
        <v>2013</v>
      </c>
      <c r="B28">
        <f t="shared" ca="1" si="0"/>
        <v>231</v>
      </c>
    </row>
    <row r="29" spans="1:6" x14ac:dyDescent="0.25">
      <c r="A29">
        <v>2014</v>
      </c>
      <c r="B29">
        <f t="shared" ca="1" si="0"/>
        <v>252</v>
      </c>
    </row>
    <row r="30" spans="1:6" x14ac:dyDescent="0.25">
      <c r="A30">
        <v>2015</v>
      </c>
      <c r="B30">
        <f t="shared" ca="1" si="0"/>
        <v>114</v>
      </c>
    </row>
    <row r="31" spans="1:6" x14ac:dyDescent="0.25">
      <c r="A31">
        <v>2016</v>
      </c>
      <c r="B31">
        <f t="shared" ca="1" si="0"/>
        <v>258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207</v>
      </c>
    </row>
    <row r="33" spans="1:6" x14ac:dyDescent="0.25">
      <c r="A33">
        <v>2018</v>
      </c>
      <c r="B33">
        <f t="shared" ca="1" si="0"/>
        <v>250</v>
      </c>
      <c r="D33" t="s">
        <v>2</v>
      </c>
      <c r="E33" t="s">
        <v>3</v>
      </c>
      <c r="F33" t="s">
        <v>4</v>
      </c>
    </row>
    <row r="34" spans="1:6" x14ac:dyDescent="0.25">
      <c r="A34">
        <v>2019</v>
      </c>
      <c r="B34">
        <f t="shared" ca="1" si="0"/>
        <v>175</v>
      </c>
      <c r="D34" s="2">
        <f ca="1">AVERAGE(B5:B37)</f>
        <v>201.06060606060606</v>
      </c>
      <c r="E34" s="2">
        <f ca="1">MEDIAN(B5:B37)</f>
        <v>208</v>
      </c>
      <c r="F34" s="2">
        <f ca="1">_xlfn.MODE.SNGL(B5:B37)</f>
        <v>258</v>
      </c>
    </row>
    <row r="35" spans="1:6" x14ac:dyDescent="0.25">
      <c r="A35">
        <v>2020</v>
      </c>
      <c r="B35">
        <f t="shared" ca="1" si="0"/>
        <v>167</v>
      </c>
      <c r="D35" s="2" t="s">
        <v>5</v>
      </c>
      <c r="E35" s="2" t="s">
        <v>6</v>
      </c>
      <c r="F35" s="2" t="s">
        <v>7</v>
      </c>
    </row>
    <row r="36" spans="1:6" x14ac:dyDescent="0.25">
      <c r="A36">
        <v>2021</v>
      </c>
      <c r="B36">
        <f t="shared" ca="1" si="0"/>
        <v>188</v>
      </c>
      <c r="D36" s="2">
        <f ca="1">MAX(B5:B37)</f>
        <v>291</v>
      </c>
      <c r="E36" s="2">
        <f ca="1">MIN(B5:B37)</f>
        <v>104</v>
      </c>
      <c r="F36" s="2">
        <f ca="1">_xlfn.STDEV.S(B5:B37)</f>
        <v>60.802929305430801</v>
      </c>
    </row>
    <row r="37" spans="1:6" x14ac:dyDescent="0.25">
      <c r="A37">
        <v>2022</v>
      </c>
      <c r="B37">
        <f t="shared" ca="1" si="0"/>
        <v>280</v>
      </c>
      <c r="D37" s="3">
        <f ca="1">D36/D34</f>
        <v>1.4473247927656367</v>
      </c>
      <c r="E37" s="3">
        <f ca="1">E36/D34</f>
        <v>0.51725697061039944</v>
      </c>
      <c r="F37" s="3">
        <f ca="1">F36/D34</f>
        <v>0.30241095208428281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1"/>
  <sheetViews>
    <sheetView workbookViewId="0">
      <selection activeCell="C22" sqref="C22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11</v>
      </c>
    </row>
    <row r="6" spans="2:3" x14ac:dyDescent="0.25">
      <c r="B6" t="s">
        <v>14</v>
      </c>
      <c r="C6">
        <f t="shared" ref="C6:C11" ca="1" si="0">RANDBETWEEN(10,50)</f>
        <v>37</v>
      </c>
    </row>
    <row r="7" spans="2:3" x14ac:dyDescent="0.25">
      <c r="B7" t="s">
        <v>15</v>
      </c>
      <c r="C7">
        <f t="shared" ca="1" si="0"/>
        <v>27</v>
      </c>
    </row>
    <row r="8" spans="2:3" x14ac:dyDescent="0.25">
      <c r="B8" t="s">
        <v>16</v>
      </c>
      <c r="C8">
        <f t="shared" ca="1" si="0"/>
        <v>47</v>
      </c>
    </row>
    <row r="9" spans="2:3" x14ac:dyDescent="0.25">
      <c r="B9" t="s">
        <v>17</v>
      </c>
      <c r="C9">
        <f t="shared" ca="1" si="0"/>
        <v>43</v>
      </c>
    </row>
    <row r="10" spans="2:3" x14ac:dyDescent="0.25">
      <c r="B10" t="s">
        <v>18</v>
      </c>
      <c r="C10">
        <f t="shared" ca="1" si="0"/>
        <v>50</v>
      </c>
    </row>
    <row r="11" spans="2:3" x14ac:dyDescent="0.25">
      <c r="B11" t="s">
        <v>19</v>
      </c>
      <c r="C11">
        <f t="shared" ca="1" si="0"/>
        <v>48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D8BB-9938-4DEB-80DA-7FF0A0571442}">
  <dimension ref="A1:F2"/>
  <sheetViews>
    <sheetView workbookViewId="0">
      <selection activeCell="L6" sqref="L6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2.5703125" bestFit="1" customWidth="1"/>
    <col min="4" max="8" width="12.140625" bestFit="1" customWidth="1"/>
  </cols>
  <sheetData>
    <row r="1" spans="1:6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 s="9">
        <v>284</v>
      </c>
      <c r="B2" s="9">
        <v>142</v>
      </c>
      <c r="C2" s="9">
        <v>154</v>
      </c>
      <c r="D2" s="9">
        <v>206</v>
      </c>
      <c r="E2" s="9">
        <v>162</v>
      </c>
      <c r="F2" s="9">
        <v>138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A8A2-34E2-4F67-B177-378C4DC145CD}">
  <dimension ref="A1:B10"/>
  <sheetViews>
    <sheetView workbookViewId="0">
      <selection activeCell="O14" sqref="O14"/>
    </sheetView>
  </sheetViews>
  <sheetFormatPr defaultRowHeight="15" x14ac:dyDescent="0.25"/>
  <cols>
    <col min="1" max="1" width="18" bestFit="1" customWidth="1"/>
    <col min="2" max="2" width="14.42578125" bestFit="1" customWidth="1"/>
  </cols>
  <sheetData>
    <row r="1" spans="1:2" x14ac:dyDescent="0.25">
      <c r="A1" s="7" t="s">
        <v>37</v>
      </c>
      <c r="B1" t="s">
        <v>39</v>
      </c>
    </row>
    <row r="2" spans="1:2" x14ac:dyDescent="0.25">
      <c r="A2" s="8" t="s">
        <v>28</v>
      </c>
      <c r="B2" s="9">
        <v>82</v>
      </c>
    </row>
    <row r="3" spans="1:2" x14ac:dyDescent="0.25">
      <c r="A3" s="8" t="s">
        <v>31</v>
      </c>
      <c r="B3" s="9">
        <v>107</v>
      </c>
    </row>
    <row r="4" spans="1:2" x14ac:dyDescent="0.25">
      <c r="A4" s="8" t="s">
        <v>30</v>
      </c>
      <c r="B4" s="9">
        <v>67</v>
      </c>
    </row>
    <row r="5" spans="1:2" x14ac:dyDescent="0.25">
      <c r="A5" s="8" t="s">
        <v>33</v>
      </c>
      <c r="B5" s="9">
        <v>53</v>
      </c>
    </row>
    <row r="6" spans="1:2" x14ac:dyDescent="0.25">
      <c r="A6" s="8" t="s">
        <v>34</v>
      </c>
      <c r="B6" s="9">
        <v>95</v>
      </c>
    </row>
    <row r="7" spans="1:2" x14ac:dyDescent="0.25">
      <c r="A7" s="8" t="s">
        <v>32</v>
      </c>
      <c r="B7" s="9">
        <v>70</v>
      </c>
    </row>
    <row r="8" spans="1:2" x14ac:dyDescent="0.25">
      <c r="A8" s="8" t="s">
        <v>29</v>
      </c>
      <c r="B8" s="9">
        <v>69</v>
      </c>
    </row>
    <row r="9" spans="1:2" x14ac:dyDescent="0.25">
      <c r="A9" s="8" t="s">
        <v>36</v>
      </c>
      <c r="B9" s="9">
        <v>543</v>
      </c>
    </row>
    <row r="10" spans="1:2" x14ac:dyDescent="0.25">
      <c r="A10" s="8" t="s">
        <v>38</v>
      </c>
      <c r="B10" s="9">
        <v>1086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1"/>
  <sheetViews>
    <sheetView workbookViewId="0">
      <selection activeCell="K8" sqref="K8"/>
    </sheetView>
  </sheetViews>
  <sheetFormatPr defaultRowHeight="15" x14ac:dyDescent="0.25"/>
  <sheetData>
    <row r="2" spans="2:9" ht="15.75" x14ac:dyDescent="0.25">
      <c r="B2" s="6" t="s">
        <v>35</v>
      </c>
      <c r="C2" s="6"/>
      <c r="D2" s="6"/>
      <c r="E2" s="6"/>
      <c r="F2" s="6"/>
      <c r="G2" s="6"/>
      <c r="H2" s="6"/>
    </row>
    <row r="3" spans="2:9" x14ac:dyDescent="0.25">
      <c r="B3" s="1" t="s">
        <v>27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36</v>
      </c>
    </row>
    <row r="4" spans="2:9" x14ac:dyDescent="0.25">
      <c r="B4" t="s">
        <v>28</v>
      </c>
      <c r="C4">
        <f ca="1">RANDBETWEEN(1,25)</f>
        <v>25</v>
      </c>
      <c r="D4">
        <f t="shared" ref="D4:H4" ca="1" si="0">RANDBETWEEN(1,25)</f>
        <v>12</v>
      </c>
      <c r="E4">
        <f t="shared" ca="1" si="0"/>
        <v>22</v>
      </c>
      <c r="F4">
        <f t="shared" ca="1" si="0"/>
        <v>5</v>
      </c>
      <c r="G4">
        <f t="shared" ca="1" si="0"/>
        <v>24</v>
      </c>
      <c r="H4">
        <f t="shared" ca="1" si="0"/>
        <v>5</v>
      </c>
      <c r="I4">
        <f ca="1">SUM(C4:H4)</f>
        <v>93</v>
      </c>
    </row>
    <row r="5" spans="2:9" x14ac:dyDescent="0.25">
      <c r="B5" t="s">
        <v>29</v>
      </c>
      <c r="C5">
        <f t="shared" ref="C5:H10" ca="1" si="1">RANDBETWEEN(1,25)</f>
        <v>19</v>
      </c>
      <c r="D5">
        <f t="shared" ca="1" si="1"/>
        <v>23</v>
      </c>
      <c r="E5">
        <f t="shared" ca="1" si="1"/>
        <v>14</v>
      </c>
      <c r="F5">
        <f t="shared" ca="1" si="1"/>
        <v>19</v>
      </c>
      <c r="G5">
        <f t="shared" ca="1" si="1"/>
        <v>16</v>
      </c>
      <c r="H5">
        <f t="shared" ca="1" si="1"/>
        <v>25</v>
      </c>
      <c r="I5">
        <f t="shared" ref="I5:I11" ca="1" si="2">SUM(C5:H5)</f>
        <v>116</v>
      </c>
    </row>
    <row r="6" spans="2:9" x14ac:dyDescent="0.25">
      <c r="B6" t="s">
        <v>30</v>
      </c>
      <c r="C6">
        <f t="shared" ca="1" si="1"/>
        <v>18</v>
      </c>
      <c r="D6">
        <f t="shared" ca="1" si="1"/>
        <v>16</v>
      </c>
      <c r="E6">
        <f t="shared" ca="1" si="1"/>
        <v>8</v>
      </c>
      <c r="F6">
        <f t="shared" ca="1" si="1"/>
        <v>1</v>
      </c>
      <c r="G6">
        <f t="shared" ca="1" si="1"/>
        <v>8</v>
      </c>
      <c r="H6">
        <f t="shared" ca="1" si="1"/>
        <v>19</v>
      </c>
      <c r="I6">
        <f t="shared" ca="1" si="2"/>
        <v>70</v>
      </c>
    </row>
    <row r="7" spans="2:9" x14ac:dyDescent="0.25">
      <c r="B7" t="s">
        <v>31</v>
      </c>
      <c r="C7">
        <f t="shared" ca="1" si="1"/>
        <v>14</v>
      </c>
      <c r="D7">
        <f t="shared" ca="1" si="1"/>
        <v>23</v>
      </c>
      <c r="E7">
        <f t="shared" ca="1" si="1"/>
        <v>1</v>
      </c>
      <c r="F7">
        <f t="shared" ca="1" si="1"/>
        <v>10</v>
      </c>
      <c r="G7">
        <f t="shared" ca="1" si="1"/>
        <v>25</v>
      </c>
      <c r="H7">
        <f t="shared" ca="1" si="1"/>
        <v>24</v>
      </c>
      <c r="I7">
        <f t="shared" ca="1" si="2"/>
        <v>97</v>
      </c>
    </row>
    <row r="8" spans="2:9" x14ac:dyDescent="0.25">
      <c r="B8" t="s">
        <v>32</v>
      </c>
      <c r="C8">
        <f t="shared" ca="1" si="1"/>
        <v>9</v>
      </c>
      <c r="D8">
        <f t="shared" ca="1" si="1"/>
        <v>2</v>
      </c>
      <c r="E8">
        <f t="shared" ca="1" si="1"/>
        <v>10</v>
      </c>
      <c r="F8">
        <f t="shared" ca="1" si="1"/>
        <v>21</v>
      </c>
      <c r="G8">
        <f t="shared" ca="1" si="1"/>
        <v>12</v>
      </c>
      <c r="H8">
        <f t="shared" ca="1" si="1"/>
        <v>8</v>
      </c>
      <c r="I8">
        <f t="shared" ca="1" si="2"/>
        <v>62</v>
      </c>
    </row>
    <row r="9" spans="2:9" x14ac:dyDescent="0.25">
      <c r="B9" t="s">
        <v>33</v>
      </c>
      <c r="C9">
        <f t="shared" ca="1" si="1"/>
        <v>23</v>
      </c>
      <c r="D9">
        <f t="shared" ca="1" si="1"/>
        <v>3</v>
      </c>
      <c r="E9">
        <f t="shared" ca="1" si="1"/>
        <v>20</v>
      </c>
      <c r="F9">
        <f t="shared" ca="1" si="1"/>
        <v>20</v>
      </c>
      <c r="G9">
        <f t="shared" ca="1" si="1"/>
        <v>15</v>
      </c>
      <c r="H9">
        <f t="shared" ca="1" si="1"/>
        <v>1</v>
      </c>
      <c r="I9">
        <f t="shared" ca="1" si="2"/>
        <v>82</v>
      </c>
    </row>
    <row r="10" spans="2:9" x14ac:dyDescent="0.25">
      <c r="B10" t="s">
        <v>34</v>
      </c>
      <c r="C10">
        <f t="shared" ca="1" si="1"/>
        <v>18</v>
      </c>
      <c r="D10">
        <f t="shared" ca="1" si="1"/>
        <v>7</v>
      </c>
      <c r="E10">
        <f t="shared" ca="1" si="1"/>
        <v>11</v>
      </c>
      <c r="F10">
        <f t="shared" ca="1" si="1"/>
        <v>25</v>
      </c>
      <c r="G10">
        <f t="shared" ca="1" si="1"/>
        <v>7</v>
      </c>
      <c r="H10">
        <f t="shared" ca="1" si="1"/>
        <v>15</v>
      </c>
      <c r="I10">
        <f t="shared" ca="1" si="2"/>
        <v>83</v>
      </c>
    </row>
    <row r="11" spans="2:9" x14ac:dyDescent="0.25">
      <c r="B11" t="s">
        <v>36</v>
      </c>
      <c r="C11">
        <f ca="1">SUM(C4:C10)</f>
        <v>126</v>
      </c>
      <c r="D11">
        <f t="shared" ref="D11:H11" ca="1" si="3">SUM(D4:D10)</f>
        <v>86</v>
      </c>
      <c r="E11">
        <f t="shared" ca="1" si="3"/>
        <v>86</v>
      </c>
      <c r="F11">
        <f t="shared" ca="1" si="3"/>
        <v>101</v>
      </c>
      <c r="G11">
        <f t="shared" ca="1" si="3"/>
        <v>107</v>
      </c>
      <c r="H11">
        <f t="shared" ca="1" si="3"/>
        <v>97</v>
      </c>
      <c r="I11">
        <f t="shared" ca="1" si="2"/>
        <v>603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1CD1-BA74-4BE6-8996-DDD55B3389FB}">
  <dimension ref="A1:B1"/>
  <sheetViews>
    <sheetView showGridLines="0" showRowColHeaders="0" tabSelected="1" workbookViewId="0">
      <selection activeCell="H32" sqref="H32"/>
    </sheetView>
  </sheetViews>
  <sheetFormatPr defaultRowHeight="15" x14ac:dyDescent="0.25"/>
  <cols>
    <col min="1" max="1" width="8.28515625" customWidth="1"/>
  </cols>
  <sheetData>
    <row r="1" spans="1:2" s="11" customFormat="1" ht="36" x14ac:dyDescent="0.55000000000000004">
      <c r="A1" s="10" t="s">
        <v>46</v>
      </c>
      <c r="B1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Estatísticas</vt:lpstr>
      <vt:lpstr>Vendas</vt:lpstr>
      <vt:lpstr>Planilha1</vt:lpstr>
      <vt:lpstr>Planilha2</vt:lpstr>
      <vt:lpstr>Entregas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</cp:lastModifiedBy>
  <dcterms:created xsi:type="dcterms:W3CDTF">2020-07-08T13:46:25Z</dcterms:created>
  <dcterms:modified xsi:type="dcterms:W3CDTF">2022-12-01T14:10:27Z</dcterms:modified>
</cp:coreProperties>
</file>